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<sst xmlns="http://schemas.openxmlformats.org/spreadsheetml/2006/main" uniqueCount="928">
  <si>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</si>
  <si>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</si>
  <si>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</si>
  <si>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</si>
  <si>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</si>
  <si>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</si>
  <si>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</si>
  <si>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</si>
  <si>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</si>
  <si>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</si>
  <si>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</si>
  <si>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</si>
  <si>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</si>
  <si>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</si>
  <si>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</si>
  <si>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</si>
  <si>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</si>
  <si>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</si>
  <si>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</si>
  <si>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</si>
  <si>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</si>
  <si>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</si>
  <si>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</si>
  <si>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</si>
  <si>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</si>
  <si>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</si>
  <si>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</si>
  <si>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</si>
  <si>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</si>
  <si>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</si>
  <si>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</si>
  <si>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</si>
  <si>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</si>
  <si>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</si>
  <si>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</si>
  <si>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</si>
  <si>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</si>
  <si>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</si>
  <si>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</si>
  <si>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</si>
  <si>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</si>
  <si>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</si>
  <si>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</si>
  <si>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</si>
  <si>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</si>
  <si>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</si>
  <si>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</si>
  <si>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</si>
  <si>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</si>
  <si>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</si>
  <si>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</si>
  <si>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</si>
  <si>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</si>
  <si>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</si>
  <si>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</si>
  <si>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</si>
  <si>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</si>
  <si>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</si>
  <si>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</si>
  <si>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</si>
  <si>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</si>
  <si>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</si>
  <si>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</si>
  <si>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</si>
  <si>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</si>
  <si>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</si>
  <si>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</si>
  <si>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</si>
  <si>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</si>
  <si>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</si>
  <si>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28/12/2018 14:37</t>
  </si>
  <si>
    <t>TravelRepublic</t>
  </si>
  <si>
    <t>27/01/2019</t>
  </si>
  <si>
    <t>Hotel Elate Plaza</t>
  </si>
  <si>
    <t>UK</t>
  </si>
  <si>
    <t>SOF</t>
  </si>
  <si>
    <t>BG</t>
  </si>
  <si>
    <t>0</t>
  </si>
  <si>
    <t>Economy Suite</t>
  </si>
  <si>
    <t>X09</t>
  </si>
  <si>
    <t>3EST</t>
  </si>
  <si>
    <t>98.00</t>
  </si>
  <si>
    <t>GBP</t>
  </si>
  <si>
    <t>Available</t>
  </si>
  <si>
    <t>BB</t>
  </si>
  <si>
    <t>Completed</t>
  </si>
  <si>
    <t xml:space="preserve"> </t>
  </si>
  <si>
    <t>N</t>
  </si>
  <si>
    <t>Free</t>
  </si>
  <si>
    <t>1 MLADOST QUARTER, BEHIND 67 BLOCK. 1784</t>
  </si>
  <si>
    <t>SOFÍA, BULGARIA</t>
  </si>
  <si>
    <t>Standard Double Room</t>
  </si>
  <si>
    <t>104.00</t>
  </si>
  <si>
    <t>Standard Twin Room</t>
  </si>
  <si>
    <t>105.00</t>
  </si>
  <si>
    <t>106.00</t>
  </si>
  <si>
    <t>Standard Suite</t>
  </si>
  <si>
    <t>114.00</t>
  </si>
  <si>
    <t>123.00</t>
  </si>
  <si>
    <t>Family Suite</t>
  </si>
  <si>
    <t>132.00</t>
  </si>
  <si>
    <t>156.00</t>
  </si>
  <si>
    <t>Hotel Galant</t>
  </si>
  <si>
    <t>Classic Twin Room</t>
  </si>
  <si>
    <t>59.00</t>
  </si>
  <si>
    <t>RO</t>
  </si>
  <si>
    <t>Y</t>
  </si>
  <si>
    <t>122a Samokovsko shose Str, Sofia 1137</t>
  </si>
  <si>
    <t>70.00</t>
  </si>
  <si>
    <t>Apartment House Sofia</t>
  </si>
  <si>
    <t>Apartment, 1 Bedroom, Kitchenette</t>
  </si>
  <si>
    <t>149.00</t>
  </si>
  <si>
    <t>Golo burdo str. 2,2 1407</t>
  </si>
  <si>
    <t>Apartment, 2 Bedrooms, Kitchen</t>
  </si>
  <si>
    <t>193.00</t>
  </si>
  <si>
    <t>Hill Sofia Hotel</t>
  </si>
  <si>
    <t>Standard Double</t>
  </si>
  <si>
    <t>4EST</t>
  </si>
  <si>
    <t>100.00</t>
  </si>
  <si>
    <t>BLVD JAMES BOURCHIER 76Â¿ 1407</t>
  </si>
  <si>
    <t>Double Standard - Bed And Breakfast</t>
  </si>
  <si>
    <t>112.00</t>
  </si>
  <si>
    <t>Standard Room</t>
  </si>
  <si>
    <t>Executive Room</t>
  </si>
  <si>
    <t>Executive Room, 1 Double Or 2 Twin Beds</t>
  </si>
  <si>
    <t>124.00</t>
  </si>
  <si>
    <t>130.00</t>
  </si>
  <si>
    <t>136.00</t>
  </si>
  <si>
    <t>143.00</t>
  </si>
  <si>
    <t>151.00</t>
  </si>
  <si>
    <t>Slavyanska Beseda Hotel</t>
  </si>
  <si>
    <t>Twin Room</t>
  </si>
  <si>
    <t>87.00</t>
  </si>
  <si>
    <t>Slavianska str. 3, Sofia 1000</t>
  </si>
  <si>
    <t>Twin Standard - Room Only</t>
  </si>
  <si>
    <t>97.00</t>
  </si>
  <si>
    <t>Double Standard - Room Only</t>
  </si>
  <si>
    <t>Apartment</t>
  </si>
  <si>
    <t>Apartment Standard - Room Only</t>
  </si>
  <si>
    <t>121.00</t>
  </si>
  <si>
    <t>129.00</t>
  </si>
  <si>
    <t>Gloria Palace Diplomat</t>
  </si>
  <si>
    <t>Twin/Double Room</t>
  </si>
  <si>
    <t>55.00</t>
  </si>
  <si>
    <t>Boulevard Nikola Petkov 143,Gorna Banya Quarter, 1614 Sofia. 1614</t>
  </si>
  <si>
    <t>Double Standard</t>
  </si>
  <si>
    <t>58.00</t>
  </si>
  <si>
    <t>61.00</t>
  </si>
  <si>
    <t>Standard Double Room, 1 Double Bed</t>
  </si>
  <si>
    <t>65.00</t>
  </si>
  <si>
    <t>66.00</t>
  </si>
  <si>
    <t>Apartment 1 Bedroom</t>
  </si>
  <si>
    <t>69.00</t>
  </si>
  <si>
    <t>Villa</t>
  </si>
  <si>
    <t>72.00</t>
  </si>
  <si>
    <t>Standard Apartment</t>
  </si>
  <si>
    <t>76.00</t>
  </si>
  <si>
    <t>77.00</t>
  </si>
  <si>
    <t>79.00</t>
  </si>
  <si>
    <t>85.00</t>
  </si>
  <si>
    <t>Sense Hotel Sofia</t>
  </si>
  <si>
    <t>Superior Double Room</t>
  </si>
  <si>
    <t>5EST</t>
  </si>
  <si>
    <t>290.00</t>
  </si>
  <si>
    <t>Tsar Osvoboditel Boulevard 16,1000 Sofia. 1000</t>
  </si>
  <si>
    <t>Superior Twin Room</t>
  </si>
  <si>
    <t>320.00</t>
  </si>
  <si>
    <t>Deluxe Double Room</t>
  </si>
  <si>
    <t>355.00</t>
  </si>
  <si>
    <t>385.00</t>
  </si>
  <si>
    <t>410.00</t>
  </si>
  <si>
    <t>440.00</t>
  </si>
  <si>
    <t>Suite</t>
  </si>
  <si>
    <t>509.00</t>
  </si>
  <si>
    <t>538.00</t>
  </si>
  <si>
    <t>Diter Hotel</t>
  </si>
  <si>
    <t>Double Or Twin Room</t>
  </si>
  <si>
    <t>94.00</t>
  </si>
  <si>
    <t>65 HAN ASPARUH STR. 1000 SOFIA BULGARIA 1000</t>
  </si>
  <si>
    <t>Studio</t>
  </si>
  <si>
    <t>Budapest Hotel</t>
  </si>
  <si>
    <t>88.00</t>
  </si>
  <si>
    <t>92 A Budapeshta St., Sofia 1202</t>
  </si>
  <si>
    <t>89.00</t>
  </si>
  <si>
    <t>Deluxe Room</t>
  </si>
  <si>
    <t>102.00</t>
  </si>
  <si>
    <t>137.00</t>
  </si>
  <si>
    <t>HB</t>
  </si>
  <si>
    <t>146.00</t>
  </si>
  <si>
    <t>165.00</t>
  </si>
  <si>
    <t>178.00</t>
  </si>
  <si>
    <t>185.00</t>
  </si>
  <si>
    <t>FB</t>
  </si>
  <si>
    <t>194.00</t>
  </si>
  <si>
    <t>197.00</t>
  </si>
  <si>
    <t>208.00</t>
  </si>
  <si>
    <t>Moura Hotel</t>
  </si>
  <si>
    <t>Standard Room No Balcony</t>
  </si>
  <si>
    <t>BOROVETS 2010</t>
  </si>
  <si>
    <t>111.00</t>
  </si>
  <si>
    <t>115.00</t>
  </si>
  <si>
    <t>145.00</t>
  </si>
  <si>
    <t>153.00</t>
  </si>
  <si>
    <t>158.00</t>
  </si>
  <si>
    <t>192.00</t>
  </si>
  <si>
    <t>Atlantic Hotel-Sofia</t>
  </si>
  <si>
    <t>Double Room</t>
  </si>
  <si>
    <t>63.00</t>
  </si>
  <si>
    <t>Deluxe Double Room, 1 Bedroom</t>
  </si>
  <si>
    <t>73.00</t>
  </si>
  <si>
    <t>Double</t>
  </si>
  <si>
    <t>84.00</t>
  </si>
  <si>
    <t>Deluxe Quadruple Room</t>
  </si>
  <si>
    <t>99.00</t>
  </si>
  <si>
    <t>110.00</t>
  </si>
  <si>
    <t>Deluxe Apartment</t>
  </si>
  <si>
    <t>133.00</t>
  </si>
  <si>
    <t>144.00</t>
  </si>
  <si>
    <t>Family Apartment</t>
  </si>
  <si>
    <t>159.00</t>
  </si>
  <si>
    <t>Ibis Sofia Airport</t>
  </si>
  <si>
    <t>132 Mimi Balkanska Str Sofia 1540 1540</t>
  </si>
  <si>
    <t>92.00</t>
  </si>
  <si>
    <t>103.00</t>
  </si>
  <si>
    <t>Sveta Sofia Hotel</t>
  </si>
  <si>
    <t>86.00</t>
  </si>
  <si>
    <t>Pirotska Street 18, 1301 Sofia, Bulgarien. 1301</t>
  </si>
  <si>
    <t>Standard Twin</t>
  </si>
  <si>
    <t>95.00</t>
  </si>
  <si>
    <t>Sheraton Sofia Balkan Hotel</t>
  </si>
  <si>
    <t>5 Sveta Nedelya Square Sofia 1000 1000</t>
  </si>
  <si>
    <t>Classic Room, 1 Queen Bed</t>
  </si>
  <si>
    <t>Classic Room</t>
  </si>
  <si>
    <t>172.00</t>
  </si>
  <si>
    <t>Room</t>
  </si>
  <si>
    <t>Executive Twin Room</t>
  </si>
  <si>
    <t>183.00</t>
  </si>
  <si>
    <t>Executive Room, 1 Queen Bed, Balcony</t>
  </si>
  <si>
    <t>217.00</t>
  </si>
  <si>
    <t>Deluxe Room, 1 Queen Bed</t>
  </si>
  <si>
    <t>Executive Room - City View</t>
  </si>
  <si>
    <t>235.00</t>
  </si>
  <si>
    <t>256.00</t>
  </si>
  <si>
    <t>Junior Suite, 1 Bedroom, City View</t>
  </si>
  <si>
    <t>268.00</t>
  </si>
  <si>
    <t>278.00</t>
  </si>
  <si>
    <t>299.00</t>
  </si>
  <si>
    <t>Executive Suite, 1 Bedroom, View</t>
  </si>
  <si>
    <t>302.00</t>
  </si>
  <si>
    <t>315.00</t>
  </si>
  <si>
    <t>Junior Suite - City View</t>
  </si>
  <si>
    <t>341.00</t>
  </si>
  <si>
    <t>Executive Suite</t>
  </si>
  <si>
    <t>383.00</t>
  </si>
  <si>
    <t>404.00</t>
  </si>
  <si>
    <t>446.00</t>
  </si>
  <si>
    <t>Presidential Suite, 1 Bedroom, View</t>
  </si>
  <si>
    <t>1683.00</t>
  </si>
  <si>
    <t>2020.00</t>
  </si>
  <si>
    <t>Hotel Sokol</t>
  </si>
  <si>
    <t>125.00</t>
  </si>
  <si>
    <t>Borovets, Samokov 2010</t>
  </si>
  <si>
    <t>Double Standard Room</t>
  </si>
  <si>
    <t>134.00</t>
  </si>
  <si>
    <t>179.00</t>
  </si>
  <si>
    <t>Central Hotel</t>
  </si>
  <si>
    <t>Comfort Room</t>
  </si>
  <si>
    <t>107.00</t>
  </si>
  <si>
    <t>HRISTO BOTEV BOULEVARD;52 Sofia 1000 1000</t>
  </si>
  <si>
    <t>127.00</t>
  </si>
  <si>
    <t>Deluxe Double</t>
  </si>
  <si>
    <t>148.00</t>
  </si>
  <si>
    <t>Standard Studio</t>
  </si>
  <si>
    <t>166.00</t>
  </si>
  <si>
    <t>167.00</t>
  </si>
  <si>
    <t>One Bedroom Apartment</t>
  </si>
  <si>
    <t>202.00</t>
  </si>
  <si>
    <t>Connecting Rooms</t>
  </si>
  <si>
    <t>273.00</t>
  </si>
  <si>
    <t>Borovets Hills Spa &amp; Resort</t>
  </si>
  <si>
    <t>164.00</t>
  </si>
  <si>
    <t>Borovets Resort, Samokov, Sofia District 2010</t>
  </si>
  <si>
    <t>181.00</t>
  </si>
  <si>
    <t>206.00</t>
  </si>
  <si>
    <t>322.00</t>
  </si>
  <si>
    <t>Metropolitan Hotel</t>
  </si>
  <si>
    <t>113.00</t>
  </si>
  <si>
    <t>64 Tsarigradsko Shose Blvd, Sofia 1784</t>
  </si>
  <si>
    <t>Twin/Double Room    Ro</t>
  </si>
  <si>
    <t>131.00</t>
  </si>
  <si>
    <t>Twin/Double Room Advance Purchase Bb</t>
  </si>
  <si>
    <t>Double/Twin  Standard</t>
  </si>
  <si>
    <t>140.00</t>
  </si>
  <si>
    <t>Twin Standard - Bed And Breakfast</t>
  </si>
  <si>
    <t>Twin/Double Room Bb</t>
  </si>
  <si>
    <t>152.00</t>
  </si>
  <si>
    <t>Twin-Double Room</t>
  </si>
  <si>
    <t>160.00</t>
  </si>
  <si>
    <t>161.00</t>
  </si>
  <si>
    <t>191.00</t>
  </si>
  <si>
    <t>Junior Suite</t>
  </si>
  <si>
    <t>203.00</t>
  </si>
  <si>
    <t>204.00</t>
  </si>
  <si>
    <t>Corner Studio With 1 Free Airport Transfer</t>
  </si>
  <si>
    <t>223.00</t>
  </si>
  <si>
    <t>Studio Standard - Room Only</t>
  </si>
  <si>
    <t>224.00</t>
  </si>
  <si>
    <t>227.00</t>
  </si>
  <si>
    <t>Studio Standard - Bed And Breakfast</t>
  </si>
  <si>
    <t>239.00</t>
  </si>
  <si>
    <t>247.00</t>
  </si>
  <si>
    <t>Ramada Sofia</t>
  </si>
  <si>
    <t>Superior Room</t>
  </si>
  <si>
    <t>122.00</t>
  </si>
  <si>
    <t>131 Maria Louisa Boulevard Sofia 1202 1202</t>
  </si>
  <si>
    <t>Deluxe Business Room</t>
  </si>
  <si>
    <t>Deluxe Business Room 2 Beds</t>
  </si>
  <si>
    <t>DXB</t>
  </si>
  <si>
    <t>Superior Room With Two Twin Beds</t>
  </si>
  <si>
    <t>Superior Room With One King Bed</t>
  </si>
  <si>
    <t>170.00</t>
  </si>
  <si>
    <t>187.00</t>
  </si>
  <si>
    <t>Suite, 1 King Bed, Non Smoking</t>
  </si>
  <si>
    <t>255.00</t>
  </si>
  <si>
    <t>Suite With One King Bed</t>
  </si>
  <si>
    <t>Small Luxury Of The World Yastrebets Hotel</t>
  </si>
  <si>
    <t>Villa Deluxe</t>
  </si>
  <si>
    <t>389.00</t>
  </si>
  <si>
    <t>Borovets Borovets 2010 2010</t>
  </si>
  <si>
    <t>Junior Suite Standard</t>
  </si>
  <si>
    <t>432.00</t>
  </si>
  <si>
    <t>Junior Suite Deluxe</t>
  </si>
  <si>
    <t>441.00</t>
  </si>
  <si>
    <t>481.00</t>
  </si>
  <si>
    <t>490.00</t>
  </si>
  <si>
    <t>533.00</t>
  </si>
  <si>
    <t>534.00</t>
  </si>
  <si>
    <t>592.00</t>
  </si>
  <si>
    <t>Favorit Hotel</t>
  </si>
  <si>
    <t>Standard Double Or Twin Room</t>
  </si>
  <si>
    <t>101.00</t>
  </si>
  <si>
    <t>193, Knyaz Boris I Str., Sofia 1202</t>
  </si>
  <si>
    <t>Deluxe Double Room, Balcony</t>
  </si>
  <si>
    <t>118.00</t>
  </si>
  <si>
    <t>Suite, Balcony, City View</t>
  </si>
  <si>
    <t>141.00</t>
  </si>
  <si>
    <t>Park Moskva Hotel</t>
  </si>
  <si>
    <t>Nezabravka Street 25,1113 Sofia, Bulgarien. 1113</t>
  </si>
  <si>
    <t>93.00</t>
  </si>
  <si>
    <t>Junior Suite (2 Adults)</t>
  </si>
  <si>
    <t>Suite Standard</t>
  </si>
  <si>
    <t>Suite (2 Adults)</t>
  </si>
  <si>
    <t>120.00</t>
  </si>
  <si>
    <t>Junior Suite (3 Adults)</t>
  </si>
  <si>
    <t>126.00</t>
  </si>
  <si>
    <t>Suite (3 Adults)</t>
  </si>
  <si>
    <t>139.00</t>
  </si>
  <si>
    <t>147.00</t>
  </si>
  <si>
    <t>157.00</t>
  </si>
  <si>
    <t>Montecito Hotel</t>
  </si>
  <si>
    <t>BOULEVARD TSARIGRADSKO SHOSE 1582</t>
  </si>
  <si>
    <t>75.00</t>
  </si>
  <si>
    <t>Triple Room</t>
  </si>
  <si>
    <t>91.00</t>
  </si>
  <si>
    <t>Yagoda Chalets Hotel</t>
  </si>
  <si>
    <t>Chalet</t>
  </si>
  <si>
    <t>Lg Borovetz , Borovets, Borovets, BG</t>
  </si>
  <si>
    <t>207.00</t>
  </si>
  <si>
    <t>Hilton Sofia Hotel</t>
  </si>
  <si>
    <t>1; Bulgaria Blvd. Sofia 1421 1421</t>
  </si>
  <si>
    <t>Deluxe Twin Room</t>
  </si>
  <si>
    <t>196.00</t>
  </si>
  <si>
    <t>Double Deluxe King Bed</t>
  </si>
  <si>
    <t>218.00</t>
  </si>
  <si>
    <t>231.00</t>
  </si>
  <si>
    <t>232.00</t>
  </si>
  <si>
    <t>236.00</t>
  </si>
  <si>
    <t>237.00</t>
  </si>
  <si>
    <t>257.00</t>
  </si>
  <si>
    <t>269.00</t>
  </si>
  <si>
    <t>276.00</t>
  </si>
  <si>
    <t>277.00</t>
  </si>
  <si>
    <t>Park Executive Suite</t>
  </si>
  <si>
    <t>316.00</t>
  </si>
  <si>
    <t>335.00</t>
  </si>
  <si>
    <t>336.00</t>
  </si>
  <si>
    <t>395.00</t>
  </si>
  <si>
    <t>Presidential Suite</t>
  </si>
  <si>
    <t>870.00</t>
  </si>
  <si>
    <t>871.00</t>
  </si>
  <si>
    <t>872.00</t>
  </si>
  <si>
    <t>873.00</t>
  </si>
  <si>
    <t>966.00</t>
  </si>
  <si>
    <t>967.00</t>
  </si>
  <si>
    <t>1025.00</t>
  </si>
  <si>
    <t>1026.00</t>
  </si>
  <si>
    <t>Hotel Zodiac</t>
  </si>
  <si>
    <t>2EST</t>
  </si>
  <si>
    <t>49.00</t>
  </si>
  <si>
    <t>29 Rilska Malina Street,2000 Samokov. 2000</t>
  </si>
  <si>
    <t>Basic Suite, 2 Bedrooms</t>
  </si>
  <si>
    <t>Niky Hotel</t>
  </si>
  <si>
    <t>Standard Twin Room (10% Off In The Restaurant)</t>
  </si>
  <si>
    <t>ul. Neofit Rilski 16,1000 Sofia, Bulgarien. 1000</t>
  </si>
  <si>
    <t>Suite, 1 Bedroom (10% Off In The Restaurant)</t>
  </si>
  <si>
    <t>Standard Apartment, 1 Bedroom (10% Off In The Restaurant)</t>
  </si>
  <si>
    <t>163.00</t>
  </si>
  <si>
    <t>Best Western Europe Hotel</t>
  </si>
  <si>
    <t>Street Lidice 1,1113 Sofia. 1113</t>
  </si>
  <si>
    <t>117.00</t>
  </si>
  <si>
    <t>Motel Ihtiman</t>
  </si>
  <si>
    <t>56.00</t>
  </si>
  <si>
    <t>M1 Trakia Motorway 43 Km, Ihtiman 2050</t>
  </si>
  <si>
    <t>Breza Hotel</t>
  </si>
  <si>
    <t>Apartment, 1 Bedroom</t>
  </si>
  <si>
    <t>Best Western Premier Sofia Airport</t>
  </si>
  <si>
    <t>Economy Room, 1 King Bed, Non Smoking</t>
  </si>
  <si>
    <t>11 Brussels; Boulevard Sofia 1592 1592</t>
  </si>
  <si>
    <t>Standard Room, 1 King Bed, Non Smoking</t>
  </si>
  <si>
    <t>Standard Room, 2 Single Beds, Non Smoking</t>
  </si>
  <si>
    <t>142.00</t>
  </si>
  <si>
    <t>Premium Twin</t>
  </si>
  <si>
    <t>154.00</t>
  </si>
  <si>
    <t>Standard Room, 1 Queen Bed With Sofa Bed, Non Smoking (With Sofabed)</t>
  </si>
  <si>
    <t>Business Suite, 1 King Bed, Non Smoking</t>
  </si>
  <si>
    <t>262.00</t>
  </si>
  <si>
    <t>Executive Apartment, Non Smoking, Kitchenette</t>
  </si>
  <si>
    <t>393.00</t>
  </si>
  <si>
    <t>425.00</t>
  </si>
  <si>
    <t>Lozenetz Hotel</t>
  </si>
  <si>
    <t>90.00</t>
  </si>
  <si>
    <t>23 St. Naum Str. Sofia 1421 1421</t>
  </si>
  <si>
    <t>Double Deluxe - Bed And Breakfast</t>
  </si>
  <si>
    <t>Comfort Twin</t>
  </si>
  <si>
    <t>Comfort Double</t>
  </si>
  <si>
    <t>Suite, 1 Double Bed With Sofa Bed, Non Smoking (With Sofabed)</t>
  </si>
  <si>
    <t>108.00</t>
  </si>
  <si>
    <t>Double Deluxe</t>
  </si>
  <si>
    <t>109.00</t>
  </si>
  <si>
    <t>Comfort Plus Room</t>
  </si>
  <si>
    <t>Junior Suite Triple</t>
  </si>
  <si>
    <t>Superior Suite, 1 King Bed, Non Smoking</t>
  </si>
  <si>
    <t>Best Western Expo Hotel</t>
  </si>
  <si>
    <t>Double Superior</t>
  </si>
  <si>
    <t>149 TSARIGRADSKO SHOSE BOULEVARD;N/A Sofia 1784 1784</t>
  </si>
  <si>
    <t>Economy Room, 2 Single Beds</t>
  </si>
  <si>
    <t>Superior Room, 1 King Bed, Bathtub</t>
  </si>
  <si>
    <t>Superior Room, 2 Single Beds, Bathtub</t>
  </si>
  <si>
    <t>Executive Room, 1 King Bed, Bathtub</t>
  </si>
  <si>
    <t>128.00</t>
  </si>
  <si>
    <t>Suite, 1 Queen Bed With Sofa Bed, Bathtub (With Sofabed)</t>
  </si>
  <si>
    <t>Double Executive</t>
  </si>
  <si>
    <t>Superior Twin</t>
  </si>
  <si>
    <t>135.00</t>
  </si>
  <si>
    <t>Cmntud: 1 King Bed, Superior Room, 23 Square Meters, Wi-Fi, Bathtub, Coffee And Tea, Full Breakfast</t>
  </si>
  <si>
    <t>Cmntud: 2 Single Beds, Superior Room, 23 Square Meters, Wi-Fi, Bathtub, Coffee And Tea, Full Breakfast</t>
  </si>
  <si>
    <t>Double Executive - Bed And Breakfast</t>
  </si>
  <si>
    <t>Cmntud: 1 King Bed, Executive, Executive Lounge Access, Wi-Fi, Bathtub, Coffee And Tea, Full Breakfast</t>
  </si>
  <si>
    <t>Suite, 1 King Bed With Sofa Bed (With Sofabed)</t>
  </si>
  <si>
    <t>162.00</t>
  </si>
  <si>
    <t>Deluxe Junior Suite</t>
  </si>
  <si>
    <t>Cmntud: Suite-1 Queen Bed, 35 Square Meters, Executive Lounge Access, Wi-Fi, Bathtub, Sofabed, Full Breakfast</t>
  </si>
  <si>
    <t>173.00</t>
  </si>
  <si>
    <t>175.00</t>
  </si>
  <si>
    <t>Cmntud: Suite-1 King Bed, 43 Square Meters, Executive Lounge Access, Wi-Fi, Two Bathrooms, Sofabed, Full Breakfast</t>
  </si>
  <si>
    <t>212.00</t>
  </si>
  <si>
    <t>Art Plaza Hotel</t>
  </si>
  <si>
    <t>Double Comfort - Bed And Breakfast</t>
  </si>
  <si>
    <t>46; Hristo Belchev Street Sofia 1000 1000</t>
  </si>
  <si>
    <t>Double Comfort</t>
  </si>
  <si>
    <t>Comfort Room, 2 Single Beds, Non Smoking</t>
  </si>
  <si>
    <t>Comfort Room, 1 Double Bed, Non Smoking</t>
  </si>
  <si>
    <t>96.00</t>
  </si>
  <si>
    <t>Double Superior - Bed And Breakfast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</si>
  <si>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</si>
  <si>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</si>
  <si>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</si>
  <si>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Superior Double</t>
  </si>
  <si>
    <t>Suite-1 King Bed, Non-Smoking, 2Nd Bed Sofabed, Wi-Fi, Mini Bar, Coffee And Tea Maker, Shower, Full Breakfast</t>
  </si>
  <si>
    <t>Gloria Palace Hotel</t>
  </si>
  <si>
    <t>67.00</t>
  </si>
  <si>
    <t>20 Maria Luisa Boulevard,1000 Sofia. 1000</t>
  </si>
  <si>
    <t>74.00</t>
  </si>
  <si>
    <t>Apartment Standard</t>
  </si>
  <si>
    <t>Apartment Standard - Bed And Breakfast</t>
  </si>
  <si>
    <t>Yagoda And Malina Chalets</t>
  </si>
  <si>
    <t>Chalet Standard</t>
  </si>
  <si>
    <t>LG BOROVETZ, 2010</t>
  </si>
  <si>
    <t>Chalet Superior</t>
  </si>
  <si>
    <t>Double Deluxe Chalet</t>
  </si>
  <si>
    <t>190.00</t>
  </si>
  <si>
    <t>201.00</t>
  </si>
  <si>
    <t>Vega Hotel</t>
  </si>
  <si>
    <t>75, D-R G.M. DIMITROV BVLD 1700 SOFIA BULGARIA 1700</t>
  </si>
  <si>
    <t>Classic Twin</t>
  </si>
  <si>
    <t>Classic Double</t>
  </si>
  <si>
    <t>Business Suite</t>
  </si>
  <si>
    <t>Corner Suite</t>
  </si>
  <si>
    <t>225.00</t>
  </si>
  <si>
    <t>271.00</t>
  </si>
  <si>
    <t>Vitosha Park Hotel</t>
  </si>
  <si>
    <t>1 ROSARIO STREET; Sofia 1700 1700</t>
  </si>
  <si>
    <t>78.00</t>
  </si>
  <si>
    <t>80.00</t>
  </si>
  <si>
    <t>Two Bedroom Apartment</t>
  </si>
  <si>
    <t>226.00</t>
  </si>
  <si>
    <t>Best Western Plus City Hotel</t>
  </si>
  <si>
    <t>Stara Planina 6 1000</t>
  </si>
  <si>
    <t>119.00</t>
  </si>
  <si>
    <t>2 Single Beds, Superior Room, Free Wi-Fi, Mini Bar, Flat Screen, Full Breakfast</t>
  </si>
  <si>
    <t>1 Double Bed, Superior Room, Free Wi-Fi, Mini Bar, Flat Screen, Full Breakfast</t>
  </si>
  <si>
    <t>Triple Standard - Bed And Breakfast</t>
  </si>
  <si>
    <t>Standard Triple</t>
  </si>
  <si>
    <t>169.00</t>
  </si>
  <si>
    <t>Suite-1 Queen Bed, Superior Room, Free Wi-Fi, Mini Bar, Living Room With Sofabed, Bathtub, Full Breakfast</t>
  </si>
  <si>
    <t>219.00</t>
  </si>
  <si>
    <t>Crystal Palace Boutique Hotel</t>
  </si>
  <si>
    <t>SHIPKA STREET 14 1504</t>
  </si>
  <si>
    <t>171.00</t>
  </si>
  <si>
    <t>199.00</t>
  </si>
  <si>
    <t>205.00</t>
  </si>
  <si>
    <t>233.00</t>
  </si>
  <si>
    <t>Deluxe Suite</t>
  </si>
  <si>
    <t>323.00</t>
  </si>
  <si>
    <t>Bon Voyage Hotel Alexander</t>
  </si>
  <si>
    <t>Twin Superior</t>
  </si>
  <si>
    <t>88 Slivnitsa Blvd,Sofia.</t>
  </si>
  <si>
    <t>82.00</t>
  </si>
  <si>
    <t>Downtown Hotel Sofia</t>
  </si>
  <si>
    <t>27 Vassil Levski Blvd, Sofia 1040</t>
  </si>
  <si>
    <t>Tower Suite</t>
  </si>
  <si>
    <t>Suite Standard - Room Only</t>
  </si>
  <si>
    <t>Junior Suite Standard - Room Only</t>
  </si>
  <si>
    <t>Earth And People Hotel</t>
  </si>
  <si>
    <t>27 OKOLOVRASTEN PAT 1404</t>
  </si>
  <si>
    <t>Deluxe Studio</t>
  </si>
  <si>
    <t>Suite Hotel Sofia</t>
  </si>
  <si>
    <t>1A Yordan Yossifov Str., Sofia 1700, Bulgaria</t>
  </si>
  <si>
    <t>Single Standard</t>
  </si>
  <si>
    <t>81.00</t>
  </si>
  <si>
    <t>83.00</t>
  </si>
  <si>
    <t>Standard Room Atelier</t>
  </si>
  <si>
    <t>Double (Twin/Double) Atelier</t>
  </si>
  <si>
    <t>Atelier Room</t>
  </si>
  <si>
    <t>Double/Twin (2 Pers)</t>
  </si>
  <si>
    <t>Twin Standard</t>
  </si>
  <si>
    <t>Studio Standard</t>
  </si>
  <si>
    <t>Studio Capacity 2</t>
  </si>
  <si>
    <t>Premier Studio</t>
  </si>
  <si>
    <t>Studio  Standard</t>
  </si>
  <si>
    <t>Studio Room</t>
  </si>
  <si>
    <t>138.00</t>
  </si>
  <si>
    <t>150.00</t>
  </si>
  <si>
    <t>Suite  Standard</t>
  </si>
  <si>
    <t>174.00</t>
  </si>
  <si>
    <t>180.00</t>
  </si>
  <si>
    <t>188.00</t>
  </si>
  <si>
    <t>Euphoria Club Hotel And Spa</t>
  </si>
  <si>
    <t>Shiroka Polyana 216, Borovets, Samokov 2010</t>
  </si>
  <si>
    <t>177.00</t>
  </si>
  <si>
    <t>One Bedroom Suite</t>
  </si>
  <si>
    <t>211.00</t>
  </si>
  <si>
    <t>Two Bedroom Maisonette Suite</t>
  </si>
  <si>
    <t>Central Park Hotel</t>
  </si>
  <si>
    <t>106, VITOSHA BLVD. 1463</t>
  </si>
  <si>
    <t>Corner Room</t>
  </si>
  <si>
    <t>Corner Deluxe Room</t>
  </si>
  <si>
    <t>Panorama Suite</t>
  </si>
  <si>
    <t>251.00</t>
  </si>
  <si>
    <t>Casa Ferrari</t>
  </si>
  <si>
    <t>Single Room</t>
  </si>
  <si>
    <t>16 Lyulin Planina Str, Sofia 1606</t>
  </si>
  <si>
    <t>Family Room</t>
  </si>
  <si>
    <t>Festa Sofia Hotel</t>
  </si>
  <si>
    <t>83 BULGARIA BLVD 1404 SOFIA BULGARIA 1404</t>
  </si>
  <si>
    <t>Double Classic - Bed And Breakfast</t>
  </si>
  <si>
    <t>Executive Triple Room</t>
  </si>
  <si>
    <t>186.00</t>
  </si>
  <si>
    <t>221.00</t>
  </si>
  <si>
    <t>easyHotel Sofia</t>
  </si>
  <si>
    <t>1EST</t>
  </si>
  <si>
    <t>Aldomirovska Street 108,Centrum, 1309 Sofia. 1309</t>
  </si>
  <si>
    <t>Iceberg Hotel and Spa</t>
  </si>
  <si>
    <t>Borovets No 63, Samokov District, Sofia Province 2010</t>
  </si>
  <si>
    <t>Rila Sofia Hotel</t>
  </si>
  <si>
    <t>60.00</t>
  </si>
  <si>
    <t>Kaloyan Street 6, Sofia 1000</t>
  </si>
  <si>
    <t>Geneva Hotel</t>
  </si>
  <si>
    <t>Balkandji Jovo 9,1612 Sofia, Bulgarien. 1612</t>
  </si>
  <si>
    <t>Radina's Way</t>
  </si>
  <si>
    <t>BOROVETS, Samokov, Sofia District 2010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</si>
  <si>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</si>
  <si>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</si>
  <si>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</si>
  <si>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</si>
  <si>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</si>
  <si>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</si>
  <si>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</si>
  <si>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Executive Room Non Refundable 2 Pax</t>
  </si>
  <si>
    <t>Executive Room 1 Pax</t>
  </si>
  <si>
    <t>Standard Room 2 Pax</t>
  </si>
  <si>
    <t>Executive Double Room 2 Pax, Balcony, Free Wifi</t>
  </si>
  <si>
    <t>Executive Double Room</t>
  </si>
  <si>
    <t>Executive Room 2 Pax</t>
  </si>
  <si>
    <t>Executive Room Non Refundable 3 Pax</t>
  </si>
  <si>
    <t>Appartement Non Refundable 1 Pax</t>
  </si>
  <si>
    <t>Executive Room 3 Pax</t>
  </si>
  <si>
    <t>Family Suite 2 Pax, Balcony, Free Wifi</t>
  </si>
  <si>
    <t>Appartement 1 Pax</t>
  </si>
  <si>
    <t>Appartement 2 Pax</t>
  </si>
  <si>
    <t>Appartement 3 Pax</t>
  </si>
  <si>
    <t>Appartement 4 Pax</t>
  </si>
  <si>
    <t>Twin/Double Room - Executive</t>
  </si>
  <si>
    <t>210.00</t>
  </si>
  <si>
    <t>Appartement 5 Pax</t>
  </si>
  <si>
    <t>344.00</t>
  </si>
  <si>
    <t>382.00</t>
  </si>
  <si>
    <t>396.00</t>
  </si>
  <si>
    <t>155.00</t>
  </si>
  <si>
    <t>Triada Hotel</t>
  </si>
  <si>
    <t>Venera 5,Sofia 1111. 1111</t>
  </si>
  <si>
    <t>Arena Di Serdica Hotel</t>
  </si>
  <si>
    <t>2-4 BUDAPESHTA STR 1000 SOFIA BULGARIA 1000</t>
  </si>
  <si>
    <t>280.00</t>
  </si>
  <si>
    <t>282.00</t>
  </si>
  <si>
    <t>288.00</t>
  </si>
  <si>
    <t>337.00</t>
  </si>
  <si>
    <t>364.00</t>
  </si>
  <si>
    <t>City Avenue</t>
  </si>
  <si>
    <t>49 Osogovo str.,Sofia 1303. 1303</t>
  </si>
  <si>
    <t>Superior Room - No Views</t>
  </si>
  <si>
    <t>Royal Junior Suite</t>
  </si>
  <si>
    <t>Novotel Sofia</t>
  </si>
  <si>
    <t>Tsarigradsko Shosse Boulevard 115 N,1784 Sofia. 1784</t>
  </si>
  <si>
    <t>Superior Room, Mountain View</t>
  </si>
  <si>
    <t>184.00</t>
  </si>
  <si>
    <t>215.00</t>
  </si>
  <si>
    <t>216.00</t>
  </si>
  <si>
    <t>246.00</t>
  </si>
  <si>
    <t>Aris Hotel</t>
  </si>
  <si>
    <t>Standard Double Or Twin Room, 1 Double Or 2 Single Beds</t>
  </si>
  <si>
    <t>203 Knyaz Boris I St Sofia , Bulgaria, 1202</t>
  </si>
  <si>
    <t>Superior Suite</t>
  </si>
  <si>
    <t>Elysia Hostel - The Blessed Home</t>
  </si>
  <si>
    <t>Twin Room, Ensuite</t>
  </si>
  <si>
    <t>Triple Room, Ensuite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</si>
  <si>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</si>
  <si>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</si>
  <si>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</si>
  <si>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</si>
  <si>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Suite Standard - Bed And Breakfast</t>
  </si>
  <si>
    <t>Suite Two Bedrooms - Bed And Breakfast</t>
  </si>
  <si>
    <t>234.00</t>
  </si>
  <si>
    <t>Suite Two Bedrooms</t>
  </si>
  <si>
    <t>Panoramic Suite, 2 Bedrooms, City View</t>
  </si>
  <si>
    <t>244.00</t>
  </si>
  <si>
    <t>2 Bedroom Panorama Suite</t>
  </si>
  <si>
    <t>263.00</t>
  </si>
  <si>
    <t>Meg-Lozenetz Hotel</t>
  </si>
  <si>
    <t>Luxury Double Room</t>
  </si>
  <si>
    <t>Family Room (3 Adults + 1 Child)</t>
  </si>
  <si>
    <t>Adria Hotel</t>
  </si>
  <si>
    <t>Knyaz Boris I Str. 207,Sofia.</t>
  </si>
  <si>
    <t>189.00</t>
  </si>
  <si>
    <t>Olives City Boutique Hotel</t>
  </si>
  <si>
    <t>Comfort Twin Room, 2 Twin Beds, Balcony</t>
  </si>
  <si>
    <t>1A Prof. Hristo Vakarelski Street,Studentski grad District, 1700 Sofia. 1700</t>
  </si>
  <si>
    <t>Business Studio</t>
  </si>
  <si>
    <t>168.00</t>
  </si>
  <si>
    <t>One Bedroom Apartment With Jetted Tub</t>
  </si>
  <si>
    <t>Two Bedroom Apartment With Jetted Tub</t>
  </si>
  <si>
    <t>309.00</t>
  </si>
  <si>
    <t>Bankya Palace</t>
  </si>
  <si>
    <t>Boulevard Varna 70,1320 Bankya. 1320</t>
  </si>
  <si>
    <t>Deluxe Triple Room</t>
  </si>
  <si>
    <t>407.00</t>
  </si>
  <si>
    <t>456.00</t>
  </si>
  <si>
    <t>Victoria Borovets Hotel</t>
  </si>
  <si>
    <t>Twin Standard Room</t>
  </si>
  <si>
    <t>Borovets , Borovets, Borovets, BG</t>
  </si>
  <si>
    <t>Silver House Hotel</t>
  </si>
  <si>
    <t>Twin Classic</t>
  </si>
  <si>
    <t>6; Simeonovsko Shousse boulevard Sofia 1700 1700</t>
  </si>
  <si>
    <t>Standard Room (Free Room Upgrade Upon Availability)</t>
  </si>
  <si>
    <t>Triple Classic</t>
  </si>
  <si>
    <t>Twin Comfort</t>
  </si>
  <si>
    <t>176.00</t>
  </si>
  <si>
    <t>Apartment Executive</t>
  </si>
  <si>
    <t>Luxury Corner Room</t>
  </si>
  <si>
    <t>241.00</t>
  </si>
  <si>
    <t>Hotel Marinela Sofia</t>
  </si>
  <si>
    <t>100; James Bourchier Boulevard Sofia 1407 1407</t>
  </si>
  <si>
    <t>Twin Mountain View - Bed And Breakfast</t>
  </si>
  <si>
    <t>Double Mountain View - Bed And Breakfast</t>
  </si>
  <si>
    <t>Double Deluxe Mountain View - Bed And Breakfast</t>
  </si>
  <si>
    <t>213.00</t>
  </si>
  <si>
    <t>Luxury Room - City View</t>
  </si>
  <si>
    <t>214.00</t>
  </si>
  <si>
    <t>Luxury Room - Mountain View</t>
  </si>
  <si>
    <t>Premium Room</t>
  </si>
  <si>
    <t>275.00</t>
  </si>
  <si>
    <t>Premium King City View</t>
  </si>
  <si>
    <t>Apartment Deluxe - Bed And Breakfast</t>
  </si>
  <si>
    <t>909.00</t>
  </si>
  <si>
    <t>930.00</t>
  </si>
  <si>
    <t>Apartment Grand Superior - Bed And Breakfast</t>
  </si>
  <si>
    <t>1819.00</t>
  </si>
  <si>
    <t>Apartment Grand Superior</t>
  </si>
  <si>
    <t>1835.00</t>
  </si>
  <si>
    <t>Superior Apartment</t>
  </si>
  <si>
    <t>2087.00</t>
  </si>
  <si>
    <t>Galiani Hostel Sofia</t>
  </si>
  <si>
    <t>Double Or Twin Room, Shared Bathroom</t>
  </si>
  <si>
    <t>42.00</t>
  </si>
  <si>
    <t>bul. Hristo Botev, 70 1303</t>
  </si>
  <si>
    <t>46.00</t>
  </si>
  <si>
    <t>Superior Double Room, Shared Bathroom</t>
  </si>
  <si>
    <t>47.00</t>
  </si>
  <si>
    <t>Double Or Twin Room, Shared Bathroom (Free Air Conditioning)</t>
  </si>
  <si>
    <t>51.00</t>
  </si>
  <si>
    <t>52.00</t>
  </si>
  <si>
    <t>Superior Double Room, Shared Bathroom (Free Air Conditioning)</t>
  </si>
  <si>
    <t>53.00</t>
  </si>
  <si>
    <t>Double Room, Private Bathroom</t>
  </si>
  <si>
    <t>54.00</t>
  </si>
  <si>
    <t>Triple Room, Shared Bathroom</t>
  </si>
  <si>
    <t>Superior Double Room, Private Bathroom</t>
  </si>
  <si>
    <t>Double Room, Private Bathroom (Free Air Conditioning)</t>
  </si>
  <si>
    <t>Triple Room, Shared Bathroom (Free Air Conditioning)</t>
  </si>
  <si>
    <t>2-Room Suite (For 2 People)</t>
  </si>
  <si>
    <t>68.00</t>
  </si>
  <si>
    <t>Quadruple Room, Shared Bathroom</t>
  </si>
  <si>
    <t>Family Room, Shared Bathroom</t>
  </si>
  <si>
    <t>2-Room Suite (For 4 People)</t>
  </si>
  <si>
    <t>2-Room Suite (For 2 People, Free Air-Conditioning)</t>
  </si>
  <si>
    <t>Quadruple Room, Shared Bathroom (Free Air Conditioning)</t>
  </si>
  <si>
    <t>Family Room, Shared Bathroom (Free Air Conditioning)</t>
  </si>
  <si>
    <t>2-Room Suite (For 4 People, Free Air-Conditioning)</t>
  </si>
  <si>
    <t>Rila Hotel</t>
  </si>
  <si>
    <t>358.00</t>
  </si>
  <si>
    <t>Borovets, Borovets, Samokov 2010</t>
  </si>
  <si>
    <t>Double Superior Resort View</t>
  </si>
  <si>
    <t>370.00</t>
  </si>
  <si>
    <t>371.00</t>
  </si>
  <si>
    <t>Superior Room Slope View</t>
  </si>
  <si>
    <t>379.00</t>
  </si>
  <si>
    <t>Double Superior Slope View</t>
  </si>
  <si>
    <t>392.00</t>
  </si>
  <si>
    <t>531.00</t>
  </si>
  <si>
    <t>557.00</t>
  </si>
  <si>
    <t>Deluxe Suite Slope View</t>
  </si>
  <si>
    <t>562.00</t>
  </si>
  <si>
    <t>589.00</t>
  </si>
  <si>
    <t>Hotel Akord</t>
  </si>
  <si>
    <t>17 Vladimir Vazov Blvd, Sofia 1510</t>
  </si>
  <si>
    <t>Economy Room</t>
  </si>
  <si>
    <t>71.00</t>
  </si>
  <si>
    <t>Sofia Residence Boutique Hotel</t>
  </si>
  <si>
    <t>Classic Double Room</t>
  </si>
  <si>
    <t>63 Oborishte Street, Sofia 1000</t>
  </si>
  <si>
    <t>Penthouse Suite</t>
  </si>
  <si>
    <t>Trimontzium Deluxe Apartment</t>
  </si>
  <si>
    <t>Pliska King Suite</t>
  </si>
  <si>
    <t>Tzarevetz Suite</t>
  </si>
  <si>
    <t>Scotty's Boutique Hotel</t>
  </si>
  <si>
    <t>11 Ekzarh Yosif Str, Sofia 1000</t>
  </si>
  <si>
    <t>Grand Sofia Hotel</t>
  </si>
  <si>
    <t>1 GURKO STREET 1000</t>
  </si>
  <si>
    <t>195.00</t>
  </si>
  <si>
    <t>Double Superior - Room Only</t>
  </si>
  <si>
    <t>198.00</t>
  </si>
  <si>
    <t>Double Executive - Room Only</t>
  </si>
  <si>
    <t>Panorama Room</t>
  </si>
  <si>
    <t>260.00</t>
  </si>
  <si>
    <t>Superior Triple</t>
  </si>
  <si>
    <t>261.00</t>
  </si>
  <si>
    <t>286.00</t>
  </si>
  <si>
    <t>Corner Suites</t>
  </si>
  <si>
    <t>293.00</t>
  </si>
  <si>
    <t>Executive Triple</t>
  </si>
  <si>
    <t>294.00</t>
  </si>
  <si>
    <t>298.00</t>
  </si>
  <si>
    <t>300.00</t>
  </si>
  <si>
    <t>Suite Queen Size Bed - Room Only</t>
  </si>
  <si>
    <t>307.00</t>
  </si>
  <si>
    <t>313.00</t>
  </si>
  <si>
    <t>331.00</t>
  </si>
  <si>
    <t>342.00</t>
  </si>
  <si>
    <t>352.00</t>
  </si>
  <si>
    <t>377.00</t>
  </si>
  <si>
    <t>449.00</t>
  </si>
  <si>
    <t>468.00</t>
  </si>
  <si>
    <t>471.00</t>
  </si>
  <si>
    <t>478.00</t>
  </si>
  <si>
    <t>503.00</t>
  </si>
  <si>
    <t>564.00</t>
  </si>
  <si>
    <t>598.00</t>
  </si>
  <si>
    <t>Light Hotel</t>
  </si>
  <si>
    <t>Economy Double Room (Free Fitness And Sauna )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</si>
  <si>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</si>
  <si>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</si>
  <si>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</si>
  <si>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</si>
  <si>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</si>
  <si>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</si>
  <si>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</si>
  <si>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Les Fleurs Hotel</t>
  </si>
  <si>
    <t>Vitosha Boulevard 21 Sofia 1000 1000</t>
  </si>
  <si>
    <t>Luxury Room</t>
  </si>
  <si>
    <t>Art'otel Hotel</t>
  </si>
  <si>
    <t>William Gladstone Street 44,1000 Sofia, Bulgaria. 1000</t>
  </si>
  <si>
    <t>264.00</t>
  </si>
  <si>
    <t>Persey Flora Apartments</t>
  </si>
  <si>
    <t>209.00</t>
  </si>
  <si>
    <t>Borovets, 2000</t>
  </si>
  <si>
    <t>Central Forum Hotel</t>
  </si>
  <si>
    <t>Tsar Boris III Boulevard; 41 Sofia 1612 1612</t>
  </si>
  <si>
    <t>62.00</t>
  </si>
  <si>
    <t>Double Economy - Room Only</t>
  </si>
  <si>
    <t>Double Deluxe - Room Only</t>
  </si>
  <si>
    <t>Apartment Capacity 2 - Room Only</t>
  </si>
  <si>
    <t>Apartment Capacity 3 - Room Only</t>
  </si>
  <si>
    <t>Apartment Capacity 4 - Room Only</t>
  </si>
  <si>
    <t>Maison Sofia Hotel</t>
  </si>
  <si>
    <t>Atanas Dukov 36, Sofia 1407</t>
  </si>
  <si>
    <t>Business Room</t>
  </si>
  <si>
    <t>Double Business - Bed And Breakfast</t>
  </si>
  <si>
    <t>Business Twin Room</t>
  </si>
  <si>
    <t>220.00</t>
  </si>
  <si>
    <t>Twin-Double Room - De Luxe</t>
  </si>
  <si>
    <t>California Hotel-Sofia</t>
  </si>
  <si>
    <t>Standard Room, 1 Double Bed With Sofa Bed</t>
  </si>
  <si>
    <t>Deluxe Room, 1 Double Bed With Sofa Bed</t>
  </si>
  <si>
    <t>Deluxe Room (Deluxe Room 2)</t>
  </si>
  <si>
    <t>Superior Room, 1 Double Bed With Sofa Bed</t>
  </si>
  <si>
    <t>Renaissance Hotel</t>
  </si>
  <si>
    <t>Vazrajdane Square 2,Sofia.</t>
  </si>
  <si>
    <t>White House</t>
  </si>
  <si>
    <t>Twin Standard Room (Promotion)</t>
  </si>
  <si>
    <t>BOROVETZ N63 2010</t>
  </si>
  <si>
    <t>Vitosha Tulip</t>
  </si>
  <si>
    <t>64.00</t>
  </si>
  <si>
    <t>Dragalevtsi, 1 Tsar Ivan Alexander Sqr , Sofia, Sofia, BG</t>
  </si>
  <si>
    <t>Legends Hotel</t>
  </si>
  <si>
    <t>54-56, Cherni Vrah Blvd., Sofia 1407</t>
  </si>
  <si>
    <t>Triple Standard</t>
  </si>
  <si>
    <t>Avel - Guest House</t>
  </si>
  <si>
    <t>Double Or Twin Room, Private Bathroom</t>
  </si>
  <si>
    <t>Alexander Business Apartments Sofia</t>
  </si>
  <si>
    <t>Economy Double Room, Non Smoking</t>
  </si>
  <si>
    <t>Pop Bogomil Str. 40,1202 Sofia. 1202</t>
  </si>
  <si>
    <t>Economy Triple Room, Non Smoking, Kitchenette</t>
  </si>
  <si>
    <t>Economy Apartment For 2 Adults And 2 Childrens</t>
  </si>
  <si>
    <t>Family Apartment 2 Adults And 3 Children</t>
  </si>
  <si>
    <t>Art Hotel Simona</t>
  </si>
  <si>
    <t>Inzhener Ivan Ivanov Bulevard 10,Corner of Vazkresenie Bulevard and Ivan Evstratiev Geshov Bulevard, 1379 Sofia. 1379</t>
  </si>
  <si>
    <t>Superior Studio</t>
  </si>
  <si>
    <t>Deluxe Triple</t>
  </si>
  <si>
    <t>Quad Family</t>
  </si>
  <si>
    <t>Arte Hotel</t>
  </si>
  <si>
    <t>Dondukov Blvd 5, Sofia 1000</t>
  </si>
  <si>
    <t>Standard Room, 1 Queen Bed</t>
  </si>
  <si>
    <t>Deluxe Double Room, 1 Queen Bed</t>
  </si>
  <si>
    <t>Junior Suite, 1 King Bed</t>
  </si>
  <si>
    <t>228.00</t>
  </si>
  <si>
    <t>253.00</t>
  </si>
  <si>
    <t>Magic Castle</t>
  </si>
  <si>
    <t>Blvd. Cherni Vrah 29, Sofia 1421</t>
  </si>
  <si>
    <t>Maxim Hotel</t>
  </si>
  <si>
    <t>Maria Luiza Boulevard, 62,Sofia.</t>
  </si>
  <si>
    <t>Studio, 1 Double Bed</t>
  </si>
  <si>
    <t>Standard Apartment, 2 Queen Beds</t>
  </si>
  <si>
    <t>Best Western Plus Bristol Hotel</t>
  </si>
  <si>
    <t>Bul. Hristo Botev 69 Sofia 1303 1303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</si>
  <si>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</si>
  <si>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</si>
  <si>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</si>
  <si>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Deluxe Twin</t>
  </si>
  <si>
    <t>Cmntud: 2 Single Beds, Superior Room, Air-Conditioned, 32-Inch Television, Wi-Fi, Mini Bar, Sofabed, Full Breakfast</t>
  </si>
  <si>
    <t>Viko Boutique Apart Hotel</t>
  </si>
  <si>
    <t>Junior Apartment</t>
  </si>
  <si>
    <t>ZDRAVE STREET,21A 1463</t>
  </si>
  <si>
    <t>Lion Hotel</t>
  </si>
  <si>
    <t>MARIA LOUIZA BLVD 60 1202</t>
  </si>
  <si>
    <t>Double Or Twin Room, 1 Double Or 2 Twin Beds</t>
  </si>
  <si>
    <t>Holiday Inn</t>
  </si>
  <si>
    <t>111 Alexandar Malinov Boulevard Sofia 1766 1766</t>
  </si>
  <si>
    <t>Room, 2 Twin Beds, Non Smoking</t>
  </si>
  <si>
    <t>Room Standard</t>
  </si>
  <si>
    <t>182.00</t>
  </si>
  <si>
    <t>Twin Non Smoking</t>
  </si>
  <si>
    <t>Family Room, 1 Double Bed, Non Smoking (And Sofa Bed)</t>
  </si>
  <si>
    <t>Double One Bed</t>
  </si>
  <si>
    <t>222.00</t>
  </si>
  <si>
    <t>248.00</t>
  </si>
  <si>
    <t>258.00</t>
  </si>
  <si>
    <t>Suite King Bed Non Smoking</t>
  </si>
  <si>
    <t>281.00</t>
  </si>
  <si>
    <t>Pop Bogomil Hotel</t>
  </si>
  <si>
    <t>Twin Room, 2 Twin Beds</t>
  </si>
  <si>
    <t>5 Pop Bogomil street,1202 Sofia. 1202</t>
  </si>
  <si>
    <t>Riu Pravets Resort Golf And Spa</t>
  </si>
  <si>
    <t>Quater Ezeroto, 8, Pravets, Bulgaria 2161</t>
  </si>
  <si>
    <t>Hello Sofia Guesthouse</t>
  </si>
  <si>
    <t>12 Stefan Stambolov Bul 1000</t>
  </si>
  <si>
    <t>Hotel Park Amfora</t>
  </si>
  <si>
    <t>Tzar Boris III 409 1619</t>
  </si>
  <si>
    <t>Brod Hotel</t>
  </si>
  <si>
    <t>SIMEONOVSKO SHOSE BLVD 66 1700 SOFIA BULGARIA 1700</t>
  </si>
  <si>
    <t>Luxury Room, 1 Bedroom</t>
  </si>
  <si>
    <t>Hemus Hotel</t>
  </si>
  <si>
    <t>Economy Double Room</t>
  </si>
  <si>
    <t>31 CHERNI VRAH BLVD 1421 SOFIA BULGARIA 1421</t>
  </si>
  <si>
    <t>Apartment One Bedroom</t>
  </si>
  <si>
    <t>Radisson Blu Grand Hotel Sofia</t>
  </si>
  <si>
    <t>Double King Size Bed</t>
  </si>
  <si>
    <t>Room Superior</t>
  </si>
  <si>
    <t>270.00</t>
  </si>
  <si>
    <t>289.00</t>
  </si>
  <si>
    <t>St. George Hotel</t>
  </si>
  <si>
    <t>64 Knyaz Boris I Street,Sofia.</t>
  </si>
  <si>
    <t>Luxury Apartment</t>
  </si>
  <si>
    <t>Hotel Anel</t>
  </si>
  <si>
    <t>Todor Alexandrov 14, Sofia 1303</t>
  </si>
  <si>
    <t>Executive Double</t>
  </si>
  <si>
    <t>Executive Twin</t>
  </si>
  <si>
    <t>Twin-Double Room - Executive</t>
  </si>
  <si>
    <t>310.00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</si>
</sst>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32.67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HYPERLINK("https://hotel-media.eclerx.com/savepage/tk_15459882748622496_sr_70.html","info")</f>
        <v/>
      </c>
      <c r="AA2" t="n">
        <v>-7286431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52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7286431</v>
      </c>
      <c r="AZ2" t="s">
        <v>89</v>
      </c>
      <c r="BA2" t="s"/>
      <c r="BB2" t="n">
        <v>2464554</v>
      </c>
      <c r="BC2" t="n">
        <v>42.6497</v>
      </c>
      <c r="BD2" t="n">
        <v>42.6497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34.67</v>
      </c>
      <c r="L3" t="s">
        <v>77</v>
      </c>
      <c r="M3" t="s"/>
      <c r="N3" t="s">
        <v>91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HYPERLINK("https://hotel-media.eclerx.com/savepage/tk_15459882748622496_sr_70.html","info")</f>
        <v/>
      </c>
      <c r="AA3" t="n">
        <v>-7286431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52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7286431</v>
      </c>
      <c r="AZ3" t="s">
        <v>89</v>
      </c>
      <c r="BA3" t="s"/>
      <c r="BB3" t="n">
        <v>2464554</v>
      </c>
      <c r="BC3" t="n">
        <v>42.6497</v>
      </c>
      <c r="BD3" t="n">
        <v>42.6497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34.67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92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HYPERLINK("https://hotel-media.eclerx.com/savepage/tk_15459882748622496_sr_70.html","info")</f>
        <v/>
      </c>
      <c r="AA4" t="n">
        <v>-7286431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52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7286431</v>
      </c>
      <c r="AZ4" t="s">
        <v>89</v>
      </c>
      <c r="BA4" t="s"/>
      <c r="BB4" t="n">
        <v>2464554</v>
      </c>
      <c r="BC4" t="n">
        <v>42.6497</v>
      </c>
      <c r="BD4" t="n">
        <v>42.6497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HYPERLINK("https://hotel-media.eclerx.com/savepage/tk_15459882748622496_sr_70.html","info")</f>
        <v/>
      </c>
      <c r="AA5" t="n">
        <v>-7286431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52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7286431</v>
      </c>
      <c r="AZ5" t="s">
        <v>89</v>
      </c>
      <c r="BA5" t="s"/>
      <c r="BB5" t="n">
        <v>2464554</v>
      </c>
      <c r="BC5" t="n">
        <v>42.6497</v>
      </c>
      <c r="BD5" t="n">
        <v>42.6497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35.33</v>
      </c>
      <c r="L6" t="s">
        <v>77</v>
      </c>
      <c r="M6" t="s"/>
      <c r="N6" t="s">
        <v>91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HYPERLINK("https://hotel-media.eclerx.com/savepage/tk_15459882748622496_sr_70.html","info")</f>
        <v/>
      </c>
      <c r="AA6" t="n">
        <v>-7286431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52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7286431</v>
      </c>
      <c r="AZ6" t="s">
        <v>89</v>
      </c>
      <c r="BA6" t="s"/>
      <c r="BB6" t="n">
        <v>2464554</v>
      </c>
      <c r="BC6" t="n">
        <v>42.6497</v>
      </c>
      <c r="BD6" t="n">
        <v>42.6497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35.33</v>
      </c>
      <c r="L7" t="s">
        <v>77</v>
      </c>
      <c r="M7" t="s"/>
      <c r="N7" t="s">
        <v>93</v>
      </c>
      <c r="O7" t="s">
        <v>79</v>
      </c>
      <c r="P7" t="s">
        <v>73</v>
      </c>
      <c r="Q7" t="s"/>
      <c r="R7" t="s">
        <v>80</v>
      </c>
      <c r="S7" t="s">
        <v>95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HYPERLINK("https://hotel-media.eclerx.com/savepage/tk_15459882748622496_sr_70.html","info")</f>
        <v/>
      </c>
      <c r="AA7" t="n">
        <v>-7286431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52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7286431</v>
      </c>
      <c r="AZ7" t="s">
        <v>89</v>
      </c>
      <c r="BA7" t="s"/>
      <c r="BB7" t="n">
        <v>2464554</v>
      </c>
      <c r="BC7" t="n">
        <v>42.6497</v>
      </c>
      <c r="BD7" t="n">
        <v>42.6497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38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97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HYPERLINK("https://hotel-media.eclerx.com/savepage/tk_15459882748622496_sr_70.html","info")</f>
        <v/>
      </c>
      <c r="AA8" t="n">
        <v>-7286431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52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7286431</v>
      </c>
      <c r="AZ8" t="s">
        <v>89</v>
      </c>
      <c r="BA8" t="s"/>
      <c r="BB8" t="n">
        <v>2464554</v>
      </c>
      <c r="BC8" t="n">
        <v>42.6497</v>
      </c>
      <c r="BD8" t="n">
        <v>42.6497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41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98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HYPERLINK("https://hotel-media.eclerx.com/savepage/tk_15459882748622496_sr_70.html","info")</f>
        <v/>
      </c>
      <c r="AA9" t="n">
        <v>-7286431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52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7286431</v>
      </c>
      <c r="AZ9" t="s">
        <v>89</v>
      </c>
      <c r="BA9" t="s"/>
      <c r="BB9" t="n">
        <v>2464554</v>
      </c>
      <c r="BC9" t="n">
        <v>42.6497</v>
      </c>
      <c r="BD9" t="n">
        <v>42.6497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44</v>
      </c>
      <c r="L10" t="s">
        <v>77</v>
      </c>
      <c r="M10" t="s"/>
      <c r="N10" t="s">
        <v>99</v>
      </c>
      <c r="O10" t="s">
        <v>79</v>
      </c>
      <c r="P10" t="s">
        <v>73</v>
      </c>
      <c r="Q10" t="s"/>
      <c r="R10" t="s">
        <v>80</v>
      </c>
      <c r="S10" t="s">
        <v>100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HYPERLINK("https://hotel-media.eclerx.com/savepage/tk_15459882748622496_sr_70.html","info")</f>
        <v/>
      </c>
      <c r="AA10" t="n">
        <v>-7286431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52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7286431</v>
      </c>
      <c r="AZ10" t="s">
        <v>89</v>
      </c>
      <c r="BA10" t="s"/>
      <c r="BB10" t="n">
        <v>2464554</v>
      </c>
      <c r="BC10" t="n">
        <v>42.6497</v>
      </c>
      <c r="BD10" t="n">
        <v>42.6497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52</v>
      </c>
      <c r="L11" t="s">
        <v>77</v>
      </c>
      <c r="M11" t="s"/>
      <c r="N11" t="s">
        <v>99</v>
      </c>
      <c r="O11" t="s">
        <v>79</v>
      </c>
      <c r="P11" t="s">
        <v>73</v>
      </c>
      <c r="Q11" t="s"/>
      <c r="R11" t="s">
        <v>80</v>
      </c>
      <c r="S11" t="s">
        <v>101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HYPERLINK("https://hotel-media.eclerx.com/savepage/tk_15459882748622496_sr_70.html","info")</f>
        <v/>
      </c>
      <c r="AA11" t="n">
        <v>-7286431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52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7286431</v>
      </c>
      <c r="AZ11" t="s">
        <v>89</v>
      </c>
      <c r="BA11" t="s"/>
      <c r="BB11" t="n">
        <v>2464554</v>
      </c>
      <c r="BC11" t="n">
        <v>42.6497</v>
      </c>
      <c r="BD11" t="n">
        <v>42.6497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19.67</v>
      </c>
      <c r="L12" t="s">
        <v>77</v>
      </c>
      <c r="M12" t="s"/>
      <c r="N12" t="s">
        <v>103</v>
      </c>
      <c r="O12" t="s">
        <v>79</v>
      </c>
      <c r="P12" t="s">
        <v>102</v>
      </c>
      <c r="Q12" t="s"/>
      <c r="R12" t="s">
        <v>80</v>
      </c>
      <c r="S12" t="s">
        <v>104</v>
      </c>
      <c r="T12" t="s">
        <v>82</v>
      </c>
      <c r="U12" t="s"/>
      <c r="V12" t="s">
        <v>83</v>
      </c>
      <c r="W12" t="s">
        <v>105</v>
      </c>
      <c r="X12" t="s"/>
      <c r="Y12" t="s">
        <v>85</v>
      </c>
      <c r="Z12">
        <f>HYPERLINK("https://hotel-media.eclerx.com/savepage/tk_15459882798895202_sr_71.html","info")</f>
        <v/>
      </c>
      <c r="AA12" t="n">
        <v>-4461539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106</v>
      </c>
      <c r="AL12" t="s"/>
      <c r="AM12" t="s"/>
      <c r="AN12" t="s"/>
      <c r="AO12" t="s"/>
      <c r="AP12" t="n">
        <v>53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4461539</v>
      </c>
      <c r="AZ12" t="s">
        <v>107</v>
      </c>
      <c r="BA12" t="s"/>
      <c r="BB12" t="n">
        <v>2192964</v>
      </c>
      <c r="BC12" t="n">
        <v>42.6096</v>
      </c>
      <c r="BD12" t="n">
        <v>42.6096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23.33</v>
      </c>
      <c r="L13" t="s">
        <v>77</v>
      </c>
      <c r="M13" t="s"/>
      <c r="N13" t="s">
        <v>103</v>
      </c>
      <c r="O13" t="s">
        <v>79</v>
      </c>
      <c r="P13" t="s">
        <v>102</v>
      </c>
      <c r="Q13" t="s"/>
      <c r="R13" t="s">
        <v>80</v>
      </c>
      <c r="S13" t="s">
        <v>108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HYPERLINK("https://hotel-media.eclerx.com/savepage/tk_15459882798895202_sr_71.html","info")</f>
        <v/>
      </c>
      <c r="AA13" t="n">
        <v>-4461539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106</v>
      </c>
      <c r="AL13" t="s"/>
      <c r="AM13" t="s"/>
      <c r="AN13" t="s"/>
      <c r="AO13" t="s"/>
      <c r="AP13" t="n">
        <v>53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4461539</v>
      </c>
      <c r="AZ13" t="s">
        <v>107</v>
      </c>
      <c r="BA13" t="s"/>
      <c r="BB13" t="n">
        <v>2192964</v>
      </c>
      <c r="BC13" t="n">
        <v>42.6096</v>
      </c>
      <c r="BD13" t="n">
        <v>42.6096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109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49.67</v>
      </c>
      <c r="L14" t="s">
        <v>77</v>
      </c>
      <c r="M14" t="s"/>
      <c r="N14" t="s">
        <v>110</v>
      </c>
      <c r="O14" t="s">
        <v>79</v>
      </c>
      <c r="P14" t="s">
        <v>109</v>
      </c>
      <c r="Q14" t="s"/>
      <c r="R14" t="s">
        <v>80</v>
      </c>
      <c r="S14" t="s">
        <v>111</v>
      </c>
      <c r="T14" t="s">
        <v>82</v>
      </c>
      <c r="U14" t="s"/>
      <c r="V14" t="s">
        <v>83</v>
      </c>
      <c r="W14" t="s">
        <v>105</v>
      </c>
      <c r="X14" t="s"/>
      <c r="Y14" t="s">
        <v>85</v>
      </c>
      <c r="Z14">
        <f>HYPERLINK("https://hotel-media.eclerx.com/savepage/tk_15459880435984745_sr_70.html","info")</f>
        <v/>
      </c>
      <c r="AA14" t="n">
        <v>-3732009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3732009</v>
      </c>
      <c r="AZ14" t="s">
        <v>112</v>
      </c>
      <c r="BA14" t="s"/>
      <c r="BB14" t="n">
        <v>3053979</v>
      </c>
      <c r="BC14" t="n">
        <v>42.6702</v>
      </c>
      <c r="BD14" t="n">
        <v>42.6702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109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64.33</v>
      </c>
      <c r="L15" t="s">
        <v>77</v>
      </c>
      <c r="M15" t="s"/>
      <c r="N15" t="s">
        <v>113</v>
      </c>
      <c r="O15" t="s">
        <v>79</v>
      </c>
      <c r="P15" t="s">
        <v>109</v>
      </c>
      <c r="Q15" t="s"/>
      <c r="R15" t="s">
        <v>80</v>
      </c>
      <c r="S15" t="s">
        <v>114</v>
      </c>
      <c r="T15" t="s">
        <v>82</v>
      </c>
      <c r="U15" t="s"/>
      <c r="V15" t="s">
        <v>83</v>
      </c>
      <c r="W15" t="s">
        <v>105</v>
      </c>
      <c r="X15" t="s"/>
      <c r="Y15" t="s">
        <v>85</v>
      </c>
      <c r="Z15">
        <f>HYPERLINK("https://hotel-media.eclerx.com/savepage/tk_15459880435984745_sr_70.html","info")</f>
        <v/>
      </c>
      <c r="AA15" t="n">
        <v>-3732009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3732009</v>
      </c>
      <c r="AZ15" t="s">
        <v>112</v>
      </c>
      <c r="BA15" t="s"/>
      <c r="BB15" t="n">
        <v>3053979</v>
      </c>
      <c r="BC15" t="n">
        <v>42.6702</v>
      </c>
      <c r="BD15" t="n">
        <v>42.6702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33.33</v>
      </c>
      <c r="L16" t="s">
        <v>77</v>
      </c>
      <c r="M16" t="s"/>
      <c r="N16" t="s">
        <v>116</v>
      </c>
      <c r="O16" t="s">
        <v>79</v>
      </c>
      <c r="P16" t="s">
        <v>115</v>
      </c>
      <c r="Q16" t="s"/>
      <c r="R16" t="s">
        <v>117</v>
      </c>
      <c r="S16" t="s">
        <v>118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HYPERLINK("https://hotel-media.eclerx.com/savepage/tk_15459882464445186_sr_70.html","info")</f>
        <v/>
      </c>
      <c r="AA16" t="n">
        <v>-2329670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46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2329670</v>
      </c>
      <c r="AZ16" t="s">
        <v>119</v>
      </c>
      <c r="BA16" t="s"/>
      <c r="BB16" t="n">
        <v>749025</v>
      </c>
      <c r="BC16" t="n">
        <v>42.6728</v>
      </c>
      <c r="BD16" t="n">
        <v>42.6728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37.33</v>
      </c>
      <c r="L17" t="s">
        <v>77</v>
      </c>
      <c r="M17" t="s"/>
      <c r="N17" t="s">
        <v>120</v>
      </c>
      <c r="O17" t="s">
        <v>79</v>
      </c>
      <c r="P17" t="s">
        <v>115</v>
      </c>
      <c r="Q17" t="s"/>
      <c r="R17" t="s">
        <v>117</v>
      </c>
      <c r="S17" t="s">
        <v>121</v>
      </c>
      <c r="T17" t="s">
        <v>82</v>
      </c>
      <c r="U17" t="s"/>
      <c r="V17" t="s">
        <v>83</v>
      </c>
      <c r="W17" t="s">
        <v>105</v>
      </c>
      <c r="X17" t="s"/>
      <c r="Y17" t="s">
        <v>85</v>
      </c>
      <c r="Z17">
        <f>HYPERLINK("https://hotel-media.eclerx.com/savepage/tk_15459882464445186_sr_70.html","info")</f>
        <v/>
      </c>
      <c r="AA17" t="n">
        <v>-2329670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46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2329670</v>
      </c>
      <c r="AZ17" t="s">
        <v>119</v>
      </c>
      <c r="BA17" t="s"/>
      <c r="BB17" t="n">
        <v>749025</v>
      </c>
      <c r="BC17" t="n">
        <v>42.6728</v>
      </c>
      <c r="BD17" t="n">
        <v>42.6728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37.33</v>
      </c>
      <c r="L18" t="s">
        <v>77</v>
      </c>
      <c r="M18" t="s"/>
      <c r="N18" t="s">
        <v>122</v>
      </c>
      <c r="O18" t="s">
        <v>79</v>
      </c>
      <c r="P18" t="s">
        <v>115</v>
      </c>
      <c r="Q18" t="s"/>
      <c r="R18" t="s">
        <v>117</v>
      </c>
      <c r="S18" t="s">
        <v>121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HYPERLINK("https://hotel-media.eclerx.com/savepage/tk_15459882464445186_sr_70.html","info")</f>
        <v/>
      </c>
      <c r="AA18" t="n">
        <v>-2329670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46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2329670</v>
      </c>
      <c r="AZ18" t="s">
        <v>119</v>
      </c>
      <c r="BA18" t="s"/>
      <c r="BB18" t="n">
        <v>749025</v>
      </c>
      <c r="BC18" t="n">
        <v>42.6728</v>
      </c>
      <c r="BD18" t="n">
        <v>42.6728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41</v>
      </c>
      <c r="L19" t="s">
        <v>77</v>
      </c>
      <c r="M19" t="s"/>
      <c r="N19" t="s">
        <v>123</v>
      </c>
      <c r="O19" t="s">
        <v>79</v>
      </c>
      <c r="P19" t="s">
        <v>115</v>
      </c>
      <c r="Q19" t="s"/>
      <c r="R19" t="s">
        <v>117</v>
      </c>
      <c r="S19" t="s">
        <v>98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HYPERLINK("https://hotel-media.eclerx.com/savepage/tk_15459882464445186_sr_70.html","info")</f>
        <v/>
      </c>
      <c r="AA19" t="n">
        <v>-2329670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46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2329670</v>
      </c>
      <c r="AZ19" t="s">
        <v>119</v>
      </c>
      <c r="BA19" t="s"/>
      <c r="BB19" t="n">
        <v>749025</v>
      </c>
      <c r="BC19" t="n">
        <v>42.6728</v>
      </c>
      <c r="BD19" t="n">
        <v>42.6728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41.33</v>
      </c>
      <c r="L20" t="s">
        <v>77</v>
      </c>
      <c r="M20" t="s"/>
      <c r="N20" t="s">
        <v>124</v>
      </c>
      <c r="O20" t="s">
        <v>79</v>
      </c>
      <c r="P20" t="s">
        <v>115</v>
      </c>
      <c r="Q20" t="s"/>
      <c r="R20" t="s">
        <v>117</v>
      </c>
      <c r="S20" t="s">
        <v>125</v>
      </c>
      <c r="T20" t="s">
        <v>82</v>
      </c>
      <c r="U20" t="s"/>
      <c r="V20" t="s">
        <v>83</v>
      </c>
      <c r="W20" t="s">
        <v>105</v>
      </c>
      <c r="X20" t="s"/>
      <c r="Y20" t="s">
        <v>85</v>
      </c>
      <c r="Z20">
        <f>HYPERLINK("https://hotel-media.eclerx.com/savepage/tk_15459882464445186_sr_70.html","info")</f>
        <v/>
      </c>
      <c r="AA20" t="n">
        <v>-2329670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46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2329670</v>
      </c>
      <c r="AZ20" t="s">
        <v>119</v>
      </c>
      <c r="BA20" t="s"/>
      <c r="BB20" t="n">
        <v>749025</v>
      </c>
      <c r="BC20" t="n">
        <v>42.6728</v>
      </c>
      <c r="BD20" t="n">
        <v>42.6728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41.33</v>
      </c>
      <c r="L21" t="s">
        <v>77</v>
      </c>
      <c r="M21" t="s"/>
      <c r="N21" t="s">
        <v>123</v>
      </c>
      <c r="O21" t="s">
        <v>79</v>
      </c>
      <c r="P21" t="s">
        <v>115</v>
      </c>
      <c r="Q21" t="s"/>
      <c r="R21" t="s">
        <v>117</v>
      </c>
      <c r="S21" t="s">
        <v>125</v>
      </c>
      <c r="T21" t="s">
        <v>82</v>
      </c>
      <c r="U21" t="s"/>
      <c r="V21" t="s">
        <v>83</v>
      </c>
      <c r="W21" t="s">
        <v>105</v>
      </c>
      <c r="X21" t="s"/>
      <c r="Y21" t="s">
        <v>85</v>
      </c>
      <c r="Z21">
        <f>HYPERLINK("https://hotel-media.eclerx.com/savepage/tk_15459882464445186_sr_70.html","info")</f>
        <v/>
      </c>
      <c r="AA21" t="n">
        <v>-2329670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46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2329670</v>
      </c>
      <c r="AZ21" t="s">
        <v>119</v>
      </c>
      <c r="BA21" t="s"/>
      <c r="BB21" t="n">
        <v>749025</v>
      </c>
      <c r="BC21" t="n">
        <v>42.6728</v>
      </c>
      <c r="BD21" t="n">
        <v>42.6728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43.33</v>
      </c>
      <c r="L22" t="s">
        <v>77</v>
      </c>
      <c r="M22" t="s"/>
      <c r="N22" t="s">
        <v>122</v>
      </c>
      <c r="O22" t="s">
        <v>79</v>
      </c>
      <c r="P22" t="s">
        <v>115</v>
      </c>
      <c r="Q22" t="s"/>
      <c r="R22" t="s">
        <v>117</v>
      </c>
      <c r="S22" t="s">
        <v>126</v>
      </c>
      <c r="T22" t="s">
        <v>82</v>
      </c>
      <c r="U22" t="s"/>
      <c r="V22" t="s">
        <v>83</v>
      </c>
      <c r="W22" t="s">
        <v>105</v>
      </c>
      <c r="X22" t="s"/>
      <c r="Y22" t="s">
        <v>85</v>
      </c>
      <c r="Z22">
        <f>HYPERLINK("https://hotel-media.eclerx.com/savepage/tk_15459882464445186_sr_70.html","info")</f>
        <v/>
      </c>
      <c r="AA22" t="n">
        <v>-2329670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46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2329670</v>
      </c>
      <c r="AZ22" t="s">
        <v>119</v>
      </c>
      <c r="BA22" t="s"/>
      <c r="BB22" t="n">
        <v>749025</v>
      </c>
      <c r="BC22" t="n">
        <v>42.6728</v>
      </c>
      <c r="BD22" t="n">
        <v>42.6728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45.33</v>
      </c>
      <c r="L23" t="s">
        <v>77</v>
      </c>
      <c r="M23" t="s"/>
      <c r="N23" t="s">
        <v>123</v>
      </c>
      <c r="O23" t="s">
        <v>79</v>
      </c>
      <c r="P23" t="s">
        <v>115</v>
      </c>
      <c r="Q23" t="s"/>
      <c r="R23" t="s">
        <v>117</v>
      </c>
      <c r="S23" t="s">
        <v>127</v>
      </c>
      <c r="T23" t="s">
        <v>82</v>
      </c>
      <c r="U23" t="s"/>
      <c r="V23" t="s">
        <v>83</v>
      </c>
      <c r="W23" t="s">
        <v>105</v>
      </c>
      <c r="X23" t="s"/>
      <c r="Y23" t="s">
        <v>85</v>
      </c>
      <c r="Z23">
        <f>HYPERLINK("https://hotel-media.eclerx.com/savepage/tk_15459882464445186_sr_70.html","info")</f>
        <v/>
      </c>
      <c r="AA23" t="n">
        <v>-2329670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46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2329670</v>
      </c>
      <c r="AZ23" t="s">
        <v>119</v>
      </c>
      <c r="BA23" t="s"/>
      <c r="BB23" t="n">
        <v>749025</v>
      </c>
      <c r="BC23" t="n">
        <v>42.6728</v>
      </c>
      <c r="BD23" t="n">
        <v>42.6728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47.67</v>
      </c>
      <c r="L24" t="s">
        <v>77</v>
      </c>
      <c r="M24" t="s"/>
      <c r="N24" t="s">
        <v>124</v>
      </c>
      <c r="O24" t="s">
        <v>79</v>
      </c>
      <c r="P24" t="s">
        <v>115</v>
      </c>
      <c r="Q24" t="s"/>
      <c r="R24" t="s">
        <v>117</v>
      </c>
      <c r="S24" t="s">
        <v>128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HYPERLINK("https://hotel-media.eclerx.com/savepage/tk_15459882464445186_sr_70.html","info")</f>
        <v/>
      </c>
      <c r="AA24" t="n">
        <v>-2329670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46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2329670</v>
      </c>
      <c r="AZ24" t="s">
        <v>119</v>
      </c>
      <c r="BA24" t="s"/>
      <c r="BB24" t="n">
        <v>749025</v>
      </c>
      <c r="BC24" t="n">
        <v>42.6728</v>
      </c>
      <c r="BD24" t="n">
        <v>42.6728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50.33</v>
      </c>
      <c r="L25" t="s">
        <v>77</v>
      </c>
      <c r="M25" t="s"/>
      <c r="N25" t="s">
        <v>124</v>
      </c>
      <c r="O25" t="s">
        <v>79</v>
      </c>
      <c r="P25" t="s">
        <v>115</v>
      </c>
      <c r="Q25" t="s"/>
      <c r="R25" t="s">
        <v>117</v>
      </c>
      <c r="S25" t="s">
        <v>129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HYPERLINK("https://hotel-media.eclerx.com/savepage/tk_15459882464445186_sr_70.html","info")</f>
        <v/>
      </c>
      <c r="AA25" t="n">
        <v>-2329670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46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2329670</v>
      </c>
      <c r="AZ25" t="s">
        <v>119</v>
      </c>
      <c r="BA25" t="s"/>
      <c r="BB25" t="n">
        <v>749025</v>
      </c>
      <c r="BC25" t="n">
        <v>42.6728</v>
      </c>
      <c r="BD25" t="n">
        <v>42.6728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29</v>
      </c>
      <c r="L26" t="s">
        <v>77</v>
      </c>
      <c r="M26" t="s"/>
      <c r="N26" t="s">
        <v>131</v>
      </c>
      <c r="O26" t="s">
        <v>79</v>
      </c>
      <c r="P26" t="s">
        <v>130</v>
      </c>
      <c r="Q26" t="s"/>
      <c r="R26" t="s">
        <v>80</v>
      </c>
      <c r="S26" t="s">
        <v>132</v>
      </c>
      <c r="T26" t="s">
        <v>82</v>
      </c>
      <c r="U26" t="s"/>
      <c r="V26" t="s">
        <v>83</v>
      </c>
      <c r="W26" t="s">
        <v>105</v>
      </c>
      <c r="X26" t="s"/>
      <c r="Y26" t="s">
        <v>85</v>
      </c>
      <c r="Z26">
        <f>HYPERLINK("https://hotel-media.eclerx.com/savepage/tk_15459884540150995_sr_71.html","info")</f>
        <v/>
      </c>
      <c r="AA26" t="n">
        <v>-2330120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90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2330120</v>
      </c>
      <c r="AZ26" t="s">
        <v>133</v>
      </c>
      <c r="BA26" t="s"/>
      <c r="BB26" t="n">
        <v>316497</v>
      </c>
      <c r="BC26" t="n">
        <v>42.69364</v>
      </c>
      <c r="BD26" t="n">
        <v>42.69364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29</v>
      </c>
      <c r="L27" t="s">
        <v>77</v>
      </c>
      <c r="M27" t="s"/>
      <c r="N27" t="s">
        <v>122</v>
      </c>
      <c r="O27" t="s">
        <v>79</v>
      </c>
      <c r="P27" t="s">
        <v>130</v>
      </c>
      <c r="Q27" t="s"/>
      <c r="R27" t="s">
        <v>80</v>
      </c>
      <c r="S27" t="s">
        <v>132</v>
      </c>
      <c r="T27" t="s">
        <v>82</v>
      </c>
      <c r="U27" t="s"/>
      <c r="V27" t="s">
        <v>83</v>
      </c>
      <c r="W27" t="s">
        <v>105</v>
      </c>
      <c r="X27" t="s"/>
      <c r="Y27" t="s">
        <v>85</v>
      </c>
      <c r="Z27">
        <f>HYPERLINK("https://hotel-media.eclerx.com/savepage/tk_15459884540150995_sr_71.html","info")</f>
        <v/>
      </c>
      <c r="AA27" t="n">
        <v>-2330120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90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2330120</v>
      </c>
      <c r="AZ27" t="s">
        <v>133</v>
      </c>
      <c r="BA27" t="s"/>
      <c r="BB27" t="n">
        <v>316497</v>
      </c>
      <c r="BC27" t="n">
        <v>42.69364</v>
      </c>
      <c r="BD27" t="n">
        <v>42.69364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32.33</v>
      </c>
      <c r="L28" t="s">
        <v>77</v>
      </c>
      <c r="M28" t="s"/>
      <c r="N28" t="s">
        <v>134</v>
      </c>
      <c r="O28" t="s">
        <v>79</v>
      </c>
      <c r="P28" t="s">
        <v>130</v>
      </c>
      <c r="Q28" t="s"/>
      <c r="R28" t="s">
        <v>80</v>
      </c>
      <c r="S28" t="s">
        <v>135</v>
      </c>
      <c r="T28" t="s">
        <v>82</v>
      </c>
      <c r="U28" t="s"/>
      <c r="V28" t="s">
        <v>83</v>
      </c>
      <c r="W28" t="s">
        <v>105</v>
      </c>
      <c r="X28" t="s"/>
      <c r="Y28" t="s">
        <v>85</v>
      </c>
      <c r="Z28">
        <f>HYPERLINK("https://hotel-media.eclerx.com/savepage/tk_15459884540150995_sr_71.html","info")</f>
        <v/>
      </c>
      <c r="AA28" t="n">
        <v>-2330120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90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2330120</v>
      </c>
      <c r="AZ28" t="s">
        <v>133</v>
      </c>
      <c r="BA28" t="s"/>
      <c r="BB28" t="n">
        <v>316497</v>
      </c>
      <c r="BC28" t="n">
        <v>42.69364</v>
      </c>
      <c r="BD28" t="n">
        <v>42.69364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130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32.33</v>
      </c>
      <c r="L29" t="s">
        <v>77</v>
      </c>
      <c r="M29" t="s"/>
      <c r="N29" t="s">
        <v>136</v>
      </c>
      <c r="O29" t="s">
        <v>79</v>
      </c>
      <c r="P29" t="s">
        <v>130</v>
      </c>
      <c r="Q29" t="s"/>
      <c r="R29" t="s">
        <v>80</v>
      </c>
      <c r="S29" t="s">
        <v>135</v>
      </c>
      <c r="T29" t="s">
        <v>82</v>
      </c>
      <c r="U29" t="s"/>
      <c r="V29" t="s">
        <v>83</v>
      </c>
      <c r="W29" t="s">
        <v>105</v>
      </c>
      <c r="X29" t="s"/>
      <c r="Y29" t="s">
        <v>85</v>
      </c>
      <c r="Z29">
        <f>HYPERLINK("https://hotel-media.eclerx.com/savepage/tk_15459884540150995_sr_71.html","info")</f>
        <v/>
      </c>
      <c r="AA29" t="n">
        <v>-2330120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90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2330120</v>
      </c>
      <c r="AZ29" t="s">
        <v>133</v>
      </c>
      <c r="BA29" t="s"/>
      <c r="BB29" t="n">
        <v>316497</v>
      </c>
      <c r="BC29" t="n">
        <v>42.69364</v>
      </c>
      <c r="BD29" t="n">
        <v>42.69364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130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34.67</v>
      </c>
      <c r="L30" t="s">
        <v>77</v>
      </c>
      <c r="M30" t="s"/>
      <c r="N30" t="s">
        <v>122</v>
      </c>
      <c r="O30" t="s">
        <v>79</v>
      </c>
      <c r="P30" t="s">
        <v>130</v>
      </c>
      <c r="Q30" t="s"/>
      <c r="R30" t="s">
        <v>80</v>
      </c>
      <c r="S30" t="s">
        <v>92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HYPERLINK("https://hotel-media.eclerx.com/savepage/tk_15459884540150995_sr_71.html","info")</f>
        <v/>
      </c>
      <c r="AA30" t="n">
        <v>-2330120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90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2330120</v>
      </c>
      <c r="AZ30" t="s">
        <v>133</v>
      </c>
      <c r="BA30" t="s"/>
      <c r="BB30" t="n">
        <v>316497</v>
      </c>
      <c r="BC30" t="n">
        <v>42.69364</v>
      </c>
      <c r="BD30" t="n">
        <v>42.69364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130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34.67</v>
      </c>
      <c r="L31" t="s">
        <v>77</v>
      </c>
      <c r="M31" t="s"/>
      <c r="N31" t="s">
        <v>131</v>
      </c>
      <c r="O31" t="s">
        <v>79</v>
      </c>
      <c r="P31" t="s">
        <v>130</v>
      </c>
      <c r="Q31" t="s"/>
      <c r="R31" t="s">
        <v>80</v>
      </c>
      <c r="S31" t="s">
        <v>92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HYPERLINK("https://hotel-media.eclerx.com/savepage/tk_15459884540150995_sr_71.html","info")</f>
        <v/>
      </c>
      <c r="AA31" t="n">
        <v>-2330120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90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2330120</v>
      </c>
      <c r="AZ31" t="s">
        <v>133</v>
      </c>
      <c r="BA31" t="s"/>
      <c r="BB31" t="n">
        <v>316497</v>
      </c>
      <c r="BC31" t="n">
        <v>42.69364</v>
      </c>
      <c r="BD31" t="n">
        <v>42.69364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130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37.33</v>
      </c>
      <c r="L32" t="s">
        <v>77</v>
      </c>
      <c r="M32" t="s"/>
      <c r="N32" t="s">
        <v>137</v>
      </c>
      <c r="O32" t="s">
        <v>79</v>
      </c>
      <c r="P32" t="s">
        <v>130</v>
      </c>
      <c r="Q32" t="s"/>
      <c r="R32" t="s">
        <v>80</v>
      </c>
      <c r="S32" t="s">
        <v>121</v>
      </c>
      <c r="T32" t="s">
        <v>82</v>
      </c>
      <c r="U32" t="s"/>
      <c r="V32" t="s">
        <v>83</v>
      </c>
      <c r="W32" t="s">
        <v>105</v>
      </c>
      <c r="X32" t="s"/>
      <c r="Y32" t="s">
        <v>85</v>
      </c>
      <c r="Z32">
        <f>HYPERLINK("https://hotel-media.eclerx.com/savepage/tk_15459884540150995_sr_71.html","info")</f>
        <v/>
      </c>
      <c r="AA32" t="n">
        <v>-2330120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90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2330120</v>
      </c>
      <c r="AZ32" t="s">
        <v>133</v>
      </c>
      <c r="BA32" t="s"/>
      <c r="BB32" t="n">
        <v>316497</v>
      </c>
      <c r="BC32" t="n">
        <v>42.69364</v>
      </c>
      <c r="BD32" t="n">
        <v>42.69364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130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40.33</v>
      </c>
      <c r="L33" t="s">
        <v>77</v>
      </c>
      <c r="M33" t="s"/>
      <c r="N33" t="s">
        <v>138</v>
      </c>
      <c r="O33" t="s">
        <v>79</v>
      </c>
      <c r="P33" t="s">
        <v>130</v>
      </c>
      <c r="Q33" t="s"/>
      <c r="R33" t="s">
        <v>80</v>
      </c>
      <c r="S33" t="s">
        <v>139</v>
      </c>
      <c r="T33" t="s">
        <v>82</v>
      </c>
      <c r="U33" t="s"/>
      <c r="V33" t="s">
        <v>83</v>
      </c>
      <c r="W33" t="s">
        <v>105</v>
      </c>
      <c r="X33" t="s"/>
      <c r="Y33" t="s">
        <v>85</v>
      </c>
      <c r="Z33">
        <f>HYPERLINK("https://hotel-media.eclerx.com/savepage/tk_15459884540150995_sr_71.html","info")</f>
        <v/>
      </c>
      <c r="AA33" t="n">
        <v>-2330120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90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2330120</v>
      </c>
      <c r="AZ33" t="s">
        <v>133</v>
      </c>
      <c r="BA33" t="s"/>
      <c r="BB33" t="n">
        <v>316497</v>
      </c>
      <c r="BC33" t="n">
        <v>42.69364</v>
      </c>
      <c r="BD33" t="n">
        <v>42.69364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130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43</v>
      </c>
      <c r="L34" t="s">
        <v>77</v>
      </c>
      <c r="M34" t="s"/>
      <c r="N34" t="s">
        <v>137</v>
      </c>
      <c r="O34" t="s">
        <v>79</v>
      </c>
      <c r="P34" t="s">
        <v>130</v>
      </c>
      <c r="Q34" t="s"/>
      <c r="R34" t="s">
        <v>80</v>
      </c>
      <c r="S34" t="s">
        <v>140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HYPERLINK("https://hotel-media.eclerx.com/savepage/tk_15459884540150995_sr_71.html","info")</f>
        <v/>
      </c>
      <c r="AA34" t="n">
        <v>-2330120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90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2330120</v>
      </c>
      <c r="AZ34" t="s">
        <v>133</v>
      </c>
      <c r="BA34" t="s"/>
      <c r="BB34" t="n">
        <v>316497</v>
      </c>
      <c r="BC34" t="n">
        <v>42.69364</v>
      </c>
      <c r="BD34" t="n">
        <v>42.69364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18.33</v>
      </c>
      <c r="L35" t="s">
        <v>77</v>
      </c>
      <c r="M35" t="s"/>
      <c r="N35" t="s">
        <v>142</v>
      </c>
      <c r="O35" t="s">
        <v>79</v>
      </c>
      <c r="P35" t="s">
        <v>141</v>
      </c>
      <c r="Q35" t="s"/>
      <c r="R35" t="s">
        <v>80</v>
      </c>
      <c r="S35" t="s">
        <v>143</v>
      </c>
      <c r="T35" t="s">
        <v>82</v>
      </c>
      <c r="U35" t="s"/>
      <c r="V35" t="s">
        <v>83</v>
      </c>
      <c r="W35" t="s">
        <v>105</v>
      </c>
      <c r="X35" t="s"/>
      <c r="Y35" t="s">
        <v>85</v>
      </c>
      <c r="Z35">
        <f>HYPERLINK("https://hotel-media.eclerx.com/savepage/tk_15459882182120023_sr_71.html","info")</f>
        <v/>
      </c>
      <c r="AA35" t="n">
        <v>-2329697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40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2329697</v>
      </c>
      <c r="AZ35" t="s">
        <v>144</v>
      </c>
      <c r="BA35" t="s"/>
      <c r="BB35" t="n">
        <v>1704868</v>
      </c>
      <c r="BC35" t="n">
        <v>42.6726</v>
      </c>
      <c r="BD35" t="n">
        <v>42.6726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141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19.33</v>
      </c>
      <c r="L36" t="s">
        <v>77</v>
      </c>
      <c r="M36" t="s"/>
      <c r="N36" t="s">
        <v>145</v>
      </c>
      <c r="O36" t="s">
        <v>79</v>
      </c>
      <c r="P36" t="s">
        <v>141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105</v>
      </c>
      <c r="X36" t="s"/>
      <c r="Y36" t="s">
        <v>85</v>
      </c>
      <c r="Z36">
        <f>HYPERLINK("https://hotel-media.eclerx.com/savepage/tk_15459882182120023_sr_71.html","info")</f>
        <v/>
      </c>
      <c r="AA36" t="n">
        <v>-2329697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40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2329697</v>
      </c>
      <c r="AZ36" t="s">
        <v>144</v>
      </c>
      <c r="BA36" t="s"/>
      <c r="BB36" t="n">
        <v>1704868</v>
      </c>
      <c r="BC36" t="n">
        <v>42.6726</v>
      </c>
      <c r="BD36" t="n">
        <v>42.6726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141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20.33</v>
      </c>
      <c r="L37" t="s">
        <v>77</v>
      </c>
      <c r="M37" t="s"/>
      <c r="N37" t="s">
        <v>142</v>
      </c>
      <c r="O37" t="s">
        <v>79</v>
      </c>
      <c r="P37" t="s">
        <v>141</v>
      </c>
      <c r="Q37" t="s"/>
      <c r="R37" t="s">
        <v>80</v>
      </c>
      <c r="S37" t="s">
        <v>147</v>
      </c>
      <c r="T37" t="s">
        <v>82</v>
      </c>
      <c r="U37" t="s"/>
      <c r="V37" t="s">
        <v>83</v>
      </c>
      <c r="W37" t="s">
        <v>105</v>
      </c>
      <c r="X37" t="s"/>
      <c r="Y37" t="s">
        <v>85</v>
      </c>
      <c r="Z37">
        <f>HYPERLINK("https://hotel-media.eclerx.com/savepage/tk_15459882182120023_sr_71.html","info")</f>
        <v/>
      </c>
      <c r="AA37" t="n">
        <v>-2329697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40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2329697</v>
      </c>
      <c r="AZ37" t="s">
        <v>144</v>
      </c>
      <c r="BA37" t="s"/>
      <c r="BB37" t="n">
        <v>1704868</v>
      </c>
      <c r="BC37" t="n">
        <v>42.6726</v>
      </c>
      <c r="BD37" t="n">
        <v>42.6726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141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20.33</v>
      </c>
      <c r="L38" t="s">
        <v>77</v>
      </c>
      <c r="M38" t="s"/>
      <c r="N38" t="s">
        <v>148</v>
      </c>
      <c r="O38" t="s">
        <v>79</v>
      </c>
      <c r="P38" t="s">
        <v>141</v>
      </c>
      <c r="Q38" t="s"/>
      <c r="R38" t="s">
        <v>80</v>
      </c>
      <c r="S38" t="s">
        <v>147</v>
      </c>
      <c r="T38" t="s">
        <v>82</v>
      </c>
      <c r="U38" t="s"/>
      <c r="V38" t="s">
        <v>83</v>
      </c>
      <c r="W38" t="s">
        <v>105</v>
      </c>
      <c r="X38" t="s"/>
      <c r="Y38" t="s">
        <v>85</v>
      </c>
      <c r="Z38">
        <f>HYPERLINK("https://hotel-media.eclerx.com/savepage/tk_15459882182120023_sr_71.html","info")</f>
        <v/>
      </c>
      <c r="AA38" t="n">
        <v>-2329697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40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2329697</v>
      </c>
      <c r="AZ38" t="s">
        <v>144</v>
      </c>
      <c r="BA38" t="s"/>
      <c r="BB38" t="n">
        <v>1704868</v>
      </c>
      <c r="BC38" t="n">
        <v>42.6726</v>
      </c>
      <c r="BD38" t="n">
        <v>42.6726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141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21.67</v>
      </c>
      <c r="L39" t="s">
        <v>77</v>
      </c>
      <c r="M39" t="s"/>
      <c r="N39" t="s">
        <v>145</v>
      </c>
      <c r="O39" t="s">
        <v>79</v>
      </c>
      <c r="P39" t="s">
        <v>141</v>
      </c>
      <c r="Q39" t="s"/>
      <c r="R39" t="s">
        <v>80</v>
      </c>
      <c r="S39" t="s">
        <v>149</v>
      </c>
      <c r="T39" t="s">
        <v>82</v>
      </c>
      <c r="U39" t="s"/>
      <c r="V39" t="s">
        <v>83</v>
      </c>
      <c r="W39" t="s">
        <v>105</v>
      </c>
      <c r="X39" t="s"/>
      <c r="Y39" t="s">
        <v>85</v>
      </c>
      <c r="Z39">
        <f>HYPERLINK("https://hotel-media.eclerx.com/savepage/tk_15459882182120023_sr_71.html","info")</f>
        <v/>
      </c>
      <c r="AA39" t="n">
        <v>-2329697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40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2329697</v>
      </c>
      <c r="AZ39" t="s">
        <v>144</v>
      </c>
      <c r="BA39" t="s"/>
      <c r="BB39" t="n">
        <v>1704868</v>
      </c>
      <c r="BC39" t="n">
        <v>42.6726</v>
      </c>
      <c r="BD39" t="n">
        <v>42.6726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141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22</v>
      </c>
      <c r="L40" t="s">
        <v>77</v>
      </c>
      <c r="M40" t="s"/>
      <c r="N40" t="s">
        <v>122</v>
      </c>
      <c r="O40" t="s">
        <v>79</v>
      </c>
      <c r="P40" t="s">
        <v>141</v>
      </c>
      <c r="Q40" t="s"/>
      <c r="R40" t="s">
        <v>80</v>
      </c>
      <c r="S40" t="s">
        <v>150</v>
      </c>
      <c r="T40" t="s">
        <v>82</v>
      </c>
      <c r="U40" t="s"/>
      <c r="V40" t="s">
        <v>83</v>
      </c>
      <c r="W40" t="s">
        <v>105</v>
      </c>
      <c r="X40" t="s"/>
      <c r="Y40" t="s">
        <v>85</v>
      </c>
      <c r="Z40">
        <f>HYPERLINK("https://hotel-media.eclerx.com/savepage/tk_15459882182120023_sr_71.html","info")</f>
        <v/>
      </c>
      <c r="AA40" t="n">
        <v>-2329697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/>
      <c r="AO40" t="s"/>
      <c r="AP40" t="n">
        <v>40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2329697</v>
      </c>
      <c r="AZ40" t="s">
        <v>144</v>
      </c>
      <c r="BA40" t="s"/>
      <c r="BB40" t="n">
        <v>1704868</v>
      </c>
      <c r="BC40" t="n">
        <v>42.6726</v>
      </c>
      <c r="BD40" t="n">
        <v>42.6726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141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23</v>
      </c>
      <c r="L41" t="s">
        <v>77</v>
      </c>
      <c r="M41" t="s"/>
      <c r="N41" t="s">
        <v>151</v>
      </c>
      <c r="O41" t="s">
        <v>79</v>
      </c>
      <c r="P41" t="s">
        <v>141</v>
      </c>
      <c r="Q41" t="s"/>
      <c r="R41" t="s">
        <v>80</v>
      </c>
      <c r="S41" t="s">
        <v>152</v>
      </c>
      <c r="T41" t="s">
        <v>82</v>
      </c>
      <c r="U41" t="s"/>
      <c r="V41" t="s">
        <v>83</v>
      </c>
      <c r="W41" t="s">
        <v>105</v>
      </c>
      <c r="X41" t="s"/>
      <c r="Y41" t="s">
        <v>85</v>
      </c>
      <c r="Z41">
        <f>HYPERLINK("https://hotel-media.eclerx.com/savepage/tk_15459882182120023_sr_71.html","info")</f>
        <v/>
      </c>
      <c r="AA41" t="n">
        <v>-2329697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40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2329697</v>
      </c>
      <c r="AZ41" t="s">
        <v>144</v>
      </c>
      <c r="BA41" t="s"/>
      <c r="BB41" t="n">
        <v>1704868</v>
      </c>
      <c r="BC41" t="n">
        <v>42.6726</v>
      </c>
      <c r="BD41" t="n">
        <v>42.6726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141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24</v>
      </c>
      <c r="L42" t="s">
        <v>77</v>
      </c>
      <c r="M42" t="s"/>
      <c r="N42" t="s">
        <v>153</v>
      </c>
      <c r="O42" t="s">
        <v>79</v>
      </c>
      <c r="P42" t="s">
        <v>141</v>
      </c>
      <c r="Q42" t="s"/>
      <c r="R42" t="s">
        <v>80</v>
      </c>
      <c r="S42" t="s">
        <v>154</v>
      </c>
      <c r="T42" t="s">
        <v>82</v>
      </c>
      <c r="U42" t="s"/>
      <c r="V42" t="s">
        <v>83</v>
      </c>
      <c r="W42" t="s">
        <v>105</v>
      </c>
      <c r="X42" t="s"/>
      <c r="Y42" t="s">
        <v>85</v>
      </c>
      <c r="Z42">
        <f>HYPERLINK("https://hotel-media.eclerx.com/savepage/tk_15459882182120023_sr_71.html","info")</f>
        <v/>
      </c>
      <c r="AA42" t="n">
        <v>-2329697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40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2329697</v>
      </c>
      <c r="AZ42" t="s">
        <v>144</v>
      </c>
      <c r="BA42" t="s"/>
      <c r="BB42" t="n">
        <v>1704868</v>
      </c>
      <c r="BC42" t="n">
        <v>42.6726</v>
      </c>
      <c r="BD42" t="n">
        <v>42.6726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141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25.33</v>
      </c>
      <c r="L43" t="s">
        <v>77</v>
      </c>
      <c r="M43" t="s"/>
      <c r="N43" t="s">
        <v>155</v>
      </c>
      <c r="O43" t="s">
        <v>79</v>
      </c>
      <c r="P43" t="s">
        <v>141</v>
      </c>
      <c r="Q43" t="s"/>
      <c r="R43" t="s">
        <v>80</v>
      </c>
      <c r="S43" t="s">
        <v>156</v>
      </c>
      <c r="T43" t="s">
        <v>82</v>
      </c>
      <c r="U43" t="s"/>
      <c r="V43" t="s">
        <v>83</v>
      </c>
      <c r="W43" t="s">
        <v>105</v>
      </c>
      <c r="X43" t="s"/>
      <c r="Y43" t="s">
        <v>85</v>
      </c>
      <c r="Z43">
        <f>HYPERLINK("https://hotel-media.eclerx.com/savepage/tk_15459882182120023_sr_71.html","info")</f>
        <v/>
      </c>
      <c r="AA43" t="n">
        <v>-2329697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40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2329697</v>
      </c>
      <c r="AZ43" t="s">
        <v>144</v>
      </c>
      <c r="BA43" t="s"/>
      <c r="BB43" t="n">
        <v>1704868</v>
      </c>
      <c r="BC43" t="n">
        <v>42.6726</v>
      </c>
      <c r="BD43" t="n">
        <v>42.6726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141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25.67</v>
      </c>
      <c r="L44" t="s">
        <v>77</v>
      </c>
      <c r="M44" t="s"/>
      <c r="N44" t="s">
        <v>151</v>
      </c>
      <c r="O44" t="s">
        <v>79</v>
      </c>
      <c r="P44" t="s">
        <v>141</v>
      </c>
      <c r="Q44" t="s"/>
      <c r="R44" t="s">
        <v>80</v>
      </c>
      <c r="S44" t="s">
        <v>157</v>
      </c>
      <c r="T44" t="s">
        <v>82</v>
      </c>
      <c r="U44" t="s"/>
      <c r="V44" t="s">
        <v>83</v>
      </c>
      <c r="W44" t="s">
        <v>105</v>
      </c>
      <c r="X44" t="s"/>
      <c r="Y44" t="s">
        <v>85</v>
      </c>
      <c r="Z44">
        <f>HYPERLINK("https://hotel-media.eclerx.com/savepage/tk_15459882182120023_sr_71.html","info")</f>
        <v/>
      </c>
      <c r="AA44" t="n">
        <v>-2329697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40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2329697</v>
      </c>
      <c r="AZ44" t="s">
        <v>144</v>
      </c>
      <c r="BA44" t="s"/>
      <c r="BB44" t="n">
        <v>1704868</v>
      </c>
      <c r="BC44" t="n">
        <v>42.6726</v>
      </c>
      <c r="BD44" t="n">
        <v>42.6726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141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26.33</v>
      </c>
      <c r="L45" t="s">
        <v>77</v>
      </c>
      <c r="M45" t="s"/>
      <c r="N45" t="s">
        <v>153</v>
      </c>
      <c r="O45" t="s">
        <v>79</v>
      </c>
      <c r="P45" t="s">
        <v>141</v>
      </c>
      <c r="Q45" t="s"/>
      <c r="R45" t="s">
        <v>80</v>
      </c>
      <c r="S45" t="s">
        <v>158</v>
      </c>
      <c r="T45" t="s">
        <v>82</v>
      </c>
      <c r="U45" t="s"/>
      <c r="V45" t="s">
        <v>83</v>
      </c>
      <c r="W45" t="s">
        <v>105</v>
      </c>
      <c r="X45" t="s"/>
      <c r="Y45" t="s">
        <v>85</v>
      </c>
      <c r="Z45">
        <f>HYPERLINK("https://hotel-media.eclerx.com/savepage/tk_15459882182120023_sr_71.html","info")</f>
        <v/>
      </c>
      <c r="AA45" t="n">
        <v>-2329697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40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2329697</v>
      </c>
      <c r="AZ45" t="s">
        <v>144</v>
      </c>
      <c r="BA45" t="s"/>
      <c r="BB45" t="n">
        <v>1704868</v>
      </c>
      <c r="BC45" t="n">
        <v>42.6726</v>
      </c>
      <c r="BD45" t="n">
        <v>42.6726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141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28.33</v>
      </c>
      <c r="L46" t="s">
        <v>77</v>
      </c>
      <c r="M46" t="s"/>
      <c r="N46" t="s">
        <v>155</v>
      </c>
      <c r="O46" t="s">
        <v>79</v>
      </c>
      <c r="P46" t="s">
        <v>141</v>
      </c>
      <c r="Q46" t="s"/>
      <c r="R46" t="s">
        <v>80</v>
      </c>
      <c r="S46" t="s">
        <v>159</v>
      </c>
      <c r="T46" t="s">
        <v>82</v>
      </c>
      <c r="U46" t="s"/>
      <c r="V46" t="s">
        <v>83</v>
      </c>
      <c r="W46" t="s">
        <v>105</v>
      </c>
      <c r="X46" t="s"/>
      <c r="Y46" t="s">
        <v>85</v>
      </c>
      <c r="Z46">
        <f>HYPERLINK("https://hotel-media.eclerx.com/savepage/tk_15459882182120023_sr_71.html","info")</f>
        <v/>
      </c>
      <c r="AA46" t="n">
        <v>-2329697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40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2329697</v>
      </c>
      <c r="AZ46" t="s">
        <v>144</v>
      </c>
      <c r="BA46" t="s"/>
      <c r="BB46" t="n">
        <v>1704868</v>
      </c>
      <c r="BC46" t="n">
        <v>42.6726</v>
      </c>
      <c r="BD46" t="n">
        <v>42.6726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96.67</v>
      </c>
      <c r="L47" t="s">
        <v>77</v>
      </c>
      <c r="M47" t="s"/>
      <c r="N47" t="s">
        <v>161</v>
      </c>
      <c r="O47" t="s">
        <v>79</v>
      </c>
      <c r="P47" t="s">
        <v>160</v>
      </c>
      <c r="Q47" t="s"/>
      <c r="R47" t="s">
        <v>162</v>
      </c>
      <c r="S47" t="s">
        <v>163</v>
      </c>
      <c r="T47" t="s">
        <v>82</v>
      </c>
      <c r="U47" t="s"/>
      <c r="V47" t="s">
        <v>83</v>
      </c>
      <c r="W47" t="s">
        <v>105</v>
      </c>
      <c r="X47" t="s"/>
      <c r="Y47" t="s">
        <v>85</v>
      </c>
      <c r="Z47">
        <f>HYPERLINK("https://hotel-media.eclerx.com/savepage/tk_154598843962812_sr_71.html","info")</f>
        <v/>
      </c>
      <c r="AA47" t="n">
        <v>-2992964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2992964</v>
      </c>
      <c r="AZ47" t="s">
        <v>164</v>
      </c>
      <c r="BA47" t="s"/>
      <c r="BB47" t="n">
        <v>4231573</v>
      </c>
      <c r="BC47" t="n">
        <v>42.6944</v>
      </c>
      <c r="BD47" t="n">
        <v>42.6944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96.67</v>
      </c>
      <c r="L48" t="s">
        <v>77</v>
      </c>
      <c r="M48" t="s"/>
      <c r="N48" t="s">
        <v>165</v>
      </c>
      <c r="O48" t="s">
        <v>79</v>
      </c>
      <c r="P48" t="s">
        <v>160</v>
      </c>
      <c r="Q48" t="s"/>
      <c r="R48" t="s">
        <v>162</v>
      </c>
      <c r="S48" t="s">
        <v>163</v>
      </c>
      <c r="T48" t="s">
        <v>82</v>
      </c>
      <c r="U48" t="s"/>
      <c r="V48" t="s">
        <v>83</v>
      </c>
      <c r="W48" t="s">
        <v>105</v>
      </c>
      <c r="X48" t="s"/>
      <c r="Y48" t="s">
        <v>85</v>
      </c>
      <c r="Z48">
        <f>HYPERLINK("https://hotel-media.eclerx.com/savepage/tk_154598843962812_sr_71.html","info")</f>
        <v/>
      </c>
      <c r="AA48" t="n">
        <v>-2992964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2992964</v>
      </c>
      <c r="AZ48" t="s">
        <v>164</v>
      </c>
      <c r="BA48" t="s"/>
      <c r="BB48" t="n">
        <v>4231573</v>
      </c>
      <c r="BC48" t="n">
        <v>42.6944</v>
      </c>
      <c r="BD48" t="n">
        <v>42.6944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106.67</v>
      </c>
      <c r="L49" t="s">
        <v>77</v>
      </c>
      <c r="M49" t="s"/>
      <c r="N49" t="s">
        <v>161</v>
      </c>
      <c r="O49" t="s">
        <v>79</v>
      </c>
      <c r="P49" t="s">
        <v>160</v>
      </c>
      <c r="Q49" t="s"/>
      <c r="R49" t="s">
        <v>162</v>
      </c>
      <c r="S49" t="s">
        <v>166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HYPERLINK("https://hotel-media.eclerx.com/savepage/tk_154598843962812_sr_71.html","info")</f>
        <v/>
      </c>
      <c r="AA49" t="n">
        <v>-2992964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2992964</v>
      </c>
      <c r="AZ49" t="s">
        <v>164</v>
      </c>
      <c r="BA49" t="s"/>
      <c r="BB49" t="n">
        <v>4231573</v>
      </c>
      <c r="BC49" t="n">
        <v>42.6944</v>
      </c>
      <c r="BD49" t="n">
        <v>42.6944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106.67</v>
      </c>
      <c r="L50" t="s">
        <v>77</v>
      </c>
      <c r="M50" t="s"/>
      <c r="N50" t="s">
        <v>165</v>
      </c>
      <c r="O50" t="s">
        <v>79</v>
      </c>
      <c r="P50" t="s">
        <v>160</v>
      </c>
      <c r="Q50" t="s"/>
      <c r="R50" t="s">
        <v>162</v>
      </c>
      <c r="S50" t="s">
        <v>166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HYPERLINK("https://hotel-media.eclerx.com/savepage/tk_154598843962812_sr_71.html","info")</f>
        <v/>
      </c>
      <c r="AA50" t="n">
        <v>-2992964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2992964</v>
      </c>
      <c r="AZ50" t="s">
        <v>164</v>
      </c>
      <c r="BA50" t="s"/>
      <c r="BB50" t="n">
        <v>4231573</v>
      </c>
      <c r="BC50" t="n">
        <v>42.6944</v>
      </c>
      <c r="BD50" t="n">
        <v>42.6944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118.33</v>
      </c>
      <c r="L51" t="s">
        <v>77</v>
      </c>
      <c r="M51" t="s"/>
      <c r="N51" t="s">
        <v>167</v>
      </c>
      <c r="O51" t="s">
        <v>79</v>
      </c>
      <c r="P51" t="s">
        <v>160</v>
      </c>
      <c r="Q51" t="s"/>
      <c r="R51" t="s">
        <v>162</v>
      </c>
      <c r="S51" t="s">
        <v>168</v>
      </c>
      <c r="T51" t="s">
        <v>82</v>
      </c>
      <c r="U51" t="s"/>
      <c r="V51" t="s">
        <v>83</v>
      </c>
      <c r="W51" t="s">
        <v>105</v>
      </c>
      <c r="X51" t="s"/>
      <c r="Y51" t="s">
        <v>85</v>
      </c>
      <c r="Z51">
        <f>HYPERLINK("https://hotel-media.eclerx.com/savepage/tk_154598843962812_sr_71.html","info")</f>
        <v/>
      </c>
      <c r="AA51" t="n">
        <v>-2992964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2992964</v>
      </c>
      <c r="AZ51" t="s">
        <v>164</v>
      </c>
      <c r="BA51" t="s"/>
      <c r="BB51" t="n">
        <v>4231573</v>
      </c>
      <c r="BC51" t="n">
        <v>42.6944</v>
      </c>
      <c r="BD51" t="n">
        <v>42.6944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128.33</v>
      </c>
      <c r="L52" t="s">
        <v>77</v>
      </c>
      <c r="M52" t="s"/>
      <c r="N52" t="s">
        <v>167</v>
      </c>
      <c r="O52" t="s">
        <v>79</v>
      </c>
      <c r="P52" t="s">
        <v>160</v>
      </c>
      <c r="Q52" t="s"/>
      <c r="R52" t="s">
        <v>162</v>
      </c>
      <c r="S52" t="s">
        <v>169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HYPERLINK("https://hotel-media.eclerx.com/savepage/tk_154598843962812_sr_71.html","info")</f>
        <v/>
      </c>
      <c r="AA52" t="n">
        <v>-2992964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2992964</v>
      </c>
      <c r="AZ52" t="s">
        <v>164</v>
      </c>
      <c r="BA52" t="s"/>
      <c r="BB52" t="n">
        <v>4231573</v>
      </c>
      <c r="BC52" t="n">
        <v>42.6944</v>
      </c>
      <c r="BD52" t="n">
        <v>42.6944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136.67</v>
      </c>
      <c r="L53" t="s">
        <v>77</v>
      </c>
      <c r="M53" t="s"/>
      <c r="N53" t="s">
        <v>123</v>
      </c>
      <c r="O53" t="s">
        <v>79</v>
      </c>
      <c r="P53" t="s">
        <v>160</v>
      </c>
      <c r="Q53" t="s"/>
      <c r="R53" t="s">
        <v>162</v>
      </c>
      <c r="S53" t="s">
        <v>170</v>
      </c>
      <c r="T53" t="s">
        <v>82</v>
      </c>
      <c r="U53" t="s"/>
      <c r="V53" t="s">
        <v>83</v>
      </c>
      <c r="W53" t="s">
        <v>105</v>
      </c>
      <c r="X53" t="s"/>
      <c r="Y53" t="s">
        <v>85</v>
      </c>
      <c r="Z53">
        <f>HYPERLINK("https://hotel-media.eclerx.com/savepage/tk_154598843962812_sr_71.html","info")</f>
        <v/>
      </c>
      <c r="AA53" t="n">
        <v>-2992964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2992964</v>
      </c>
      <c r="AZ53" t="s">
        <v>164</v>
      </c>
      <c r="BA53" t="s"/>
      <c r="BB53" t="n">
        <v>4231573</v>
      </c>
      <c r="BC53" t="n">
        <v>42.6944</v>
      </c>
      <c r="BD53" t="n">
        <v>42.6944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146.67</v>
      </c>
      <c r="L54" t="s">
        <v>77</v>
      </c>
      <c r="M54" t="s"/>
      <c r="N54" t="s">
        <v>123</v>
      </c>
      <c r="O54" t="s">
        <v>79</v>
      </c>
      <c r="P54" t="s">
        <v>160</v>
      </c>
      <c r="Q54" t="s"/>
      <c r="R54" t="s">
        <v>162</v>
      </c>
      <c r="S54" t="s">
        <v>171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HYPERLINK("https://hotel-media.eclerx.com/savepage/tk_154598843962812_sr_71.html","info")</f>
        <v/>
      </c>
      <c r="AA54" t="n">
        <v>-2992964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87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2992964</v>
      </c>
      <c r="AZ54" t="s">
        <v>164</v>
      </c>
      <c r="BA54" t="s"/>
      <c r="BB54" t="n">
        <v>4231573</v>
      </c>
      <c r="BC54" t="n">
        <v>42.6944</v>
      </c>
      <c r="BD54" t="n">
        <v>42.6944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169.67</v>
      </c>
      <c r="L55" t="s">
        <v>77</v>
      </c>
      <c r="M55" t="s"/>
      <c r="N55" t="s">
        <v>172</v>
      </c>
      <c r="O55" t="s">
        <v>79</v>
      </c>
      <c r="P55" t="s">
        <v>160</v>
      </c>
      <c r="Q55" t="s"/>
      <c r="R55" t="s">
        <v>162</v>
      </c>
      <c r="S55" t="s">
        <v>173</v>
      </c>
      <c r="T55" t="s">
        <v>82</v>
      </c>
      <c r="U55" t="s"/>
      <c r="V55" t="s">
        <v>83</v>
      </c>
      <c r="W55" t="s">
        <v>105</v>
      </c>
      <c r="X55" t="s"/>
      <c r="Y55" t="s">
        <v>85</v>
      </c>
      <c r="Z55">
        <f>HYPERLINK("https://hotel-media.eclerx.com/savepage/tk_154598843962812_sr_71.html","info")</f>
        <v/>
      </c>
      <c r="AA55" t="n">
        <v>-2992964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87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2992964</v>
      </c>
      <c r="AZ55" t="s">
        <v>164</v>
      </c>
      <c r="BA55" t="s"/>
      <c r="BB55" t="n">
        <v>4231573</v>
      </c>
      <c r="BC55" t="n">
        <v>42.6944</v>
      </c>
      <c r="BD55" t="n">
        <v>42.6944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179.33</v>
      </c>
      <c r="L56" t="s">
        <v>77</v>
      </c>
      <c r="M56" t="s"/>
      <c r="N56" t="s">
        <v>172</v>
      </c>
      <c r="O56" t="s">
        <v>79</v>
      </c>
      <c r="P56" t="s">
        <v>160</v>
      </c>
      <c r="Q56" t="s"/>
      <c r="R56" t="s">
        <v>162</v>
      </c>
      <c r="S56" t="s">
        <v>174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HYPERLINK("https://hotel-media.eclerx.com/savepage/tk_154598843962812_sr_71.html","info")</f>
        <v/>
      </c>
      <c r="AA56" t="n">
        <v>-2992964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/>
      <c r="AO56" t="s"/>
      <c r="AP56" t="n">
        <v>87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2992964</v>
      </c>
      <c r="AZ56" t="s">
        <v>164</v>
      </c>
      <c r="BA56" t="s"/>
      <c r="BB56" t="n">
        <v>4231573</v>
      </c>
      <c r="BC56" t="n">
        <v>42.6944</v>
      </c>
      <c r="BD56" t="n">
        <v>42.6944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175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31.33</v>
      </c>
      <c r="L57" t="s">
        <v>77</v>
      </c>
      <c r="M57" t="s"/>
      <c r="N57" t="s">
        <v>176</v>
      </c>
      <c r="O57" t="s">
        <v>79</v>
      </c>
      <c r="P57" t="s">
        <v>175</v>
      </c>
      <c r="Q57" t="s"/>
      <c r="R57" t="s">
        <v>80</v>
      </c>
      <c r="S57" t="s">
        <v>177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HYPERLINK("https://hotel-media.eclerx.com/savepage/tk_15459881708846967_sr_70.html","info")</f>
        <v/>
      </c>
      <c r="AA57" t="n">
        <v>-6955337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/>
      <c r="AO57" t="s"/>
      <c r="AP57" t="n">
        <v>30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6955337</v>
      </c>
      <c r="AZ57" t="s">
        <v>178</v>
      </c>
      <c r="BA57" t="s"/>
      <c r="BB57" t="n">
        <v>316478</v>
      </c>
      <c r="BC57" t="n">
        <v>42.6959</v>
      </c>
      <c r="BD57" t="n">
        <v>42.6959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175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35</v>
      </c>
      <c r="L58" t="s">
        <v>77</v>
      </c>
      <c r="M58" t="s"/>
      <c r="N58" t="s">
        <v>179</v>
      </c>
      <c r="O58" t="s">
        <v>79</v>
      </c>
      <c r="P58" t="s">
        <v>175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HYPERLINK("https://hotel-media.eclerx.com/savepage/tk_15459881708846967_sr_70.html","info")</f>
        <v/>
      </c>
      <c r="AA58" t="n">
        <v>-6955337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/>
      <c r="AO58" t="s"/>
      <c r="AP58" t="n">
        <v>30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6955337</v>
      </c>
      <c r="AZ58" t="s">
        <v>178</v>
      </c>
      <c r="BA58" t="s"/>
      <c r="BB58" t="n">
        <v>316478</v>
      </c>
      <c r="BC58" t="n">
        <v>42.6959</v>
      </c>
      <c r="BD58" t="n">
        <v>42.6959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29.33</v>
      </c>
      <c r="L59" t="s">
        <v>77</v>
      </c>
      <c r="M59" t="s"/>
      <c r="N59" t="s">
        <v>122</v>
      </c>
      <c r="O59" t="s">
        <v>79</v>
      </c>
      <c r="P59" t="s">
        <v>180</v>
      </c>
      <c r="Q59" t="s"/>
      <c r="R59" t="s">
        <v>80</v>
      </c>
      <c r="S59" t="s">
        <v>181</v>
      </c>
      <c r="T59" t="s">
        <v>82</v>
      </c>
      <c r="U59" t="s"/>
      <c r="V59" t="s">
        <v>83</v>
      </c>
      <c r="W59" t="s">
        <v>105</v>
      </c>
      <c r="X59" t="s"/>
      <c r="Y59" t="s">
        <v>85</v>
      </c>
      <c r="Z59">
        <f>HYPERLINK("https://hotel-media.eclerx.com/savepage/tk_15459881333021243_sr_71.html","info")</f>
        <v/>
      </c>
      <c r="AA59" t="n">
        <v>-2329387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/>
      <c r="AO59" t="s"/>
      <c r="AP59" t="n">
        <v>22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2329387</v>
      </c>
      <c r="AZ59" t="s">
        <v>182</v>
      </c>
      <c r="BA59" t="s"/>
      <c r="BB59" t="n">
        <v>1310435</v>
      </c>
      <c r="BC59" t="n">
        <v>42.7075</v>
      </c>
      <c r="BD59" t="n">
        <v>42.7075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29.67</v>
      </c>
      <c r="L60" t="s">
        <v>77</v>
      </c>
      <c r="M60" t="s"/>
      <c r="N60" t="s">
        <v>122</v>
      </c>
      <c r="O60" t="s">
        <v>79</v>
      </c>
      <c r="P60" t="s">
        <v>180</v>
      </c>
      <c r="Q60" t="s"/>
      <c r="R60" t="s">
        <v>80</v>
      </c>
      <c r="S60" t="s">
        <v>183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HYPERLINK("https://hotel-media.eclerx.com/savepage/tk_15459881333021243_sr_71.html","info")</f>
        <v/>
      </c>
      <c r="AA60" t="n">
        <v>-2329387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/>
      <c r="AO60" t="s"/>
      <c r="AP60" t="n">
        <v>22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2329387</v>
      </c>
      <c r="AZ60" t="s">
        <v>182</v>
      </c>
      <c r="BA60" t="s"/>
      <c r="BB60" t="n">
        <v>1310435</v>
      </c>
      <c r="BC60" t="n">
        <v>42.7075</v>
      </c>
      <c r="BD60" t="n">
        <v>42.7075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32.67</v>
      </c>
      <c r="L61" t="s">
        <v>77</v>
      </c>
      <c r="M61" t="s"/>
      <c r="N61" t="s">
        <v>184</v>
      </c>
      <c r="O61" t="s">
        <v>79</v>
      </c>
      <c r="P61" t="s">
        <v>180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HYPERLINK("https://hotel-media.eclerx.com/savepage/tk_15459881333021243_sr_71.html","info")</f>
        <v/>
      </c>
      <c r="AA61" t="n">
        <v>-2329387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/>
      <c r="AO61" t="s"/>
      <c r="AP61" t="n">
        <v>22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2329387</v>
      </c>
      <c r="AZ61" t="s">
        <v>182</v>
      </c>
      <c r="BA61" t="s"/>
      <c r="BB61" t="n">
        <v>1310435</v>
      </c>
      <c r="BC61" t="n">
        <v>42.7075</v>
      </c>
      <c r="BD61" t="n">
        <v>42.7075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34</v>
      </c>
      <c r="L62" t="s">
        <v>77</v>
      </c>
      <c r="M62" t="s"/>
      <c r="N62" t="s">
        <v>122</v>
      </c>
      <c r="O62" t="s">
        <v>79</v>
      </c>
      <c r="P62" t="s">
        <v>180</v>
      </c>
      <c r="Q62" t="s"/>
      <c r="R62" t="s">
        <v>80</v>
      </c>
      <c r="S62" t="s">
        <v>185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HYPERLINK("https://hotel-media.eclerx.com/savepage/tk_15459881333021243_sr_71.html","info")</f>
        <v/>
      </c>
      <c r="AA62" t="n">
        <v>-2329387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/>
      <c r="AO62" t="s"/>
      <c r="AP62" t="n">
        <v>22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2329387</v>
      </c>
      <c r="AZ62" t="s">
        <v>182</v>
      </c>
      <c r="BA62" t="s"/>
      <c r="BB62" t="n">
        <v>1310435</v>
      </c>
      <c r="BC62" t="n">
        <v>42.7075</v>
      </c>
      <c r="BD62" t="n">
        <v>42.7075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34.67</v>
      </c>
      <c r="L63" t="s">
        <v>77</v>
      </c>
      <c r="M63" t="s"/>
      <c r="N63" t="s">
        <v>184</v>
      </c>
      <c r="O63" t="s">
        <v>79</v>
      </c>
      <c r="P63" t="s">
        <v>180</v>
      </c>
      <c r="Q63" t="s"/>
      <c r="R63" t="s">
        <v>80</v>
      </c>
      <c r="S63" t="s">
        <v>92</v>
      </c>
      <c r="T63" t="s">
        <v>82</v>
      </c>
      <c r="U63" t="s"/>
      <c r="V63" t="s">
        <v>83</v>
      </c>
      <c r="W63" t="s">
        <v>105</v>
      </c>
      <c r="X63" t="s"/>
      <c r="Y63" t="s">
        <v>85</v>
      </c>
      <c r="Z63">
        <f>HYPERLINK("https://hotel-media.eclerx.com/savepage/tk_15459881333021243_sr_71.html","info")</f>
        <v/>
      </c>
      <c r="AA63" t="n">
        <v>-2329387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/>
      <c r="AO63" t="s"/>
      <c r="AP63" t="n">
        <v>22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2329387</v>
      </c>
      <c r="AZ63" t="s">
        <v>182</v>
      </c>
      <c r="BA63" t="s"/>
      <c r="BB63" t="n">
        <v>1310435</v>
      </c>
      <c r="BC63" t="n">
        <v>42.7075</v>
      </c>
      <c r="BD63" t="n">
        <v>42.7075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37.33</v>
      </c>
      <c r="L64" t="s">
        <v>77</v>
      </c>
      <c r="M64" t="s"/>
      <c r="N64" t="s">
        <v>184</v>
      </c>
      <c r="O64" t="s">
        <v>79</v>
      </c>
      <c r="P64" t="s">
        <v>180</v>
      </c>
      <c r="Q64" t="s"/>
      <c r="R64" t="s">
        <v>80</v>
      </c>
      <c r="S64" t="s">
        <v>121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HYPERLINK("https://hotel-media.eclerx.com/savepage/tk_15459881333021243_sr_71.html","info")</f>
        <v/>
      </c>
      <c r="AA64" t="n">
        <v>-2329387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/>
      <c r="AO64" t="s"/>
      <c r="AP64" t="n">
        <v>22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2329387</v>
      </c>
      <c r="AZ64" t="s">
        <v>182</v>
      </c>
      <c r="BA64" t="s"/>
      <c r="BB64" t="n">
        <v>1310435</v>
      </c>
      <c r="BC64" t="n">
        <v>42.7075</v>
      </c>
      <c r="BD64" t="n">
        <v>42.7075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45.67</v>
      </c>
      <c r="L65" t="s">
        <v>77</v>
      </c>
      <c r="M65" t="s"/>
      <c r="N65" t="s">
        <v>122</v>
      </c>
      <c r="O65" t="s">
        <v>79</v>
      </c>
      <c r="P65" t="s">
        <v>180</v>
      </c>
      <c r="Q65" t="s"/>
      <c r="R65" t="s">
        <v>80</v>
      </c>
      <c r="S65" t="s">
        <v>186</v>
      </c>
      <c r="T65" t="s">
        <v>82</v>
      </c>
      <c r="U65" t="s"/>
      <c r="V65" t="s">
        <v>83</v>
      </c>
      <c r="W65" t="s">
        <v>187</v>
      </c>
      <c r="X65" t="s"/>
      <c r="Y65" t="s">
        <v>85</v>
      </c>
      <c r="Z65">
        <f>HYPERLINK("https://hotel-media.eclerx.com/savepage/tk_15459881333021243_sr_71.html","info")</f>
        <v/>
      </c>
      <c r="AA65" t="n">
        <v>-2329387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/>
      <c r="AO65" t="s"/>
      <c r="AP65" t="n">
        <v>22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2329387</v>
      </c>
      <c r="AZ65" t="s">
        <v>182</v>
      </c>
      <c r="BA65" t="s"/>
      <c r="BB65" t="n">
        <v>1310435</v>
      </c>
      <c r="BC65" t="n">
        <v>42.7075</v>
      </c>
      <c r="BD65" t="n">
        <v>42.7075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48.67</v>
      </c>
      <c r="L66" t="s">
        <v>77</v>
      </c>
      <c r="M66" t="s"/>
      <c r="N66" t="s">
        <v>184</v>
      </c>
      <c r="O66" t="s">
        <v>79</v>
      </c>
      <c r="P66" t="s">
        <v>180</v>
      </c>
      <c r="Q66" t="s"/>
      <c r="R66" t="s">
        <v>80</v>
      </c>
      <c r="S66" t="s">
        <v>188</v>
      </c>
      <c r="T66" t="s">
        <v>82</v>
      </c>
      <c r="U66" t="s"/>
      <c r="V66" t="s">
        <v>83</v>
      </c>
      <c r="W66" t="s">
        <v>187</v>
      </c>
      <c r="X66" t="s"/>
      <c r="Y66" t="s">
        <v>85</v>
      </c>
      <c r="Z66">
        <f>HYPERLINK("https://hotel-media.eclerx.com/savepage/tk_15459881333021243_sr_71.html","info")</f>
        <v/>
      </c>
      <c r="AA66" t="n">
        <v>-2329387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/>
      <c r="AO66" t="s"/>
      <c r="AP66" t="n">
        <v>22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2329387</v>
      </c>
      <c r="AZ66" t="s">
        <v>182</v>
      </c>
      <c r="BA66" t="s"/>
      <c r="BB66" t="n">
        <v>1310435</v>
      </c>
      <c r="BC66" t="n">
        <v>42.7075</v>
      </c>
      <c r="BD66" t="n">
        <v>42.7075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55</v>
      </c>
      <c r="L67" t="s">
        <v>77</v>
      </c>
      <c r="M67" t="s"/>
      <c r="N67" t="s">
        <v>122</v>
      </c>
      <c r="O67" t="s">
        <v>79</v>
      </c>
      <c r="P67" t="s">
        <v>180</v>
      </c>
      <c r="Q67" t="s"/>
      <c r="R67" t="s">
        <v>80</v>
      </c>
      <c r="S67" t="s">
        <v>189</v>
      </c>
      <c r="T67" t="s">
        <v>82</v>
      </c>
      <c r="U67" t="s"/>
      <c r="V67" t="s">
        <v>83</v>
      </c>
      <c r="W67" t="s">
        <v>187</v>
      </c>
      <c r="X67" t="s"/>
      <c r="Y67" t="s">
        <v>85</v>
      </c>
      <c r="Z67">
        <f>HYPERLINK("https://hotel-media.eclerx.com/savepage/tk_15459881333021243_sr_71.html","info")</f>
        <v/>
      </c>
      <c r="AA67" t="n">
        <v>-2329387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/>
      <c r="AO67" t="s"/>
      <c r="AP67" t="n">
        <v>22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2329387</v>
      </c>
      <c r="AZ67" t="s">
        <v>182</v>
      </c>
      <c r="BA67" t="s"/>
      <c r="BB67" t="n">
        <v>1310435</v>
      </c>
      <c r="BC67" t="n">
        <v>42.7075</v>
      </c>
      <c r="BD67" t="n">
        <v>42.7075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180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59.33</v>
      </c>
      <c r="L68" t="s">
        <v>77</v>
      </c>
      <c r="M68" t="s"/>
      <c r="N68" t="s">
        <v>184</v>
      </c>
      <c r="O68" t="s">
        <v>79</v>
      </c>
      <c r="P68" t="s">
        <v>180</v>
      </c>
      <c r="Q68" t="s"/>
      <c r="R68" t="s">
        <v>80</v>
      </c>
      <c r="S68" t="s">
        <v>190</v>
      </c>
      <c r="T68" t="s">
        <v>82</v>
      </c>
      <c r="U68" t="s"/>
      <c r="V68" t="s">
        <v>83</v>
      </c>
      <c r="W68" t="s">
        <v>187</v>
      </c>
      <c r="X68" t="s"/>
      <c r="Y68" t="s">
        <v>85</v>
      </c>
      <c r="Z68">
        <f>HYPERLINK("https://hotel-media.eclerx.com/savepage/tk_15459881333021243_sr_71.html","info")</f>
        <v/>
      </c>
      <c r="AA68" t="n">
        <v>-2329387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2329387</v>
      </c>
      <c r="AZ68" t="s">
        <v>182</v>
      </c>
      <c r="BA68" t="s"/>
      <c r="BB68" t="n">
        <v>1310435</v>
      </c>
      <c r="BC68" t="n">
        <v>42.7075</v>
      </c>
      <c r="BD68" t="n">
        <v>42.7075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180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61.67</v>
      </c>
      <c r="L69" t="s">
        <v>77</v>
      </c>
      <c r="M69" t="s"/>
      <c r="N69" t="s">
        <v>122</v>
      </c>
      <c r="O69" t="s">
        <v>79</v>
      </c>
      <c r="P69" t="s">
        <v>180</v>
      </c>
      <c r="Q69" t="s"/>
      <c r="R69" t="s">
        <v>80</v>
      </c>
      <c r="S69" t="s">
        <v>191</v>
      </c>
      <c r="T69" t="s">
        <v>82</v>
      </c>
      <c r="U69" t="s"/>
      <c r="V69" t="s">
        <v>83</v>
      </c>
      <c r="W69" t="s">
        <v>192</v>
      </c>
      <c r="X69" t="s"/>
      <c r="Y69" t="s">
        <v>85</v>
      </c>
      <c r="Z69">
        <f>HYPERLINK("https://hotel-media.eclerx.com/savepage/tk_15459881333021243_sr_71.html","info")</f>
        <v/>
      </c>
      <c r="AA69" t="n">
        <v>-2329387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2329387</v>
      </c>
      <c r="AZ69" t="s">
        <v>182</v>
      </c>
      <c r="BA69" t="s"/>
      <c r="BB69" t="n">
        <v>1310435</v>
      </c>
      <c r="BC69" t="n">
        <v>42.7075</v>
      </c>
      <c r="BD69" t="n">
        <v>42.7075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180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64.67</v>
      </c>
      <c r="L70" t="s">
        <v>77</v>
      </c>
      <c r="M70" t="s"/>
      <c r="N70" t="s">
        <v>184</v>
      </c>
      <c r="O70" t="s">
        <v>79</v>
      </c>
      <c r="P70" t="s">
        <v>180</v>
      </c>
      <c r="Q70" t="s"/>
      <c r="R70" t="s">
        <v>80</v>
      </c>
      <c r="S70" t="s">
        <v>193</v>
      </c>
      <c r="T70" t="s">
        <v>82</v>
      </c>
      <c r="U70" t="s"/>
      <c r="V70" t="s">
        <v>83</v>
      </c>
      <c r="W70" t="s">
        <v>192</v>
      </c>
      <c r="X70" t="s"/>
      <c r="Y70" t="s">
        <v>85</v>
      </c>
      <c r="Z70">
        <f>HYPERLINK("https://hotel-media.eclerx.com/savepage/tk_15459881333021243_sr_71.html","info")</f>
        <v/>
      </c>
      <c r="AA70" t="n">
        <v>-2329387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2329387</v>
      </c>
      <c r="AZ70" t="s">
        <v>182</v>
      </c>
      <c r="BA70" t="s"/>
      <c r="BB70" t="n">
        <v>1310435</v>
      </c>
      <c r="BC70" t="n">
        <v>42.7075</v>
      </c>
      <c r="BD70" t="n">
        <v>42.7075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180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65.67</v>
      </c>
      <c r="L71" t="s">
        <v>77</v>
      </c>
      <c r="M71" t="s"/>
      <c r="N71" t="s">
        <v>122</v>
      </c>
      <c r="O71" t="s">
        <v>79</v>
      </c>
      <c r="P71" t="s">
        <v>180</v>
      </c>
      <c r="Q71" t="s"/>
      <c r="R71" t="s">
        <v>80</v>
      </c>
      <c r="S71" t="s">
        <v>194</v>
      </c>
      <c r="T71" t="s">
        <v>82</v>
      </c>
      <c r="U71" t="s"/>
      <c r="V71" t="s">
        <v>83</v>
      </c>
      <c r="W71" t="s">
        <v>192</v>
      </c>
      <c r="X71" t="s"/>
      <c r="Y71" t="s">
        <v>85</v>
      </c>
      <c r="Z71">
        <f>HYPERLINK("https://hotel-media.eclerx.com/savepage/tk_15459881333021243_sr_71.html","info")</f>
        <v/>
      </c>
      <c r="AA71" t="n">
        <v>-2329387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2329387</v>
      </c>
      <c r="AZ71" t="s">
        <v>182</v>
      </c>
      <c r="BA71" t="s"/>
      <c r="BB71" t="n">
        <v>1310435</v>
      </c>
      <c r="BC71" t="n">
        <v>42.7075</v>
      </c>
      <c r="BD71" t="n">
        <v>42.7075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180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69.33</v>
      </c>
      <c r="L72" t="s">
        <v>77</v>
      </c>
      <c r="M72" t="s"/>
      <c r="N72" t="s">
        <v>184</v>
      </c>
      <c r="O72" t="s">
        <v>79</v>
      </c>
      <c r="P72" t="s">
        <v>180</v>
      </c>
      <c r="Q72" t="s"/>
      <c r="R72" t="s">
        <v>80</v>
      </c>
      <c r="S72" t="s">
        <v>195</v>
      </c>
      <c r="T72" t="s">
        <v>82</v>
      </c>
      <c r="U72" t="s"/>
      <c r="V72" t="s">
        <v>83</v>
      </c>
      <c r="W72" t="s">
        <v>192</v>
      </c>
      <c r="X72" t="s"/>
      <c r="Y72" t="s">
        <v>85</v>
      </c>
      <c r="Z72">
        <f>HYPERLINK("https://hotel-media.eclerx.com/savepage/tk_15459881333021243_sr_71.html","info")</f>
        <v/>
      </c>
      <c r="AA72" t="n">
        <v>-2329387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2329387</v>
      </c>
      <c r="AZ72" t="s">
        <v>182</v>
      </c>
      <c r="BA72" t="s"/>
      <c r="BB72" t="n">
        <v>1310435</v>
      </c>
      <c r="BC72" t="n">
        <v>42.7075</v>
      </c>
      <c r="BD72" t="n">
        <v>42.7075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196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31.33</v>
      </c>
      <c r="L73" t="s">
        <v>77</v>
      </c>
      <c r="M73" t="s"/>
      <c r="N73" t="s">
        <v>197</v>
      </c>
      <c r="O73" t="s">
        <v>79</v>
      </c>
      <c r="P73" t="s">
        <v>196</v>
      </c>
      <c r="Q73" t="s"/>
      <c r="R73" t="s">
        <v>80</v>
      </c>
      <c r="S73" t="s">
        <v>177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HYPERLINK("https://hotel-media.eclerx.com/savepage/tk_15459883690333636_sr_71.html","info")</f>
        <v/>
      </c>
      <c r="AA73" t="n">
        <v>-6667691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72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6667691</v>
      </c>
      <c r="AZ73" t="s">
        <v>198</v>
      </c>
      <c r="BA73" t="s"/>
      <c r="BB73" t="n">
        <v>112051</v>
      </c>
      <c r="BC73" t="n">
        <v>42.2681</v>
      </c>
      <c r="BD73" t="n">
        <v>42.2681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196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31.33</v>
      </c>
      <c r="L74" t="s">
        <v>77</v>
      </c>
      <c r="M74" t="s"/>
      <c r="N74" t="s">
        <v>91</v>
      </c>
      <c r="O74" t="s">
        <v>79</v>
      </c>
      <c r="P74" t="s">
        <v>196</v>
      </c>
      <c r="Q74" t="s"/>
      <c r="R74" t="s">
        <v>80</v>
      </c>
      <c r="S74" t="s">
        <v>177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HYPERLINK("https://hotel-media.eclerx.com/savepage/tk_15459883690333636_sr_71.html","info")</f>
        <v/>
      </c>
      <c r="AA74" t="n">
        <v>-6667691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72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6667691</v>
      </c>
      <c r="AZ74" t="s">
        <v>198</v>
      </c>
      <c r="BA74" t="s"/>
      <c r="BB74" t="n">
        <v>112051</v>
      </c>
      <c r="BC74" t="n">
        <v>42.2681</v>
      </c>
      <c r="BD74" t="n">
        <v>42.2681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196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</v>
      </c>
      <c r="L75" t="s">
        <v>77</v>
      </c>
      <c r="M75" t="s"/>
      <c r="N75" t="s">
        <v>91</v>
      </c>
      <c r="O75" t="s">
        <v>79</v>
      </c>
      <c r="P75" t="s">
        <v>196</v>
      </c>
      <c r="Q75" t="s"/>
      <c r="R75" t="s">
        <v>80</v>
      </c>
      <c r="S75" t="s">
        <v>199</v>
      </c>
      <c r="T75" t="s">
        <v>82</v>
      </c>
      <c r="U75" t="s"/>
      <c r="V75" t="s">
        <v>83</v>
      </c>
      <c r="W75" t="s">
        <v>187</v>
      </c>
      <c r="X75" t="s"/>
      <c r="Y75" t="s">
        <v>85</v>
      </c>
      <c r="Z75">
        <f>HYPERLINK("https://hotel-media.eclerx.com/savepage/tk_15459883690333636_sr_71.html","info")</f>
        <v/>
      </c>
      <c r="AA75" t="n">
        <v>-6667691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72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6667691</v>
      </c>
      <c r="AZ75" t="s">
        <v>198</v>
      </c>
      <c r="BA75" t="s"/>
      <c r="BB75" t="n">
        <v>112051</v>
      </c>
      <c r="BC75" t="n">
        <v>42.2681</v>
      </c>
      <c r="BD75" t="n">
        <v>42.2681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196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38.33</v>
      </c>
      <c r="L76" t="s">
        <v>77</v>
      </c>
      <c r="M76" t="s"/>
      <c r="N76" t="s">
        <v>197</v>
      </c>
      <c r="O76" t="s">
        <v>79</v>
      </c>
      <c r="P76" t="s">
        <v>196</v>
      </c>
      <c r="Q76" t="s"/>
      <c r="R76" t="s">
        <v>80</v>
      </c>
      <c r="S76" t="s">
        <v>200</v>
      </c>
      <c r="T76" t="s">
        <v>82</v>
      </c>
      <c r="U76" t="s"/>
      <c r="V76" t="s">
        <v>83</v>
      </c>
      <c r="W76" t="s">
        <v>187</v>
      </c>
      <c r="X76" t="s"/>
      <c r="Y76" t="s">
        <v>85</v>
      </c>
      <c r="Z76">
        <f>HYPERLINK("https://hotel-media.eclerx.com/savepage/tk_15459883690333636_sr_71.html","info")</f>
        <v/>
      </c>
      <c r="AA76" t="n">
        <v>-6667691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72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6667691</v>
      </c>
      <c r="AZ76" t="s">
        <v>198</v>
      </c>
      <c r="BA76" t="s"/>
      <c r="BB76" t="n">
        <v>112051</v>
      </c>
      <c r="BC76" t="n">
        <v>42.2681</v>
      </c>
      <c r="BD76" t="n">
        <v>42.2681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196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43</v>
      </c>
      <c r="L77" t="s">
        <v>77</v>
      </c>
      <c r="M77" t="s"/>
      <c r="N77" t="s">
        <v>184</v>
      </c>
      <c r="O77" t="s">
        <v>79</v>
      </c>
      <c r="P77" t="s">
        <v>196</v>
      </c>
      <c r="Q77" t="s"/>
      <c r="R77" t="s">
        <v>80</v>
      </c>
      <c r="S77" t="s">
        <v>140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HYPERLINK("https://hotel-media.eclerx.com/savepage/tk_15459883690333636_sr_71.html","info")</f>
        <v/>
      </c>
      <c r="AA77" t="n">
        <v>-6667691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72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6667691</v>
      </c>
      <c r="AZ77" t="s">
        <v>198</v>
      </c>
      <c r="BA77" t="s"/>
      <c r="BB77" t="n">
        <v>112051</v>
      </c>
      <c r="BC77" t="n">
        <v>42.2681</v>
      </c>
      <c r="BD77" t="n">
        <v>42.2681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196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48.33</v>
      </c>
      <c r="L78" t="s">
        <v>77</v>
      </c>
      <c r="M78" t="s"/>
      <c r="N78" t="s">
        <v>184</v>
      </c>
      <c r="O78" t="s">
        <v>79</v>
      </c>
      <c r="P78" t="s">
        <v>196</v>
      </c>
      <c r="Q78" t="s"/>
      <c r="R78" t="s">
        <v>80</v>
      </c>
      <c r="S78" t="s">
        <v>201</v>
      </c>
      <c r="T78" t="s">
        <v>82</v>
      </c>
      <c r="U78" t="s"/>
      <c r="V78" t="s">
        <v>83</v>
      </c>
      <c r="W78" t="s">
        <v>187</v>
      </c>
      <c r="X78" t="s"/>
      <c r="Y78" t="s">
        <v>85</v>
      </c>
      <c r="Z78">
        <f>HYPERLINK("https://hotel-media.eclerx.com/savepage/tk_15459883690333636_sr_71.html","info")</f>
        <v/>
      </c>
      <c r="AA78" t="n">
        <v>-6667691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72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6667691</v>
      </c>
      <c r="AZ78" t="s">
        <v>198</v>
      </c>
      <c r="BA78" t="s"/>
      <c r="BB78" t="n">
        <v>112051</v>
      </c>
      <c r="BC78" t="n">
        <v>42.2681</v>
      </c>
      <c r="BD78" t="n">
        <v>42.2681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196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51</v>
      </c>
      <c r="L79" t="s">
        <v>77</v>
      </c>
      <c r="M79" t="s"/>
      <c r="N79" t="s">
        <v>122</v>
      </c>
      <c r="O79" t="s">
        <v>79</v>
      </c>
      <c r="P79" t="s">
        <v>196</v>
      </c>
      <c r="Q79" t="s"/>
      <c r="R79" t="s">
        <v>80</v>
      </c>
      <c r="S79" t="s">
        <v>202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HYPERLINK("https://hotel-media.eclerx.com/savepage/tk_15459883690333636_sr_71.html","info")</f>
        <v/>
      </c>
      <c r="AA79" t="n">
        <v>-6667691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72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6667691</v>
      </c>
      <c r="AZ79" t="s">
        <v>198</v>
      </c>
      <c r="BA79" t="s"/>
      <c r="BB79" t="n">
        <v>112051</v>
      </c>
      <c r="BC79" t="n">
        <v>42.2681</v>
      </c>
      <c r="BD79" t="n">
        <v>42.2681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196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52.67</v>
      </c>
      <c r="L80" t="s">
        <v>77</v>
      </c>
      <c r="M80" t="s"/>
      <c r="N80" t="s">
        <v>91</v>
      </c>
      <c r="O80" t="s">
        <v>79</v>
      </c>
      <c r="P80" t="s">
        <v>196</v>
      </c>
      <c r="Q80" t="s"/>
      <c r="R80" t="s">
        <v>80</v>
      </c>
      <c r="S80" t="s">
        <v>203</v>
      </c>
      <c r="T80" t="s">
        <v>82</v>
      </c>
      <c r="U80" t="s"/>
      <c r="V80" t="s">
        <v>83</v>
      </c>
      <c r="W80" t="s">
        <v>192</v>
      </c>
      <c r="X80" t="s"/>
      <c r="Y80" t="s">
        <v>85</v>
      </c>
      <c r="Z80">
        <f>HYPERLINK("https://hotel-media.eclerx.com/savepage/tk_15459883690333636_sr_71.html","info")</f>
        <v/>
      </c>
      <c r="AA80" t="n">
        <v>-6667691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72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6667691</v>
      </c>
      <c r="AZ80" t="s">
        <v>198</v>
      </c>
      <c r="BA80" t="s"/>
      <c r="BB80" t="n">
        <v>112051</v>
      </c>
      <c r="BC80" t="n">
        <v>42.2681</v>
      </c>
      <c r="BD80" t="n">
        <v>42.2681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196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61.67</v>
      </c>
      <c r="L81" t="s">
        <v>77</v>
      </c>
      <c r="M81" t="s"/>
      <c r="N81" t="s">
        <v>122</v>
      </c>
      <c r="O81" t="s">
        <v>79</v>
      </c>
      <c r="P81" t="s">
        <v>196</v>
      </c>
      <c r="Q81" t="s"/>
      <c r="R81" t="s">
        <v>80</v>
      </c>
      <c r="S81" t="s">
        <v>191</v>
      </c>
      <c r="T81" t="s">
        <v>82</v>
      </c>
      <c r="U81" t="s"/>
      <c r="V81" t="s">
        <v>83</v>
      </c>
      <c r="W81" t="s">
        <v>187</v>
      </c>
      <c r="X81" t="s"/>
      <c r="Y81" t="s">
        <v>85</v>
      </c>
      <c r="Z81">
        <f>HYPERLINK("https://hotel-media.eclerx.com/savepage/tk_15459883690333636_sr_71.html","info")</f>
        <v/>
      </c>
      <c r="AA81" t="n">
        <v>-6667691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72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6667691</v>
      </c>
      <c r="AZ81" t="s">
        <v>198</v>
      </c>
      <c r="BA81" t="s"/>
      <c r="BB81" t="n">
        <v>112051</v>
      </c>
      <c r="BC81" t="n">
        <v>42.2681</v>
      </c>
      <c r="BD81" t="n">
        <v>42.2681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196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64</v>
      </c>
      <c r="L82" t="s">
        <v>77</v>
      </c>
      <c r="M82" t="s"/>
      <c r="N82" t="s">
        <v>184</v>
      </c>
      <c r="O82" t="s">
        <v>79</v>
      </c>
      <c r="P82" t="s">
        <v>196</v>
      </c>
      <c r="Q82" t="s"/>
      <c r="R82" t="s">
        <v>80</v>
      </c>
      <c r="S82" t="s">
        <v>204</v>
      </c>
      <c r="T82" t="s">
        <v>82</v>
      </c>
      <c r="U82" t="s"/>
      <c r="V82" t="s">
        <v>83</v>
      </c>
      <c r="W82" t="s">
        <v>192</v>
      </c>
      <c r="X82" t="s"/>
      <c r="Y82" t="s">
        <v>85</v>
      </c>
      <c r="Z82">
        <f>HYPERLINK("https://hotel-media.eclerx.com/savepage/tk_15459883690333636_sr_71.html","info")</f>
        <v/>
      </c>
      <c r="AA82" t="n">
        <v>-6667691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72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6667691</v>
      </c>
      <c r="AZ82" t="s">
        <v>198</v>
      </c>
      <c r="BA82" t="s"/>
      <c r="BB82" t="n">
        <v>112051</v>
      </c>
      <c r="BC82" t="n">
        <v>42.2681</v>
      </c>
      <c r="BD82" t="n">
        <v>42.2681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205</v>
      </c>
      <c r="F83" t="s"/>
      <c r="G83" t="s">
        <v>74</v>
      </c>
      <c r="H83" t="s">
        <v>75</v>
      </c>
      <c r="I83" t="s"/>
      <c r="J83" t="s">
        <v>76</v>
      </c>
      <c r="K83" t="n">
        <v>21</v>
      </c>
      <c r="L83" t="s">
        <v>77</v>
      </c>
      <c r="M83" t="s"/>
      <c r="N83" t="s">
        <v>206</v>
      </c>
      <c r="O83" t="s">
        <v>79</v>
      </c>
      <c r="P83" t="s">
        <v>205</v>
      </c>
      <c r="Q83" t="s"/>
      <c r="R83" t="s">
        <v>80</v>
      </c>
      <c r="S83" t="s">
        <v>207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HYPERLINK("https://hotel-media.eclerx.com/savepage/tk_15459880762142537_sr_71.html","info")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106</v>
      </c>
      <c r="AL83" t="s"/>
      <c r="AM83" t="s"/>
      <c r="AN83" t="s"/>
      <c r="AO83" t="s"/>
      <c r="AP83" t="n">
        <v>10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n">
        <v>2192956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205</v>
      </c>
      <c r="F84" t="s"/>
      <c r="G84" t="s">
        <v>74</v>
      </c>
      <c r="H84" t="s">
        <v>75</v>
      </c>
      <c r="I84" t="s"/>
      <c r="J84" t="s">
        <v>76</v>
      </c>
      <c r="K84" t="n">
        <v>22</v>
      </c>
      <c r="L84" t="s">
        <v>77</v>
      </c>
      <c r="M84" t="s"/>
      <c r="N84" t="s">
        <v>206</v>
      </c>
      <c r="O84" t="s">
        <v>79</v>
      </c>
      <c r="P84" t="s">
        <v>205</v>
      </c>
      <c r="Q84" t="s"/>
      <c r="R84" t="s">
        <v>80</v>
      </c>
      <c r="S84" t="s">
        <v>150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HYPERLINK("https://hotel-media.eclerx.com/savepage/tk_15459880762142537_sr_71.html","info")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106</v>
      </c>
      <c r="AL84" t="s"/>
      <c r="AM84" t="s"/>
      <c r="AN84" t="s"/>
      <c r="AO84" t="s"/>
      <c r="AP84" t="n">
        <v>10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n">
        <v>2192956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205</v>
      </c>
      <c r="F85" t="s"/>
      <c r="G85" t="s">
        <v>74</v>
      </c>
      <c r="H85" t="s">
        <v>75</v>
      </c>
      <c r="I85" t="s"/>
      <c r="J85" t="s">
        <v>76</v>
      </c>
      <c r="K85" t="n">
        <v>24.33</v>
      </c>
      <c r="L85" t="s">
        <v>77</v>
      </c>
      <c r="M85" t="s"/>
      <c r="N85" t="s">
        <v>208</v>
      </c>
      <c r="O85" t="s">
        <v>79</v>
      </c>
      <c r="P85" t="s">
        <v>205</v>
      </c>
      <c r="Q85" t="s"/>
      <c r="R85" t="s">
        <v>80</v>
      </c>
      <c r="S85" t="s">
        <v>209</v>
      </c>
      <c r="T85" t="s">
        <v>82</v>
      </c>
      <c r="U85" t="s"/>
      <c r="V85" t="s">
        <v>83</v>
      </c>
      <c r="W85" t="s">
        <v>105</v>
      </c>
      <c r="X85" t="s"/>
      <c r="Y85" t="s">
        <v>85</v>
      </c>
      <c r="Z85">
        <f>HYPERLINK("https://hotel-media.eclerx.com/savepage/tk_15459880762142537_sr_71.html","info")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106</v>
      </c>
      <c r="AL85" t="s"/>
      <c r="AM85" t="s"/>
      <c r="AN85" t="s"/>
      <c r="AO85" t="s"/>
      <c r="AP85" t="n">
        <v>10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n">
        <v>2192956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205</v>
      </c>
      <c r="F86" t="s"/>
      <c r="G86" t="s">
        <v>74</v>
      </c>
      <c r="H86" t="s">
        <v>75</v>
      </c>
      <c r="I86" t="s"/>
      <c r="J86" t="s">
        <v>76</v>
      </c>
      <c r="K86" t="n">
        <v>25.33</v>
      </c>
      <c r="L86" t="s">
        <v>77</v>
      </c>
      <c r="M86" t="s"/>
      <c r="N86" t="s">
        <v>208</v>
      </c>
      <c r="O86" t="s">
        <v>79</v>
      </c>
      <c r="P86" t="s">
        <v>205</v>
      </c>
      <c r="Q86" t="s"/>
      <c r="R86" t="s">
        <v>80</v>
      </c>
      <c r="S86" t="s">
        <v>156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HYPERLINK("https://hotel-media.eclerx.com/savepage/tk_15459880762142537_sr_71.html","info")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106</v>
      </c>
      <c r="AL86" t="s"/>
      <c r="AM86" t="s"/>
      <c r="AN86" t="s"/>
      <c r="AO86" t="s"/>
      <c r="AP86" t="n">
        <v>10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n">
        <v>2192956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205</v>
      </c>
      <c r="F87" t="s"/>
      <c r="G87" t="s">
        <v>74</v>
      </c>
      <c r="H87" t="s">
        <v>75</v>
      </c>
      <c r="I87" t="s"/>
      <c r="J87" t="s">
        <v>76</v>
      </c>
      <c r="K87" t="n">
        <v>28</v>
      </c>
      <c r="L87" t="s">
        <v>77</v>
      </c>
      <c r="M87" t="s"/>
      <c r="N87" t="s">
        <v>210</v>
      </c>
      <c r="O87" t="s">
        <v>79</v>
      </c>
      <c r="P87" t="s">
        <v>205</v>
      </c>
      <c r="Q87" t="s"/>
      <c r="R87" t="s">
        <v>80</v>
      </c>
      <c r="S87" t="s">
        <v>211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HYPERLINK("https://hotel-media.eclerx.com/savepage/tk_15459880762142537_sr_71.html","info")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106</v>
      </c>
      <c r="AL87" t="s"/>
      <c r="AM87" t="s"/>
      <c r="AN87" t="s"/>
      <c r="AO87" t="s"/>
      <c r="AP87" t="n">
        <v>10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2192956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205</v>
      </c>
      <c r="F88" t="s"/>
      <c r="G88" t="s">
        <v>74</v>
      </c>
      <c r="H88" t="s">
        <v>75</v>
      </c>
      <c r="I88" t="s"/>
      <c r="J88" t="s">
        <v>76</v>
      </c>
      <c r="K88" t="n">
        <v>33</v>
      </c>
      <c r="L88" t="s">
        <v>77</v>
      </c>
      <c r="M88" t="s"/>
      <c r="N88" t="s">
        <v>212</v>
      </c>
      <c r="O88" t="s">
        <v>79</v>
      </c>
      <c r="P88" t="s">
        <v>205</v>
      </c>
      <c r="Q88" t="s"/>
      <c r="R88" t="s">
        <v>80</v>
      </c>
      <c r="S88" t="s">
        <v>213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HYPERLINK("https://hotel-media.eclerx.com/savepage/tk_15459880762142537_sr_71.html","info")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106</v>
      </c>
      <c r="AL88" t="s"/>
      <c r="AM88" t="s"/>
      <c r="AN88" t="s"/>
      <c r="AO88" t="s"/>
      <c r="AP88" t="n">
        <v>10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n">
        <v>2192956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205</v>
      </c>
      <c r="F89" t="s"/>
      <c r="G89" t="s">
        <v>74</v>
      </c>
      <c r="H89" t="s">
        <v>75</v>
      </c>
      <c r="I89" t="s"/>
      <c r="J89" t="s">
        <v>76</v>
      </c>
      <c r="K89" t="n">
        <v>36.67</v>
      </c>
      <c r="L89" t="s">
        <v>77</v>
      </c>
      <c r="M89" t="s"/>
      <c r="N89" t="s">
        <v>212</v>
      </c>
      <c r="O89" t="s">
        <v>79</v>
      </c>
      <c r="P89" t="s">
        <v>205</v>
      </c>
      <c r="Q89" t="s"/>
      <c r="R89" t="s">
        <v>80</v>
      </c>
      <c r="S89" t="s">
        <v>214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HYPERLINK("https://hotel-media.eclerx.com/savepage/tk_15459880762142537_sr_71.html","info")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106</v>
      </c>
      <c r="AL89" t="s"/>
      <c r="AM89" t="s"/>
      <c r="AN89" t="s"/>
      <c r="AO89" t="s"/>
      <c r="AP89" t="n">
        <v>10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n">
        <v>2192956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205</v>
      </c>
      <c r="F90" t="s"/>
      <c r="G90" t="s">
        <v>74</v>
      </c>
      <c r="H90" t="s">
        <v>75</v>
      </c>
      <c r="I90" t="s"/>
      <c r="J90" t="s">
        <v>76</v>
      </c>
      <c r="K90" t="n">
        <v>44.33</v>
      </c>
      <c r="L90" t="s">
        <v>77</v>
      </c>
      <c r="M90" t="s"/>
      <c r="N90" t="s">
        <v>215</v>
      </c>
      <c r="O90" t="s">
        <v>79</v>
      </c>
      <c r="P90" t="s">
        <v>205</v>
      </c>
      <c r="Q90" t="s"/>
      <c r="R90" t="s">
        <v>80</v>
      </c>
      <c r="S90" t="s">
        <v>216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HYPERLINK("https://hotel-media.eclerx.com/savepage/tk_15459880762142537_sr_71.html","info")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106</v>
      </c>
      <c r="AL90" t="s"/>
      <c r="AM90" t="s"/>
      <c r="AN90" t="s"/>
      <c r="AO90" t="s"/>
      <c r="AP90" t="n">
        <v>10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n">
        <v>2192956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205</v>
      </c>
      <c r="F91" t="s"/>
      <c r="G91" t="s">
        <v>74</v>
      </c>
      <c r="H91" t="s">
        <v>75</v>
      </c>
      <c r="I91" t="s"/>
      <c r="J91" t="s">
        <v>76</v>
      </c>
      <c r="K91" t="n">
        <v>48</v>
      </c>
      <c r="L91" t="s">
        <v>77</v>
      </c>
      <c r="M91" t="s"/>
      <c r="N91" t="s">
        <v>215</v>
      </c>
      <c r="O91" t="s">
        <v>79</v>
      </c>
      <c r="P91" t="s">
        <v>205</v>
      </c>
      <c r="Q91" t="s"/>
      <c r="R91" t="s">
        <v>80</v>
      </c>
      <c r="S91" t="s">
        <v>217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HYPERLINK("https://hotel-media.eclerx.com/savepage/tk_15459880762142537_sr_71.html","info")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106</v>
      </c>
      <c r="AL91" t="s"/>
      <c r="AM91" t="s"/>
      <c r="AN91" t="s"/>
      <c r="AO91" t="s"/>
      <c r="AP91" t="n">
        <v>10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n">
        <v>2192956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205</v>
      </c>
      <c r="F92" t="s"/>
      <c r="G92" t="s">
        <v>74</v>
      </c>
      <c r="H92" t="s">
        <v>75</v>
      </c>
      <c r="I92" t="s"/>
      <c r="J92" t="s">
        <v>76</v>
      </c>
      <c r="K92" t="n">
        <v>48</v>
      </c>
      <c r="L92" t="s">
        <v>77</v>
      </c>
      <c r="M92" t="s"/>
      <c r="N92" t="s">
        <v>218</v>
      </c>
      <c r="O92" t="s">
        <v>79</v>
      </c>
      <c r="P92" t="s">
        <v>205</v>
      </c>
      <c r="Q92" t="s"/>
      <c r="R92" t="s">
        <v>80</v>
      </c>
      <c r="S92" t="s">
        <v>217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HYPERLINK("https://hotel-media.eclerx.com/savepage/tk_15459880762142537_sr_71.html","info")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106</v>
      </c>
      <c r="AL92" t="s"/>
      <c r="AM92" t="s"/>
      <c r="AN92" t="s"/>
      <c r="AO92" t="s"/>
      <c r="AP92" t="n">
        <v>10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n">
        <v>2192956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205</v>
      </c>
      <c r="F93" t="s"/>
      <c r="G93" t="s">
        <v>74</v>
      </c>
      <c r="H93" t="s">
        <v>75</v>
      </c>
      <c r="I93" t="s"/>
      <c r="J93" t="s">
        <v>76</v>
      </c>
      <c r="K93" t="n">
        <v>53</v>
      </c>
      <c r="L93" t="s">
        <v>77</v>
      </c>
      <c r="M93" t="s"/>
      <c r="N93" t="s">
        <v>218</v>
      </c>
      <c r="O93" t="s">
        <v>79</v>
      </c>
      <c r="P93" t="s">
        <v>205</v>
      </c>
      <c r="Q93" t="s"/>
      <c r="R93" t="s">
        <v>80</v>
      </c>
      <c r="S93" t="s">
        <v>219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HYPERLINK("https://hotel-media.eclerx.com/savepage/tk_15459880762142537_sr_71.html","info")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106</v>
      </c>
      <c r="AL93" t="s"/>
      <c r="AM93" t="s"/>
      <c r="AN93" t="s"/>
      <c r="AO93" t="s"/>
      <c r="AP93" t="n">
        <v>10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2192956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220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25.33</v>
      </c>
      <c r="L94" t="s">
        <v>77</v>
      </c>
      <c r="M94" t="s"/>
      <c r="N94" t="s">
        <v>131</v>
      </c>
      <c r="O94" t="s">
        <v>79</v>
      </c>
      <c r="P94" t="s">
        <v>220</v>
      </c>
      <c r="Q94" t="s"/>
      <c r="R94" t="s">
        <v>80</v>
      </c>
      <c r="S94" t="s">
        <v>156</v>
      </c>
      <c r="T94" t="s">
        <v>82</v>
      </c>
      <c r="U94" t="s"/>
      <c r="V94" t="s">
        <v>83</v>
      </c>
      <c r="W94" t="s">
        <v>105</v>
      </c>
      <c r="X94" t="s"/>
      <c r="Y94" t="s">
        <v>85</v>
      </c>
      <c r="Z94">
        <f>HYPERLINK("https://hotel-media.eclerx.com/savepage/tk_15459883033038535_sr_71.html","info")</f>
        <v/>
      </c>
      <c r="AA94" t="n">
        <v>-2329736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/>
      <c r="AO94" t="s"/>
      <c r="AP94" t="n">
        <v>58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2329736</v>
      </c>
      <c r="AZ94" t="s">
        <v>221</v>
      </c>
      <c r="BA94" t="s"/>
      <c r="BB94" t="n">
        <v>4737669</v>
      </c>
      <c r="BC94" t="n">
        <v>42.6871</v>
      </c>
      <c r="BD94" t="n">
        <v>42.6871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220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30.67</v>
      </c>
      <c r="L95" t="s">
        <v>77</v>
      </c>
      <c r="M95" t="s"/>
      <c r="N95" t="s">
        <v>131</v>
      </c>
      <c r="O95" t="s">
        <v>79</v>
      </c>
      <c r="P95" t="s">
        <v>220</v>
      </c>
      <c r="Q95" t="s"/>
      <c r="R95" t="s">
        <v>80</v>
      </c>
      <c r="S95" t="s">
        <v>222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HYPERLINK("https://hotel-media.eclerx.com/savepage/tk_15459883033038535_sr_71.html","info")</f>
        <v/>
      </c>
      <c r="AA95" t="n">
        <v>-2329736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/>
      <c r="AO95" t="s"/>
      <c r="AP95" t="n">
        <v>58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2329736</v>
      </c>
      <c r="AZ95" t="s">
        <v>221</v>
      </c>
      <c r="BA95" t="s"/>
      <c r="BB95" t="n">
        <v>4737669</v>
      </c>
      <c r="BC95" t="n">
        <v>42.6871</v>
      </c>
      <c r="BD95" t="n">
        <v>42.6871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220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31.33</v>
      </c>
      <c r="L96" t="s">
        <v>77</v>
      </c>
      <c r="M96" t="s"/>
      <c r="N96" t="s">
        <v>122</v>
      </c>
      <c r="O96" t="s">
        <v>79</v>
      </c>
      <c r="P96" t="s">
        <v>220</v>
      </c>
      <c r="Q96" t="s"/>
      <c r="R96" t="s">
        <v>80</v>
      </c>
      <c r="S96" t="s">
        <v>177</v>
      </c>
      <c r="T96" t="s">
        <v>82</v>
      </c>
      <c r="U96" t="s"/>
      <c r="V96" t="s">
        <v>83</v>
      </c>
      <c r="W96" t="s">
        <v>105</v>
      </c>
      <c r="X96" t="s"/>
      <c r="Y96" t="s">
        <v>85</v>
      </c>
      <c r="Z96">
        <f>HYPERLINK("https://hotel-media.eclerx.com/savepage/tk_15459883033038535_sr_71.html","info")</f>
        <v/>
      </c>
      <c r="AA96" t="n">
        <v>-2329736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/>
      <c r="AO96" t="s"/>
      <c r="AP96" t="n">
        <v>58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2329736</v>
      </c>
      <c r="AZ96" t="s">
        <v>221</v>
      </c>
      <c r="BA96" t="s"/>
      <c r="BB96" t="n">
        <v>4737669</v>
      </c>
      <c r="BC96" t="n">
        <v>42.6871</v>
      </c>
      <c r="BD96" t="n">
        <v>42.6871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220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34.33</v>
      </c>
      <c r="L97" t="s">
        <v>77</v>
      </c>
      <c r="M97" t="s"/>
      <c r="N97" t="s">
        <v>142</v>
      </c>
      <c r="O97" t="s">
        <v>79</v>
      </c>
      <c r="P97" t="s">
        <v>220</v>
      </c>
      <c r="Q97" t="s"/>
      <c r="R97" t="s">
        <v>80</v>
      </c>
      <c r="S97" t="s">
        <v>223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HYPERLINK("https://hotel-media.eclerx.com/savepage/tk_15459883033038535_sr_71.html","info")</f>
        <v/>
      </c>
      <c r="AA97" t="n">
        <v>-2329736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/>
      <c r="AO97" t="s"/>
      <c r="AP97" t="n">
        <v>58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2329736</v>
      </c>
      <c r="AZ97" t="s">
        <v>221</v>
      </c>
      <c r="BA97" t="s"/>
      <c r="BB97" t="n">
        <v>4737669</v>
      </c>
      <c r="BC97" t="n">
        <v>42.6871</v>
      </c>
      <c r="BD97" t="n">
        <v>42.6871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220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34.67</v>
      </c>
      <c r="L98" t="s">
        <v>77</v>
      </c>
      <c r="M98" t="s"/>
      <c r="N98" t="s">
        <v>122</v>
      </c>
      <c r="O98" t="s">
        <v>79</v>
      </c>
      <c r="P98" t="s">
        <v>220</v>
      </c>
      <c r="Q98" t="s"/>
      <c r="R98" t="s">
        <v>80</v>
      </c>
      <c r="S98" t="s">
        <v>92</v>
      </c>
      <c r="T98" t="s">
        <v>82</v>
      </c>
      <c r="U98" t="s"/>
      <c r="V98" t="s">
        <v>83</v>
      </c>
      <c r="W98" t="s">
        <v>105</v>
      </c>
      <c r="X98" t="s"/>
      <c r="Y98" t="s">
        <v>85</v>
      </c>
      <c r="Z98">
        <f>HYPERLINK("https://hotel-media.eclerx.com/savepage/tk_15459883033038535_sr_71.html","info")</f>
        <v/>
      </c>
      <c r="AA98" t="n">
        <v>-2329736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/>
      <c r="AO98" t="s"/>
      <c r="AP98" t="n">
        <v>58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2329736</v>
      </c>
      <c r="AZ98" t="s">
        <v>221</v>
      </c>
      <c r="BA98" t="s"/>
      <c r="BB98" t="n">
        <v>4737669</v>
      </c>
      <c r="BC98" t="n">
        <v>42.6871</v>
      </c>
      <c r="BD98" t="n">
        <v>42.6871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220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37.33</v>
      </c>
      <c r="L99" t="s">
        <v>77</v>
      </c>
      <c r="M99" t="s"/>
      <c r="N99" t="s">
        <v>122</v>
      </c>
      <c r="O99" t="s">
        <v>79</v>
      </c>
      <c r="P99" t="s">
        <v>220</v>
      </c>
      <c r="Q99" t="s"/>
      <c r="R99" t="s">
        <v>80</v>
      </c>
      <c r="S99" t="s">
        <v>121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HYPERLINK("https://hotel-media.eclerx.com/savepage/tk_15459883033038535_sr_71.html","info")</f>
        <v/>
      </c>
      <c r="AA99" t="n">
        <v>-2329736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/>
      <c r="AO99" t="s"/>
      <c r="AP99" t="n">
        <v>58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2329736</v>
      </c>
      <c r="AZ99" t="s">
        <v>221</v>
      </c>
      <c r="BA99" t="s"/>
      <c r="BB99" t="n">
        <v>4737669</v>
      </c>
      <c r="BC99" t="n">
        <v>42.6871</v>
      </c>
      <c r="BD99" t="n">
        <v>42.6871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28.67</v>
      </c>
      <c r="L100" t="s">
        <v>77</v>
      </c>
      <c r="M100" t="s"/>
      <c r="N100" t="s">
        <v>116</v>
      </c>
      <c r="O100" t="s">
        <v>79</v>
      </c>
      <c r="P100" t="s">
        <v>224</v>
      </c>
      <c r="Q100" t="s"/>
      <c r="R100" t="s">
        <v>117</v>
      </c>
      <c r="S100" t="s">
        <v>225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HYPERLINK("https://hotel-media.eclerx.com/savepage/tk_15459884773947566_sr_71.html","info")</f>
        <v/>
      </c>
      <c r="AA100" t="n">
        <v>-2330168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/>
      <c r="AO100" t="s"/>
      <c r="AP100" t="n">
        <v>95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2330168</v>
      </c>
      <c r="AZ100" t="s">
        <v>226</v>
      </c>
      <c r="BA100" t="s"/>
      <c r="BB100" t="n">
        <v>112060</v>
      </c>
      <c r="BC100" t="n">
        <v>42.7</v>
      </c>
      <c r="BD100" t="n">
        <v>42.7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28.67</v>
      </c>
      <c r="L101" t="s">
        <v>77</v>
      </c>
      <c r="M101" t="s"/>
      <c r="N101" t="s">
        <v>227</v>
      </c>
      <c r="O101" t="s">
        <v>79</v>
      </c>
      <c r="P101" t="s">
        <v>224</v>
      </c>
      <c r="Q101" t="s"/>
      <c r="R101" t="s">
        <v>117</v>
      </c>
      <c r="S101" t="s">
        <v>225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HYPERLINK("https://hotel-media.eclerx.com/savepage/tk_15459884773947566_sr_71.html","info")</f>
        <v/>
      </c>
      <c r="AA101" t="n">
        <v>-2330168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/>
      <c r="AO101" t="s"/>
      <c r="AP101" t="n">
        <v>95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2330168</v>
      </c>
      <c r="AZ101" t="s">
        <v>226</v>
      </c>
      <c r="BA101" t="s"/>
      <c r="BB101" t="n">
        <v>112060</v>
      </c>
      <c r="BC101" t="n">
        <v>42.7</v>
      </c>
      <c r="BD101" t="n">
        <v>42.7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31.67</v>
      </c>
      <c r="L102" t="s">
        <v>77</v>
      </c>
      <c r="M102" t="s"/>
      <c r="N102" t="s">
        <v>122</v>
      </c>
      <c r="O102" t="s">
        <v>79</v>
      </c>
      <c r="P102" t="s">
        <v>224</v>
      </c>
      <c r="Q102" t="s"/>
      <c r="R102" t="s">
        <v>117</v>
      </c>
      <c r="S102" t="s">
        <v>228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HYPERLINK("https://hotel-media.eclerx.com/savepage/tk_15459884773947566_sr_71.html","info")</f>
        <v/>
      </c>
      <c r="AA102" t="n">
        <v>-2330168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/>
      <c r="AO102" t="s"/>
      <c r="AP102" t="n">
        <v>95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2330168</v>
      </c>
      <c r="AZ102" t="s">
        <v>226</v>
      </c>
      <c r="BA102" t="s"/>
      <c r="BB102" t="n">
        <v>112060</v>
      </c>
      <c r="BC102" t="n">
        <v>42.7</v>
      </c>
      <c r="BD102" t="n">
        <v>42.7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32.33</v>
      </c>
      <c r="L103" t="s">
        <v>77</v>
      </c>
      <c r="M103" t="s"/>
      <c r="N103" t="s">
        <v>122</v>
      </c>
      <c r="O103" t="s">
        <v>79</v>
      </c>
      <c r="P103" t="s">
        <v>224</v>
      </c>
      <c r="Q103" t="s"/>
      <c r="R103" t="s">
        <v>117</v>
      </c>
      <c r="S103" t="s">
        <v>135</v>
      </c>
      <c r="T103" t="s">
        <v>82</v>
      </c>
      <c r="U103" t="s"/>
      <c r="V103" t="s">
        <v>83</v>
      </c>
      <c r="W103" t="s">
        <v>105</v>
      </c>
      <c r="X103" t="s"/>
      <c r="Y103" t="s">
        <v>85</v>
      </c>
      <c r="Z103">
        <f>HYPERLINK("https://hotel-media.eclerx.com/savepage/tk_15459884773947566_sr_71.html","info")</f>
        <v/>
      </c>
      <c r="AA103" t="n">
        <v>-2330168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/>
      <c r="AO103" t="s"/>
      <c r="AP103" t="n">
        <v>95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2330168</v>
      </c>
      <c r="AZ103" t="s">
        <v>226</v>
      </c>
      <c r="BA103" t="s"/>
      <c r="BB103" t="n">
        <v>112060</v>
      </c>
      <c r="BC103" t="n">
        <v>42.7</v>
      </c>
      <c r="BD103" t="n">
        <v>42.7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229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43.33</v>
      </c>
      <c r="L104" t="s">
        <v>77</v>
      </c>
      <c r="M104" t="s"/>
      <c r="N104" t="s">
        <v>103</v>
      </c>
      <c r="O104" t="s">
        <v>79</v>
      </c>
      <c r="P104" t="s">
        <v>229</v>
      </c>
      <c r="Q104" t="s"/>
      <c r="R104" t="s">
        <v>162</v>
      </c>
      <c r="S104" t="s">
        <v>126</v>
      </c>
      <c r="T104" t="s">
        <v>82</v>
      </c>
      <c r="U104" t="s"/>
      <c r="V104" t="s">
        <v>83</v>
      </c>
      <c r="W104" t="s">
        <v>105</v>
      </c>
      <c r="X104" t="s"/>
      <c r="Y104" t="s">
        <v>85</v>
      </c>
      <c r="Z104">
        <f>HYPERLINK("https://hotel-media.eclerx.com/savepage/tk_15459884443798375_sr_70.html","info")</f>
        <v/>
      </c>
      <c r="AA104" t="n">
        <v>-2992965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/>
      <c r="AO104" t="s"/>
      <c r="AP104" t="n">
        <v>88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2992965</v>
      </c>
      <c r="AZ104" t="s">
        <v>230</v>
      </c>
      <c r="BA104" t="s"/>
      <c r="BB104" t="n">
        <v>112072</v>
      </c>
      <c r="BC104" t="n">
        <v>42.7</v>
      </c>
      <c r="BD104" t="n">
        <v>42.7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229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43.33</v>
      </c>
      <c r="L105" t="s">
        <v>77</v>
      </c>
      <c r="M105" t="s"/>
      <c r="N105" t="s">
        <v>231</v>
      </c>
      <c r="O105" t="s">
        <v>79</v>
      </c>
      <c r="P105" t="s">
        <v>229</v>
      </c>
      <c r="Q105" t="s"/>
      <c r="R105" t="s">
        <v>162</v>
      </c>
      <c r="S105" t="s">
        <v>126</v>
      </c>
      <c r="T105" t="s">
        <v>82</v>
      </c>
      <c r="U105" t="s"/>
      <c r="V105" t="s">
        <v>83</v>
      </c>
      <c r="W105" t="s">
        <v>105</v>
      </c>
      <c r="X105" t="s"/>
      <c r="Y105" t="s">
        <v>85</v>
      </c>
      <c r="Z105">
        <f>HYPERLINK("https://hotel-media.eclerx.com/savepage/tk_15459884443798375_sr_70.html","info")</f>
        <v/>
      </c>
      <c r="AA105" t="n">
        <v>-2992965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/>
      <c r="AO105" t="s"/>
      <c r="AP105" t="n">
        <v>88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2992965</v>
      </c>
      <c r="AZ105" t="s">
        <v>230</v>
      </c>
      <c r="BA105" t="s"/>
      <c r="BB105" t="n">
        <v>112072</v>
      </c>
      <c r="BC105" t="n">
        <v>42.7</v>
      </c>
      <c r="BD105" t="n">
        <v>42.7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229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52.67</v>
      </c>
      <c r="L106" t="s">
        <v>77</v>
      </c>
      <c r="M106" t="s"/>
      <c r="N106" t="s">
        <v>103</v>
      </c>
      <c r="O106" t="s">
        <v>79</v>
      </c>
      <c r="P106" t="s">
        <v>229</v>
      </c>
      <c r="Q106" t="s"/>
      <c r="R106" t="s">
        <v>162</v>
      </c>
      <c r="S106" t="s">
        <v>203</v>
      </c>
      <c r="T106" t="s">
        <v>82</v>
      </c>
      <c r="U106" t="s"/>
      <c r="V106" t="s">
        <v>83</v>
      </c>
      <c r="W106" t="s">
        <v>105</v>
      </c>
      <c r="X106" t="s"/>
      <c r="Y106" t="s">
        <v>85</v>
      </c>
      <c r="Z106">
        <f>HYPERLINK("https://hotel-media.eclerx.com/savepage/tk_15459884443798375_sr_70.html","info")</f>
        <v/>
      </c>
      <c r="AA106" t="n">
        <v>-2992965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/>
      <c r="AO106" t="s"/>
      <c r="AP106" t="n">
        <v>88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2992965</v>
      </c>
      <c r="AZ106" t="s">
        <v>230</v>
      </c>
      <c r="BA106" t="s"/>
      <c r="BB106" t="n">
        <v>112072</v>
      </c>
      <c r="BC106" t="n">
        <v>42.7</v>
      </c>
      <c r="BD106" t="n">
        <v>42.7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52.67</v>
      </c>
      <c r="L107" t="s">
        <v>77</v>
      </c>
      <c r="M107" t="s"/>
      <c r="N107" t="s">
        <v>231</v>
      </c>
      <c r="O107" t="s">
        <v>79</v>
      </c>
      <c r="P107" t="s">
        <v>229</v>
      </c>
      <c r="Q107" t="s"/>
      <c r="R107" t="s">
        <v>162</v>
      </c>
      <c r="S107" t="s">
        <v>203</v>
      </c>
      <c r="T107" t="s">
        <v>82</v>
      </c>
      <c r="U107" t="s"/>
      <c r="V107" t="s">
        <v>83</v>
      </c>
      <c r="W107" t="s">
        <v>105</v>
      </c>
      <c r="X107" t="s"/>
      <c r="Y107" t="s">
        <v>85</v>
      </c>
      <c r="Z107">
        <f>HYPERLINK("https://hotel-media.eclerx.com/savepage/tk_15459884443798375_sr_70.html","info")</f>
        <v/>
      </c>
      <c r="AA107" t="n">
        <v>-2992965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88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2992965</v>
      </c>
      <c r="AZ107" t="s">
        <v>230</v>
      </c>
      <c r="BA107" t="s"/>
      <c r="BB107" t="n">
        <v>112072</v>
      </c>
      <c r="BC107" t="n">
        <v>42.7</v>
      </c>
      <c r="BD107" t="n">
        <v>42.7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57.33</v>
      </c>
      <c r="L108" t="s">
        <v>77</v>
      </c>
      <c r="M108" t="s"/>
      <c r="N108" t="s">
        <v>232</v>
      </c>
      <c r="O108" t="s">
        <v>79</v>
      </c>
      <c r="P108" t="s">
        <v>229</v>
      </c>
      <c r="Q108" t="s"/>
      <c r="R108" t="s">
        <v>162</v>
      </c>
      <c r="S108" t="s">
        <v>233</v>
      </c>
      <c r="T108" t="s">
        <v>82</v>
      </c>
      <c r="U108" t="s"/>
      <c r="V108" t="s">
        <v>83</v>
      </c>
      <c r="W108" t="s">
        <v>105</v>
      </c>
      <c r="X108" t="s"/>
      <c r="Y108" t="s">
        <v>85</v>
      </c>
      <c r="Z108">
        <f>HYPERLINK("https://hotel-media.eclerx.com/savepage/tk_15459884443798375_sr_70.html","info")</f>
        <v/>
      </c>
      <c r="AA108" t="n">
        <v>-2992965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88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2992965</v>
      </c>
      <c r="AZ108" t="s">
        <v>230</v>
      </c>
      <c r="BA108" t="s"/>
      <c r="BB108" t="n">
        <v>112072</v>
      </c>
      <c r="BC108" t="n">
        <v>42.7</v>
      </c>
      <c r="BD108" t="n">
        <v>42.7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229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57.33</v>
      </c>
      <c r="L109" t="s">
        <v>77</v>
      </c>
      <c r="M109" t="s"/>
      <c r="N109" t="s">
        <v>234</v>
      </c>
      <c r="O109" t="s">
        <v>79</v>
      </c>
      <c r="P109" t="s">
        <v>229</v>
      </c>
      <c r="Q109" t="s"/>
      <c r="R109" t="s">
        <v>162</v>
      </c>
      <c r="S109" t="s">
        <v>233</v>
      </c>
      <c r="T109" t="s">
        <v>82</v>
      </c>
      <c r="U109" t="s"/>
      <c r="V109" t="s">
        <v>83</v>
      </c>
      <c r="W109" t="s">
        <v>105</v>
      </c>
      <c r="X109" t="s"/>
      <c r="Y109" t="s">
        <v>85</v>
      </c>
      <c r="Z109">
        <f>HYPERLINK("https://hotel-media.eclerx.com/savepage/tk_15459884443798375_sr_70.html","info")</f>
        <v/>
      </c>
      <c r="AA109" t="n">
        <v>-2992965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88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2992965</v>
      </c>
      <c r="AZ109" t="s">
        <v>230</v>
      </c>
      <c r="BA109" t="s"/>
      <c r="BB109" t="n">
        <v>112072</v>
      </c>
      <c r="BC109" t="n">
        <v>42.7</v>
      </c>
      <c r="BD109" t="n">
        <v>42.7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229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61</v>
      </c>
      <c r="L110" t="s">
        <v>77</v>
      </c>
      <c r="M110" t="s"/>
      <c r="N110" t="s">
        <v>235</v>
      </c>
      <c r="O110" t="s">
        <v>79</v>
      </c>
      <c r="P110" t="s">
        <v>229</v>
      </c>
      <c r="Q110" t="s"/>
      <c r="R110" t="s">
        <v>162</v>
      </c>
      <c r="S110" t="s">
        <v>236</v>
      </c>
      <c r="T110" t="s">
        <v>82</v>
      </c>
      <c r="U110" t="s"/>
      <c r="V110" t="s">
        <v>83</v>
      </c>
      <c r="W110" t="s">
        <v>105</v>
      </c>
      <c r="X110" t="s"/>
      <c r="Y110" t="s">
        <v>85</v>
      </c>
      <c r="Z110">
        <f>HYPERLINK("https://hotel-media.eclerx.com/savepage/tk_15459884443798375_sr_70.html","info")</f>
        <v/>
      </c>
      <c r="AA110" t="n">
        <v>-2992965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88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2992965</v>
      </c>
      <c r="AZ110" t="s">
        <v>230</v>
      </c>
      <c r="BA110" t="s"/>
      <c r="BB110" t="n">
        <v>112072</v>
      </c>
      <c r="BC110" t="n">
        <v>42.7</v>
      </c>
      <c r="BD110" t="n">
        <v>42.7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229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61</v>
      </c>
      <c r="L111" t="s">
        <v>77</v>
      </c>
      <c r="M111" t="s"/>
      <c r="N111" t="s">
        <v>237</v>
      </c>
      <c r="O111" t="s">
        <v>79</v>
      </c>
      <c r="P111" t="s">
        <v>229</v>
      </c>
      <c r="Q111" t="s"/>
      <c r="R111" t="s">
        <v>162</v>
      </c>
      <c r="S111" t="s">
        <v>236</v>
      </c>
      <c r="T111" t="s">
        <v>82</v>
      </c>
      <c r="U111" t="s"/>
      <c r="V111" t="s">
        <v>83</v>
      </c>
      <c r="W111" t="s">
        <v>105</v>
      </c>
      <c r="X111" t="s"/>
      <c r="Y111" t="s">
        <v>85</v>
      </c>
      <c r="Z111">
        <f>HYPERLINK("https://hotel-media.eclerx.com/savepage/tk_15459884443798375_sr_70.html","info")</f>
        <v/>
      </c>
      <c r="AA111" t="n">
        <v>-2992965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88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2992965</v>
      </c>
      <c r="AZ111" t="s">
        <v>230</v>
      </c>
      <c r="BA111" t="s"/>
      <c r="BB111" t="n">
        <v>112072</v>
      </c>
      <c r="BC111" t="n">
        <v>42.7</v>
      </c>
      <c r="BD111" t="n">
        <v>42.7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229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72.33</v>
      </c>
      <c r="L112" t="s">
        <v>77</v>
      </c>
      <c r="M112" t="s"/>
      <c r="N112" t="s">
        <v>235</v>
      </c>
      <c r="O112" t="s">
        <v>79</v>
      </c>
      <c r="P112" t="s">
        <v>229</v>
      </c>
      <c r="Q112" t="s"/>
      <c r="R112" t="s">
        <v>162</v>
      </c>
      <c r="S112" t="s">
        <v>238</v>
      </c>
      <c r="T112" t="s">
        <v>82</v>
      </c>
      <c r="U112" t="s"/>
      <c r="V112" t="s">
        <v>83</v>
      </c>
      <c r="W112" t="s">
        <v>105</v>
      </c>
      <c r="X112" t="s"/>
      <c r="Y112" t="s">
        <v>85</v>
      </c>
      <c r="Z112">
        <f>HYPERLINK("https://hotel-media.eclerx.com/savepage/tk_15459884443798375_sr_70.html","info")</f>
        <v/>
      </c>
      <c r="AA112" t="n">
        <v>-2992965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88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2992965</v>
      </c>
      <c r="AZ112" t="s">
        <v>230</v>
      </c>
      <c r="BA112" t="s"/>
      <c r="BB112" t="n">
        <v>112072</v>
      </c>
      <c r="BC112" t="n">
        <v>42.7</v>
      </c>
      <c r="BD112" t="n">
        <v>42.7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229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72.33</v>
      </c>
      <c r="L113" t="s">
        <v>77</v>
      </c>
      <c r="M113" t="s"/>
      <c r="N113" t="s">
        <v>239</v>
      </c>
      <c r="O113" t="s">
        <v>79</v>
      </c>
      <c r="P113" t="s">
        <v>229</v>
      </c>
      <c r="Q113" t="s"/>
      <c r="R113" t="s">
        <v>162</v>
      </c>
      <c r="S113" t="s">
        <v>238</v>
      </c>
      <c r="T113" t="s">
        <v>82</v>
      </c>
      <c r="U113" t="s"/>
      <c r="V113" t="s">
        <v>83</v>
      </c>
      <c r="W113" t="s">
        <v>105</v>
      </c>
      <c r="X113" t="s"/>
      <c r="Y113" t="s">
        <v>85</v>
      </c>
      <c r="Z113">
        <f>HYPERLINK("https://hotel-media.eclerx.com/savepage/tk_15459884443798375_sr_70.html","info")</f>
        <v/>
      </c>
      <c r="AA113" t="n">
        <v>-2992965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88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2992965</v>
      </c>
      <c r="AZ113" t="s">
        <v>230</v>
      </c>
      <c r="BA113" t="s"/>
      <c r="BB113" t="n">
        <v>112072</v>
      </c>
      <c r="BC113" t="n">
        <v>42.7</v>
      </c>
      <c r="BD113" t="n">
        <v>42.7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229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72.33</v>
      </c>
      <c r="L114" t="s">
        <v>77</v>
      </c>
      <c r="M114" t="s"/>
      <c r="N114" t="s">
        <v>237</v>
      </c>
      <c r="O114" t="s">
        <v>79</v>
      </c>
      <c r="P114" t="s">
        <v>229</v>
      </c>
      <c r="Q114" t="s"/>
      <c r="R114" t="s">
        <v>162</v>
      </c>
      <c r="S114" t="s">
        <v>238</v>
      </c>
      <c r="T114" t="s">
        <v>82</v>
      </c>
      <c r="U114" t="s"/>
      <c r="V114" t="s">
        <v>83</v>
      </c>
      <c r="W114" t="s">
        <v>105</v>
      </c>
      <c r="X114" t="s"/>
      <c r="Y114" t="s">
        <v>85</v>
      </c>
      <c r="Z114">
        <f>HYPERLINK("https://hotel-media.eclerx.com/savepage/tk_15459884443798375_sr_70.html","info")</f>
        <v/>
      </c>
      <c r="AA114" t="n">
        <v>-2992965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88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2992965</v>
      </c>
      <c r="AZ114" t="s">
        <v>230</v>
      </c>
      <c r="BA114" t="s"/>
      <c r="BB114" t="n">
        <v>112072</v>
      </c>
      <c r="BC114" t="n">
        <v>42.7</v>
      </c>
      <c r="BD114" t="n">
        <v>42.7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229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78.33</v>
      </c>
      <c r="L115" t="s">
        <v>77</v>
      </c>
      <c r="M115" t="s"/>
      <c r="N115" t="s">
        <v>240</v>
      </c>
      <c r="O115" t="s">
        <v>79</v>
      </c>
      <c r="P115" t="s">
        <v>229</v>
      </c>
      <c r="Q115" t="s"/>
      <c r="R115" t="s">
        <v>162</v>
      </c>
      <c r="S115" t="s">
        <v>241</v>
      </c>
      <c r="T115" t="s">
        <v>82</v>
      </c>
      <c r="U115" t="s"/>
      <c r="V115" t="s">
        <v>83</v>
      </c>
      <c r="W115" t="s">
        <v>105</v>
      </c>
      <c r="X115" t="s"/>
      <c r="Y115" t="s">
        <v>85</v>
      </c>
      <c r="Z115">
        <f>HYPERLINK("https://hotel-media.eclerx.com/savepage/tk_15459884443798375_sr_70.html","info")</f>
        <v/>
      </c>
      <c r="AA115" t="n">
        <v>-2992965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88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2992965</v>
      </c>
      <c r="AZ115" t="s">
        <v>230</v>
      </c>
      <c r="BA115" t="s"/>
      <c r="BB115" t="n">
        <v>112072</v>
      </c>
      <c r="BC115" t="n">
        <v>42.7</v>
      </c>
      <c r="BD115" t="n">
        <v>42.7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229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78.33</v>
      </c>
      <c r="L116" t="s">
        <v>77</v>
      </c>
      <c r="M116" t="s"/>
      <c r="N116" t="s">
        <v>123</v>
      </c>
      <c r="O116" t="s">
        <v>79</v>
      </c>
      <c r="P116" t="s">
        <v>229</v>
      </c>
      <c r="Q116" t="s"/>
      <c r="R116" t="s">
        <v>162</v>
      </c>
      <c r="S116" t="s">
        <v>241</v>
      </c>
      <c r="T116" t="s">
        <v>82</v>
      </c>
      <c r="U116" t="s"/>
      <c r="V116" t="s">
        <v>83</v>
      </c>
      <c r="W116" t="s">
        <v>105</v>
      </c>
      <c r="X116" t="s"/>
      <c r="Y116" t="s">
        <v>85</v>
      </c>
      <c r="Z116">
        <f>HYPERLINK("https://hotel-media.eclerx.com/savepage/tk_15459884443798375_sr_70.html","info")</f>
        <v/>
      </c>
      <c r="AA116" t="n">
        <v>-2992965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88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2992965</v>
      </c>
      <c r="AZ116" t="s">
        <v>230</v>
      </c>
      <c r="BA116" t="s"/>
      <c r="BB116" t="n">
        <v>112072</v>
      </c>
      <c r="BC116" t="n">
        <v>42.7</v>
      </c>
      <c r="BD116" t="n">
        <v>42.7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229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78.33</v>
      </c>
      <c r="L117" t="s">
        <v>77</v>
      </c>
      <c r="M117" t="s"/>
      <c r="N117" t="s">
        <v>232</v>
      </c>
      <c r="O117" t="s">
        <v>79</v>
      </c>
      <c r="P117" t="s">
        <v>229</v>
      </c>
      <c r="Q117" t="s"/>
      <c r="R117" t="s">
        <v>162</v>
      </c>
      <c r="S117" t="s">
        <v>241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HYPERLINK("https://hotel-media.eclerx.com/savepage/tk_15459884443798375_sr_70.html","info")</f>
        <v/>
      </c>
      <c r="AA117" t="n">
        <v>-2992965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/>
      <c r="AO117" t="s"/>
      <c r="AP117" t="n">
        <v>88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2992965</v>
      </c>
      <c r="AZ117" t="s">
        <v>230</v>
      </c>
      <c r="BA117" t="s"/>
      <c r="BB117" t="n">
        <v>112072</v>
      </c>
      <c r="BC117" t="n">
        <v>42.7</v>
      </c>
      <c r="BD117" t="n">
        <v>42.7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229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78.33</v>
      </c>
      <c r="L118" t="s">
        <v>77</v>
      </c>
      <c r="M118" t="s"/>
      <c r="N118" t="s">
        <v>234</v>
      </c>
      <c r="O118" t="s">
        <v>79</v>
      </c>
      <c r="P118" t="s">
        <v>229</v>
      </c>
      <c r="Q118" t="s"/>
      <c r="R118" t="s">
        <v>162</v>
      </c>
      <c r="S118" t="s">
        <v>241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HYPERLINK("https://hotel-media.eclerx.com/savepage/tk_15459884443798375_sr_70.html","info")</f>
        <v/>
      </c>
      <c r="AA118" t="n">
        <v>-2992965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/>
      <c r="AO118" t="s"/>
      <c r="AP118" t="n">
        <v>88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2992965</v>
      </c>
      <c r="AZ118" t="s">
        <v>230</v>
      </c>
      <c r="BA118" t="s"/>
      <c r="BB118" t="n">
        <v>112072</v>
      </c>
      <c r="BC118" t="n">
        <v>42.7</v>
      </c>
      <c r="BD118" t="n">
        <v>42.7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229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85.33</v>
      </c>
      <c r="L119" t="s">
        <v>77</v>
      </c>
      <c r="M119" t="s"/>
      <c r="N119" t="s">
        <v>239</v>
      </c>
      <c r="O119" t="s">
        <v>79</v>
      </c>
      <c r="P119" t="s">
        <v>229</v>
      </c>
      <c r="Q119" t="s"/>
      <c r="R119" t="s">
        <v>162</v>
      </c>
      <c r="S119" t="s">
        <v>242</v>
      </c>
      <c r="T119" t="s">
        <v>82</v>
      </c>
      <c r="U119" t="s"/>
      <c r="V119" t="s">
        <v>83</v>
      </c>
      <c r="W119" t="s">
        <v>105</v>
      </c>
      <c r="X119" t="s"/>
      <c r="Y119" t="s">
        <v>85</v>
      </c>
      <c r="Z119">
        <f>HYPERLINK("https://hotel-media.eclerx.com/savepage/tk_15459884443798375_sr_70.html","info")</f>
        <v/>
      </c>
      <c r="AA119" t="n">
        <v>-2992965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/>
      <c r="AO119" t="s"/>
      <c r="AP119" t="n">
        <v>88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2992965</v>
      </c>
      <c r="AZ119" t="s">
        <v>230</v>
      </c>
      <c r="BA119" t="s"/>
      <c r="BB119" t="n">
        <v>112072</v>
      </c>
      <c r="BC119" t="n">
        <v>42.7</v>
      </c>
      <c r="BD119" t="n">
        <v>42.7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89.33</v>
      </c>
      <c r="L120" t="s">
        <v>77</v>
      </c>
      <c r="M120" t="s"/>
      <c r="N120" t="s">
        <v>243</v>
      </c>
      <c r="O120" t="s">
        <v>79</v>
      </c>
      <c r="P120" t="s">
        <v>229</v>
      </c>
      <c r="Q120" t="s"/>
      <c r="R120" t="s">
        <v>162</v>
      </c>
      <c r="S120" t="s">
        <v>244</v>
      </c>
      <c r="T120" t="s">
        <v>82</v>
      </c>
      <c r="U120" t="s"/>
      <c r="V120" t="s">
        <v>83</v>
      </c>
      <c r="W120" t="s">
        <v>105</v>
      </c>
      <c r="X120" t="s"/>
      <c r="Y120" t="s">
        <v>85</v>
      </c>
      <c r="Z120">
        <f>HYPERLINK("https://hotel-media.eclerx.com/savepage/tk_15459884443798375_sr_70.html","info")</f>
        <v/>
      </c>
      <c r="AA120" t="n">
        <v>-2992965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/>
      <c r="AO120" t="s"/>
      <c r="AP120" t="n">
        <v>88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2992965</v>
      </c>
      <c r="AZ120" t="s">
        <v>230</v>
      </c>
      <c r="BA120" t="s"/>
      <c r="BB120" t="n">
        <v>112072</v>
      </c>
      <c r="BC120" t="n">
        <v>42.7</v>
      </c>
      <c r="BD120" t="n">
        <v>42.7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92.67</v>
      </c>
      <c r="L121" t="s">
        <v>77</v>
      </c>
      <c r="M121" t="s"/>
      <c r="N121" t="s">
        <v>184</v>
      </c>
      <c r="O121" t="s">
        <v>79</v>
      </c>
      <c r="P121" t="s">
        <v>229</v>
      </c>
      <c r="Q121" t="s"/>
      <c r="R121" t="s">
        <v>162</v>
      </c>
      <c r="S121" t="s">
        <v>245</v>
      </c>
      <c r="T121" t="s">
        <v>82</v>
      </c>
      <c r="U121" t="s"/>
      <c r="V121" t="s">
        <v>83</v>
      </c>
      <c r="W121" t="s">
        <v>105</v>
      </c>
      <c r="X121" t="s"/>
      <c r="Y121" t="s">
        <v>85</v>
      </c>
      <c r="Z121">
        <f>HYPERLINK("https://hotel-media.eclerx.com/savepage/tk_15459884443798375_sr_70.html","info")</f>
        <v/>
      </c>
      <c r="AA121" t="n">
        <v>-2992965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/>
      <c r="AO121" t="s"/>
      <c r="AP121" t="n">
        <v>88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2992965</v>
      </c>
      <c r="AZ121" t="s">
        <v>230</v>
      </c>
      <c r="BA121" t="s"/>
      <c r="BB121" t="n">
        <v>112072</v>
      </c>
      <c r="BC121" t="n">
        <v>42.7</v>
      </c>
      <c r="BD121" t="n">
        <v>42.7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99.67</v>
      </c>
      <c r="L122" t="s">
        <v>77</v>
      </c>
      <c r="M122" t="s"/>
      <c r="N122" t="s">
        <v>240</v>
      </c>
      <c r="O122" t="s">
        <v>79</v>
      </c>
      <c r="P122" t="s">
        <v>229</v>
      </c>
      <c r="Q122" t="s"/>
      <c r="R122" t="s">
        <v>162</v>
      </c>
      <c r="S122" t="s">
        <v>246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HYPERLINK("https://hotel-media.eclerx.com/savepage/tk_15459884443798375_sr_70.html","info")</f>
        <v/>
      </c>
      <c r="AA122" t="n">
        <v>-2992965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/>
      <c r="AO122" t="s"/>
      <c r="AP122" t="n">
        <v>88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2992965</v>
      </c>
      <c r="AZ122" t="s">
        <v>230</v>
      </c>
      <c r="BA122" t="s"/>
      <c r="BB122" t="n">
        <v>112072</v>
      </c>
      <c r="BC122" t="n">
        <v>42.7</v>
      </c>
      <c r="BD122" t="n">
        <v>42.7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99.67</v>
      </c>
      <c r="L123" t="s">
        <v>77</v>
      </c>
      <c r="M123" t="s"/>
      <c r="N123" t="s">
        <v>123</v>
      </c>
      <c r="O123" t="s">
        <v>79</v>
      </c>
      <c r="P123" t="s">
        <v>229</v>
      </c>
      <c r="Q123" t="s"/>
      <c r="R123" t="s">
        <v>162</v>
      </c>
      <c r="S123" t="s">
        <v>246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HYPERLINK("https://hotel-media.eclerx.com/savepage/tk_15459884443798375_sr_70.html","info")</f>
        <v/>
      </c>
      <c r="AA123" t="n">
        <v>-2992965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/>
      <c r="AO123" t="s"/>
      <c r="AP123" t="n">
        <v>88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2992965</v>
      </c>
      <c r="AZ123" t="s">
        <v>230</v>
      </c>
      <c r="BA123" t="s"/>
      <c r="BB123" t="n">
        <v>112072</v>
      </c>
      <c r="BC123" t="n">
        <v>42.7</v>
      </c>
      <c r="BD123" t="n">
        <v>42.7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100.67</v>
      </c>
      <c r="L124" t="s">
        <v>77</v>
      </c>
      <c r="M124" t="s"/>
      <c r="N124" t="s">
        <v>247</v>
      </c>
      <c r="O124" t="s">
        <v>79</v>
      </c>
      <c r="P124" t="s">
        <v>229</v>
      </c>
      <c r="Q124" t="s"/>
      <c r="R124" t="s">
        <v>162</v>
      </c>
      <c r="S124" t="s">
        <v>248</v>
      </c>
      <c r="T124" t="s">
        <v>82</v>
      </c>
      <c r="U124" t="s"/>
      <c r="V124" t="s">
        <v>83</v>
      </c>
      <c r="W124" t="s">
        <v>105</v>
      </c>
      <c r="X124" t="s"/>
      <c r="Y124" t="s">
        <v>85</v>
      </c>
      <c r="Z124">
        <f>HYPERLINK("https://hotel-media.eclerx.com/savepage/tk_15459884443798375_sr_70.html","info")</f>
        <v/>
      </c>
      <c r="AA124" t="n">
        <v>-2992965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/>
      <c r="AO124" t="s"/>
      <c r="AP124" t="n">
        <v>88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2992965</v>
      </c>
      <c r="AZ124" t="s">
        <v>230</v>
      </c>
      <c r="BA124" t="s"/>
      <c r="BB124" t="n">
        <v>112072</v>
      </c>
      <c r="BC124" t="n">
        <v>42.7</v>
      </c>
      <c r="BD124" t="n">
        <v>42.7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105</v>
      </c>
      <c r="L125" t="s">
        <v>77</v>
      </c>
      <c r="M125" t="s"/>
      <c r="N125" t="s">
        <v>243</v>
      </c>
      <c r="O125" t="s">
        <v>79</v>
      </c>
      <c r="P125" t="s">
        <v>229</v>
      </c>
      <c r="Q125" t="s"/>
      <c r="R125" t="s">
        <v>162</v>
      </c>
      <c r="S125" t="s">
        <v>249</v>
      </c>
      <c r="T125" t="s">
        <v>82</v>
      </c>
      <c r="U125" t="s"/>
      <c r="V125" t="s">
        <v>83</v>
      </c>
      <c r="W125" t="s">
        <v>105</v>
      </c>
      <c r="X125" t="s"/>
      <c r="Y125" t="s">
        <v>85</v>
      </c>
      <c r="Z125">
        <f>HYPERLINK("https://hotel-media.eclerx.com/savepage/tk_15459884443798375_sr_70.html","info")</f>
        <v/>
      </c>
      <c r="AA125" t="n">
        <v>-2992965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/>
      <c r="AO125" t="s"/>
      <c r="AP125" t="n">
        <v>88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2992965</v>
      </c>
      <c r="AZ125" t="s">
        <v>230</v>
      </c>
      <c r="BA125" t="s"/>
      <c r="BB125" t="n">
        <v>112072</v>
      </c>
      <c r="BC125" t="n">
        <v>42.7</v>
      </c>
      <c r="BD125" t="n">
        <v>42.7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113.67</v>
      </c>
      <c r="L126" t="s">
        <v>77</v>
      </c>
      <c r="M126" t="s"/>
      <c r="N126" t="s">
        <v>250</v>
      </c>
      <c r="O126" t="s">
        <v>79</v>
      </c>
      <c r="P126" t="s">
        <v>229</v>
      </c>
      <c r="Q126" t="s"/>
      <c r="R126" t="s">
        <v>162</v>
      </c>
      <c r="S126" t="s">
        <v>251</v>
      </c>
      <c r="T126" t="s">
        <v>82</v>
      </c>
      <c r="U126" t="s"/>
      <c r="V126" t="s">
        <v>83</v>
      </c>
      <c r="W126" t="s">
        <v>105</v>
      </c>
      <c r="X126" t="s"/>
      <c r="Y126" t="s">
        <v>85</v>
      </c>
      <c r="Z126">
        <f>HYPERLINK("https://hotel-media.eclerx.com/savepage/tk_15459884443798375_sr_70.html","info")</f>
        <v/>
      </c>
      <c r="AA126" t="n">
        <v>-2992965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/>
      <c r="AO126" t="s"/>
      <c r="AP126" t="n">
        <v>88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2992965</v>
      </c>
      <c r="AZ126" t="s">
        <v>230</v>
      </c>
      <c r="BA126" t="s"/>
      <c r="BB126" t="n">
        <v>112072</v>
      </c>
      <c r="BC126" t="n">
        <v>42.7</v>
      </c>
      <c r="BD126" t="n">
        <v>42.7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113.67</v>
      </c>
      <c r="L127" t="s">
        <v>77</v>
      </c>
      <c r="M127" t="s"/>
      <c r="N127" t="s">
        <v>184</v>
      </c>
      <c r="O127" t="s">
        <v>79</v>
      </c>
      <c r="P127" t="s">
        <v>229</v>
      </c>
      <c r="Q127" t="s"/>
      <c r="R127" t="s">
        <v>162</v>
      </c>
      <c r="S127" t="s">
        <v>251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HYPERLINK("https://hotel-media.eclerx.com/savepage/tk_15459884443798375_sr_70.html","info")</f>
        <v/>
      </c>
      <c r="AA127" t="n">
        <v>-2992965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/>
      <c r="AO127" t="s"/>
      <c r="AP127" t="n">
        <v>88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2992965</v>
      </c>
      <c r="AZ127" t="s">
        <v>230</v>
      </c>
      <c r="BA127" t="s"/>
      <c r="BB127" t="n">
        <v>112072</v>
      </c>
      <c r="BC127" t="n">
        <v>42.7</v>
      </c>
      <c r="BD127" t="n">
        <v>42.7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229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118.33</v>
      </c>
      <c r="L128" t="s">
        <v>77</v>
      </c>
      <c r="M128" t="s"/>
      <c r="N128" t="s">
        <v>247</v>
      </c>
      <c r="O128" t="s">
        <v>79</v>
      </c>
      <c r="P128" t="s">
        <v>229</v>
      </c>
      <c r="Q128" t="s"/>
      <c r="R128" t="s">
        <v>162</v>
      </c>
      <c r="S128" t="s">
        <v>168</v>
      </c>
      <c r="T128" t="s">
        <v>82</v>
      </c>
      <c r="U128" t="s"/>
      <c r="V128" t="s">
        <v>83</v>
      </c>
      <c r="W128" t="s">
        <v>105</v>
      </c>
      <c r="X128" t="s"/>
      <c r="Y128" t="s">
        <v>85</v>
      </c>
      <c r="Z128">
        <f>HYPERLINK("https://hotel-media.eclerx.com/savepage/tk_15459884443798375_sr_70.html","info")</f>
        <v/>
      </c>
      <c r="AA128" t="n">
        <v>-2992965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/>
      <c r="AO128" t="s"/>
      <c r="AP128" t="n">
        <v>88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2992965</v>
      </c>
      <c r="AZ128" t="s">
        <v>230</v>
      </c>
      <c r="BA128" t="s"/>
      <c r="BB128" t="n">
        <v>112072</v>
      </c>
      <c r="BC128" t="n">
        <v>42.7</v>
      </c>
      <c r="BD128" t="n">
        <v>42.7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229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127.67</v>
      </c>
      <c r="L129" t="s">
        <v>77</v>
      </c>
      <c r="M129" t="s"/>
      <c r="N129" t="s">
        <v>252</v>
      </c>
      <c r="O129" t="s">
        <v>79</v>
      </c>
      <c r="P129" t="s">
        <v>229</v>
      </c>
      <c r="Q129" t="s"/>
      <c r="R129" t="s">
        <v>162</v>
      </c>
      <c r="S129" t="s">
        <v>253</v>
      </c>
      <c r="T129" t="s">
        <v>82</v>
      </c>
      <c r="U129" t="s"/>
      <c r="V129" t="s">
        <v>83</v>
      </c>
      <c r="W129" t="s">
        <v>105</v>
      </c>
      <c r="X129" t="s"/>
      <c r="Y129" t="s">
        <v>85</v>
      </c>
      <c r="Z129">
        <f>HYPERLINK("https://hotel-media.eclerx.com/savepage/tk_15459884443798375_sr_70.html","info")</f>
        <v/>
      </c>
      <c r="AA129" t="n">
        <v>-2992965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/>
      <c r="AO129" t="s"/>
      <c r="AP129" t="n">
        <v>88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2992965</v>
      </c>
      <c r="AZ129" t="s">
        <v>230</v>
      </c>
      <c r="BA129" t="s"/>
      <c r="BB129" t="n">
        <v>112072</v>
      </c>
      <c r="BC129" t="n">
        <v>42.7</v>
      </c>
      <c r="BD129" t="n">
        <v>42.7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134.67</v>
      </c>
      <c r="L130" t="s">
        <v>77</v>
      </c>
      <c r="M130" t="s"/>
      <c r="N130" t="s">
        <v>250</v>
      </c>
      <c r="O130" t="s">
        <v>79</v>
      </c>
      <c r="P130" t="s">
        <v>229</v>
      </c>
      <c r="Q130" t="s"/>
      <c r="R130" t="s">
        <v>162</v>
      </c>
      <c r="S130" t="s">
        <v>254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HYPERLINK("https://hotel-media.eclerx.com/savepage/tk_15459884443798375_sr_70.html","info")</f>
        <v/>
      </c>
      <c r="AA130" t="n">
        <v>-2992965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/>
      <c r="AO130" t="s"/>
      <c r="AP130" t="n">
        <v>88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2992965</v>
      </c>
      <c r="AZ130" t="s">
        <v>230</v>
      </c>
      <c r="BA130" t="s"/>
      <c r="BB130" t="n">
        <v>112072</v>
      </c>
      <c r="BC130" t="n">
        <v>42.7</v>
      </c>
      <c r="BD130" t="n">
        <v>42.7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148.67</v>
      </c>
      <c r="L131" t="s">
        <v>77</v>
      </c>
      <c r="M131" t="s"/>
      <c r="N131" t="s">
        <v>252</v>
      </c>
      <c r="O131" t="s">
        <v>79</v>
      </c>
      <c r="P131" t="s">
        <v>229</v>
      </c>
      <c r="Q131" t="s"/>
      <c r="R131" t="s">
        <v>162</v>
      </c>
      <c r="S131" t="s">
        <v>255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HYPERLINK("https://hotel-media.eclerx.com/savepage/tk_15459884443798375_sr_70.html","info")</f>
        <v/>
      </c>
      <c r="AA131" t="n">
        <v>-2992965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/>
      <c r="AO131" t="s"/>
      <c r="AP131" t="n">
        <v>88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2992965</v>
      </c>
      <c r="AZ131" t="s">
        <v>230</v>
      </c>
      <c r="BA131" t="s"/>
      <c r="BB131" t="n">
        <v>112072</v>
      </c>
      <c r="BC131" t="n">
        <v>42.7</v>
      </c>
      <c r="BD131" t="n">
        <v>42.7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561</v>
      </c>
      <c r="L132" t="s">
        <v>77</v>
      </c>
      <c r="M132" t="s"/>
      <c r="N132" t="s">
        <v>256</v>
      </c>
      <c r="O132" t="s">
        <v>79</v>
      </c>
      <c r="P132" t="s">
        <v>229</v>
      </c>
      <c r="Q132" t="s"/>
      <c r="R132" t="s">
        <v>162</v>
      </c>
      <c r="S132" t="s">
        <v>257</v>
      </c>
      <c r="T132" t="s">
        <v>82</v>
      </c>
      <c r="U132" t="s"/>
      <c r="V132" t="s">
        <v>83</v>
      </c>
      <c r="W132" t="s">
        <v>105</v>
      </c>
      <c r="X132" t="s"/>
      <c r="Y132" t="s">
        <v>85</v>
      </c>
      <c r="Z132">
        <f>HYPERLINK("https://hotel-media.eclerx.com/savepage/tk_15459884443798375_sr_70.html","info")</f>
        <v/>
      </c>
      <c r="AA132" t="n">
        <v>-2992965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/>
      <c r="AO132" t="s"/>
      <c r="AP132" t="n">
        <v>88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2992965</v>
      </c>
      <c r="AZ132" t="s">
        <v>230</v>
      </c>
      <c r="BA132" t="s"/>
      <c r="BB132" t="n">
        <v>112072</v>
      </c>
      <c r="BC132" t="n">
        <v>42.7</v>
      </c>
      <c r="BD132" t="n">
        <v>42.7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673.33</v>
      </c>
      <c r="L133" t="s">
        <v>77</v>
      </c>
      <c r="M133" t="s"/>
      <c r="N133" t="s">
        <v>256</v>
      </c>
      <c r="O133" t="s">
        <v>79</v>
      </c>
      <c r="P133" t="s">
        <v>229</v>
      </c>
      <c r="Q133" t="s"/>
      <c r="R133" t="s">
        <v>162</v>
      </c>
      <c r="S133" t="s">
        <v>258</v>
      </c>
      <c r="T133" t="s">
        <v>82</v>
      </c>
      <c r="U133" t="s"/>
      <c r="V133" t="s">
        <v>83</v>
      </c>
      <c r="W133" t="s">
        <v>105</v>
      </c>
      <c r="X133" t="s"/>
      <c r="Y133" t="s">
        <v>85</v>
      </c>
      <c r="Z133">
        <f>HYPERLINK("https://hotel-media.eclerx.com/savepage/tk_15459884443798375_sr_70.html","info")</f>
        <v/>
      </c>
      <c r="AA133" t="n">
        <v>-2992965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/>
      <c r="AO133" t="s"/>
      <c r="AP133" t="n">
        <v>88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2992965</v>
      </c>
      <c r="AZ133" t="s">
        <v>230</v>
      </c>
      <c r="BA133" t="s"/>
      <c r="BB133" t="n">
        <v>112072</v>
      </c>
      <c r="BC133" t="n">
        <v>42.7</v>
      </c>
      <c r="BD133" t="n">
        <v>42.7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259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41.67</v>
      </c>
      <c r="L134" t="s">
        <v>77</v>
      </c>
      <c r="M134" t="s"/>
      <c r="N134" t="s">
        <v>206</v>
      </c>
      <c r="O134" t="s">
        <v>79</v>
      </c>
      <c r="P134" t="s">
        <v>259</v>
      </c>
      <c r="Q134" t="s"/>
      <c r="R134" t="s">
        <v>80</v>
      </c>
      <c r="S134" t="s">
        <v>260</v>
      </c>
      <c r="T134" t="s">
        <v>82</v>
      </c>
      <c r="U134" t="s"/>
      <c r="V134" t="s">
        <v>83</v>
      </c>
      <c r="W134" t="s">
        <v>187</v>
      </c>
      <c r="X134" t="s"/>
      <c r="Y134" t="s">
        <v>85</v>
      </c>
      <c r="Z134">
        <f>HYPERLINK("https://hotel-media.eclerx.com/savepage/tk_15459882936833258_sr_71.html","info")</f>
        <v/>
      </c>
      <c r="AA134" t="n">
        <v>-6763303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/>
      <c r="AO134" t="s"/>
      <c r="AP134" t="n">
        <v>56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6763303</v>
      </c>
      <c r="AZ134" t="s">
        <v>261</v>
      </c>
      <c r="BA134" t="s"/>
      <c r="BB134" t="n">
        <v>2769321</v>
      </c>
      <c r="BC134" t="n">
        <v>42.2717</v>
      </c>
      <c r="BD134" t="n">
        <v>42.2717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259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44.67</v>
      </c>
      <c r="L135" t="s">
        <v>77</v>
      </c>
      <c r="M135" t="s"/>
      <c r="N135" t="s">
        <v>262</v>
      </c>
      <c r="O135" t="s">
        <v>79</v>
      </c>
      <c r="P135" t="s">
        <v>259</v>
      </c>
      <c r="Q135" t="s"/>
      <c r="R135" t="s">
        <v>80</v>
      </c>
      <c r="S135" t="s">
        <v>263</v>
      </c>
      <c r="T135" t="s">
        <v>82</v>
      </c>
      <c r="U135" t="s"/>
      <c r="V135" t="s">
        <v>83</v>
      </c>
      <c r="W135" t="s">
        <v>187</v>
      </c>
      <c r="X135" t="s"/>
      <c r="Y135" t="s">
        <v>85</v>
      </c>
      <c r="Z135">
        <f>HYPERLINK("https://hotel-media.eclerx.com/savepage/tk_15459882936833258_sr_71.html","info")</f>
        <v/>
      </c>
      <c r="AA135" t="n">
        <v>-6763303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/>
      <c r="AO135" t="s"/>
      <c r="AP135" t="n">
        <v>56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6763303</v>
      </c>
      <c r="AZ135" t="s">
        <v>261</v>
      </c>
      <c r="BA135" t="s"/>
      <c r="BB135" t="n">
        <v>2769321</v>
      </c>
      <c r="BC135" t="n">
        <v>42.2717</v>
      </c>
      <c r="BD135" t="n">
        <v>42.2717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259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59.67</v>
      </c>
      <c r="L136" t="s">
        <v>77</v>
      </c>
      <c r="M136" t="s"/>
      <c r="N136" t="s">
        <v>155</v>
      </c>
      <c r="O136" t="s">
        <v>79</v>
      </c>
      <c r="P136" t="s">
        <v>259</v>
      </c>
      <c r="Q136" t="s"/>
      <c r="R136" t="s">
        <v>80</v>
      </c>
      <c r="S136" t="s">
        <v>264</v>
      </c>
      <c r="T136" t="s">
        <v>82</v>
      </c>
      <c r="U136" t="s"/>
      <c r="V136" t="s">
        <v>83</v>
      </c>
      <c r="W136" t="s">
        <v>187</v>
      </c>
      <c r="X136" t="s"/>
      <c r="Y136" t="s">
        <v>85</v>
      </c>
      <c r="Z136">
        <f>HYPERLINK("https://hotel-media.eclerx.com/savepage/tk_15459882936833258_sr_71.html","info")</f>
        <v/>
      </c>
      <c r="AA136" t="n">
        <v>-6763303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/>
      <c r="AO136" t="s"/>
      <c r="AP136" t="n">
        <v>56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6763303</v>
      </c>
      <c r="AZ136" t="s">
        <v>261</v>
      </c>
      <c r="BA136" t="s"/>
      <c r="BB136" t="n">
        <v>2769321</v>
      </c>
      <c r="BC136" t="n">
        <v>42.2717</v>
      </c>
      <c r="BD136" t="n">
        <v>42.2717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265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35.67</v>
      </c>
      <c r="L137" t="s">
        <v>77</v>
      </c>
      <c r="M137" t="s"/>
      <c r="N137" t="s">
        <v>266</v>
      </c>
      <c r="O137" t="s">
        <v>79</v>
      </c>
      <c r="P137" t="s">
        <v>265</v>
      </c>
      <c r="Q137" t="s"/>
      <c r="R137" t="s">
        <v>117</v>
      </c>
      <c r="S137" t="s">
        <v>267</v>
      </c>
      <c r="T137" t="s">
        <v>82</v>
      </c>
      <c r="U137" t="s"/>
      <c r="V137" t="s">
        <v>83</v>
      </c>
      <c r="W137" t="s">
        <v>105</v>
      </c>
      <c r="X137" t="s"/>
      <c r="Y137" t="s">
        <v>85</v>
      </c>
      <c r="Z137">
        <f>HYPERLINK("https://hotel-media.eclerx.com/savepage/tk_1545988151475859_sr_70.html","info")</f>
        <v/>
      </c>
      <c r="AA137" t="n">
        <v>-2329432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/>
      <c r="AO137" t="s"/>
      <c r="AP137" t="n">
        <v>26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2329432</v>
      </c>
      <c r="AZ137" t="s">
        <v>268</v>
      </c>
      <c r="BA137" t="s"/>
      <c r="BB137" t="n">
        <v>316475</v>
      </c>
      <c r="BC137" t="n">
        <v>42.7009</v>
      </c>
      <c r="BD137" t="n">
        <v>42.7009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265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42.33</v>
      </c>
      <c r="L138" t="s">
        <v>77</v>
      </c>
      <c r="M138" t="s"/>
      <c r="N138" t="s">
        <v>184</v>
      </c>
      <c r="O138" t="s">
        <v>79</v>
      </c>
      <c r="P138" t="s">
        <v>265</v>
      </c>
      <c r="Q138" t="s"/>
      <c r="R138" t="s">
        <v>117</v>
      </c>
      <c r="S138" t="s">
        <v>269</v>
      </c>
      <c r="T138" t="s">
        <v>82</v>
      </c>
      <c r="U138" t="s"/>
      <c r="V138" t="s">
        <v>83</v>
      </c>
      <c r="W138" t="s">
        <v>105</v>
      </c>
      <c r="X138" t="s"/>
      <c r="Y138" t="s">
        <v>85</v>
      </c>
      <c r="Z138">
        <f>HYPERLINK("https://hotel-media.eclerx.com/savepage/tk_1545988151475859_sr_70.html","info")</f>
        <v/>
      </c>
      <c r="AA138" t="n">
        <v>-2329432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/>
      <c r="AO138" t="s"/>
      <c r="AP138" t="n">
        <v>26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2329432</v>
      </c>
      <c r="AZ138" t="s">
        <v>268</v>
      </c>
      <c r="BA138" t="s"/>
      <c r="BB138" t="n">
        <v>316475</v>
      </c>
      <c r="BC138" t="n">
        <v>42.7009</v>
      </c>
      <c r="BD138" t="n">
        <v>42.7009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265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44.67</v>
      </c>
      <c r="L139" t="s">
        <v>77</v>
      </c>
      <c r="M139" t="s"/>
      <c r="N139" t="s">
        <v>266</v>
      </c>
      <c r="O139" t="s">
        <v>79</v>
      </c>
      <c r="P139" t="s">
        <v>265</v>
      </c>
      <c r="Q139" t="s"/>
      <c r="R139" t="s">
        <v>117</v>
      </c>
      <c r="S139" t="s">
        <v>263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HYPERLINK("https://hotel-media.eclerx.com/savepage/tk_1545988151475859_sr_70.html","info")</f>
        <v/>
      </c>
      <c r="AA139" t="n">
        <v>-2329432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/>
      <c r="AO139" t="s"/>
      <c r="AP139" t="n">
        <v>26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2329432</v>
      </c>
      <c r="AZ139" t="s">
        <v>268</v>
      </c>
      <c r="BA139" t="s"/>
      <c r="BB139" t="n">
        <v>316475</v>
      </c>
      <c r="BC139" t="n">
        <v>42.7009</v>
      </c>
      <c r="BD139" t="n">
        <v>42.7009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265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47.67</v>
      </c>
      <c r="L140" t="s">
        <v>77</v>
      </c>
      <c r="M140" t="s"/>
      <c r="N140" t="s">
        <v>184</v>
      </c>
      <c r="O140" t="s">
        <v>79</v>
      </c>
      <c r="P140" t="s">
        <v>265</v>
      </c>
      <c r="Q140" t="s"/>
      <c r="R140" t="s">
        <v>117</v>
      </c>
      <c r="S140" t="s">
        <v>128</v>
      </c>
      <c r="T140" t="s">
        <v>82</v>
      </c>
      <c r="U140" t="s"/>
      <c r="V140" t="s">
        <v>83</v>
      </c>
      <c r="W140" t="s">
        <v>105</v>
      </c>
      <c r="X140" t="s"/>
      <c r="Y140" t="s">
        <v>85</v>
      </c>
      <c r="Z140">
        <f>HYPERLINK("https://hotel-media.eclerx.com/savepage/tk_1545988151475859_sr_70.html","info")</f>
        <v/>
      </c>
      <c r="AA140" t="n">
        <v>-2329432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/>
      <c r="AO140" t="s"/>
      <c r="AP140" t="n">
        <v>26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2329432</v>
      </c>
      <c r="AZ140" t="s">
        <v>268</v>
      </c>
      <c r="BA140" t="s"/>
      <c r="BB140" t="n">
        <v>316475</v>
      </c>
      <c r="BC140" t="n">
        <v>42.7009</v>
      </c>
      <c r="BD140" t="n">
        <v>42.7009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265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48</v>
      </c>
      <c r="L141" t="s">
        <v>77</v>
      </c>
      <c r="M141" t="s"/>
      <c r="N141" t="s">
        <v>184</v>
      </c>
      <c r="O141" t="s">
        <v>79</v>
      </c>
      <c r="P141" t="s">
        <v>265</v>
      </c>
      <c r="Q141" t="s"/>
      <c r="R141" t="s">
        <v>117</v>
      </c>
      <c r="S141" t="s">
        <v>217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HYPERLINK("https://hotel-media.eclerx.com/savepage/tk_1545988151475859_sr_70.html","info")</f>
        <v/>
      </c>
      <c r="AA141" t="n">
        <v>-2329432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/>
      <c r="AO141" t="s"/>
      <c r="AP141" t="n">
        <v>26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2329432</v>
      </c>
      <c r="AZ141" t="s">
        <v>268</v>
      </c>
      <c r="BA141" t="s"/>
      <c r="BB141" t="n">
        <v>316475</v>
      </c>
      <c r="BC141" t="n">
        <v>42.7009</v>
      </c>
      <c r="BD141" t="n">
        <v>42.7009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49.33</v>
      </c>
      <c r="L142" t="s">
        <v>77</v>
      </c>
      <c r="M142" t="s"/>
      <c r="N142" t="s">
        <v>270</v>
      </c>
      <c r="O142" t="s">
        <v>79</v>
      </c>
      <c r="P142" t="s">
        <v>265</v>
      </c>
      <c r="Q142" t="s"/>
      <c r="R142" t="s">
        <v>117</v>
      </c>
      <c r="S142" t="s">
        <v>271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HYPERLINK("https://hotel-media.eclerx.com/savepage/tk_1545988151475859_sr_70.html","info")</f>
        <v/>
      </c>
      <c r="AA142" t="n">
        <v>-2329432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/>
      <c r="AO142" t="s"/>
      <c r="AP142" t="n">
        <v>26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2329432</v>
      </c>
      <c r="AZ142" t="s">
        <v>268</v>
      </c>
      <c r="BA142" t="s"/>
      <c r="BB142" t="n">
        <v>316475</v>
      </c>
      <c r="BC142" t="n">
        <v>42.7009</v>
      </c>
      <c r="BD142" t="n">
        <v>42.7009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50.33</v>
      </c>
      <c r="L143" t="s">
        <v>77</v>
      </c>
      <c r="M143" t="s"/>
      <c r="N143" t="s">
        <v>272</v>
      </c>
      <c r="O143" t="s">
        <v>79</v>
      </c>
      <c r="P143" t="s">
        <v>265</v>
      </c>
      <c r="Q143" t="s"/>
      <c r="R143" t="s">
        <v>117</v>
      </c>
      <c r="S143" t="s">
        <v>129</v>
      </c>
      <c r="T143" t="s">
        <v>82</v>
      </c>
      <c r="U143" t="s"/>
      <c r="V143" t="s">
        <v>83</v>
      </c>
      <c r="W143" t="s">
        <v>105</v>
      </c>
      <c r="X143" t="s"/>
      <c r="Y143" t="s">
        <v>85</v>
      </c>
      <c r="Z143">
        <f>HYPERLINK("https://hotel-media.eclerx.com/savepage/tk_1545988151475859_sr_70.html","info")</f>
        <v/>
      </c>
      <c r="AA143" t="n">
        <v>-2329432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/>
      <c r="AO143" t="s"/>
      <c r="AP143" t="n">
        <v>26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2329432</v>
      </c>
      <c r="AZ143" t="s">
        <v>268</v>
      </c>
      <c r="BA143" t="s"/>
      <c r="BB143" t="n">
        <v>316475</v>
      </c>
      <c r="BC143" t="n">
        <v>42.7009</v>
      </c>
      <c r="BD143" t="n">
        <v>42.7009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265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55.33</v>
      </c>
      <c r="L144" t="s">
        <v>77</v>
      </c>
      <c r="M144" t="s"/>
      <c r="N144" t="s">
        <v>272</v>
      </c>
      <c r="O144" t="s">
        <v>79</v>
      </c>
      <c r="P144" t="s">
        <v>265</v>
      </c>
      <c r="Q144" t="s"/>
      <c r="R144" t="s">
        <v>117</v>
      </c>
      <c r="S144" t="s">
        <v>273</v>
      </c>
      <c r="T144" t="s">
        <v>82</v>
      </c>
      <c r="U144" t="s"/>
      <c r="V144" t="s">
        <v>83</v>
      </c>
      <c r="W144" t="s">
        <v>105</v>
      </c>
      <c r="X144" t="s"/>
      <c r="Y144" t="s">
        <v>85</v>
      </c>
      <c r="Z144">
        <f>HYPERLINK("https://hotel-media.eclerx.com/savepage/tk_1545988151475859_sr_70.html","info")</f>
        <v/>
      </c>
      <c r="AA144" t="n">
        <v>-2329432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/>
      <c r="AO144" t="s"/>
      <c r="AP144" t="n">
        <v>26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2329432</v>
      </c>
      <c r="AZ144" t="s">
        <v>268</v>
      </c>
      <c r="BA144" t="s"/>
      <c r="BB144" t="n">
        <v>316475</v>
      </c>
      <c r="BC144" t="n">
        <v>42.7009</v>
      </c>
      <c r="BD144" t="n">
        <v>42.7009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265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55.67</v>
      </c>
      <c r="L145" t="s">
        <v>77</v>
      </c>
      <c r="M145" t="s"/>
      <c r="N145" t="s">
        <v>272</v>
      </c>
      <c r="O145" t="s">
        <v>79</v>
      </c>
      <c r="P145" t="s">
        <v>265</v>
      </c>
      <c r="Q145" t="s"/>
      <c r="R145" t="s">
        <v>117</v>
      </c>
      <c r="S145" t="s">
        <v>274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HYPERLINK("https://hotel-media.eclerx.com/savepage/tk_1545988151475859_sr_70.html","info")</f>
        <v/>
      </c>
      <c r="AA145" t="n">
        <v>-2329432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/>
      <c r="AO145" t="s"/>
      <c r="AP145" t="n">
        <v>26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2329432</v>
      </c>
      <c r="AZ145" t="s">
        <v>268</v>
      </c>
      <c r="BA145" t="s"/>
      <c r="BB145" t="n">
        <v>316475</v>
      </c>
      <c r="BC145" t="n">
        <v>42.7009</v>
      </c>
      <c r="BD145" t="n">
        <v>42.7009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67.33</v>
      </c>
      <c r="L146" t="s">
        <v>77</v>
      </c>
      <c r="M146" t="s"/>
      <c r="N146" t="s">
        <v>275</v>
      </c>
      <c r="O146" t="s">
        <v>79</v>
      </c>
      <c r="P146" t="s">
        <v>265</v>
      </c>
      <c r="Q146" t="s"/>
      <c r="R146" t="s">
        <v>117</v>
      </c>
      <c r="S146" t="s">
        <v>276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HYPERLINK("https://hotel-media.eclerx.com/savepage/tk_1545988151475859_sr_70.html","info")</f>
        <v/>
      </c>
      <c r="AA146" t="n">
        <v>-2329432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/>
      <c r="AO146" t="s"/>
      <c r="AP146" t="n">
        <v>26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2329432</v>
      </c>
      <c r="AZ146" t="s">
        <v>268</v>
      </c>
      <c r="BA146" t="s"/>
      <c r="BB146" t="n">
        <v>316475</v>
      </c>
      <c r="BC146" t="n">
        <v>42.7009</v>
      </c>
      <c r="BD146" t="n">
        <v>42.7009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265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91</v>
      </c>
      <c r="L147" t="s">
        <v>77</v>
      </c>
      <c r="M147" t="s"/>
      <c r="N147" t="s">
        <v>277</v>
      </c>
      <c r="O147" t="s">
        <v>79</v>
      </c>
      <c r="P147" t="s">
        <v>265</v>
      </c>
      <c r="Q147" t="s"/>
      <c r="R147" t="s">
        <v>117</v>
      </c>
      <c r="S147" t="s">
        <v>278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HYPERLINK("https://hotel-media.eclerx.com/savepage/tk_1545988151475859_sr_70.html","info")</f>
        <v/>
      </c>
      <c r="AA147" t="n">
        <v>-2329432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/>
      <c r="AO147" t="s"/>
      <c r="AP147" t="n">
        <v>26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2329432</v>
      </c>
      <c r="AZ147" t="s">
        <v>268</v>
      </c>
      <c r="BA147" t="s"/>
      <c r="BB147" t="n">
        <v>316475</v>
      </c>
      <c r="BC147" t="n">
        <v>42.7009</v>
      </c>
      <c r="BD147" t="n">
        <v>42.7009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279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54.67</v>
      </c>
      <c r="L148" t="s">
        <v>77</v>
      </c>
      <c r="M148" t="s"/>
      <c r="N148" t="s">
        <v>122</v>
      </c>
      <c r="O148" t="s">
        <v>79</v>
      </c>
      <c r="P148" t="s">
        <v>279</v>
      </c>
      <c r="Q148" t="s"/>
      <c r="R148" t="s">
        <v>162</v>
      </c>
      <c r="S148" t="s">
        <v>280</v>
      </c>
      <c r="T148" t="s">
        <v>82</v>
      </c>
      <c r="U148" t="s"/>
      <c r="V148" t="s">
        <v>83</v>
      </c>
      <c r="W148" t="s">
        <v>187</v>
      </c>
      <c r="X148" t="s"/>
      <c r="Y148" t="s">
        <v>85</v>
      </c>
      <c r="Z148">
        <f>HYPERLINK("https://hotel-media.eclerx.com/savepage/tk_15459881190003762_sr_70.html","info")</f>
        <v/>
      </c>
      <c r="AA148" t="n">
        <v>-8915508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/>
      <c r="AO148" t="s"/>
      <c r="AP148" t="n">
        <v>19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8915508</v>
      </c>
      <c r="AZ148" t="s">
        <v>281</v>
      </c>
      <c r="BA148" t="s"/>
      <c r="BB148" t="n">
        <v>8118126</v>
      </c>
      <c r="BC148" t="n">
        <v>42.26121</v>
      </c>
      <c r="BD148" t="n">
        <v>42.26121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279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60.33</v>
      </c>
      <c r="L149" t="s">
        <v>77</v>
      </c>
      <c r="M149" t="s"/>
      <c r="N149" t="s">
        <v>122</v>
      </c>
      <c r="O149" t="s">
        <v>79</v>
      </c>
      <c r="P149" t="s">
        <v>279</v>
      </c>
      <c r="Q149" t="s"/>
      <c r="R149" t="s">
        <v>162</v>
      </c>
      <c r="S149" t="s">
        <v>282</v>
      </c>
      <c r="T149" t="s">
        <v>82</v>
      </c>
      <c r="U149" t="s"/>
      <c r="V149" t="s">
        <v>83</v>
      </c>
      <c r="W149" t="s">
        <v>187</v>
      </c>
      <c r="X149" t="s"/>
      <c r="Y149" t="s">
        <v>85</v>
      </c>
      <c r="Z149">
        <f>HYPERLINK("https://hotel-media.eclerx.com/savepage/tk_15459881190003762_sr_70.html","info")</f>
        <v/>
      </c>
      <c r="AA149" t="n">
        <v>-8915508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/>
      <c r="AO149" t="s"/>
      <c r="AP149" t="n">
        <v>19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8915508</v>
      </c>
      <c r="AZ149" t="s">
        <v>281</v>
      </c>
      <c r="BA149" t="s"/>
      <c r="BB149" t="n">
        <v>8118126</v>
      </c>
      <c r="BC149" t="n">
        <v>42.26121</v>
      </c>
      <c r="BD149" t="n">
        <v>42.26121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279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68.67</v>
      </c>
      <c r="L150" t="s">
        <v>77</v>
      </c>
      <c r="M150" t="s"/>
      <c r="N150" t="s">
        <v>179</v>
      </c>
      <c r="O150" t="s">
        <v>79</v>
      </c>
      <c r="P150" t="s">
        <v>279</v>
      </c>
      <c r="Q150" t="s"/>
      <c r="R150" t="s">
        <v>162</v>
      </c>
      <c r="S150" t="s">
        <v>283</v>
      </c>
      <c r="T150" t="s">
        <v>82</v>
      </c>
      <c r="U150" t="s"/>
      <c r="V150" t="s">
        <v>83</v>
      </c>
      <c r="W150" t="s">
        <v>187</v>
      </c>
      <c r="X150" t="s"/>
      <c r="Y150" t="s">
        <v>85</v>
      </c>
      <c r="Z150">
        <f>HYPERLINK("https://hotel-media.eclerx.com/savepage/tk_15459881190003762_sr_70.html","info")</f>
        <v/>
      </c>
      <c r="AA150" t="n">
        <v>-8915508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/>
      <c r="AO150" t="s"/>
      <c r="AP150" t="n">
        <v>19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8915508</v>
      </c>
      <c r="AZ150" t="s">
        <v>281</v>
      </c>
      <c r="BA150" t="s"/>
      <c r="BB150" t="n">
        <v>8118126</v>
      </c>
      <c r="BC150" t="n">
        <v>42.26121</v>
      </c>
      <c r="BD150" t="n">
        <v>42.26121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279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107.33</v>
      </c>
      <c r="L151" t="s">
        <v>77</v>
      </c>
      <c r="M151" t="s"/>
      <c r="N151" t="s">
        <v>275</v>
      </c>
      <c r="O151" t="s">
        <v>79</v>
      </c>
      <c r="P151" t="s">
        <v>279</v>
      </c>
      <c r="Q151" t="s"/>
      <c r="R151" t="s">
        <v>162</v>
      </c>
      <c r="S151" t="s">
        <v>284</v>
      </c>
      <c r="T151" t="s">
        <v>82</v>
      </c>
      <c r="U151" t="s"/>
      <c r="V151" t="s">
        <v>83</v>
      </c>
      <c r="W151" t="s">
        <v>187</v>
      </c>
      <c r="X151" t="s"/>
      <c r="Y151" t="s">
        <v>85</v>
      </c>
      <c r="Z151">
        <f>HYPERLINK("https://hotel-media.eclerx.com/savepage/tk_15459881190003762_sr_70.html","info")</f>
        <v/>
      </c>
      <c r="AA151" t="n">
        <v>-8915508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/>
      <c r="AO151" t="s"/>
      <c r="AP151" t="n">
        <v>19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8915508</v>
      </c>
      <c r="AZ151" t="s">
        <v>281</v>
      </c>
      <c r="BA151" t="s"/>
      <c r="BB151" t="n">
        <v>8118126</v>
      </c>
      <c r="BC151" t="n">
        <v>42.26121</v>
      </c>
      <c r="BD151" t="n">
        <v>42.26121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285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37.67</v>
      </c>
      <c r="L152" t="s">
        <v>77</v>
      </c>
      <c r="M152" t="s"/>
      <c r="N152" t="s">
        <v>122</v>
      </c>
      <c r="O152" t="s">
        <v>79</v>
      </c>
      <c r="P152" t="s">
        <v>285</v>
      </c>
      <c r="Q152" t="s"/>
      <c r="R152" t="s">
        <v>117</v>
      </c>
      <c r="S152" t="s">
        <v>286</v>
      </c>
      <c r="T152" t="s">
        <v>82</v>
      </c>
      <c r="U152" t="s"/>
      <c r="V152" t="s">
        <v>83</v>
      </c>
      <c r="W152" t="s">
        <v>105</v>
      </c>
      <c r="X152" t="s"/>
      <c r="Y152" t="s">
        <v>85</v>
      </c>
      <c r="Z152">
        <f>HYPERLINK("https://hotel-media.eclerx.com/savepage/tk_1545988354910395_sr_70.html","info")</f>
        <v/>
      </c>
      <c r="AA152" t="n">
        <v>-2329884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106</v>
      </c>
      <c r="AL152" t="s"/>
      <c r="AM152" t="s"/>
      <c r="AN152" t="s"/>
      <c r="AO152" t="s"/>
      <c r="AP152" t="n">
        <v>69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2329884</v>
      </c>
      <c r="AZ152" t="s">
        <v>287</v>
      </c>
      <c r="BA152" t="s"/>
      <c r="BB152" t="n">
        <v>747671</v>
      </c>
      <c r="BC152" t="n">
        <v>42.657</v>
      </c>
      <c r="BD152" t="n">
        <v>42.657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285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41</v>
      </c>
      <c r="L153" t="s">
        <v>77</v>
      </c>
      <c r="M153" t="s"/>
      <c r="N153" t="s">
        <v>122</v>
      </c>
      <c r="O153" t="s">
        <v>79</v>
      </c>
      <c r="P153" t="s">
        <v>285</v>
      </c>
      <c r="Q153" t="s"/>
      <c r="R153" t="s">
        <v>117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HYPERLINK("https://hotel-media.eclerx.com/savepage/tk_1545988354910395_sr_70.html","info")</f>
        <v/>
      </c>
      <c r="AA153" t="n">
        <v>-2329884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106</v>
      </c>
      <c r="AL153" t="s"/>
      <c r="AM153" t="s"/>
      <c r="AN153" t="s"/>
      <c r="AO153" t="s"/>
      <c r="AP153" t="n">
        <v>69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2329884</v>
      </c>
      <c r="AZ153" t="s">
        <v>287</v>
      </c>
      <c r="BA153" t="s"/>
      <c r="BB153" t="n">
        <v>747671</v>
      </c>
      <c r="BC153" t="n">
        <v>42.657</v>
      </c>
      <c r="BD153" t="n">
        <v>42.657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285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41.33</v>
      </c>
      <c r="L154" t="s">
        <v>77</v>
      </c>
      <c r="M154" t="s"/>
      <c r="N154" t="s">
        <v>122</v>
      </c>
      <c r="O154" t="s">
        <v>79</v>
      </c>
      <c r="P154" t="s">
        <v>285</v>
      </c>
      <c r="Q154" t="s"/>
      <c r="R154" t="s">
        <v>117</v>
      </c>
      <c r="S154" t="s">
        <v>125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HYPERLINK("https://hotel-media.eclerx.com/savepage/tk_1545988354910395_sr_70.html","info")</f>
        <v/>
      </c>
      <c r="AA154" t="n">
        <v>-2329884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106</v>
      </c>
      <c r="AL154" t="s"/>
      <c r="AM154" t="s"/>
      <c r="AN154" t="s"/>
      <c r="AO154" t="s"/>
      <c r="AP154" t="n">
        <v>69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2329884</v>
      </c>
      <c r="AZ154" t="s">
        <v>287</v>
      </c>
      <c r="BA154" t="s"/>
      <c r="BB154" t="n">
        <v>747671</v>
      </c>
      <c r="BC154" t="n">
        <v>42.657</v>
      </c>
      <c r="BD154" t="n">
        <v>42.657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285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43.67</v>
      </c>
      <c r="L155" t="s">
        <v>77</v>
      </c>
      <c r="M155" t="s"/>
      <c r="N155" t="s">
        <v>288</v>
      </c>
      <c r="O155" t="s">
        <v>79</v>
      </c>
      <c r="P155" t="s">
        <v>285</v>
      </c>
      <c r="Q155" t="s"/>
      <c r="R155" t="s">
        <v>117</v>
      </c>
      <c r="S155" t="s">
        <v>289</v>
      </c>
      <c r="T155" t="s">
        <v>82</v>
      </c>
      <c r="U155" t="s"/>
      <c r="V155" t="s">
        <v>83</v>
      </c>
      <c r="W155" t="s">
        <v>105</v>
      </c>
      <c r="X155" t="s"/>
      <c r="Y155" t="s">
        <v>85</v>
      </c>
      <c r="Z155">
        <f>HYPERLINK("https://hotel-media.eclerx.com/savepage/tk_1545988354910395_sr_70.html","info")</f>
        <v/>
      </c>
      <c r="AA155" t="n">
        <v>-2329884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106</v>
      </c>
      <c r="AL155" t="s"/>
      <c r="AM155" t="s"/>
      <c r="AN155" t="s"/>
      <c r="AO155" t="s"/>
      <c r="AP155" t="n">
        <v>69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2329884</v>
      </c>
      <c r="AZ155" t="s">
        <v>287</v>
      </c>
      <c r="BA155" t="s"/>
      <c r="BB155" t="n">
        <v>747671</v>
      </c>
      <c r="BC155" t="n">
        <v>42.657</v>
      </c>
      <c r="BD155" t="n">
        <v>42.657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285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45.33</v>
      </c>
      <c r="L156" t="s">
        <v>77</v>
      </c>
      <c r="M156" t="s"/>
      <c r="N156" t="s">
        <v>290</v>
      </c>
      <c r="O156" t="s">
        <v>79</v>
      </c>
      <c r="P156" t="s">
        <v>285</v>
      </c>
      <c r="Q156" t="s"/>
      <c r="R156" t="s">
        <v>117</v>
      </c>
      <c r="S156" t="s">
        <v>127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HYPERLINK("https://hotel-media.eclerx.com/savepage/tk_1545988354910395_sr_70.html","info")</f>
        <v/>
      </c>
      <c r="AA156" t="n">
        <v>-2329884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106</v>
      </c>
      <c r="AL156" t="s"/>
      <c r="AM156" t="s"/>
      <c r="AN156" t="s"/>
      <c r="AO156" t="s"/>
      <c r="AP156" t="n">
        <v>69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2329884</v>
      </c>
      <c r="AZ156" t="s">
        <v>287</v>
      </c>
      <c r="BA156" t="s"/>
      <c r="BB156" t="n">
        <v>747671</v>
      </c>
      <c r="BC156" t="n">
        <v>42.657</v>
      </c>
      <c r="BD156" t="n">
        <v>42.657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285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46.67</v>
      </c>
      <c r="L157" t="s">
        <v>77</v>
      </c>
      <c r="M157" t="s"/>
      <c r="N157" t="s">
        <v>291</v>
      </c>
      <c r="O157" t="s">
        <v>79</v>
      </c>
      <c r="P157" t="s">
        <v>285</v>
      </c>
      <c r="Q157" t="s"/>
      <c r="R157" t="s">
        <v>117</v>
      </c>
      <c r="S157" t="s">
        <v>292</v>
      </c>
      <c r="T157" t="s">
        <v>82</v>
      </c>
      <c r="U157" t="s"/>
      <c r="V157" t="s">
        <v>83</v>
      </c>
      <c r="W157" t="s">
        <v>105</v>
      </c>
      <c r="X157" t="s"/>
      <c r="Y157" t="s">
        <v>85</v>
      </c>
      <c r="Z157">
        <f>HYPERLINK("https://hotel-media.eclerx.com/savepage/tk_1545988354910395_sr_70.html","info")</f>
        <v/>
      </c>
      <c r="AA157" t="n">
        <v>-2329884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106</v>
      </c>
      <c r="AL157" t="s"/>
      <c r="AM157" t="s"/>
      <c r="AN157" t="s"/>
      <c r="AO157" t="s"/>
      <c r="AP157" t="n">
        <v>69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2329884</v>
      </c>
      <c r="AZ157" t="s">
        <v>287</v>
      </c>
      <c r="BA157" t="s"/>
      <c r="BB157" t="n">
        <v>747671</v>
      </c>
      <c r="BC157" t="n">
        <v>42.657</v>
      </c>
      <c r="BD157" t="n">
        <v>42.657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285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46.67</v>
      </c>
      <c r="L158" t="s">
        <v>77</v>
      </c>
      <c r="M158" t="s"/>
      <c r="N158" t="s">
        <v>134</v>
      </c>
      <c r="O158" t="s">
        <v>79</v>
      </c>
      <c r="P158" t="s">
        <v>285</v>
      </c>
      <c r="Q158" t="s"/>
      <c r="R158" t="s">
        <v>117</v>
      </c>
      <c r="S158" t="s">
        <v>292</v>
      </c>
      <c r="T158" t="s">
        <v>82</v>
      </c>
      <c r="U158" t="s"/>
      <c r="V158" t="s">
        <v>83</v>
      </c>
      <c r="W158" t="s">
        <v>105</v>
      </c>
      <c r="X158" t="s"/>
      <c r="Y158" t="s">
        <v>85</v>
      </c>
      <c r="Z158">
        <f>HYPERLINK("https://hotel-media.eclerx.com/savepage/tk_1545988354910395_sr_70.html","info")</f>
        <v/>
      </c>
      <c r="AA158" t="n">
        <v>-2329884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106</v>
      </c>
      <c r="AL158" t="s"/>
      <c r="AM158" t="s"/>
      <c r="AN158" t="s"/>
      <c r="AO158" t="s"/>
      <c r="AP158" t="n">
        <v>69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2329884</v>
      </c>
      <c r="AZ158" t="s">
        <v>287</v>
      </c>
      <c r="BA158" t="s"/>
      <c r="BB158" t="n">
        <v>747671</v>
      </c>
      <c r="BC158" t="n">
        <v>42.657</v>
      </c>
      <c r="BD158" t="n">
        <v>42.657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285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47.67</v>
      </c>
      <c r="L159" t="s">
        <v>77</v>
      </c>
      <c r="M159" t="s"/>
      <c r="N159" t="s">
        <v>120</v>
      </c>
      <c r="O159" t="s">
        <v>79</v>
      </c>
      <c r="P159" t="s">
        <v>285</v>
      </c>
      <c r="Q159" t="s"/>
      <c r="R159" t="s">
        <v>117</v>
      </c>
      <c r="S159" t="s">
        <v>128</v>
      </c>
      <c r="T159" t="s">
        <v>82</v>
      </c>
      <c r="U159" t="s"/>
      <c r="V159" t="s">
        <v>83</v>
      </c>
      <c r="W159" t="s">
        <v>105</v>
      </c>
      <c r="X159" t="s"/>
      <c r="Y159" t="s">
        <v>85</v>
      </c>
      <c r="Z159">
        <f>HYPERLINK("https://hotel-media.eclerx.com/savepage/tk_1545988354910395_sr_70.html","info")</f>
        <v/>
      </c>
      <c r="AA159" t="n">
        <v>-2329884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106</v>
      </c>
      <c r="AL159" t="s"/>
      <c r="AM159" t="s"/>
      <c r="AN159" t="s"/>
      <c r="AO159" t="s"/>
      <c r="AP159" t="n">
        <v>69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2329884</v>
      </c>
      <c r="AZ159" t="s">
        <v>287</v>
      </c>
      <c r="BA159" t="s"/>
      <c r="BB159" t="n">
        <v>747671</v>
      </c>
      <c r="BC159" t="n">
        <v>42.657</v>
      </c>
      <c r="BD159" t="n">
        <v>42.657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47.67</v>
      </c>
      <c r="L160" t="s">
        <v>77</v>
      </c>
      <c r="M160" t="s"/>
      <c r="N160" t="s">
        <v>293</v>
      </c>
      <c r="O160" t="s">
        <v>79</v>
      </c>
      <c r="P160" t="s">
        <v>285</v>
      </c>
      <c r="Q160" t="s"/>
      <c r="R160" t="s">
        <v>117</v>
      </c>
      <c r="S160" t="s">
        <v>128</v>
      </c>
      <c r="T160" t="s">
        <v>82</v>
      </c>
      <c r="U160" t="s"/>
      <c r="V160" t="s">
        <v>83</v>
      </c>
      <c r="W160" t="s">
        <v>105</v>
      </c>
      <c r="X160" t="s"/>
      <c r="Y160" t="s">
        <v>85</v>
      </c>
      <c r="Z160">
        <f>HYPERLINK("https://hotel-media.eclerx.com/savepage/tk_1545988354910395_sr_70.html","info")</f>
        <v/>
      </c>
      <c r="AA160" t="n">
        <v>-2329884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106</v>
      </c>
      <c r="AL160" t="s"/>
      <c r="AM160" t="s"/>
      <c r="AN160" t="s"/>
      <c r="AO160" t="s"/>
      <c r="AP160" t="n">
        <v>69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2329884</v>
      </c>
      <c r="AZ160" t="s">
        <v>287</v>
      </c>
      <c r="BA160" t="s"/>
      <c r="BB160" t="n">
        <v>747671</v>
      </c>
      <c r="BC160" t="n">
        <v>42.657</v>
      </c>
      <c r="BD160" t="n">
        <v>42.657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48.67</v>
      </c>
      <c r="L161" t="s">
        <v>77</v>
      </c>
      <c r="M161" t="s"/>
      <c r="N161" t="s">
        <v>136</v>
      </c>
      <c r="O161" t="s">
        <v>79</v>
      </c>
      <c r="P161" t="s">
        <v>285</v>
      </c>
      <c r="Q161" t="s"/>
      <c r="R161" t="s">
        <v>117</v>
      </c>
      <c r="S161" t="s">
        <v>188</v>
      </c>
      <c r="T161" t="s">
        <v>82</v>
      </c>
      <c r="U161" t="s"/>
      <c r="V161" t="s">
        <v>83</v>
      </c>
      <c r="W161" t="s">
        <v>105</v>
      </c>
      <c r="X161" t="s"/>
      <c r="Y161" t="s">
        <v>85</v>
      </c>
      <c r="Z161">
        <f>HYPERLINK("https://hotel-media.eclerx.com/savepage/tk_1545988354910395_sr_70.html","info")</f>
        <v/>
      </c>
      <c r="AA161" t="n">
        <v>-2329884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106</v>
      </c>
      <c r="AL161" t="s"/>
      <c r="AM161" t="s"/>
      <c r="AN161" t="s"/>
      <c r="AO161" t="s"/>
      <c r="AP161" t="n">
        <v>69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2329884</v>
      </c>
      <c r="AZ161" t="s">
        <v>287</v>
      </c>
      <c r="BA161" t="s"/>
      <c r="BB161" t="n">
        <v>747671</v>
      </c>
      <c r="BC161" t="n">
        <v>42.657</v>
      </c>
      <c r="BD161" t="n">
        <v>42.657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285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50.67</v>
      </c>
      <c r="L162" t="s">
        <v>77</v>
      </c>
      <c r="M162" t="s"/>
      <c r="N162" t="s">
        <v>294</v>
      </c>
      <c r="O162" t="s">
        <v>79</v>
      </c>
      <c r="P162" t="s">
        <v>285</v>
      </c>
      <c r="Q162" t="s"/>
      <c r="R162" t="s">
        <v>117</v>
      </c>
      <c r="S162" t="s">
        <v>295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HYPERLINK("https://hotel-media.eclerx.com/savepage/tk_1545988354910395_sr_70.html","info")</f>
        <v/>
      </c>
      <c r="AA162" t="n">
        <v>-2329884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106</v>
      </c>
      <c r="AL162" t="s"/>
      <c r="AM162" t="s"/>
      <c r="AN162" t="s"/>
      <c r="AO162" t="s"/>
      <c r="AP162" t="n">
        <v>69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2329884</v>
      </c>
      <c r="AZ162" t="s">
        <v>287</v>
      </c>
      <c r="BA162" t="s"/>
      <c r="BB162" t="n">
        <v>747671</v>
      </c>
      <c r="BC162" t="n">
        <v>42.657</v>
      </c>
      <c r="BD162" t="n">
        <v>42.657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285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51</v>
      </c>
      <c r="L163" t="s">
        <v>77</v>
      </c>
      <c r="M163" t="s"/>
      <c r="N163" t="s">
        <v>293</v>
      </c>
      <c r="O163" t="s">
        <v>79</v>
      </c>
      <c r="P163" t="s">
        <v>285</v>
      </c>
      <c r="Q163" t="s"/>
      <c r="R163" t="s">
        <v>117</v>
      </c>
      <c r="S163" t="s">
        <v>202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HYPERLINK("https://hotel-media.eclerx.com/savepage/tk_1545988354910395_sr_70.html","info")</f>
        <v/>
      </c>
      <c r="AA163" t="n">
        <v>-2329884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106</v>
      </c>
      <c r="AL163" t="s"/>
      <c r="AM163" t="s"/>
      <c r="AN163" t="s"/>
      <c r="AO163" t="s"/>
      <c r="AP163" t="n">
        <v>69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2329884</v>
      </c>
      <c r="AZ163" t="s">
        <v>287</v>
      </c>
      <c r="BA163" t="s"/>
      <c r="BB163" t="n">
        <v>747671</v>
      </c>
      <c r="BC163" t="n">
        <v>42.657</v>
      </c>
      <c r="BD163" t="n">
        <v>42.657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285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51</v>
      </c>
      <c r="L164" t="s">
        <v>77</v>
      </c>
      <c r="M164" t="s"/>
      <c r="N164" t="s">
        <v>120</v>
      </c>
      <c r="O164" t="s">
        <v>79</v>
      </c>
      <c r="P164" t="s">
        <v>285</v>
      </c>
      <c r="Q164" t="s"/>
      <c r="R164" t="s">
        <v>117</v>
      </c>
      <c r="S164" t="s">
        <v>202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HYPERLINK("https://hotel-media.eclerx.com/savepage/tk_1545988354910395_sr_70.html","info")</f>
        <v/>
      </c>
      <c r="AA164" t="n">
        <v>-2329884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106</v>
      </c>
      <c r="AL164" t="s"/>
      <c r="AM164" t="s"/>
      <c r="AN164" t="s"/>
      <c r="AO164" t="s"/>
      <c r="AP164" t="n">
        <v>69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2329884</v>
      </c>
      <c r="AZ164" t="s">
        <v>287</v>
      </c>
      <c r="BA164" t="s"/>
      <c r="BB164" t="n">
        <v>747671</v>
      </c>
      <c r="BC164" t="n">
        <v>42.657</v>
      </c>
      <c r="BD164" t="n">
        <v>42.657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285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53.33</v>
      </c>
      <c r="L165" t="s">
        <v>77</v>
      </c>
      <c r="M165" t="s"/>
      <c r="N165" t="s">
        <v>296</v>
      </c>
      <c r="O165" t="s">
        <v>79</v>
      </c>
      <c r="P165" t="s">
        <v>285</v>
      </c>
      <c r="Q165" t="s"/>
      <c r="R165" t="s">
        <v>117</v>
      </c>
      <c r="S165" t="s">
        <v>297</v>
      </c>
      <c r="T165" t="s">
        <v>82</v>
      </c>
      <c r="U165" t="s"/>
      <c r="V165" t="s">
        <v>83</v>
      </c>
      <c r="W165" t="s">
        <v>105</v>
      </c>
      <c r="X165" t="s"/>
      <c r="Y165" t="s">
        <v>85</v>
      </c>
      <c r="Z165">
        <f>HYPERLINK("https://hotel-media.eclerx.com/savepage/tk_1545988354910395_sr_70.html","info")</f>
        <v/>
      </c>
      <c r="AA165" t="n">
        <v>-2329884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106</v>
      </c>
      <c r="AL165" t="s"/>
      <c r="AM165" t="s"/>
      <c r="AN165" t="s"/>
      <c r="AO165" t="s"/>
      <c r="AP165" t="n">
        <v>69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2329884</v>
      </c>
      <c r="AZ165" t="s">
        <v>287</v>
      </c>
      <c r="BA165" t="s"/>
      <c r="BB165" t="n">
        <v>747671</v>
      </c>
      <c r="BC165" t="n">
        <v>42.657</v>
      </c>
      <c r="BD165" t="n">
        <v>42.657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285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53.67</v>
      </c>
      <c r="L166" t="s">
        <v>77</v>
      </c>
      <c r="M166" t="s"/>
      <c r="N166" t="s">
        <v>291</v>
      </c>
      <c r="O166" t="s">
        <v>79</v>
      </c>
      <c r="P166" t="s">
        <v>285</v>
      </c>
      <c r="Q166" t="s"/>
      <c r="R166" t="s">
        <v>117</v>
      </c>
      <c r="S166" t="s">
        <v>298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HYPERLINK("https://hotel-media.eclerx.com/savepage/tk_1545988354910395_sr_70.html","info")</f>
        <v/>
      </c>
      <c r="AA166" t="n">
        <v>-2329884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106</v>
      </c>
      <c r="AL166" t="s"/>
      <c r="AM166" t="s"/>
      <c r="AN166" t="s"/>
      <c r="AO166" t="s"/>
      <c r="AP166" t="n">
        <v>69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2329884</v>
      </c>
      <c r="AZ166" t="s">
        <v>287</v>
      </c>
      <c r="BA166" t="s"/>
      <c r="BB166" t="n">
        <v>747671</v>
      </c>
      <c r="BC166" t="n">
        <v>42.657</v>
      </c>
      <c r="BD166" t="n">
        <v>42.657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285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55.67</v>
      </c>
      <c r="L167" t="s">
        <v>77</v>
      </c>
      <c r="M167" t="s"/>
      <c r="N167" t="s">
        <v>179</v>
      </c>
      <c r="O167" t="s">
        <v>79</v>
      </c>
      <c r="P167" t="s">
        <v>285</v>
      </c>
      <c r="Q167" t="s"/>
      <c r="R167" t="s">
        <v>117</v>
      </c>
      <c r="S167" t="s">
        <v>274</v>
      </c>
      <c r="T167" t="s">
        <v>82</v>
      </c>
      <c r="U167" t="s"/>
      <c r="V167" t="s">
        <v>83</v>
      </c>
      <c r="W167" t="s">
        <v>105</v>
      </c>
      <c r="X167" t="s"/>
      <c r="Y167" t="s">
        <v>85</v>
      </c>
      <c r="Z167">
        <f>HYPERLINK("https://hotel-media.eclerx.com/savepage/tk_1545988354910395_sr_70.html","info")</f>
        <v/>
      </c>
      <c r="AA167" t="n">
        <v>-2329884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106</v>
      </c>
      <c r="AL167" t="s"/>
      <c r="AM167" t="s"/>
      <c r="AN167" t="s"/>
      <c r="AO167" t="s"/>
      <c r="AP167" t="n">
        <v>69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2329884</v>
      </c>
      <c r="AZ167" t="s">
        <v>287</v>
      </c>
      <c r="BA167" t="s"/>
      <c r="BB167" t="n">
        <v>747671</v>
      </c>
      <c r="BC167" t="n">
        <v>42.657</v>
      </c>
      <c r="BD167" t="n">
        <v>42.657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285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57.33</v>
      </c>
      <c r="L168" t="s">
        <v>77</v>
      </c>
      <c r="M168" t="s"/>
      <c r="N168" t="s">
        <v>179</v>
      </c>
      <c r="O168" t="s">
        <v>79</v>
      </c>
      <c r="P168" t="s">
        <v>285</v>
      </c>
      <c r="Q168" t="s"/>
      <c r="R168" t="s">
        <v>117</v>
      </c>
      <c r="S168" t="s">
        <v>233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HYPERLINK("https://hotel-media.eclerx.com/savepage/tk_1545988354910395_sr_70.html","info")</f>
        <v/>
      </c>
      <c r="AA168" t="n">
        <v>-2329884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106</v>
      </c>
      <c r="AL168" t="s"/>
      <c r="AM168" t="s"/>
      <c r="AN168" t="s"/>
      <c r="AO168" t="s"/>
      <c r="AP168" t="n">
        <v>69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2329884</v>
      </c>
      <c r="AZ168" t="s">
        <v>287</v>
      </c>
      <c r="BA168" t="s"/>
      <c r="BB168" t="n">
        <v>747671</v>
      </c>
      <c r="BC168" t="n">
        <v>42.657</v>
      </c>
      <c r="BD168" t="n">
        <v>42.657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285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63.67</v>
      </c>
      <c r="L169" t="s">
        <v>77</v>
      </c>
      <c r="M169" t="s"/>
      <c r="N169" t="s">
        <v>179</v>
      </c>
      <c r="O169" t="s">
        <v>79</v>
      </c>
      <c r="P169" t="s">
        <v>285</v>
      </c>
      <c r="Q169" t="s"/>
      <c r="R169" t="s">
        <v>117</v>
      </c>
      <c r="S169" t="s">
        <v>299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HYPERLINK("https://hotel-media.eclerx.com/savepage/tk_1545988354910395_sr_70.html","info")</f>
        <v/>
      </c>
      <c r="AA169" t="n">
        <v>-2329884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106</v>
      </c>
      <c r="AL169" t="s"/>
      <c r="AM169" t="s"/>
      <c r="AN169" t="s"/>
      <c r="AO169" t="s"/>
      <c r="AP169" t="n">
        <v>69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2329884</v>
      </c>
      <c r="AZ169" t="s">
        <v>287</v>
      </c>
      <c r="BA169" t="s"/>
      <c r="BB169" t="n">
        <v>747671</v>
      </c>
      <c r="BC169" t="n">
        <v>42.657</v>
      </c>
      <c r="BD169" t="n">
        <v>42.657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285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67.67</v>
      </c>
      <c r="L170" t="s">
        <v>77</v>
      </c>
      <c r="M170" t="s"/>
      <c r="N170" t="s">
        <v>300</v>
      </c>
      <c r="O170" t="s">
        <v>79</v>
      </c>
      <c r="P170" t="s">
        <v>285</v>
      </c>
      <c r="Q170" t="s"/>
      <c r="R170" t="s">
        <v>117</v>
      </c>
      <c r="S170" t="s">
        <v>301</v>
      </c>
      <c r="T170" t="s">
        <v>82</v>
      </c>
      <c r="U170" t="s"/>
      <c r="V170" t="s">
        <v>83</v>
      </c>
      <c r="W170" t="s">
        <v>105</v>
      </c>
      <c r="X170" t="s"/>
      <c r="Y170" t="s">
        <v>85</v>
      </c>
      <c r="Z170">
        <f>HYPERLINK("https://hotel-media.eclerx.com/savepage/tk_1545988354910395_sr_70.html","info")</f>
        <v/>
      </c>
      <c r="AA170" t="n">
        <v>-2329884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106</v>
      </c>
      <c r="AL170" t="s"/>
      <c r="AM170" t="s"/>
      <c r="AN170" t="s"/>
      <c r="AO170" t="s"/>
      <c r="AP170" t="n">
        <v>69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2329884</v>
      </c>
      <c r="AZ170" t="s">
        <v>287</v>
      </c>
      <c r="BA170" t="s"/>
      <c r="BB170" t="n">
        <v>747671</v>
      </c>
      <c r="BC170" t="n">
        <v>42.657</v>
      </c>
      <c r="BD170" t="n">
        <v>42.657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285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300</v>
      </c>
      <c r="O171" t="s">
        <v>79</v>
      </c>
      <c r="P171" t="s">
        <v>285</v>
      </c>
      <c r="Q171" t="s"/>
      <c r="R171" t="s">
        <v>117</v>
      </c>
      <c r="S171" t="s">
        <v>302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HYPERLINK("https://hotel-media.eclerx.com/savepage/tk_1545988354910395_sr_70.html","info")</f>
        <v/>
      </c>
      <c r="AA171" t="n">
        <v>-2329884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106</v>
      </c>
      <c r="AL171" t="s"/>
      <c r="AM171" t="s"/>
      <c r="AN171" t="s"/>
      <c r="AO171" t="s"/>
      <c r="AP171" t="n">
        <v>69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2329884</v>
      </c>
      <c r="AZ171" t="s">
        <v>287</v>
      </c>
      <c r="BA171" t="s"/>
      <c r="BB171" t="n">
        <v>747671</v>
      </c>
      <c r="BC171" t="n">
        <v>42.657</v>
      </c>
      <c r="BD171" t="n">
        <v>42.657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285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74.33</v>
      </c>
      <c r="L172" t="s">
        <v>77</v>
      </c>
      <c r="M172" t="s"/>
      <c r="N172" t="s">
        <v>303</v>
      </c>
      <c r="O172" t="s">
        <v>79</v>
      </c>
      <c r="P172" t="s">
        <v>285</v>
      </c>
      <c r="Q172" t="s"/>
      <c r="R172" t="s">
        <v>117</v>
      </c>
      <c r="S172" t="s">
        <v>304</v>
      </c>
      <c r="T172" t="s">
        <v>82</v>
      </c>
      <c r="U172" t="s"/>
      <c r="V172" t="s">
        <v>83</v>
      </c>
      <c r="W172" t="s">
        <v>105</v>
      </c>
      <c r="X172" t="s"/>
      <c r="Y172" t="s">
        <v>85</v>
      </c>
      <c r="Z172">
        <f>HYPERLINK("https://hotel-media.eclerx.com/savepage/tk_1545988354910395_sr_70.html","info")</f>
        <v/>
      </c>
      <c r="AA172" t="n">
        <v>-2329884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106</v>
      </c>
      <c r="AL172" t="s"/>
      <c r="AM172" t="s"/>
      <c r="AN172" t="s"/>
      <c r="AO172" t="s"/>
      <c r="AP172" t="n">
        <v>69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2329884</v>
      </c>
      <c r="AZ172" t="s">
        <v>287</v>
      </c>
      <c r="BA172" t="s"/>
      <c r="BB172" t="n">
        <v>747671</v>
      </c>
      <c r="BC172" t="n">
        <v>42.657</v>
      </c>
      <c r="BD172" t="n">
        <v>42.657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285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74.67</v>
      </c>
      <c r="L173" t="s">
        <v>77</v>
      </c>
      <c r="M173" t="s"/>
      <c r="N173" t="s">
        <v>305</v>
      </c>
      <c r="O173" t="s">
        <v>79</v>
      </c>
      <c r="P173" t="s">
        <v>285</v>
      </c>
      <c r="Q173" t="s"/>
      <c r="R173" t="s">
        <v>117</v>
      </c>
      <c r="S173" t="s">
        <v>306</v>
      </c>
      <c r="T173" t="s">
        <v>82</v>
      </c>
      <c r="U173" t="s"/>
      <c r="V173" t="s">
        <v>83</v>
      </c>
      <c r="W173" t="s">
        <v>105</v>
      </c>
      <c r="X173" t="s"/>
      <c r="Y173" t="s">
        <v>85</v>
      </c>
      <c r="Z173">
        <f>HYPERLINK("https://hotel-media.eclerx.com/savepage/tk_1545988354910395_sr_70.html","info")</f>
        <v/>
      </c>
      <c r="AA173" t="n">
        <v>-2329884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106</v>
      </c>
      <c r="AL173" t="s"/>
      <c r="AM173" t="s"/>
      <c r="AN173" t="s"/>
      <c r="AO173" t="s"/>
      <c r="AP173" t="n">
        <v>69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2329884</v>
      </c>
      <c r="AZ173" t="s">
        <v>287</v>
      </c>
      <c r="BA173" t="s"/>
      <c r="BB173" t="n">
        <v>747671</v>
      </c>
      <c r="BC173" t="n">
        <v>42.657</v>
      </c>
      <c r="BD173" t="n">
        <v>42.657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285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75.67</v>
      </c>
      <c r="L174" t="s">
        <v>77</v>
      </c>
      <c r="M174" t="s"/>
      <c r="N174" t="s">
        <v>300</v>
      </c>
      <c r="O174" t="s">
        <v>79</v>
      </c>
      <c r="P174" t="s">
        <v>285</v>
      </c>
      <c r="Q174" t="s"/>
      <c r="R174" t="s">
        <v>117</v>
      </c>
      <c r="S174" t="s">
        <v>307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HYPERLINK("https://hotel-media.eclerx.com/savepage/tk_1545988354910395_sr_70.html","info")</f>
        <v/>
      </c>
      <c r="AA174" t="n">
        <v>-2329884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106</v>
      </c>
      <c r="AL174" t="s"/>
      <c r="AM174" t="s"/>
      <c r="AN174" t="s"/>
      <c r="AO174" t="s"/>
      <c r="AP174" t="n">
        <v>69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2329884</v>
      </c>
      <c r="AZ174" t="s">
        <v>287</v>
      </c>
      <c r="BA174" t="s"/>
      <c r="BB174" t="n">
        <v>747671</v>
      </c>
      <c r="BC174" t="n">
        <v>42.657</v>
      </c>
      <c r="BD174" t="n">
        <v>42.657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285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79.67</v>
      </c>
      <c r="L175" t="s">
        <v>77</v>
      </c>
      <c r="M175" t="s"/>
      <c r="N175" t="s">
        <v>308</v>
      </c>
      <c r="O175" t="s">
        <v>79</v>
      </c>
      <c r="P175" t="s">
        <v>285</v>
      </c>
      <c r="Q175" t="s"/>
      <c r="R175" t="s">
        <v>117</v>
      </c>
      <c r="S175" t="s">
        <v>309</v>
      </c>
      <c r="T175" t="s">
        <v>82</v>
      </c>
      <c r="U175" t="s"/>
      <c r="V175" t="s">
        <v>83</v>
      </c>
      <c r="W175" t="s">
        <v>105</v>
      </c>
      <c r="X175" t="s"/>
      <c r="Y175" t="s">
        <v>85</v>
      </c>
      <c r="Z175">
        <f>HYPERLINK("https://hotel-media.eclerx.com/savepage/tk_1545988354910395_sr_70.html","info")</f>
        <v/>
      </c>
      <c r="AA175" t="n">
        <v>-2329884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106</v>
      </c>
      <c r="AL175" t="s"/>
      <c r="AM175" t="s"/>
      <c r="AN175" t="s"/>
      <c r="AO175" t="s"/>
      <c r="AP175" t="n">
        <v>69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2329884</v>
      </c>
      <c r="AZ175" t="s">
        <v>287</v>
      </c>
      <c r="BA175" t="s"/>
      <c r="BB175" t="n">
        <v>747671</v>
      </c>
      <c r="BC175" t="n">
        <v>42.657</v>
      </c>
      <c r="BD175" t="n">
        <v>42.657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285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82.33</v>
      </c>
      <c r="L176" t="s">
        <v>77</v>
      </c>
      <c r="M176" t="s"/>
      <c r="N176" t="s">
        <v>303</v>
      </c>
      <c r="O176" t="s">
        <v>79</v>
      </c>
      <c r="P176" t="s">
        <v>285</v>
      </c>
      <c r="Q176" t="s"/>
      <c r="R176" t="s">
        <v>117</v>
      </c>
      <c r="S176" t="s">
        <v>310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HYPERLINK("https://hotel-media.eclerx.com/savepage/tk_1545988354910395_sr_70.html","info")</f>
        <v/>
      </c>
      <c r="AA176" t="n">
        <v>-2329884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106</v>
      </c>
      <c r="AL176" t="s"/>
      <c r="AM176" t="s"/>
      <c r="AN176" t="s"/>
      <c r="AO176" t="s"/>
      <c r="AP176" t="n">
        <v>69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2329884</v>
      </c>
      <c r="AZ176" t="s">
        <v>287</v>
      </c>
      <c r="BA176" t="s"/>
      <c r="BB176" t="n">
        <v>747671</v>
      </c>
      <c r="BC176" t="n">
        <v>42.657</v>
      </c>
      <c r="BD176" t="n">
        <v>42.657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285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82.33</v>
      </c>
      <c r="L177" t="s">
        <v>77</v>
      </c>
      <c r="M177" t="s"/>
      <c r="N177" t="s">
        <v>308</v>
      </c>
      <c r="O177" t="s">
        <v>79</v>
      </c>
      <c r="P177" t="s">
        <v>285</v>
      </c>
      <c r="Q177" t="s"/>
      <c r="R177" t="s">
        <v>117</v>
      </c>
      <c r="S177" t="s">
        <v>310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HYPERLINK("https://hotel-media.eclerx.com/savepage/tk_1545988354910395_sr_70.html","info")</f>
        <v/>
      </c>
      <c r="AA177" t="n">
        <v>-2329884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106</v>
      </c>
      <c r="AL177" t="s"/>
      <c r="AM177" t="s"/>
      <c r="AN177" t="s"/>
      <c r="AO177" t="s"/>
      <c r="AP177" t="n">
        <v>69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2329884</v>
      </c>
      <c r="AZ177" t="s">
        <v>287</v>
      </c>
      <c r="BA177" t="s"/>
      <c r="BB177" t="n">
        <v>747671</v>
      </c>
      <c r="BC177" t="n">
        <v>42.657</v>
      </c>
      <c r="BD177" t="n">
        <v>42.657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311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40.67</v>
      </c>
      <c r="L178" t="s">
        <v>77</v>
      </c>
      <c r="M178" t="s"/>
      <c r="N178" t="s">
        <v>312</v>
      </c>
      <c r="O178" t="s">
        <v>79</v>
      </c>
      <c r="P178" t="s">
        <v>311</v>
      </c>
      <c r="Q178" t="s"/>
      <c r="R178" t="s">
        <v>117</v>
      </c>
      <c r="S178" t="s">
        <v>313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HYPERLINK("https://hotel-media.eclerx.com/savepage/tk_15459884113575258_sr_71.html","info")</f>
        <v/>
      </c>
      <c r="AA178" t="n">
        <v>-2330039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81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2330039</v>
      </c>
      <c r="AZ178" t="s">
        <v>314</v>
      </c>
      <c r="BA178" t="s"/>
      <c r="BB178" t="n">
        <v>112057</v>
      </c>
      <c r="BC178" t="n">
        <v>42.7086</v>
      </c>
      <c r="BD178" t="n">
        <v>42.7086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311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43.33</v>
      </c>
      <c r="L179" t="s">
        <v>77</v>
      </c>
      <c r="M179" t="s"/>
      <c r="N179" t="s">
        <v>312</v>
      </c>
      <c r="O179" t="s">
        <v>79</v>
      </c>
      <c r="P179" t="s">
        <v>311</v>
      </c>
      <c r="Q179" t="s"/>
      <c r="R179" t="s">
        <v>117</v>
      </c>
      <c r="S179" t="s">
        <v>126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HYPERLINK("https://hotel-media.eclerx.com/savepage/tk_15459884113575258_sr_71.html","info")</f>
        <v/>
      </c>
      <c r="AA179" t="n">
        <v>-2330039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81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2330039</v>
      </c>
      <c r="AZ179" t="s">
        <v>314</v>
      </c>
      <c r="BA179" t="s"/>
      <c r="BB179" t="n">
        <v>112057</v>
      </c>
      <c r="BC179" t="n">
        <v>42.7086</v>
      </c>
      <c r="BD179" t="n">
        <v>42.7086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311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45.33</v>
      </c>
      <c r="L180" t="s">
        <v>77</v>
      </c>
      <c r="M180" t="s"/>
      <c r="N180" t="s">
        <v>315</v>
      </c>
      <c r="O180" t="s">
        <v>79</v>
      </c>
      <c r="P180" t="s">
        <v>311</v>
      </c>
      <c r="Q180" t="s"/>
      <c r="R180" t="s">
        <v>117</v>
      </c>
      <c r="S180" t="s">
        <v>127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HYPERLINK("https://hotel-media.eclerx.com/savepage/tk_15459884113575258_sr_71.html","info")</f>
        <v/>
      </c>
      <c r="AA180" t="n">
        <v>-2330039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81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2330039</v>
      </c>
      <c r="AZ180" t="s">
        <v>314</v>
      </c>
      <c r="BA180" t="s"/>
      <c r="BB180" t="n">
        <v>112057</v>
      </c>
      <c r="BC180" t="n">
        <v>42.7086</v>
      </c>
      <c r="BD180" t="n">
        <v>42.7086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311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45.33</v>
      </c>
      <c r="L181" t="s">
        <v>77</v>
      </c>
      <c r="M181" t="s"/>
      <c r="N181" t="s">
        <v>316</v>
      </c>
      <c r="O181" t="s">
        <v>317</v>
      </c>
      <c r="P181" t="s">
        <v>311</v>
      </c>
      <c r="Q181" t="s"/>
      <c r="R181" t="s">
        <v>117</v>
      </c>
      <c r="S181" t="s">
        <v>127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HYPERLINK("https://hotel-media.eclerx.com/savepage/tk_15459884113575258_sr_71.html","info")</f>
        <v/>
      </c>
      <c r="AA181" t="n">
        <v>-2330039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81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2330039</v>
      </c>
      <c r="AZ181" t="s">
        <v>314</v>
      </c>
      <c r="BA181" t="s"/>
      <c r="BB181" t="n">
        <v>112057</v>
      </c>
      <c r="BC181" t="n">
        <v>42.7086</v>
      </c>
      <c r="BD181" t="n">
        <v>42.7086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311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48.33</v>
      </c>
      <c r="L182" t="s">
        <v>77</v>
      </c>
      <c r="M182" t="s"/>
      <c r="N182" t="s">
        <v>316</v>
      </c>
      <c r="O182" t="s">
        <v>317</v>
      </c>
      <c r="P182" t="s">
        <v>311</v>
      </c>
      <c r="Q182" t="s"/>
      <c r="R182" t="s">
        <v>117</v>
      </c>
      <c r="S182" t="s">
        <v>201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HYPERLINK("https://hotel-media.eclerx.com/savepage/tk_15459884113575258_sr_71.html","info")</f>
        <v/>
      </c>
      <c r="AA182" t="n">
        <v>-2330039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81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2330039</v>
      </c>
      <c r="AZ182" t="s">
        <v>314</v>
      </c>
      <c r="BA182" t="s"/>
      <c r="BB182" t="n">
        <v>112057</v>
      </c>
      <c r="BC182" t="n">
        <v>42.7086</v>
      </c>
      <c r="BD182" t="n">
        <v>42.7086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48.33</v>
      </c>
      <c r="L183" t="s">
        <v>77</v>
      </c>
      <c r="M183" t="s"/>
      <c r="N183" t="s">
        <v>315</v>
      </c>
      <c r="O183" t="s">
        <v>79</v>
      </c>
      <c r="P183" t="s">
        <v>311</v>
      </c>
      <c r="Q183" t="s"/>
      <c r="R183" t="s">
        <v>117</v>
      </c>
      <c r="S183" t="s">
        <v>201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HYPERLINK("https://hotel-media.eclerx.com/savepage/tk_15459884113575258_sr_71.html","info")</f>
        <v/>
      </c>
      <c r="AA183" t="n">
        <v>-2330039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81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2330039</v>
      </c>
      <c r="AZ183" t="s">
        <v>314</v>
      </c>
      <c r="BA183" t="s"/>
      <c r="BB183" t="n">
        <v>112057</v>
      </c>
      <c r="BC183" t="n">
        <v>42.7086</v>
      </c>
      <c r="BD183" t="n">
        <v>42.7086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311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51</v>
      </c>
      <c r="L184" t="s">
        <v>77</v>
      </c>
      <c r="M184" t="s"/>
      <c r="N184" t="s">
        <v>131</v>
      </c>
      <c r="O184" t="s">
        <v>79</v>
      </c>
      <c r="P184" t="s">
        <v>311</v>
      </c>
      <c r="Q184" t="s"/>
      <c r="R184" t="s">
        <v>117</v>
      </c>
      <c r="S184" t="s">
        <v>202</v>
      </c>
      <c r="T184" t="s">
        <v>82</v>
      </c>
      <c r="U184" t="s"/>
      <c r="V184" t="s">
        <v>83</v>
      </c>
      <c r="W184" t="s">
        <v>105</v>
      </c>
      <c r="X184" t="s"/>
      <c r="Y184" t="s">
        <v>85</v>
      </c>
      <c r="Z184">
        <f>HYPERLINK("https://hotel-media.eclerx.com/savepage/tk_15459884113575258_sr_71.html","info")</f>
        <v/>
      </c>
      <c r="AA184" t="n">
        <v>-2330039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81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2330039</v>
      </c>
      <c r="AZ184" t="s">
        <v>314</v>
      </c>
      <c r="BA184" t="s"/>
      <c r="BB184" t="n">
        <v>112057</v>
      </c>
      <c r="BC184" t="n">
        <v>42.7086</v>
      </c>
      <c r="BD184" t="n">
        <v>42.7086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311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51</v>
      </c>
      <c r="L185" t="s">
        <v>77</v>
      </c>
      <c r="M185" t="s"/>
      <c r="N185" t="s">
        <v>122</v>
      </c>
      <c r="O185" t="s">
        <v>79</v>
      </c>
      <c r="P185" t="s">
        <v>311</v>
      </c>
      <c r="Q185" t="s"/>
      <c r="R185" t="s">
        <v>117</v>
      </c>
      <c r="S185" t="s">
        <v>202</v>
      </c>
      <c r="T185" t="s">
        <v>82</v>
      </c>
      <c r="U185" t="s"/>
      <c r="V185" t="s">
        <v>83</v>
      </c>
      <c r="W185" t="s">
        <v>105</v>
      </c>
      <c r="X185" t="s"/>
      <c r="Y185" t="s">
        <v>85</v>
      </c>
      <c r="Z185">
        <f>HYPERLINK("https://hotel-media.eclerx.com/savepage/tk_15459884113575258_sr_71.html","info")</f>
        <v/>
      </c>
      <c r="AA185" t="n">
        <v>-2330039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81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2330039</v>
      </c>
      <c r="AZ185" t="s">
        <v>314</v>
      </c>
      <c r="BA185" t="s"/>
      <c r="BB185" t="n">
        <v>112057</v>
      </c>
      <c r="BC185" t="n">
        <v>42.7086</v>
      </c>
      <c r="BD185" t="n">
        <v>42.7086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55.67</v>
      </c>
      <c r="L186" t="s">
        <v>77</v>
      </c>
      <c r="M186" t="s"/>
      <c r="N186" t="s">
        <v>318</v>
      </c>
      <c r="O186" t="s">
        <v>79</v>
      </c>
      <c r="P186" t="s">
        <v>311</v>
      </c>
      <c r="Q186" t="s"/>
      <c r="R186" t="s">
        <v>117</v>
      </c>
      <c r="S186" t="s">
        <v>274</v>
      </c>
      <c r="T186" t="s">
        <v>82</v>
      </c>
      <c r="U186" t="s"/>
      <c r="V186" t="s">
        <v>83</v>
      </c>
      <c r="W186" t="s">
        <v>105</v>
      </c>
      <c r="X186" t="s"/>
      <c r="Y186" t="s">
        <v>85</v>
      </c>
      <c r="Z186">
        <f>HYPERLINK("https://hotel-media.eclerx.com/savepage/tk_15459884113575258_sr_71.html","info")</f>
        <v/>
      </c>
      <c r="AA186" t="n">
        <v>-2330039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81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2330039</v>
      </c>
      <c r="AZ186" t="s">
        <v>314</v>
      </c>
      <c r="BA186" t="s"/>
      <c r="BB186" t="n">
        <v>112057</v>
      </c>
      <c r="BC186" t="n">
        <v>42.7086</v>
      </c>
      <c r="BD186" t="n">
        <v>42.7086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311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55.67</v>
      </c>
      <c r="L187" t="s">
        <v>77</v>
      </c>
      <c r="M187" t="s"/>
      <c r="N187" t="s">
        <v>319</v>
      </c>
      <c r="O187" t="s">
        <v>79</v>
      </c>
      <c r="P187" t="s">
        <v>311</v>
      </c>
      <c r="Q187" t="s"/>
      <c r="R187" t="s">
        <v>117</v>
      </c>
      <c r="S187" t="s">
        <v>274</v>
      </c>
      <c r="T187" t="s">
        <v>82</v>
      </c>
      <c r="U187" t="s"/>
      <c r="V187" t="s">
        <v>83</v>
      </c>
      <c r="W187" t="s">
        <v>105</v>
      </c>
      <c r="X187" t="s"/>
      <c r="Y187" t="s">
        <v>85</v>
      </c>
      <c r="Z187">
        <f>HYPERLINK("https://hotel-media.eclerx.com/savepage/tk_15459884113575258_sr_71.html","info")</f>
        <v/>
      </c>
      <c r="AA187" t="n">
        <v>-2330039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81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2330039</v>
      </c>
      <c r="AZ187" t="s">
        <v>314</v>
      </c>
      <c r="BA187" t="s"/>
      <c r="BB187" t="n">
        <v>112057</v>
      </c>
      <c r="BC187" t="n">
        <v>42.7086</v>
      </c>
      <c r="BD187" t="n">
        <v>42.7086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311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56.67</v>
      </c>
      <c r="L188" t="s">
        <v>77</v>
      </c>
      <c r="M188" t="s"/>
      <c r="N188" t="s">
        <v>315</v>
      </c>
      <c r="O188" t="s">
        <v>79</v>
      </c>
      <c r="P188" t="s">
        <v>311</v>
      </c>
      <c r="Q188" t="s"/>
      <c r="R188" t="s">
        <v>117</v>
      </c>
      <c r="S188" t="s">
        <v>320</v>
      </c>
      <c r="T188" t="s">
        <v>82</v>
      </c>
      <c r="U188" t="s"/>
      <c r="V188" t="s">
        <v>83</v>
      </c>
      <c r="W188" t="s">
        <v>105</v>
      </c>
      <c r="X188" t="s"/>
      <c r="Y188" t="s">
        <v>85</v>
      </c>
      <c r="Z188">
        <f>HYPERLINK("https://hotel-media.eclerx.com/savepage/tk_15459884113575258_sr_71.html","info")</f>
        <v/>
      </c>
      <c r="AA188" t="n">
        <v>-2330039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/>
      <c r="AO188" t="s"/>
      <c r="AP188" t="n">
        <v>81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2330039</v>
      </c>
      <c r="AZ188" t="s">
        <v>314</v>
      </c>
      <c r="BA188" t="s"/>
      <c r="BB188" t="n">
        <v>112057</v>
      </c>
      <c r="BC188" t="n">
        <v>42.7086</v>
      </c>
      <c r="BD188" t="n">
        <v>42.7086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311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62.33</v>
      </c>
      <c r="L189" t="s">
        <v>77</v>
      </c>
      <c r="M189" t="s"/>
      <c r="N189" t="s">
        <v>316</v>
      </c>
      <c r="O189" t="s">
        <v>317</v>
      </c>
      <c r="P189" t="s">
        <v>311</v>
      </c>
      <c r="Q189" t="s"/>
      <c r="R189" t="s">
        <v>117</v>
      </c>
      <c r="S189" t="s">
        <v>321</v>
      </c>
      <c r="T189" t="s">
        <v>82</v>
      </c>
      <c r="U189" t="s"/>
      <c r="V189" t="s">
        <v>83</v>
      </c>
      <c r="W189" t="s">
        <v>105</v>
      </c>
      <c r="X189" t="s"/>
      <c r="Y189" t="s">
        <v>85</v>
      </c>
      <c r="Z189">
        <f>HYPERLINK("https://hotel-media.eclerx.com/savepage/tk_15459884113575258_sr_71.html","info")</f>
        <v/>
      </c>
      <c r="AA189" t="n">
        <v>-2330039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/>
      <c r="AO189" t="s"/>
      <c r="AP189" t="n">
        <v>81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2330039</v>
      </c>
      <c r="AZ189" t="s">
        <v>314</v>
      </c>
      <c r="BA189" t="s"/>
      <c r="BB189" t="n">
        <v>112057</v>
      </c>
      <c r="BC189" t="n">
        <v>42.7086</v>
      </c>
      <c r="BD189" t="n">
        <v>42.7086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311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67.33</v>
      </c>
      <c r="L190" t="s">
        <v>77</v>
      </c>
      <c r="M190" t="s"/>
      <c r="N190" t="s">
        <v>312</v>
      </c>
      <c r="O190" t="s">
        <v>79</v>
      </c>
      <c r="P190" t="s">
        <v>311</v>
      </c>
      <c r="Q190" t="s"/>
      <c r="R190" t="s">
        <v>117</v>
      </c>
      <c r="S190" t="s">
        <v>276</v>
      </c>
      <c r="T190" t="s">
        <v>82</v>
      </c>
      <c r="U190" t="s"/>
      <c r="V190" t="s">
        <v>83</v>
      </c>
      <c r="W190" t="s">
        <v>187</v>
      </c>
      <c r="X190" t="s"/>
      <c r="Y190" t="s">
        <v>85</v>
      </c>
      <c r="Z190">
        <f>HYPERLINK("https://hotel-media.eclerx.com/savepage/tk_15459884113575258_sr_71.html","info")</f>
        <v/>
      </c>
      <c r="AA190" t="n">
        <v>-2330039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/>
      <c r="AO190" t="s"/>
      <c r="AP190" t="n">
        <v>81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2330039</v>
      </c>
      <c r="AZ190" t="s">
        <v>314</v>
      </c>
      <c r="BA190" t="s"/>
      <c r="BB190" t="n">
        <v>112057</v>
      </c>
      <c r="BC190" t="n">
        <v>42.7086</v>
      </c>
      <c r="BD190" t="n">
        <v>42.7086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72.33</v>
      </c>
      <c r="L191" t="s">
        <v>77</v>
      </c>
      <c r="M191" t="s"/>
      <c r="N191" t="s">
        <v>322</v>
      </c>
      <c r="O191" t="s">
        <v>79</v>
      </c>
      <c r="P191" t="s">
        <v>311</v>
      </c>
      <c r="Q191" t="s"/>
      <c r="R191" t="s">
        <v>117</v>
      </c>
      <c r="S191" t="s">
        <v>238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HYPERLINK("https://hotel-media.eclerx.com/savepage/tk_15459884113575258_sr_71.html","info")</f>
        <v/>
      </c>
      <c r="AA191" t="n">
        <v>-2330039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/>
      <c r="AO191" t="s"/>
      <c r="AP191" t="n">
        <v>81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2330039</v>
      </c>
      <c r="AZ191" t="s">
        <v>314</v>
      </c>
      <c r="BA191" t="s"/>
      <c r="BB191" t="n">
        <v>112057</v>
      </c>
      <c r="BC191" t="n">
        <v>42.7086</v>
      </c>
      <c r="BD191" t="n">
        <v>42.7086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74.67</v>
      </c>
      <c r="L192" t="s">
        <v>77</v>
      </c>
      <c r="M192" t="s"/>
      <c r="N192" t="s">
        <v>315</v>
      </c>
      <c r="O192" t="s">
        <v>79</v>
      </c>
      <c r="P192" t="s">
        <v>311</v>
      </c>
      <c r="Q192" t="s"/>
      <c r="R192" t="s">
        <v>117</v>
      </c>
      <c r="S192" t="s">
        <v>306</v>
      </c>
      <c r="T192" t="s">
        <v>82</v>
      </c>
      <c r="U192" t="s"/>
      <c r="V192" t="s">
        <v>83</v>
      </c>
      <c r="W192" t="s">
        <v>187</v>
      </c>
      <c r="X192" t="s"/>
      <c r="Y192" t="s">
        <v>85</v>
      </c>
      <c r="Z192">
        <f>HYPERLINK("https://hotel-media.eclerx.com/savepage/tk_15459884113575258_sr_71.html","info")</f>
        <v/>
      </c>
      <c r="AA192" t="n">
        <v>-2330039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/>
      <c r="AO192" t="s"/>
      <c r="AP192" t="n">
        <v>81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2330039</v>
      </c>
      <c r="AZ192" t="s">
        <v>314</v>
      </c>
      <c r="BA192" t="s"/>
      <c r="BB192" t="n">
        <v>112057</v>
      </c>
      <c r="BC192" t="n">
        <v>42.7086</v>
      </c>
      <c r="BD192" t="n">
        <v>42.7086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85</v>
      </c>
      <c r="L193" t="s">
        <v>77</v>
      </c>
      <c r="M193" t="s"/>
      <c r="N193" t="s">
        <v>172</v>
      </c>
      <c r="O193" t="s">
        <v>79</v>
      </c>
      <c r="P193" t="s">
        <v>311</v>
      </c>
      <c r="Q193" t="s"/>
      <c r="R193" t="s">
        <v>117</v>
      </c>
      <c r="S193" t="s">
        <v>323</v>
      </c>
      <c r="T193" t="s">
        <v>82</v>
      </c>
      <c r="U193" t="s"/>
      <c r="V193" t="s">
        <v>83</v>
      </c>
      <c r="W193" t="s">
        <v>105</v>
      </c>
      <c r="X193" t="s"/>
      <c r="Y193" t="s">
        <v>85</v>
      </c>
      <c r="Z193">
        <f>HYPERLINK("https://hotel-media.eclerx.com/savepage/tk_15459884113575258_sr_71.html","info")</f>
        <v/>
      </c>
      <c r="AA193" t="n">
        <v>-2330039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/>
      <c r="AO193" t="s"/>
      <c r="AP193" t="n">
        <v>81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2330039</v>
      </c>
      <c r="AZ193" t="s">
        <v>314</v>
      </c>
      <c r="BA193" t="s"/>
      <c r="BB193" t="n">
        <v>112057</v>
      </c>
      <c r="BC193" t="n">
        <v>42.7086</v>
      </c>
      <c r="BD193" t="n">
        <v>42.7086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311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92.67</v>
      </c>
      <c r="L194" t="s">
        <v>77</v>
      </c>
      <c r="M194" t="s"/>
      <c r="N194" t="s">
        <v>324</v>
      </c>
      <c r="O194" t="s">
        <v>79</v>
      </c>
      <c r="P194" t="s">
        <v>311</v>
      </c>
      <c r="Q194" t="s"/>
      <c r="R194" t="s">
        <v>117</v>
      </c>
      <c r="S194" t="s">
        <v>245</v>
      </c>
      <c r="T194" t="s">
        <v>82</v>
      </c>
      <c r="U194" t="s"/>
      <c r="V194" t="s">
        <v>83</v>
      </c>
      <c r="W194" t="s">
        <v>105</v>
      </c>
      <c r="X194" t="s"/>
      <c r="Y194" t="s">
        <v>85</v>
      </c>
      <c r="Z194">
        <f>HYPERLINK("https://hotel-media.eclerx.com/savepage/tk_15459884113575258_sr_71.html","info")</f>
        <v/>
      </c>
      <c r="AA194" t="n">
        <v>-2330039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/>
      <c r="AO194" t="s"/>
      <c r="AP194" t="n">
        <v>81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2330039</v>
      </c>
      <c r="AZ194" t="s">
        <v>314</v>
      </c>
      <c r="BA194" t="s"/>
      <c r="BB194" t="n">
        <v>112057</v>
      </c>
      <c r="BC194" t="n">
        <v>42.7086</v>
      </c>
      <c r="BD194" t="n">
        <v>42.7086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325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129.67</v>
      </c>
      <c r="L195" t="s">
        <v>77</v>
      </c>
      <c r="M195" t="s"/>
      <c r="N195" t="s">
        <v>326</v>
      </c>
      <c r="O195" t="s">
        <v>79</v>
      </c>
      <c r="P195" t="s">
        <v>325</v>
      </c>
      <c r="Q195" t="s"/>
      <c r="R195" t="s">
        <v>117</v>
      </c>
      <c r="S195" t="s">
        <v>327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HYPERLINK("https://hotel-media.eclerx.com/savepage/tk_15459884587828362_sr_71.html","info")</f>
        <v/>
      </c>
      <c r="AA195" t="n">
        <v>-6955338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/>
      <c r="AO195" t="s"/>
      <c r="AP195" t="n">
        <v>91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6955338</v>
      </c>
      <c r="AZ195" t="s">
        <v>328</v>
      </c>
      <c r="BA195" t="s"/>
      <c r="BB195" t="n">
        <v>1094708</v>
      </c>
      <c r="BC195" t="n">
        <v>42.2621</v>
      </c>
      <c r="BD195" t="n">
        <v>42.2621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325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129.67</v>
      </c>
      <c r="L196" t="s">
        <v>77</v>
      </c>
      <c r="M196" t="s"/>
      <c r="N196" t="s">
        <v>329</v>
      </c>
      <c r="O196" t="s">
        <v>79</v>
      </c>
      <c r="P196" t="s">
        <v>325</v>
      </c>
      <c r="Q196" t="s"/>
      <c r="R196" t="s">
        <v>117</v>
      </c>
      <c r="S196" t="s">
        <v>327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HYPERLINK("https://hotel-media.eclerx.com/savepage/tk_15459884587828362_sr_71.html","info")</f>
        <v/>
      </c>
      <c r="AA196" t="n">
        <v>-6955338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/>
      <c r="AO196" t="s"/>
      <c r="AP196" t="n">
        <v>91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6955338</v>
      </c>
      <c r="AZ196" t="s">
        <v>328</v>
      </c>
      <c r="BA196" t="s"/>
      <c r="BB196" t="n">
        <v>1094708</v>
      </c>
      <c r="BC196" t="n">
        <v>42.2621</v>
      </c>
      <c r="BD196" t="n">
        <v>42.2621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325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144</v>
      </c>
      <c r="L197" t="s">
        <v>77</v>
      </c>
      <c r="M197" t="s"/>
      <c r="N197" t="s">
        <v>326</v>
      </c>
      <c r="O197" t="s">
        <v>79</v>
      </c>
      <c r="P197" t="s">
        <v>325</v>
      </c>
      <c r="Q197" t="s"/>
      <c r="R197" t="s">
        <v>117</v>
      </c>
      <c r="S197" t="s">
        <v>330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HYPERLINK("https://hotel-media.eclerx.com/savepage/tk_15459884587828362_sr_71.html","info")</f>
        <v/>
      </c>
      <c r="AA197" t="n">
        <v>-6955338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/>
      <c r="AO197" t="s"/>
      <c r="AP197" t="n">
        <v>91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6955338</v>
      </c>
      <c r="AZ197" t="s">
        <v>328</v>
      </c>
      <c r="BA197" t="s"/>
      <c r="BB197" t="n">
        <v>1094708</v>
      </c>
      <c r="BC197" t="n">
        <v>42.2621</v>
      </c>
      <c r="BD197" t="n">
        <v>42.2621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325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144</v>
      </c>
      <c r="L198" t="s">
        <v>77</v>
      </c>
      <c r="M198" t="s"/>
      <c r="N198" t="s">
        <v>329</v>
      </c>
      <c r="O198" t="s">
        <v>79</v>
      </c>
      <c r="P198" t="s">
        <v>325</v>
      </c>
      <c r="Q198" t="s"/>
      <c r="R198" t="s">
        <v>117</v>
      </c>
      <c r="S198" t="s">
        <v>330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HYPERLINK("https://hotel-media.eclerx.com/savepage/tk_15459884587828362_sr_71.html","info")</f>
        <v/>
      </c>
      <c r="AA198" t="n">
        <v>-6955338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/>
      <c r="AO198" t="s"/>
      <c r="AP198" t="n">
        <v>91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6955338</v>
      </c>
      <c r="AZ198" t="s">
        <v>328</v>
      </c>
      <c r="BA198" t="s"/>
      <c r="BB198" t="n">
        <v>1094708</v>
      </c>
      <c r="BC198" t="n">
        <v>42.2621</v>
      </c>
      <c r="BD198" t="n">
        <v>42.2621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325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147</v>
      </c>
      <c r="L199" t="s">
        <v>77</v>
      </c>
      <c r="M199" t="s"/>
      <c r="N199" t="s">
        <v>331</v>
      </c>
      <c r="O199" t="s">
        <v>79</v>
      </c>
      <c r="P199" t="s">
        <v>325</v>
      </c>
      <c r="Q199" t="s"/>
      <c r="R199" t="s">
        <v>117</v>
      </c>
      <c r="S199" t="s">
        <v>332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HYPERLINK("https://hotel-media.eclerx.com/savepage/tk_15459884587828362_sr_71.html","info")</f>
        <v/>
      </c>
      <c r="AA199" t="n">
        <v>-6955338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/>
      <c r="AO199" t="s"/>
      <c r="AP199" t="n">
        <v>91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6955338</v>
      </c>
      <c r="AZ199" t="s">
        <v>328</v>
      </c>
      <c r="BA199" t="s"/>
      <c r="BB199" t="n">
        <v>1094708</v>
      </c>
      <c r="BC199" t="n">
        <v>42.2621</v>
      </c>
      <c r="BD199" t="n">
        <v>42.2621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325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160.33</v>
      </c>
      <c r="L200" t="s">
        <v>77</v>
      </c>
      <c r="M200" t="s"/>
      <c r="N200" t="s">
        <v>326</v>
      </c>
      <c r="O200" t="s">
        <v>79</v>
      </c>
      <c r="P200" t="s">
        <v>325</v>
      </c>
      <c r="Q200" t="s"/>
      <c r="R200" t="s">
        <v>117</v>
      </c>
      <c r="S200" t="s">
        <v>333</v>
      </c>
      <c r="T200" t="s">
        <v>82</v>
      </c>
      <c r="U200" t="s"/>
      <c r="V200" t="s">
        <v>83</v>
      </c>
      <c r="W200" t="s">
        <v>187</v>
      </c>
      <c r="X200" t="s"/>
      <c r="Y200" t="s">
        <v>85</v>
      </c>
      <c r="Z200">
        <f>HYPERLINK("https://hotel-media.eclerx.com/savepage/tk_15459884587828362_sr_71.html","info")</f>
        <v/>
      </c>
      <c r="AA200" t="n">
        <v>-6955338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/>
      <c r="AO200" t="s"/>
      <c r="AP200" t="n">
        <v>91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6955338</v>
      </c>
      <c r="AZ200" t="s">
        <v>328</v>
      </c>
      <c r="BA200" t="s"/>
      <c r="BB200" t="n">
        <v>1094708</v>
      </c>
      <c r="BC200" t="n">
        <v>42.2621</v>
      </c>
      <c r="BD200" t="n">
        <v>42.2621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325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160.33</v>
      </c>
      <c r="L201" t="s">
        <v>77</v>
      </c>
      <c r="M201" t="s"/>
      <c r="N201" t="s">
        <v>329</v>
      </c>
      <c r="O201" t="s">
        <v>79</v>
      </c>
      <c r="P201" t="s">
        <v>325</v>
      </c>
      <c r="Q201" t="s"/>
      <c r="R201" t="s">
        <v>117</v>
      </c>
      <c r="S201" t="s">
        <v>333</v>
      </c>
      <c r="T201" t="s">
        <v>82</v>
      </c>
      <c r="U201" t="s"/>
      <c r="V201" t="s">
        <v>83</v>
      </c>
      <c r="W201" t="s">
        <v>187</v>
      </c>
      <c r="X201" t="s"/>
      <c r="Y201" t="s">
        <v>85</v>
      </c>
      <c r="Z201">
        <f>HYPERLINK("https://hotel-media.eclerx.com/savepage/tk_15459884587828362_sr_71.html","info")</f>
        <v/>
      </c>
      <c r="AA201" t="n">
        <v>-6955338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/>
      <c r="AO201" t="s"/>
      <c r="AP201" t="n">
        <v>91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6955338</v>
      </c>
      <c r="AZ201" t="s">
        <v>328</v>
      </c>
      <c r="BA201" t="s"/>
      <c r="BB201" t="n">
        <v>1094708</v>
      </c>
      <c r="BC201" t="n">
        <v>42.2621</v>
      </c>
      <c r="BD201" t="n">
        <v>42.2621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325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163.33</v>
      </c>
      <c r="L202" t="s">
        <v>77</v>
      </c>
      <c r="M202" t="s"/>
      <c r="N202" t="s">
        <v>331</v>
      </c>
      <c r="O202" t="s">
        <v>79</v>
      </c>
      <c r="P202" t="s">
        <v>325</v>
      </c>
      <c r="Q202" t="s"/>
      <c r="R202" t="s">
        <v>117</v>
      </c>
      <c r="S202" t="s">
        <v>334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HYPERLINK("https://hotel-media.eclerx.com/savepage/tk_15459884587828362_sr_71.html","info")</f>
        <v/>
      </c>
      <c r="AA202" t="n">
        <v>-6955338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/>
      <c r="AO202" t="s"/>
      <c r="AP202" t="n">
        <v>91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6955338</v>
      </c>
      <c r="AZ202" t="s">
        <v>328</v>
      </c>
      <c r="BA202" t="s"/>
      <c r="BB202" t="n">
        <v>1094708</v>
      </c>
      <c r="BC202" t="n">
        <v>42.2621</v>
      </c>
      <c r="BD202" t="n">
        <v>42.2621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325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177.67</v>
      </c>
      <c r="L203" t="s">
        <v>77</v>
      </c>
      <c r="M203" t="s"/>
      <c r="N203" t="s">
        <v>331</v>
      </c>
      <c r="O203" t="s">
        <v>79</v>
      </c>
      <c r="P203" t="s">
        <v>325</v>
      </c>
      <c r="Q203" t="s"/>
      <c r="R203" t="s">
        <v>117</v>
      </c>
      <c r="S203" t="s">
        <v>335</v>
      </c>
      <c r="T203" t="s">
        <v>82</v>
      </c>
      <c r="U203" t="s"/>
      <c r="V203" t="s">
        <v>83</v>
      </c>
      <c r="W203" t="s">
        <v>187</v>
      </c>
      <c r="X203" t="s"/>
      <c r="Y203" t="s">
        <v>85</v>
      </c>
      <c r="Z203">
        <f>HYPERLINK("https://hotel-media.eclerx.com/savepage/tk_15459884587828362_sr_71.html","info")</f>
        <v/>
      </c>
      <c r="AA203" t="n">
        <v>-6955338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/>
      <c r="AO203" t="s"/>
      <c r="AP203" t="n">
        <v>91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6955338</v>
      </c>
      <c r="AZ203" t="s">
        <v>328</v>
      </c>
      <c r="BA203" t="s"/>
      <c r="BB203" t="n">
        <v>1094708</v>
      </c>
      <c r="BC203" t="n">
        <v>42.2621</v>
      </c>
      <c r="BD203" t="n">
        <v>42.2621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325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178</v>
      </c>
      <c r="L204" t="s">
        <v>77</v>
      </c>
      <c r="M204" t="s"/>
      <c r="N204" t="s">
        <v>329</v>
      </c>
      <c r="O204" t="s">
        <v>79</v>
      </c>
      <c r="P204" t="s">
        <v>325</v>
      </c>
      <c r="Q204" t="s"/>
      <c r="R204" t="s">
        <v>117</v>
      </c>
      <c r="S204" t="s">
        <v>336</v>
      </c>
      <c r="T204" t="s">
        <v>82</v>
      </c>
      <c r="U204" t="s"/>
      <c r="V204" t="s">
        <v>83</v>
      </c>
      <c r="W204" t="s">
        <v>187</v>
      </c>
      <c r="X204" t="s"/>
      <c r="Y204" t="s">
        <v>85</v>
      </c>
      <c r="Z204">
        <f>HYPERLINK("https://hotel-media.eclerx.com/savepage/tk_15459884587828362_sr_71.html","info")</f>
        <v/>
      </c>
      <c r="AA204" t="n">
        <v>-6955338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/>
      <c r="AO204" t="s"/>
      <c r="AP204" t="n">
        <v>91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6955338</v>
      </c>
      <c r="AZ204" t="s">
        <v>328</v>
      </c>
      <c r="BA204" t="s"/>
      <c r="BB204" t="n">
        <v>1094708</v>
      </c>
      <c r="BC204" t="n">
        <v>42.2621</v>
      </c>
      <c r="BD204" t="n">
        <v>42.2621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325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178</v>
      </c>
      <c r="L205" t="s">
        <v>77</v>
      </c>
      <c r="M205" t="s"/>
      <c r="N205" t="s">
        <v>326</v>
      </c>
      <c r="O205" t="s">
        <v>79</v>
      </c>
      <c r="P205" t="s">
        <v>325</v>
      </c>
      <c r="Q205" t="s"/>
      <c r="R205" t="s">
        <v>117</v>
      </c>
      <c r="S205" t="s">
        <v>336</v>
      </c>
      <c r="T205" t="s">
        <v>82</v>
      </c>
      <c r="U205" t="s"/>
      <c r="V205" t="s">
        <v>83</v>
      </c>
      <c r="W205" t="s">
        <v>187</v>
      </c>
      <c r="X205" t="s"/>
      <c r="Y205" t="s">
        <v>85</v>
      </c>
      <c r="Z205">
        <f>HYPERLINK("https://hotel-media.eclerx.com/savepage/tk_15459884587828362_sr_71.html","info")</f>
        <v/>
      </c>
      <c r="AA205" t="n">
        <v>-6955338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/>
      <c r="AO205" t="s"/>
      <c r="AP205" t="n">
        <v>91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6955338</v>
      </c>
      <c r="AZ205" t="s">
        <v>328</v>
      </c>
      <c r="BA205" t="s"/>
      <c r="BB205" t="n">
        <v>1094708</v>
      </c>
      <c r="BC205" t="n">
        <v>42.2621</v>
      </c>
      <c r="BD205" t="n">
        <v>42.2621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325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197.33</v>
      </c>
      <c r="L206" t="s">
        <v>77</v>
      </c>
      <c r="M206" t="s"/>
      <c r="N206" t="s">
        <v>331</v>
      </c>
      <c r="O206" t="s">
        <v>79</v>
      </c>
      <c r="P206" t="s">
        <v>325</v>
      </c>
      <c r="Q206" t="s"/>
      <c r="R206" t="s">
        <v>117</v>
      </c>
      <c r="S206" t="s">
        <v>337</v>
      </c>
      <c r="T206" t="s">
        <v>82</v>
      </c>
      <c r="U206" t="s"/>
      <c r="V206" t="s">
        <v>83</v>
      </c>
      <c r="W206" t="s">
        <v>187</v>
      </c>
      <c r="X206" t="s"/>
      <c r="Y206" t="s">
        <v>85</v>
      </c>
      <c r="Z206">
        <f>HYPERLINK("https://hotel-media.eclerx.com/savepage/tk_15459884587828362_sr_71.html","info")</f>
        <v/>
      </c>
      <c r="AA206" t="n">
        <v>-6955338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/>
      <c r="AO206" t="s"/>
      <c r="AP206" t="n">
        <v>91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6955338</v>
      </c>
      <c r="AZ206" t="s">
        <v>328</v>
      </c>
      <c r="BA206" t="s"/>
      <c r="BB206" t="n">
        <v>1094708</v>
      </c>
      <c r="BC206" t="n">
        <v>42.2621</v>
      </c>
      <c r="BD206" t="n">
        <v>42.2621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338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33.67</v>
      </c>
      <c r="L207" t="s">
        <v>77</v>
      </c>
      <c r="M207" t="s"/>
      <c r="N207" t="s">
        <v>339</v>
      </c>
      <c r="O207" t="s">
        <v>79</v>
      </c>
      <c r="P207" t="s">
        <v>338</v>
      </c>
      <c r="Q207" t="s"/>
      <c r="R207" t="s">
        <v>80</v>
      </c>
      <c r="S207" t="s">
        <v>340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HYPERLINK("https://hotel-media.eclerx.com/savepage/tk_1545988199236077_sr_70.html","info")</f>
        <v/>
      </c>
      <c r="AA207" t="n">
        <v>-2992946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106</v>
      </c>
      <c r="AL207" t="s"/>
      <c r="AM207" t="s"/>
      <c r="AN207" t="s"/>
      <c r="AO207" t="s"/>
      <c r="AP207" t="n">
        <v>36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2992946</v>
      </c>
      <c r="AZ207" t="s">
        <v>341</v>
      </c>
      <c r="BA207" t="s"/>
      <c r="BB207" t="n">
        <v>3230170</v>
      </c>
      <c r="BC207" t="n">
        <v>42.7066</v>
      </c>
      <c r="BD207" t="n">
        <v>42.7066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338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33.67</v>
      </c>
      <c r="L208" t="s">
        <v>77</v>
      </c>
      <c r="M208" t="s"/>
      <c r="N208" t="s">
        <v>206</v>
      </c>
      <c r="O208" t="s">
        <v>79</v>
      </c>
      <c r="P208" t="s">
        <v>338</v>
      </c>
      <c r="Q208" t="s"/>
      <c r="R208" t="s">
        <v>80</v>
      </c>
      <c r="S208" t="s">
        <v>340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HYPERLINK("https://hotel-media.eclerx.com/savepage/tk_1545988199236077_sr_70.html","info")</f>
        <v/>
      </c>
      <c r="AA208" t="n">
        <v>-2992946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106</v>
      </c>
      <c r="AL208" t="s"/>
      <c r="AM208" t="s"/>
      <c r="AN208" t="s"/>
      <c r="AO208" t="s"/>
      <c r="AP208" t="n">
        <v>36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2992946</v>
      </c>
      <c r="AZ208" t="s">
        <v>341</v>
      </c>
      <c r="BA208" t="s"/>
      <c r="BB208" t="n">
        <v>3230170</v>
      </c>
      <c r="BC208" t="n">
        <v>42.7066</v>
      </c>
      <c r="BD208" t="n">
        <v>42.7066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338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35</v>
      </c>
      <c r="L209" t="s">
        <v>77</v>
      </c>
      <c r="M209" t="s"/>
      <c r="N209" t="s">
        <v>342</v>
      </c>
      <c r="O209" t="s">
        <v>79</v>
      </c>
      <c r="P209" t="s">
        <v>338</v>
      </c>
      <c r="Q209" t="s"/>
      <c r="R209" t="s">
        <v>80</v>
      </c>
      <c r="S209" t="s">
        <v>94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HYPERLINK("https://hotel-media.eclerx.com/savepage/tk_1545988199236077_sr_70.html","info")</f>
        <v/>
      </c>
      <c r="AA209" t="n">
        <v>-2992946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106</v>
      </c>
      <c r="AL209" t="s"/>
      <c r="AM209" t="s"/>
      <c r="AN209" t="s"/>
      <c r="AO209" t="s"/>
      <c r="AP209" t="n">
        <v>36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2992946</v>
      </c>
      <c r="AZ209" t="s">
        <v>341</v>
      </c>
      <c r="BA209" t="s"/>
      <c r="BB209" t="n">
        <v>3230170</v>
      </c>
      <c r="BC209" t="n">
        <v>42.7066</v>
      </c>
      <c r="BD209" t="n">
        <v>42.7066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338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39.33</v>
      </c>
      <c r="L210" t="s">
        <v>77</v>
      </c>
      <c r="M210" t="s"/>
      <c r="N210" t="s">
        <v>342</v>
      </c>
      <c r="O210" t="s">
        <v>79</v>
      </c>
      <c r="P210" t="s">
        <v>338</v>
      </c>
      <c r="Q210" t="s"/>
      <c r="R210" t="s">
        <v>80</v>
      </c>
      <c r="S210" t="s">
        <v>343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HYPERLINK("https://hotel-media.eclerx.com/savepage/tk_1545988199236077_sr_70.html","info")</f>
        <v/>
      </c>
      <c r="AA210" t="n">
        <v>-2992946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106</v>
      </c>
      <c r="AL210" t="s"/>
      <c r="AM210" t="s"/>
      <c r="AN210" t="s"/>
      <c r="AO210" t="s"/>
      <c r="AP210" t="n">
        <v>36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2992946</v>
      </c>
      <c r="AZ210" t="s">
        <v>341</v>
      </c>
      <c r="BA210" t="s"/>
      <c r="BB210" t="n">
        <v>3230170</v>
      </c>
      <c r="BC210" t="n">
        <v>42.7066</v>
      </c>
      <c r="BD210" t="n">
        <v>42.7066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338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344</v>
      </c>
      <c r="O211" t="s">
        <v>79</v>
      </c>
      <c r="P211" t="s">
        <v>338</v>
      </c>
      <c r="Q211" t="s"/>
      <c r="R211" t="s">
        <v>80</v>
      </c>
      <c r="S211" t="s">
        <v>345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HYPERLINK("https://hotel-media.eclerx.com/savepage/tk_1545988199236077_sr_70.html","info")</f>
        <v/>
      </c>
      <c r="AA211" t="n">
        <v>-2992946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106</v>
      </c>
      <c r="AL211" t="s"/>
      <c r="AM211" t="s"/>
      <c r="AN211" t="s"/>
      <c r="AO211" t="s"/>
      <c r="AP211" t="n">
        <v>36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2992946</v>
      </c>
      <c r="AZ211" t="s">
        <v>341</v>
      </c>
      <c r="BA211" t="s"/>
      <c r="BB211" t="n">
        <v>3230170</v>
      </c>
      <c r="BC211" t="n">
        <v>42.7066</v>
      </c>
      <c r="BD211" t="n">
        <v>42.7066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346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28.67</v>
      </c>
      <c r="L212" t="s">
        <v>77</v>
      </c>
      <c r="M212" t="s"/>
      <c r="N212" t="s">
        <v>122</v>
      </c>
      <c r="O212" t="s">
        <v>79</v>
      </c>
      <c r="P212" t="s">
        <v>346</v>
      </c>
      <c r="Q212" t="s"/>
      <c r="R212" t="s">
        <v>80</v>
      </c>
      <c r="S212" t="s">
        <v>225</v>
      </c>
      <c r="T212" t="s">
        <v>82</v>
      </c>
      <c r="U212" t="s"/>
      <c r="V212" t="s">
        <v>83</v>
      </c>
      <c r="W212" t="s">
        <v>105</v>
      </c>
      <c r="X212" t="s"/>
      <c r="Y212" t="s">
        <v>85</v>
      </c>
      <c r="Z212">
        <f>HYPERLINK("https://hotel-media.eclerx.com/savepage/tk_15459883874607096_sr_70.html","info")</f>
        <v/>
      </c>
      <c r="AA212" t="n">
        <v>-2329994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106</v>
      </c>
      <c r="AL212" t="s"/>
      <c r="AM212" t="s"/>
      <c r="AN212" t="s"/>
      <c r="AO212" t="s"/>
      <c r="AP212" t="n">
        <v>76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2329994</v>
      </c>
      <c r="AZ212" t="s">
        <v>347</v>
      </c>
      <c r="BA212" t="s"/>
      <c r="BB212" t="n">
        <v>112069</v>
      </c>
      <c r="BC212" t="n">
        <v>42.6859</v>
      </c>
      <c r="BD212" t="n">
        <v>42.6859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346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29.33</v>
      </c>
      <c r="L213" t="s">
        <v>77</v>
      </c>
      <c r="M213" t="s"/>
      <c r="N213" t="s">
        <v>122</v>
      </c>
      <c r="O213" t="s">
        <v>79</v>
      </c>
      <c r="P213" t="s">
        <v>346</v>
      </c>
      <c r="Q213" t="s"/>
      <c r="R213" t="s">
        <v>80</v>
      </c>
      <c r="S213" t="s">
        <v>181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HYPERLINK("https://hotel-media.eclerx.com/savepage/tk_15459883874607096_sr_70.html","info")</f>
        <v/>
      </c>
      <c r="AA213" t="n">
        <v>-2329994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106</v>
      </c>
      <c r="AL213" t="s"/>
      <c r="AM213" t="s"/>
      <c r="AN213" t="s"/>
      <c r="AO213" t="s"/>
      <c r="AP213" t="n">
        <v>76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2329994</v>
      </c>
      <c r="AZ213" t="s">
        <v>347</v>
      </c>
      <c r="BA213" t="s"/>
      <c r="BB213" t="n">
        <v>112069</v>
      </c>
      <c r="BC213" t="n">
        <v>42.6859</v>
      </c>
      <c r="BD213" t="n">
        <v>42.6859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346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30.67</v>
      </c>
      <c r="L214" t="s">
        <v>77</v>
      </c>
      <c r="M214" t="s"/>
      <c r="N214" t="s">
        <v>131</v>
      </c>
      <c r="O214" t="s">
        <v>79</v>
      </c>
      <c r="P214" t="s">
        <v>346</v>
      </c>
      <c r="Q214" t="s"/>
      <c r="R214" t="s">
        <v>80</v>
      </c>
      <c r="S214" t="s">
        <v>222</v>
      </c>
      <c r="T214" t="s">
        <v>82</v>
      </c>
      <c r="U214" t="s"/>
      <c r="V214" t="s">
        <v>83</v>
      </c>
      <c r="W214" t="s">
        <v>105</v>
      </c>
      <c r="X214" t="s"/>
      <c r="Y214" t="s">
        <v>85</v>
      </c>
      <c r="Z214">
        <f>HYPERLINK("https://hotel-media.eclerx.com/savepage/tk_15459883874607096_sr_70.html","info")</f>
        <v/>
      </c>
      <c r="AA214" t="n">
        <v>-2329994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106</v>
      </c>
      <c r="AL214" t="s"/>
      <c r="AM214" t="s"/>
      <c r="AN214" t="s"/>
      <c r="AO214" t="s"/>
      <c r="AP214" t="n">
        <v>76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2329994</v>
      </c>
      <c r="AZ214" t="s">
        <v>347</v>
      </c>
      <c r="BA214" t="s"/>
      <c r="BB214" t="n">
        <v>112069</v>
      </c>
      <c r="BC214" t="n">
        <v>42.6859</v>
      </c>
      <c r="BD214" t="n">
        <v>42.6859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346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30.67</v>
      </c>
      <c r="L215" t="s">
        <v>77</v>
      </c>
      <c r="M215" t="s"/>
      <c r="N215" t="s">
        <v>206</v>
      </c>
      <c r="O215" t="s">
        <v>79</v>
      </c>
      <c r="P215" t="s">
        <v>346</v>
      </c>
      <c r="Q215" t="s"/>
      <c r="R215" t="s">
        <v>80</v>
      </c>
      <c r="S215" t="s">
        <v>222</v>
      </c>
      <c r="T215" t="s">
        <v>82</v>
      </c>
      <c r="U215" t="s"/>
      <c r="V215" t="s">
        <v>83</v>
      </c>
      <c r="W215" t="s">
        <v>105</v>
      </c>
      <c r="X215" t="s"/>
      <c r="Y215" t="s">
        <v>85</v>
      </c>
      <c r="Z215">
        <f>HYPERLINK("https://hotel-media.eclerx.com/savepage/tk_15459883874607096_sr_70.html","info")</f>
        <v/>
      </c>
      <c r="AA215" t="n">
        <v>-2329994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106</v>
      </c>
      <c r="AL215" t="s"/>
      <c r="AM215" t="s"/>
      <c r="AN215" t="s"/>
      <c r="AO215" t="s"/>
      <c r="AP215" t="n">
        <v>76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2329994</v>
      </c>
      <c r="AZ215" t="s">
        <v>347</v>
      </c>
      <c r="BA215" t="s"/>
      <c r="BB215" t="n">
        <v>112069</v>
      </c>
      <c r="BC215" t="n">
        <v>42.6859</v>
      </c>
      <c r="BD215" t="n">
        <v>42.6859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346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31</v>
      </c>
      <c r="L216" t="s">
        <v>77</v>
      </c>
      <c r="M216" t="s"/>
      <c r="N216" t="s">
        <v>300</v>
      </c>
      <c r="O216" t="s">
        <v>79</v>
      </c>
      <c r="P216" t="s">
        <v>346</v>
      </c>
      <c r="Q216" t="s"/>
      <c r="R216" t="s">
        <v>80</v>
      </c>
      <c r="S216" t="s">
        <v>348</v>
      </c>
      <c r="T216" t="s">
        <v>82</v>
      </c>
      <c r="U216" t="s"/>
      <c r="V216" t="s">
        <v>83</v>
      </c>
      <c r="W216" t="s">
        <v>105</v>
      </c>
      <c r="X216" t="s"/>
      <c r="Y216" t="s">
        <v>85</v>
      </c>
      <c r="Z216">
        <f>HYPERLINK("https://hotel-media.eclerx.com/savepage/tk_15459883874607096_sr_70.html","info")</f>
        <v/>
      </c>
      <c r="AA216" t="n">
        <v>-2329994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106</v>
      </c>
      <c r="AL216" t="s"/>
      <c r="AM216" t="s"/>
      <c r="AN216" t="s"/>
      <c r="AO216" t="s"/>
      <c r="AP216" t="n">
        <v>76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2329994</v>
      </c>
      <c r="AZ216" t="s">
        <v>347</v>
      </c>
      <c r="BA216" t="s"/>
      <c r="BB216" t="n">
        <v>112069</v>
      </c>
      <c r="BC216" t="n">
        <v>42.6859</v>
      </c>
      <c r="BD216" t="n">
        <v>42.6859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346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31.33</v>
      </c>
      <c r="L217" t="s">
        <v>77</v>
      </c>
      <c r="M217" t="s"/>
      <c r="N217" t="s">
        <v>300</v>
      </c>
      <c r="O217" t="s">
        <v>79</v>
      </c>
      <c r="P217" t="s">
        <v>346</v>
      </c>
      <c r="Q217" t="s"/>
      <c r="R217" t="s">
        <v>80</v>
      </c>
      <c r="S217" t="s">
        <v>177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HYPERLINK("https://hotel-media.eclerx.com/savepage/tk_15459883874607096_sr_70.html","info")</f>
        <v/>
      </c>
      <c r="AA217" t="n">
        <v>-2329994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106</v>
      </c>
      <c r="AL217" t="s"/>
      <c r="AM217" t="s"/>
      <c r="AN217" t="s"/>
      <c r="AO217" t="s"/>
      <c r="AP217" t="n">
        <v>76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2329994</v>
      </c>
      <c r="AZ217" t="s">
        <v>347</v>
      </c>
      <c r="BA217" t="s"/>
      <c r="BB217" t="n">
        <v>112069</v>
      </c>
      <c r="BC217" t="n">
        <v>42.6859</v>
      </c>
      <c r="BD217" t="n">
        <v>42.6859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346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31.33</v>
      </c>
      <c r="L218" t="s">
        <v>77</v>
      </c>
      <c r="M218" t="s"/>
      <c r="N218" t="s">
        <v>210</v>
      </c>
      <c r="O218" t="s">
        <v>79</v>
      </c>
      <c r="P218" t="s">
        <v>346</v>
      </c>
      <c r="Q218" t="s"/>
      <c r="R218" t="s">
        <v>80</v>
      </c>
      <c r="S218" t="s">
        <v>177</v>
      </c>
      <c r="T218" t="s">
        <v>82</v>
      </c>
      <c r="U218" t="s"/>
      <c r="V218" t="s">
        <v>83</v>
      </c>
      <c r="W218" t="s">
        <v>105</v>
      </c>
      <c r="X218" t="s"/>
      <c r="Y218" t="s">
        <v>85</v>
      </c>
      <c r="Z218">
        <f>HYPERLINK("https://hotel-media.eclerx.com/savepage/tk_15459883874607096_sr_70.html","info")</f>
        <v/>
      </c>
      <c r="AA218" t="n">
        <v>-2329994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106</v>
      </c>
      <c r="AL218" t="s"/>
      <c r="AM218" t="s"/>
      <c r="AN218" t="s"/>
      <c r="AO218" t="s"/>
      <c r="AP218" t="n">
        <v>76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2329994</v>
      </c>
      <c r="AZ218" t="s">
        <v>347</v>
      </c>
      <c r="BA218" t="s"/>
      <c r="BB218" t="n">
        <v>112069</v>
      </c>
      <c r="BC218" t="n">
        <v>42.6859</v>
      </c>
      <c r="BD218" t="n">
        <v>42.6859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346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32.67</v>
      </c>
      <c r="L219" t="s">
        <v>77</v>
      </c>
      <c r="M219" t="s"/>
      <c r="N219" t="s">
        <v>206</v>
      </c>
      <c r="O219" t="s">
        <v>79</v>
      </c>
      <c r="P219" t="s">
        <v>346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105</v>
      </c>
      <c r="X219" t="s"/>
      <c r="Y219" t="s">
        <v>85</v>
      </c>
      <c r="Z219">
        <f>HYPERLINK("https://hotel-media.eclerx.com/savepage/tk_15459883874607096_sr_70.html","info")</f>
        <v/>
      </c>
      <c r="AA219" t="n">
        <v>-2329994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106</v>
      </c>
      <c r="AL219" t="s"/>
      <c r="AM219" t="s"/>
      <c r="AN219" t="s"/>
      <c r="AO219" t="s"/>
      <c r="AP219" t="n">
        <v>76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2329994</v>
      </c>
      <c r="AZ219" t="s">
        <v>347</v>
      </c>
      <c r="BA219" t="s"/>
      <c r="BB219" t="n">
        <v>112069</v>
      </c>
      <c r="BC219" t="n">
        <v>42.6859</v>
      </c>
      <c r="BD219" t="n">
        <v>42.6859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346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32.67</v>
      </c>
      <c r="L220" t="s">
        <v>77</v>
      </c>
      <c r="M220" t="s"/>
      <c r="N220" t="s">
        <v>131</v>
      </c>
      <c r="O220" t="s">
        <v>79</v>
      </c>
      <c r="P220" t="s">
        <v>346</v>
      </c>
      <c r="Q220" t="s"/>
      <c r="R220" t="s">
        <v>80</v>
      </c>
      <c r="S220" t="s">
        <v>81</v>
      </c>
      <c r="T220" t="s">
        <v>82</v>
      </c>
      <c r="U220" t="s"/>
      <c r="V220" t="s">
        <v>83</v>
      </c>
      <c r="W220" t="s">
        <v>105</v>
      </c>
      <c r="X220" t="s"/>
      <c r="Y220" t="s">
        <v>85</v>
      </c>
      <c r="Z220">
        <f>HYPERLINK("https://hotel-media.eclerx.com/savepage/tk_15459883874607096_sr_70.html","info")</f>
        <v/>
      </c>
      <c r="AA220" t="n">
        <v>-2329994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106</v>
      </c>
      <c r="AL220" t="s"/>
      <c r="AM220" t="s"/>
      <c r="AN220" t="s"/>
      <c r="AO220" t="s"/>
      <c r="AP220" t="n">
        <v>76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2329994</v>
      </c>
      <c r="AZ220" t="s">
        <v>347</v>
      </c>
      <c r="BA220" t="s"/>
      <c r="BB220" t="n">
        <v>112069</v>
      </c>
      <c r="BC220" t="n">
        <v>42.6859</v>
      </c>
      <c r="BD220" t="n">
        <v>42.6859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346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33.67</v>
      </c>
      <c r="L221" t="s">
        <v>77</v>
      </c>
      <c r="M221" t="s"/>
      <c r="N221" t="s">
        <v>206</v>
      </c>
      <c r="O221" t="s">
        <v>79</v>
      </c>
      <c r="P221" t="s">
        <v>346</v>
      </c>
      <c r="Q221" t="s"/>
      <c r="R221" t="s">
        <v>80</v>
      </c>
      <c r="S221" t="s">
        <v>340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HYPERLINK("https://hotel-media.eclerx.com/savepage/tk_15459883874607096_sr_70.html","info")</f>
        <v/>
      </c>
      <c r="AA221" t="n">
        <v>-2329994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106</v>
      </c>
      <c r="AL221" t="s"/>
      <c r="AM221" t="s"/>
      <c r="AN221" t="s"/>
      <c r="AO221" t="s"/>
      <c r="AP221" t="n">
        <v>76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2329994</v>
      </c>
      <c r="AZ221" t="s">
        <v>347</v>
      </c>
      <c r="BA221" t="s"/>
      <c r="BB221" t="n">
        <v>112069</v>
      </c>
      <c r="BC221" t="n">
        <v>42.6859</v>
      </c>
      <c r="BD221" t="n">
        <v>42.6859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346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33.67</v>
      </c>
      <c r="L222" t="s">
        <v>77</v>
      </c>
      <c r="M222" t="s"/>
      <c r="N222" t="s">
        <v>131</v>
      </c>
      <c r="O222" t="s">
        <v>79</v>
      </c>
      <c r="P222" t="s">
        <v>346</v>
      </c>
      <c r="Q222" t="s"/>
      <c r="R222" t="s">
        <v>80</v>
      </c>
      <c r="S222" t="s">
        <v>340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HYPERLINK("https://hotel-media.eclerx.com/savepage/tk_15459883874607096_sr_70.html","info")</f>
        <v/>
      </c>
      <c r="AA222" t="n">
        <v>-2329994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106</v>
      </c>
      <c r="AL222" t="s"/>
      <c r="AM222" t="s"/>
      <c r="AN222" t="s"/>
      <c r="AO222" t="s"/>
      <c r="AP222" t="n">
        <v>76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2329994</v>
      </c>
      <c r="AZ222" t="s">
        <v>347</v>
      </c>
      <c r="BA222" t="s"/>
      <c r="BB222" t="n">
        <v>112069</v>
      </c>
      <c r="BC222" t="n">
        <v>42.6859</v>
      </c>
      <c r="BD222" t="n">
        <v>42.6859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346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34.33</v>
      </c>
      <c r="L223" t="s">
        <v>77</v>
      </c>
      <c r="M223" t="s"/>
      <c r="N223" t="s">
        <v>349</v>
      </c>
      <c r="O223" t="s">
        <v>79</v>
      </c>
      <c r="P223" t="s">
        <v>346</v>
      </c>
      <c r="Q223" t="s"/>
      <c r="R223" t="s">
        <v>80</v>
      </c>
      <c r="S223" t="s">
        <v>223</v>
      </c>
      <c r="T223" t="s">
        <v>82</v>
      </c>
      <c r="U223" t="s"/>
      <c r="V223" t="s">
        <v>83</v>
      </c>
      <c r="W223" t="s">
        <v>105</v>
      </c>
      <c r="X223" t="s"/>
      <c r="Y223" t="s">
        <v>85</v>
      </c>
      <c r="Z223">
        <f>HYPERLINK("https://hotel-media.eclerx.com/savepage/tk_15459883874607096_sr_70.html","info")</f>
        <v/>
      </c>
      <c r="AA223" t="n">
        <v>-2329994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106</v>
      </c>
      <c r="AL223" t="s"/>
      <c r="AM223" t="s"/>
      <c r="AN223" t="s"/>
      <c r="AO223" t="s"/>
      <c r="AP223" t="n">
        <v>76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2329994</v>
      </c>
      <c r="AZ223" t="s">
        <v>347</v>
      </c>
      <c r="BA223" t="s"/>
      <c r="BB223" t="n">
        <v>112069</v>
      </c>
      <c r="BC223" t="n">
        <v>42.6859</v>
      </c>
      <c r="BD223" t="n">
        <v>42.6859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346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34.67</v>
      </c>
      <c r="L224" t="s">
        <v>77</v>
      </c>
      <c r="M224" t="s"/>
      <c r="N224" t="s">
        <v>350</v>
      </c>
      <c r="O224" t="s">
        <v>79</v>
      </c>
      <c r="P224" t="s">
        <v>346</v>
      </c>
      <c r="Q224" t="s"/>
      <c r="R224" t="s">
        <v>80</v>
      </c>
      <c r="S224" t="s">
        <v>92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HYPERLINK("https://hotel-media.eclerx.com/savepage/tk_15459883874607096_sr_70.html","info")</f>
        <v/>
      </c>
      <c r="AA224" t="n">
        <v>-2329994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106</v>
      </c>
      <c r="AL224" t="s"/>
      <c r="AM224" t="s"/>
      <c r="AN224" t="s"/>
      <c r="AO224" t="s"/>
      <c r="AP224" t="n">
        <v>76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2329994</v>
      </c>
      <c r="AZ224" t="s">
        <v>347</v>
      </c>
      <c r="BA224" t="s"/>
      <c r="BB224" t="n">
        <v>112069</v>
      </c>
      <c r="BC224" t="n">
        <v>42.6859</v>
      </c>
      <c r="BD224" t="n">
        <v>42.6859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346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34.67</v>
      </c>
      <c r="L225" t="s">
        <v>77</v>
      </c>
      <c r="M225" t="s"/>
      <c r="N225" t="s">
        <v>350</v>
      </c>
      <c r="O225" t="s">
        <v>79</v>
      </c>
      <c r="P225" t="s">
        <v>346</v>
      </c>
      <c r="Q225" t="s"/>
      <c r="R225" t="s">
        <v>80</v>
      </c>
      <c r="S225" t="s">
        <v>92</v>
      </c>
      <c r="T225" t="s">
        <v>82</v>
      </c>
      <c r="U225" t="s"/>
      <c r="V225" t="s">
        <v>83</v>
      </c>
      <c r="W225" t="s">
        <v>105</v>
      </c>
      <c r="X225" t="s"/>
      <c r="Y225" t="s">
        <v>85</v>
      </c>
      <c r="Z225">
        <f>HYPERLINK("https://hotel-media.eclerx.com/savepage/tk_15459883874607096_sr_70.html","info")</f>
        <v/>
      </c>
      <c r="AA225" t="n">
        <v>-2329994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106</v>
      </c>
      <c r="AL225" t="s"/>
      <c r="AM225" t="s"/>
      <c r="AN225" t="s"/>
      <c r="AO225" t="s"/>
      <c r="AP225" t="n">
        <v>76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2329994</v>
      </c>
      <c r="AZ225" t="s">
        <v>347</v>
      </c>
      <c r="BA225" t="s"/>
      <c r="BB225" t="n">
        <v>112069</v>
      </c>
      <c r="BC225" t="n">
        <v>42.6859</v>
      </c>
      <c r="BD225" t="n">
        <v>42.6859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346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35.33</v>
      </c>
      <c r="L226" t="s">
        <v>77</v>
      </c>
      <c r="M226" t="s"/>
      <c r="N226" t="s">
        <v>131</v>
      </c>
      <c r="O226" t="s">
        <v>79</v>
      </c>
      <c r="P226" t="s">
        <v>346</v>
      </c>
      <c r="Q226" t="s"/>
      <c r="R226" t="s">
        <v>80</v>
      </c>
      <c r="S226" t="s">
        <v>95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HYPERLINK("https://hotel-media.eclerx.com/savepage/tk_15459883874607096_sr_70.html","info")</f>
        <v/>
      </c>
      <c r="AA226" t="n">
        <v>-2329994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106</v>
      </c>
      <c r="AL226" t="s"/>
      <c r="AM226" t="s"/>
      <c r="AN226" t="s"/>
      <c r="AO226" t="s"/>
      <c r="AP226" t="n">
        <v>76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2329994</v>
      </c>
      <c r="AZ226" t="s">
        <v>347</v>
      </c>
      <c r="BA226" t="s"/>
      <c r="BB226" t="n">
        <v>112069</v>
      </c>
      <c r="BC226" t="n">
        <v>42.6859</v>
      </c>
      <c r="BD226" t="n">
        <v>42.6859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346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35.33</v>
      </c>
      <c r="L227" t="s">
        <v>77</v>
      </c>
      <c r="M227" t="s"/>
      <c r="N227" t="s">
        <v>206</v>
      </c>
      <c r="O227" t="s">
        <v>79</v>
      </c>
      <c r="P227" t="s">
        <v>346</v>
      </c>
      <c r="Q227" t="s"/>
      <c r="R227" t="s">
        <v>80</v>
      </c>
      <c r="S227" t="s">
        <v>95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HYPERLINK("https://hotel-media.eclerx.com/savepage/tk_15459883874607096_sr_70.html","info")</f>
        <v/>
      </c>
      <c r="AA227" t="n">
        <v>-2329994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106</v>
      </c>
      <c r="AL227" t="s"/>
      <c r="AM227" t="s"/>
      <c r="AN227" t="s"/>
      <c r="AO227" t="s"/>
      <c r="AP227" t="n">
        <v>76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2329994</v>
      </c>
      <c r="AZ227" t="s">
        <v>347</v>
      </c>
      <c r="BA227" t="s"/>
      <c r="BB227" t="n">
        <v>112069</v>
      </c>
      <c r="BC227" t="n">
        <v>42.6859</v>
      </c>
      <c r="BD227" t="n">
        <v>42.6859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346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37</v>
      </c>
      <c r="L228" t="s">
        <v>77</v>
      </c>
      <c r="M228" t="s"/>
      <c r="N228" t="s">
        <v>349</v>
      </c>
      <c r="O228" t="s">
        <v>79</v>
      </c>
      <c r="P228" t="s">
        <v>346</v>
      </c>
      <c r="Q228" t="s"/>
      <c r="R228" t="s">
        <v>80</v>
      </c>
      <c r="S228" t="s">
        <v>199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HYPERLINK("https://hotel-media.eclerx.com/savepage/tk_15459883874607096_sr_70.html","info")</f>
        <v/>
      </c>
      <c r="AA228" t="n">
        <v>-2329994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106</v>
      </c>
      <c r="AL228" t="s"/>
      <c r="AM228" t="s"/>
      <c r="AN228" t="s"/>
      <c r="AO228" t="s"/>
      <c r="AP228" t="n">
        <v>76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2329994</v>
      </c>
      <c r="AZ228" t="s">
        <v>347</v>
      </c>
      <c r="BA228" t="s"/>
      <c r="BB228" t="n">
        <v>112069</v>
      </c>
      <c r="BC228" t="n">
        <v>42.6859</v>
      </c>
      <c r="BD228" t="n">
        <v>42.6859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346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37</v>
      </c>
      <c r="L229" t="s">
        <v>77</v>
      </c>
      <c r="M229" t="s"/>
      <c r="N229" t="s">
        <v>349</v>
      </c>
      <c r="O229" t="s">
        <v>79</v>
      </c>
      <c r="P229" t="s">
        <v>346</v>
      </c>
      <c r="Q229" t="s"/>
      <c r="R229" t="s">
        <v>80</v>
      </c>
      <c r="S229" t="s">
        <v>199</v>
      </c>
      <c r="T229" t="s">
        <v>82</v>
      </c>
      <c r="U229" t="s"/>
      <c r="V229" t="s">
        <v>83</v>
      </c>
      <c r="W229" t="s">
        <v>105</v>
      </c>
      <c r="X229" t="s"/>
      <c r="Y229" t="s">
        <v>85</v>
      </c>
      <c r="Z229">
        <f>HYPERLINK("https://hotel-media.eclerx.com/savepage/tk_15459883874607096_sr_70.html","info")</f>
        <v/>
      </c>
      <c r="AA229" t="n">
        <v>-2329994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106</v>
      </c>
      <c r="AL229" t="s"/>
      <c r="AM229" t="s"/>
      <c r="AN229" t="s"/>
      <c r="AO229" t="s"/>
      <c r="AP229" t="n">
        <v>76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2329994</v>
      </c>
      <c r="AZ229" t="s">
        <v>347</v>
      </c>
      <c r="BA229" t="s"/>
      <c r="BB229" t="n">
        <v>112069</v>
      </c>
      <c r="BC229" t="n">
        <v>42.6859</v>
      </c>
      <c r="BD229" t="n">
        <v>42.6859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346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37.67</v>
      </c>
      <c r="L230" t="s">
        <v>77</v>
      </c>
      <c r="M230" t="s"/>
      <c r="N230" t="s">
        <v>351</v>
      </c>
      <c r="O230" t="s">
        <v>79</v>
      </c>
      <c r="P230" t="s">
        <v>346</v>
      </c>
      <c r="Q230" t="s"/>
      <c r="R230" t="s">
        <v>80</v>
      </c>
      <c r="S230" t="s">
        <v>286</v>
      </c>
      <c r="T230" t="s">
        <v>82</v>
      </c>
      <c r="U230" t="s"/>
      <c r="V230" t="s">
        <v>83</v>
      </c>
      <c r="W230" t="s">
        <v>105</v>
      </c>
      <c r="X230" t="s"/>
      <c r="Y230" t="s">
        <v>85</v>
      </c>
      <c r="Z230">
        <f>HYPERLINK("https://hotel-media.eclerx.com/savepage/tk_15459883874607096_sr_70.html","info")</f>
        <v/>
      </c>
      <c r="AA230" t="n">
        <v>-2329994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106</v>
      </c>
      <c r="AL230" t="s"/>
      <c r="AM230" t="s"/>
      <c r="AN230" t="s"/>
      <c r="AO230" t="s"/>
      <c r="AP230" t="n">
        <v>76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2329994</v>
      </c>
      <c r="AZ230" t="s">
        <v>347</v>
      </c>
      <c r="BA230" t="s"/>
      <c r="BB230" t="n">
        <v>112069</v>
      </c>
      <c r="BC230" t="n">
        <v>42.6859</v>
      </c>
      <c r="BD230" t="n">
        <v>42.6859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346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40</v>
      </c>
      <c r="L231" t="s">
        <v>77</v>
      </c>
      <c r="M231" t="s"/>
      <c r="N231" t="s">
        <v>349</v>
      </c>
      <c r="O231" t="s">
        <v>79</v>
      </c>
      <c r="P231" t="s">
        <v>346</v>
      </c>
      <c r="Q231" t="s"/>
      <c r="R231" t="s">
        <v>80</v>
      </c>
      <c r="S231" t="s">
        <v>352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HYPERLINK("https://hotel-media.eclerx.com/savepage/tk_15459883874607096_sr_70.html","info")</f>
        <v/>
      </c>
      <c r="AA231" t="n">
        <v>-2329994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106</v>
      </c>
      <c r="AL231" t="s"/>
      <c r="AM231" t="s"/>
      <c r="AN231" t="s"/>
      <c r="AO231" t="s"/>
      <c r="AP231" t="n">
        <v>76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2329994</v>
      </c>
      <c r="AZ231" t="s">
        <v>347</v>
      </c>
      <c r="BA231" t="s"/>
      <c r="BB231" t="n">
        <v>112069</v>
      </c>
      <c r="BC231" t="n">
        <v>42.6859</v>
      </c>
      <c r="BD231" t="n">
        <v>42.6859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346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40.33</v>
      </c>
      <c r="L232" t="s">
        <v>77</v>
      </c>
      <c r="M232" t="s"/>
      <c r="N232" t="s">
        <v>351</v>
      </c>
      <c r="O232" t="s">
        <v>79</v>
      </c>
      <c r="P232" t="s">
        <v>346</v>
      </c>
      <c r="Q232" t="s"/>
      <c r="R232" t="s">
        <v>80</v>
      </c>
      <c r="S232" t="s">
        <v>139</v>
      </c>
      <c r="T232" t="s">
        <v>82</v>
      </c>
      <c r="U232" t="s"/>
      <c r="V232" t="s">
        <v>83</v>
      </c>
      <c r="W232" t="s">
        <v>105</v>
      </c>
      <c r="X232" t="s"/>
      <c r="Y232" t="s">
        <v>85</v>
      </c>
      <c r="Z232">
        <f>HYPERLINK("https://hotel-media.eclerx.com/savepage/tk_15459883874607096_sr_70.html","info")</f>
        <v/>
      </c>
      <c r="AA232" t="n">
        <v>-2329994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106</v>
      </c>
      <c r="AL232" t="s"/>
      <c r="AM232" t="s"/>
      <c r="AN232" t="s"/>
      <c r="AO232" t="s"/>
      <c r="AP232" t="n">
        <v>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2329994</v>
      </c>
      <c r="AZ232" t="s">
        <v>347</v>
      </c>
      <c r="BA232" t="s"/>
      <c r="BB232" t="n">
        <v>112069</v>
      </c>
      <c r="BC232" t="n">
        <v>42.6859</v>
      </c>
      <c r="BD232" t="n">
        <v>42.6859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346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40.33</v>
      </c>
      <c r="L233" t="s">
        <v>77</v>
      </c>
      <c r="M233" t="s"/>
      <c r="N233" t="s">
        <v>351</v>
      </c>
      <c r="O233" t="s">
        <v>79</v>
      </c>
      <c r="P233" t="s">
        <v>346</v>
      </c>
      <c r="Q233" t="s"/>
      <c r="R233" t="s">
        <v>80</v>
      </c>
      <c r="S233" t="s">
        <v>139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HYPERLINK("https://hotel-media.eclerx.com/savepage/tk_15459883874607096_sr_70.html","info")</f>
        <v/>
      </c>
      <c r="AA233" t="n">
        <v>-2329994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106</v>
      </c>
      <c r="AL233" t="s"/>
      <c r="AM233" t="s"/>
      <c r="AN233" t="s"/>
      <c r="AO233" t="s"/>
      <c r="AP233" t="n">
        <v>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2329994</v>
      </c>
      <c r="AZ233" t="s">
        <v>347</v>
      </c>
      <c r="BA233" t="s"/>
      <c r="BB233" t="n">
        <v>112069</v>
      </c>
      <c r="BC233" t="n">
        <v>42.6859</v>
      </c>
      <c r="BD233" t="n">
        <v>42.6859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346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42</v>
      </c>
      <c r="L234" t="s">
        <v>77</v>
      </c>
      <c r="M234" t="s"/>
      <c r="N234" t="s">
        <v>353</v>
      </c>
      <c r="O234" t="s">
        <v>79</v>
      </c>
      <c r="P234" t="s">
        <v>346</v>
      </c>
      <c r="Q234" t="s"/>
      <c r="R234" t="s">
        <v>80</v>
      </c>
      <c r="S234" t="s">
        <v>354</v>
      </c>
      <c r="T234" t="s">
        <v>82</v>
      </c>
      <c r="U234" t="s"/>
      <c r="V234" t="s">
        <v>83</v>
      </c>
      <c r="W234" t="s">
        <v>105</v>
      </c>
      <c r="X234" t="s"/>
      <c r="Y234" t="s">
        <v>85</v>
      </c>
      <c r="Z234">
        <f>HYPERLINK("https://hotel-media.eclerx.com/savepage/tk_15459883874607096_sr_70.html","info")</f>
        <v/>
      </c>
      <c r="AA234" t="n">
        <v>-2329994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106</v>
      </c>
      <c r="AL234" t="s"/>
      <c r="AM234" t="s"/>
      <c r="AN234" t="s"/>
      <c r="AO234" t="s"/>
      <c r="AP234" t="n">
        <v>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2329994</v>
      </c>
      <c r="AZ234" t="s">
        <v>347</v>
      </c>
      <c r="BA234" t="s"/>
      <c r="BB234" t="n">
        <v>112069</v>
      </c>
      <c r="BC234" t="n">
        <v>42.6859</v>
      </c>
      <c r="BD234" t="n">
        <v>42.6859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346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43.33</v>
      </c>
      <c r="L235" t="s">
        <v>77</v>
      </c>
      <c r="M235" t="s"/>
      <c r="N235" t="s">
        <v>351</v>
      </c>
      <c r="O235" t="s">
        <v>79</v>
      </c>
      <c r="P235" t="s">
        <v>346</v>
      </c>
      <c r="Q235" t="s"/>
      <c r="R235" t="s">
        <v>80</v>
      </c>
      <c r="S235" t="s">
        <v>126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HYPERLINK("https://hotel-media.eclerx.com/savepage/tk_15459883874607096_sr_70.html","info")</f>
        <v/>
      </c>
      <c r="AA235" t="n">
        <v>-2329994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106</v>
      </c>
      <c r="AL235" t="s"/>
      <c r="AM235" t="s"/>
      <c r="AN235" t="s"/>
      <c r="AO235" t="s"/>
      <c r="AP235" t="n">
        <v>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2329994</v>
      </c>
      <c r="AZ235" t="s">
        <v>347</v>
      </c>
      <c r="BA235" t="s"/>
      <c r="BB235" t="n">
        <v>112069</v>
      </c>
      <c r="BC235" t="n">
        <v>42.6859</v>
      </c>
      <c r="BD235" t="n">
        <v>42.6859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346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44.67</v>
      </c>
      <c r="L236" t="s">
        <v>77</v>
      </c>
      <c r="M236" t="s"/>
      <c r="N236" t="s">
        <v>355</v>
      </c>
      <c r="O236" t="s">
        <v>79</v>
      </c>
      <c r="P236" t="s">
        <v>346</v>
      </c>
      <c r="Q236" t="s"/>
      <c r="R236" t="s">
        <v>80</v>
      </c>
      <c r="S236" t="s">
        <v>263</v>
      </c>
      <c r="T236" t="s">
        <v>82</v>
      </c>
      <c r="U236" t="s"/>
      <c r="V236" t="s">
        <v>83</v>
      </c>
      <c r="W236" t="s">
        <v>105</v>
      </c>
      <c r="X236" t="s"/>
      <c r="Y236" t="s">
        <v>85</v>
      </c>
      <c r="Z236">
        <f>HYPERLINK("https://hotel-media.eclerx.com/savepage/tk_15459883874607096_sr_70.html","info")</f>
        <v/>
      </c>
      <c r="AA236" t="n">
        <v>-2329994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106</v>
      </c>
      <c r="AL236" t="s"/>
      <c r="AM236" t="s"/>
      <c r="AN236" t="s"/>
      <c r="AO236" t="s"/>
      <c r="AP236" t="n">
        <v>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2329994</v>
      </c>
      <c r="AZ236" t="s">
        <v>347</v>
      </c>
      <c r="BA236" t="s"/>
      <c r="BB236" t="n">
        <v>112069</v>
      </c>
      <c r="BC236" t="n">
        <v>42.6859</v>
      </c>
      <c r="BD236" t="n">
        <v>42.6859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346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44.67</v>
      </c>
      <c r="L237" t="s">
        <v>77</v>
      </c>
      <c r="M237" t="s"/>
      <c r="N237" t="s">
        <v>353</v>
      </c>
      <c r="O237" t="s">
        <v>79</v>
      </c>
      <c r="P237" t="s">
        <v>346</v>
      </c>
      <c r="Q237" t="s"/>
      <c r="R237" t="s">
        <v>80</v>
      </c>
      <c r="S237" t="s">
        <v>263</v>
      </c>
      <c r="T237" t="s">
        <v>82</v>
      </c>
      <c r="U237" t="s"/>
      <c r="V237" t="s">
        <v>83</v>
      </c>
      <c r="W237" t="s">
        <v>105</v>
      </c>
      <c r="X237" t="s"/>
      <c r="Y237" t="s">
        <v>85</v>
      </c>
      <c r="Z237">
        <f>HYPERLINK("https://hotel-media.eclerx.com/savepage/tk_15459883874607096_sr_70.html","info")</f>
        <v/>
      </c>
      <c r="AA237" t="n">
        <v>-2329994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106</v>
      </c>
      <c r="AL237" t="s"/>
      <c r="AM237" t="s"/>
      <c r="AN237" t="s"/>
      <c r="AO237" t="s"/>
      <c r="AP237" t="n">
        <v>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2329994</v>
      </c>
      <c r="AZ237" t="s">
        <v>347</v>
      </c>
      <c r="BA237" t="s"/>
      <c r="BB237" t="n">
        <v>112069</v>
      </c>
      <c r="BC237" t="n">
        <v>42.6859</v>
      </c>
      <c r="BD237" t="n">
        <v>42.6859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346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46.33</v>
      </c>
      <c r="L238" t="s">
        <v>77</v>
      </c>
      <c r="M238" t="s"/>
      <c r="N238" t="s">
        <v>353</v>
      </c>
      <c r="O238" t="s">
        <v>79</v>
      </c>
      <c r="P238" t="s">
        <v>346</v>
      </c>
      <c r="Q238" t="s"/>
      <c r="R238" t="s">
        <v>80</v>
      </c>
      <c r="S238" t="s">
        <v>356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HYPERLINK("https://hotel-media.eclerx.com/savepage/tk_15459883874607096_sr_70.html","info")</f>
        <v/>
      </c>
      <c r="AA238" t="n">
        <v>-2329994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106</v>
      </c>
      <c r="AL238" t="s"/>
      <c r="AM238" t="s"/>
      <c r="AN238" t="s"/>
      <c r="AO238" t="s"/>
      <c r="AP238" t="n">
        <v>76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2329994</v>
      </c>
      <c r="AZ238" t="s">
        <v>347</v>
      </c>
      <c r="BA238" t="s"/>
      <c r="BB238" t="n">
        <v>112069</v>
      </c>
      <c r="BC238" t="n">
        <v>42.6859</v>
      </c>
      <c r="BD238" t="n">
        <v>42.6859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346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48.33</v>
      </c>
      <c r="L239" t="s">
        <v>77</v>
      </c>
      <c r="M239" t="s"/>
      <c r="N239" t="s">
        <v>355</v>
      </c>
      <c r="O239" t="s">
        <v>79</v>
      </c>
      <c r="P239" t="s">
        <v>346</v>
      </c>
      <c r="Q239" t="s"/>
      <c r="R239" t="s">
        <v>80</v>
      </c>
      <c r="S239" t="s">
        <v>201</v>
      </c>
      <c r="T239" t="s">
        <v>82</v>
      </c>
      <c r="U239" t="s"/>
      <c r="V239" t="s">
        <v>83</v>
      </c>
      <c r="W239" t="s">
        <v>105</v>
      </c>
      <c r="X239" t="s"/>
      <c r="Y239" t="s">
        <v>85</v>
      </c>
      <c r="Z239">
        <f>HYPERLINK("https://hotel-media.eclerx.com/savepage/tk_15459883874607096_sr_70.html","info")</f>
        <v/>
      </c>
      <c r="AA239" t="n">
        <v>-2329994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106</v>
      </c>
      <c r="AL239" t="s"/>
      <c r="AM239" t="s"/>
      <c r="AN239" t="s"/>
      <c r="AO239" t="s"/>
      <c r="AP239" t="n">
        <v>76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2329994</v>
      </c>
      <c r="AZ239" t="s">
        <v>347</v>
      </c>
      <c r="BA239" t="s"/>
      <c r="BB239" t="n">
        <v>112069</v>
      </c>
      <c r="BC239" t="n">
        <v>42.6859</v>
      </c>
      <c r="BD239" t="n">
        <v>42.6859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346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49</v>
      </c>
      <c r="L240" t="s">
        <v>77</v>
      </c>
      <c r="M240" t="s"/>
      <c r="N240" t="s">
        <v>355</v>
      </c>
      <c r="O240" t="s">
        <v>79</v>
      </c>
      <c r="P240" t="s">
        <v>346</v>
      </c>
      <c r="Q240" t="s"/>
      <c r="R240" t="s">
        <v>80</v>
      </c>
      <c r="S240" t="s">
        <v>357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HYPERLINK("https://hotel-media.eclerx.com/savepage/tk_15459883874607096_sr_70.html","info")</f>
        <v/>
      </c>
      <c r="AA240" t="n">
        <v>-2329994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106</v>
      </c>
      <c r="AL240" t="s"/>
      <c r="AM240" t="s"/>
      <c r="AN240" t="s"/>
      <c r="AO240" t="s"/>
      <c r="AP240" t="n">
        <v>76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2329994</v>
      </c>
      <c r="AZ240" t="s">
        <v>347</v>
      </c>
      <c r="BA240" t="s"/>
      <c r="BB240" t="n">
        <v>112069</v>
      </c>
      <c r="BC240" t="n">
        <v>42.6859</v>
      </c>
      <c r="BD240" t="n">
        <v>42.6859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346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353</v>
      </c>
      <c r="O241" t="s">
        <v>79</v>
      </c>
      <c r="P241" t="s">
        <v>346</v>
      </c>
      <c r="Q241" t="s"/>
      <c r="R241" t="s">
        <v>80</v>
      </c>
      <c r="S241" t="s">
        <v>357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HYPERLINK("https://hotel-media.eclerx.com/savepage/tk_15459883874607096_sr_70.html","info")</f>
        <v/>
      </c>
      <c r="AA241" t="n">
        <v>-2329994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106</v>
      </c>
      <c r="AL241" t="s"/>
      <c r="AM241" t="s"/>
      <c r="AN241" t="s"/>
      <c r="AO241" t="s"/>
      <c r="AP241" t="n">
        <v>76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2329994</v>
      </c>
      <c r="AZ241" t="s">
        <v>347</v>
      </c>
      <c r="BA241" t="s"/>
      <c r="BB241" t="n">
        <v>112069</v>
      </c>
      <c r="BC241" t="n">
        <v>42.6859</v>
      </c>
      <c r="BD241" t="n">
        <v>42.6859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52.33</v>
      </c>
      <c r="L242" t="s">
        <v>77</v>
      </c>
      <c r="M242" t="s"/>
      <c r="N242" t="s">
        <v>355</v>
      </c>
      <c r="O242" t="s">
        <v>79</v>
      </c>
      <c r="P242" t="s">
        <v>346</v>
      </c>
      <c r="Q242" t="s"/>
      <c r="R242" t="s">
        <v>80</v>
      </c>
      <c r="S242" t="s">
        <v>358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HYPERLINK("https://hotel-media.eclerx.com/savepage/tk_15459883874607096_sr_70.html","info")</f>
        <v/>
      </c>
      <c r="AA242" t="n">
        <v>-2329994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106</v>
      </c>
      <c r="AL242" t="s"/>
      <c r="AM242" t="s"/>
      <c r="AN242" t="s"/>
      <c r="AO242" t="s"/>
      <c r="AP242" t="n">
        <v>76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2329994</v>
      </c>
      <c r="AZ242" t="s">
        <v>347</v>
      </c>
      <c r="BA242" t="s"/>
      <c r="BB242" t="n">
        <v>112069</v>
      </c>
      <c r="BC242" t="n">
        <v>42.6859</v>
      </c>
      <c r="BD242" t="n">
        <v>42.6859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359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23</v>
      </c>
      <c r="L243" t="s">
        <v>77</v>
      </c>
      <c r="M243" t="s"/>
      <c r="N243" t="s">
        <v>184</v>
      </c>
      <c r="O243" t="s">
        <v>79</v>
      </c>
      <c r="P243" t="s">
        <v>359</v>
      </c>
      <c r="Q243" t="s"/>
      <c r="R243" t="s">
        <v>80</v>
      </c>
      <c r="S243" t="s">
        <v>152</v>
      </c>
      <c r="T243" t="s">
        <v>82</v>
      </c>
      <c r="U243" t="s"/>
      <c r="V243" t="s">
        <v>83</v>
      </c>
      <c r="W243" t="s">
        <v>105</v>
      </c>
      <c r="X243" t="s"/>
      <c r="Y243" t="s">
        <v>85</v>
      </c>
      <c r="Z243">
        <f>HYPERLINK("https://hotel-media.eclerx.com/savepage/tk_15459883596361034_sr_71.html","info")</f>
        <v/>
      </c>
      <c r="AA243" t="n">
        <v>-2329899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/>
      <c r="AO243" t="s"/>
      <c r="AP243" t="n">
        <v>70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2329899</v>
      </c>
      <c r="AZ243" t="s">
        <v>360</v>
      </c>
      <c r="BA243" t="s"/>
      <c r="BB243" t="n">
        <v>1094701</v>
      </c>
      <c r="BC243" t="n">
        <v>42.6385</v>
      </c>
      <c r="BD243" t="n">
        <v>42.6385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359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23.33</v>
      </c>
      <c r="L244" t="s">
        <v>77</v>
      </c>
      <c r="M244" t="s"/>
      <c r="N244" t="s">
        <v>184</v>
      </c>
      <c r="O244" t="s">
        <v>79</v>
      </c>
      <c r="P244" t="s">
        <v>359</v>
      </c>
      <c r="Q244" t="s"/>
      <c r="R244" t="s">
        <v>80</v>
      </c>
      <c r="S244" t="s">
        <v>108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HYPERLINK("https://hotel-media.eclerx.com/savepage/tk_15459883596361034_sr_71.html","info")</f>
        <v/>
      </c>
      <c r="AA244" t="n">
        <v>-2329899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/>
      <c r="AO244" t="s"/>
      <c r="AP244" t="n">
        <v>70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2329899</v>
      </c>
      <c r="AZ244" t="s">
        <v>360</v>
      </c>
      <c r="BA244" t="s"/>
      <c r="BB244" t="n">
        <v>1094701</v>
      </c>
      <c r="BC244" t="n">
        <v>42.6385</v>
      </c>
      <c r="BD244" t="n">
        <v>42.6385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359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24</v>
      </c>
      <c r="L245" t="s">
        <v>77</v>
      </c>
      <c r="M245" t="s"/>
      <c r="N245" t="s">
        <v>270</v>
      </c>
      <c r="O245" t="s">
        <v>79</v>
      </c>
      <c r="P245" t="s">
        <v>359</v>
      </c>
      <c r="Q245" t="s"/>
      <c r="R245" t="s">
        <v>80</v>
      </c>
      <c r="S245" t="s">
        <v>154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HYPERLINK("https://hotel-media.eclerx.com/savepage/tk_15459883596361034_sr_71.html","info")</f>
        <v/>
      </c>
      <c r="AA245" t="n">
        <v>-2329899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/>
      <c r="AO245" t="s"/>
      <c r="AP245" t="n">
        <v>70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2329899</v>
      </c>
      <c r="AZ245" t="s">
        <v>360</v>
      </c>
      <c r="BA245" t="s"/>
      <c r="BB245" t="n">
        <v>1094701</v>
      </c>
      <c r="BC245" t="n">
        <v>42.6385</v>
      </c>
      <c r="BD245" t="n">
        <v>42.6385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359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25</v>
      </c>
      <c r="L246" t="s">
        <v>77</v>
      </c>
      <c r="M246" t="s"/>
      <c r="N246" t="s">
        <v>122</v>
      </c>
      <c r="O246" t="s">
        <v>79</v>
      </c>
      <c r="P246" t="s">
        <v>359</v>
      </c>
      <c r="Q246" t="s"/>
      <c r="R246" t="s">
        <v>80</v>
      </c>
      <c r="S246" t="s">
        <v>361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HYPERLINK("https://hotel-media.eclerx.com/savepage/tk_15459883596361034_sr_71.html","info")</f>
        <v/>
      </c>
      <c r="AA246" t="n">
        <v>-2329899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/>
      <c r="AO246" t="s"/>
      <c r="AP246" t="n">
        <v>70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2329899</v>
      </c>
      <c r="AZ246" t="s">
        <v>360</v>
      </c>
      <c r="BA246" t="s"/>
      <c r="BB246" t="n">
        <v>1094701</v>
      </c>
      <c r="BC246" t="n">
        <v>42.6385</v>
      </c>
      <c r="BD246" t="n">
        <v>42.6385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359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30.33</v>
      </c>
      <c r="L247" t="s">
        <v>77</v>
      </c>
      <c r="M247" t="s"/>
      <c r="N247" t="s">
        <v>362</v>
      </c>
      <c r="O247" t="s">
        <v>79</v>
      </c>
      <c r="P247" t="s">
        <v>359</v>
      </c>
      <c r="Q247" t="s"/>
      <c r="R247" t="s">
        <v>80</v>
      </c>
      <c r="S247" t="s">
        <v>363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HYPERLINK("https://hotel-media.eclerx.com/savepage/tk_15459883596361034_sr_71.html","info")</f>
        <v/>
      </c>
      <c r="AA247" t="n">
        <v>-2329899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/>
      <c r="AO247" t="s"/>
      <c r="AP247" t="n">
        <v>70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2329899</v>
      </c>
      <c r="AZ247" t="s">
        <v>360</v>
      </c>
      <c r="BA247" t="s"/>
      <c r="BB247" t="n">
        <v>1094701</v>
      </c>
      <c r="BC247" t="n">
        <v>42.6385</v>
      </c>
      <c r="BD247" t="n">
        <v>42.6385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364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43.67</v>
      </c>
      <c r="L248" t="s">
        <v>77</v>
      </c>
      <c r="M248" t="s"/>
      <c r="N248" t="s">
        <v>365</v>
      </c>
      <c r="O248" t="s">
        <v>79</v>
      </c>
      <c r="P248" t="s">
        <v>364</v>
      </c>
      <c r="Q248" t="s"/>
      <c r="R248" t="s">
        <v>80</v>
      </c>
      <c r="S248" t="s">
        <v>289</v>
      </c>
      <c r="T248" t="s">
        <v>82</v>
      </c>
      <c r="U248" t="s"/>
      <c r="V248" t="s">
        <v>83</v>
      </c>
      <c r="W248" t="s">
        <v>105</v>
      </c>
      <c r="X248" t="s"/>
      <c r="Y248" t="s">
        <v>85</v>
      </c>
      <c r="Z248">
        <f>HYPERLINK("https://hotel-media.eclerx.com/savepage/tk_15459885185733314_sr_70.html","info")</f>
        <v/>
      </c>
      <c r="AA248" t="n">
        <v>-7814514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/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7814514</v>
      </c>
      <c r="AZ248" t="s">
        <v>366</v>
      </c>
      <c r="BA248" t="s"/>
      <c r="BB248" t="n">
        <v>860348</v>
      </c>
      <c r="BC248" t="n">
        <v>42.275</v>
      </c>
      <c r="BD248" t="n">
        <v>42.275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364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52.33</v>
      </c>
      <c r="L249" t="s">
        <v>77</v>
      </c>
      <c r="M249" t="s"/>
      <c r="N249" t="s">
        <v>365</v>
      </c>
      <c r="O249" t="s">
        <v>79</v>
      </c>
      <c r="P249" t="s">
        <v>364</v>
      </c>
      <c r="Q249" t="s"/>
      <c r="R249" t="s">
        <v>80</v>
      </c>
      <c r="S249" t="s">
        <v>358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HYPERLINK("https://hotel-media.eclerx.com/savepage/tk_15459885185733314_sr_70.html","info")</f>
        <v/>
      </c>
      <c r="AA249" t="n">
        <v>-7814514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/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7814514</v>
      </c>
      <c r="AZ249" t="s">
        <v>366</v>
      </c>
      <c r="BA249" t="s"/>
      <c r="BB249" t="n">
        <v>860348</v>
      </c>
      <c r="BC249" t="n">
        <v>42.275</v>
      </c>
      <c r="BD249" t="n">
        <v>42.275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364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69</v>
      </c>
      <c r="L250" t="s">
        <v>77</v>
      </c>
      <c r="M250" t="s"/>
      <c r="N250" t="s">
        <v>365</v>
      </c>
      <c r="O250" t="s">
        <v>79</v>
      </c>
      <c r="P250" t="s">
        <v>364</v>
      </c>
      <c r="Q250" t="s"/>
      <c r="R250" t="s">
        <v>80</v>
      </c>
      <c r="S250" t="s">
        <v>367</v>
      </c>
      <c r="T250" t="s">
        <v>82</v>
      </c>
      <c r="U250" t="s"/>
      <c r="V250" t="s">
        <v>83</v>
      </c>
      <c r="W250" t="s">
        <v>187</v>
      </c>
      <c r="X250" t="s"/>
      <c r="Y250" t="s">
        <v>85</v>
      </c>
      <c r="Z250">
        <f>HYPERLINK("https://hotel-media.eclerx.com/savepage/tk_15459885185733314_sr_70.html","info")</f>
        <v/>
      </c>
      <c r="AA250" t="n">
        <v>-7814514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/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7814514</v>
      </c>
      <c r="AZ250" t="s">
        <v>366</v>
      </c>
      <c r="BA250" t="s"/>
      <c r="BB250" t="n">
        <v>860348</v>
      </c>
      <c r="BC250" t="n">
        <v>42.275</v>
      </c>
      <c r="BD250" t="n">
        <v>42.275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368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53.33</v>
      </c>
      <c r="L251" t="s">
        <v>77</v>
      </c>
      <c r="M251" t="s"/>
      <c r="N251" t="s">
        <v>131</v>
      </c>
      <c r="O251" t="s">
        <v>79</v>
      </c>
      <c r="P251" t="s">
        <v>368</v>
      </c>
      <c r="Q251" t="s"/>
      <c r="R251" t="s">
        <v>162</v>
      </c>
      <c r="S251" t="s">
        <v>297</v>
      </c>
      <c r="T251" t="s">
        <v>82</v>
      </c>
      <c r="U251" t="s"/>
      <c r="V251" t="s">
        <v>83</v>
      </c>
      <c r="W251" t="s">
        <v>105</v>
      </c>
      <c r="X251" t="s"/>
      <c r="Y251" t="s">
        <v>85</v>
      </c>
      <c r="Z251">
        <f>HYPERLINK("https://hotel-media.eclerx.com/savepage/tk_15459882511716123_sr_70.html","info")</f>
        <v/>
      </c>
      <c r="AA251" t="n">
        <v>-2329678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/>
      <c r="AO251" t="s"/>
      <c r="AP251" t="n">
        <v>47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2329678</v>
      </c>
      <c r="AZ251" t="s">
        <v>369</v>
      </c>
      <c r="BA251" t="s"/>
      <c r="BB251" t="n">
        <v>112059</v>
      </c>
      <c r="BC251" t="n">
        <v>42.6864</v>
      </c>
      <c r="BD251" t="n">
        <v>42.6864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368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53.33</v>
      </c>
      <c r="L252" t="s">
        <v>77</v>
      </c>
      <c r="M252" t="s"/>
      <c r="N252" t="s">
        <v>122</v>
      </c>
      <c r="O252" t="s">
        <v>79</v>
      </c>
      <c r="P252" t="s">
        <v>368</v>
      </c>
      <c r="Q252" t="s"/>
      <c r="R252" t="s">
        <v>162</v>
      </c>
      <c r="S252" t="s">
        <v>297</v>
      </c>
      <c r="T252" t="s">
        <v>82</v>
      </c>
      <c r="U252" t="s"/>
      <c r="V252" t="s">
        <v>83</v>
      </c>
      <c r="W252" t="s">
        <v>105</v>
      </c>
      <c r="X252" t="s"/>
      <c r="Y252" t="s">
        <v>85</v>
      </c>
      <c r="Z252">
        <f>HYPERLINK("https://hotel-media.eclerx.com/savepage/tk_15459882511716123_sr_70.html","info")</f>
        <v/>
      </c>
      <c r="AA252" t="n">
        <v>-2329678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/>
      <c r="AO252" t="s"/>
      <c r="AP252" t="n">
        <v>47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2329678</v>
      </c>
      <c r="AZ252" t="s">
        <v>369</v>
      </c>
      <c r="BA252" t="s"/>
      <c r="BB252" t="n">
        <v>112059</v>
      </c>
      <c r="BC252" t="n">
        <v>42.6864</v>
      </c>
      <c r="BD252" t="n">
        <v>42.6864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368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59.33</v>
      </c>
      <c r="L253" t="s">
        <v>77</v>
      </c>
      <c r="M253" t="s"/>
      <c r="N253" t="s">
        <v>131</v>
      </c>
      <c r="O253" t="s">
        <v>79</v>
      </c>
      <c r="P253" t="s">
        <v>368</v>
      </c>
      <c r="Q253" t="s"/>
      <c r="R253" t="s">
        <v>162</v>
      </c>
      <c r="S253" t="s">
        <v>190</v>
      </c>
      <c r="T253" t="s">
        <v>82</v>
      </c>
      <c r="U253" t="s"/>
      <c r="V253" t="s">
        <v>83</v>
      </c>
      <c r="W253" t="s">
        <v>105</v>
      </c>
      <c r="X253" t="s"/>
      <c r="Y253" t="s">
        <v>85</v>
      </c>
      <c r="Z253">
        <f>HYPERLINK("https://hotel-media.eclerx.com/savepage/tk_15459882511716123_sr_70.html","info")</f>
        <v/>
      </c>
      <c r="AA253" t="n">
        <v>-2329678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/>
      <c r="AO253" t="s"/>
      <c r="AP253" t="n">
        <v>47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2329678</v>
      </c>
      <c r="AZ253" t="s">
        <v>369</v>
      </c>
      <c r="BA253" t="s"/>
      <c r="BB253" t="n">
        <v>112059</v>
      </c>
      <c r="BC253" t="n">
        <v>42.6864</v>
      </c>
      <c r="BD253" t="n">
        <v>42.6864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368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59.33</v>
      </c>
      <c r="L254" t="s">
        <v>77</v>
      </c>
      <c r="M254" t="s"/>
      <c r="N254" t="s">
        <v>122</v>
      </c>
      <c r="O254" t="s">
        <v>79</v>
      </c>
      <c r="P254" t="s">
        <v>368</v>
      </c>
      <c r="Q254" t="s"/>
      <c r="R254" t="s">
        <v>162</v>
      </c>
      <c r="S254" t="s">
        <v>190</v>
      </c>
      <c r="T254" t="s">
        <v>82</v>
      </c>
      <c r="U254" t="s"/>
      <c r="V254" t="s">
        <v>83</v>
      </c>
      <c r="W254" t="s">
        <v>105</v>
      </c>
      <c r="X254" t="s"/>
      <c r="Y254" t="s">
        <v>85</v>
      </c>
      <c r="Z254">
        <f>HYPERLINK("https://hotel-media.eclerx.com/savepage/tk_15459882511716123_sr_70.html","info")</f>
        <v/>
      </c>
      <c r="AA254" t="n">
        <v>-2329678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/>
      <c r="AO254" t="s"/>
      <c r="AP254" t="n">
        <v>47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2329678</v>
      </c>
      <c r="AZ254" t="s">
        <v>369</v>
      </c>
      <c r="BA254" t="s"/>
      <c r="BB254" t="n">
        <v>112059</v>
      </c>
      <c r="BC254" t="n">
        <v>42.6864</v>
      </c>
      <c r="BD254" t="n">
        <v>42.6864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368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65.33</v>
      </c>
      <c r="L255" t="s">
        <v>77</v>
      </c>
      <c r="M255" t="s"/>
      <c r="N255" t="s">
        <v>370</v>
      </c>
      <c r="O255" t="s">
        <v>79</v>
      </c>
      <c r="P255" t="s">
        <v>368</v>
      </c>
      <c r="Q255" t="s"/>
      <c r="R255" t="s">
        <v>162</v>
      </c>
      <c r="S255" t="s">
        <v>371</v>
      </c>
      <c r="T255" t="s">
        <v>82</v>
      </c>
      <c r="U255" t="s"/>
      <c r="V255" t="s">
        <v>83</v>
      </c>
      <c r="W255" t="s">
        <v>105</v>
      </c>
      <c r="X255" t="s"/>
      <c r="Y255" t="s">
        <v>85</v>
      </c>
      <c r="Z255">
        <f>HYPERLINK("https://hotel-media.eclerx.com/savepage/tk_15459882511716123_sr_70.html","info")</f>
        <v/>
      </c>
      <c r="AA255" t="n">
        <v>-2329678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/>
      <c r="AO255" t="s"/>
      <c r="AP255" t="n">
        <v>47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2329678</v>
      </c>
      <c r="AZ255" t="s">
        <v>369</v>
      </c>
      <c r="BA255" t="s"/>
      <c r="BB255" t="n">
        <v>112059</v>
      </c>
      <c r="BC255" t="n">
        <v>42.6864</v>
      </c>
      <c r="BD255" t="n">
        <v>42.6864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368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65.33</v>
      </c>
      <c r="L256" t="s">
        <v>77</v>
      </c>
      <c r="M256" t="s"/>
      <c r="N256" t="s">
        <v>184</v>
      </c>
      <c r="O256" t="s">
        <v>79</v>
      </c>
      <c r="P256" t="s">
        <v>368</v>
      </c>
      <c r="Q256" t="s"/>
      <c r="R256" t="s">
        <v>162</v>
      </c>
      <c r="S256" t="s">
        <v>371</v>
      </c>
      <c r="T256" t="s">
        <v>82</v>
      </c>
      <c r="U256" t="s"/>
      <c r="V256" t="s">
        <v>83</v>
      </c>
      <c r="W256" t="s">
        <v>105</v>
      </c>
      <c r="X256" t="s"/>
      <c r="Y256" t="s">
        <v>85</v>
      </c>
      <c r="Z256">
        <f>HYPERLINK("https://hotel-media.eclerx.com/savepage/tk_15459882511716123_sr_70.html","info")</f>
        <v/>
      </c>
      <c r="AA256" t="n">
        <v>-2329678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/>
      <c r="AO256" t="s"/>
      <c r="AP256" t="n">
        <v>47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2329678</v>
      </c>
      <c r="AZ256" t="s">
        <v>369</v>
      </c>
      <c r="BA256" t="s"/>
      <c r="BB256" t="n">
        <v>112059</v>
      </c>
      <c r="BC256" t="n">
        <v>42.6864</v>
      </c>
      <c r="BD256" t="n">
        <v>42.6864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368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65.33</v>
      </c>
      <c r="L257" t="s">
        <v>77</v>
      </c>
      <c r="M257" t="s"/>
      <c r="N257" t="s">
        <v>372</v>
      </c>
      <c r="O257" t="s">
        <v>79</v>
      </c>
      <c r="P257" t="s">
        <v>368</v>
      </c>
      <c r="Q257" t="s"/>
      <c r="R257" t="s">
        <v>162</v>
      </c>
      <c r="S257" t="s">
        <v>371</v>
      </c>
      <c r="T257" t="s">
        <v>82</v>
      </c>
      <c r="U257" t="s"/>
      <c r="V257" t="s">
        <v>83</v>
      </c>
      <c r="W257" t="s">
        <v>105</v>
      </c>
      <c r="X257" t="s"/>
      <c r="Y257" t="s">
        <v>85</v>
      </c>
      <c r="Z257">
        <f>HYPERLINK("https://hotel-media.eclerx.com/savepage/tk_15459882511716123_sr_70.html","info")</f>
        <v/>
      </c>
      <c r="AA257" t="n">
        <v>-2329678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/>
      <c r="AO257" t="s"/>
      <c r="AP257" t="n">
        <v>47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2329678</v>
      </c>
      <c r="AZ257" t="s">
        <v>369</v>
      </c>
      <c r="BA257" t="s"/>
      <c r="BB257" t="n">
        <v>112059</v>
      </c>
      <c r="BC257" t="n">
        <v>42.6864</v>
      </c>
      <c r="BD257" t="n">
        <v>42.6864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368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67.33</v>
      </c>
      <c r="L258" t="s">
        <v>77</v>
      </c>
      <c r="M258" t="s"/>
      <c r="N258" t="s">
        <v>122</v>
      </c>
      <c r="O258" t="s">
        <v>79</v>
      </c>
      <c r="P258" t="s">
        <v>368</v>
      </c>
      <c r="Q258" t="s"/>
      <c r="R258" t="s">
        <v>162</v>
      </c>
      <c r="S258" t="s">
        <v>276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HYPERLINK("https://hotel-media.eclerx.com/savepage/tk_15459882511716123_sr_70.html","info")</f>
        <v/>
      </c>
      <c r="AA258" t="n">
        <v>-2329678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/>
      <c r="AO258" t="s"/>
      <c r="AP258" t="n">
        <v>47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2329678</v>
      </c>
      <c r="AZ258" t="s">
        <v>369</v>
      </c>
      <c r="BA258" t="s"/>
      <c r="BB258" t="n">
        <v>112059</v>
      </c>
      <c r="BC258" t="n">
        <v>42.6864</v>
      </c>
      <c r="BD258" t="n">
        <v>42.6864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368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67.33</v>
      </c>
      <c r="L259" t="s">
        <v>77</v>
      </c>
      <c r="M259" t="s"/>
      <c r="N259" t="s">
        <v>131</v>
      </c>
      <c r="O259" t="s">
        <v>79</v>
      </c>
      <c r="P259" t="s">
        <v>368</v>
      </c>
      <c r="Q259" t="s"/>
      <c r="R259" t="s">
        <v>162</v>
      </c>
      <c r="S259" t="s">
        <v>276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HYPERLINK("https://hotel-media.eclerx.com/savepage/tk_15459882511716123_sr_70.html","info")</f>
        <v/>
      </c>
      <c r="AA259" t="n">
        <v>-2329678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/>
      <c r="AO259" t="s"/>
      <c r="AP259" t="n">
        <v>47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2329678</v>
      </c>
      <c r="AZ259" t="s">
        <v>369</v>
      </c>
      <c r="BA259" t="s"/>
      <c r="BB259" t="n">
        <v>112059</v>
      </c>
      <c r="BC259" t="n">
        <v>42.6864</v>
      </c>
      <c r="BD259" t="n">
        <v>42.6864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368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72.33</v>
      </c>
      <c r="L260" t="s">
        <v>77</v>
      </c>
      <c r="M260" t="s"/>
      <c r="N260" t="s">
        <v>370</v>
      </c>
      <c r="O260" t="s">
        <v>79</v>
      </c>
      <c r="P260" t="s">
        <v>368</v>
      </c>
      <c r="Q260" t="s"/>
      <c r="R260" t="s">
        <v>162</v>
      </c>
      <c r="S260" t="s">
        <v>238</v>
      </c>
      <c r="T260" t="s">
        <v>82</v>
      </c>
      <c r="U260" t="s"/>
      <c r="V260" t="s">
        <v>83</v>
      </c>
      <c r="W260" t="s">
        <v>105</v>
      </c>
      <c r="X260" t="s"/>
      <c r="Y260" t="s">
        <v>85</v>
      </c>
      <c r="Z260">
        <f>HYPERLINK("https://hotel-media.eclerx.com/savepage/tk_15459882511716123_sr_70.html","info")</f>
        <v/>
      </c>
      <c r="AA260" t="n">
        <v>-2329678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/>
      <c r="AO260" t="s"/>
      <c r="AP260" t="n">
        <v>47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2329678</v>
      </c>
      <c r="AZ260" t="s">
        <v>369</v>
      </c>
      <c r="BA260" t="s"/>
      <c r="BB260" t="n">
        <v>112059</v>
      </c>
      <c r="BC260" t="n">
        <v>42.6864</v>
      </c>
      <c r="BD260" t="n">
        <v>42.6864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368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72.33</v>
      </c>
      <c r="L261" t="s">
        <v>77</v>
      </c>
      <c r="M261" t="s"/>
      <c r="N261" t="s">
        <v>184</v>
      </c>
      <c r="O261" t="s">
        <v>79</v>
      </c>
      <c r="P261" t="s">
        <v>368</v>
      </c>
      <c r="Q261" t="s"/>
      <c r="R261" t="s">
        <v>162</v>
      </c>
      <c r="S261" t="s">
        <v>238</v>
      </c>
      <c r="T261" t="s">
        <v>82</v>
      </c>
      <c r="U261" t="s"/>
      <c r="V261" t="s">
        <v>83</v>
      </c>
      <c r="W261" t="s">
        <v>105</v>
      </c>
      <c r="X261" t="s"/>
      <c r="Y261" t="s">
        <v>85</v>
      </c>
      <c r="Z261">
        <f>HYPERLINK("https://hotel-media.eclerx.com/savepage/tk_15459882511716123_sr_70.html","info")</f>
        <v/>
      </c>
      <c r="AA261" t="n">
        <v>-2329678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/>
      <c r="AO261" t="s"/>
      <c r="AP261" t="n">
        <v>47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2329678</v>
      </c>
      <c r="AZ261" t="s">
        <v>369</v>
      </c>
      <c r="BA261" t="s"/>
      <c r="BB261" t="n">
        <v>112059</v>
      </c>
      <c r="BC261" t="n">
        <v>42.6864</v>
      </c>
      <c r="BD261" t="n">
        <v>42.6864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368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72.67</v>
      </c>
      <c r="L262" t="s">
        <v>77</v>
      </c>
      <c r="M262" t="s"/>
      <c r="N262" t="s">
        <v>372</v>
      </c>
      <c r="O262" t="s">
        <v>79</v>
      </c>
      <c r="P262" t="s">
        <v>368</v>
      </c>
      <c r="Q262" t="s"/>
      <c r="R262" t="s">
        <v>162</v>
      </c>
      <c r="S262" t="s">
        <v>373</v>
      </c>
      <c r="T262" t="s">
        <v>82</v>
      </c>
      <c r="U262" t="s"/>
      <c r="V262" t="s">
        <v>83</v>
      </c>
      <c r="W262" t="s">
        <v>105</v>
      </c>
      <c r="X262" t="s"/>
      <c r="Y262" t="s">
        <v>85</v>
      </c>
      <c r="Z262">
        <f>HYPERLINK("https://hotel-media.eclerx.com/savepage/tk_15459882511716123_sr_70.html","info")</f>
        <v/>
      </c>
      <c r="AA262" t="n">
        <v>-2329678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/>
      <c r="AO262" t="s"/>
      <c r="AP262" t="n">
        <v>47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2329678</v>
      </c>
      <c r="AZ262" t="s">
        <v>369</v>
      </c>
      <c r="BA262" t="s"/>
      <c r="BB262" t="n">
        <v>112059</v>
      </c>
      <c r="BC262" t="n">
        <v>42.6864</v>
      </c>
      <c r="BD262" t="n">
        <v>42.6864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77</v>
      </c>
      <c r="L263" t="s">
        <v>77</v>
      </c>
      <c r="M263" t="s"/>
      <c r="N263" t="s">
        <v>123</v>
      </c>
      <c r="O263" t="s">
        <v>79</v>
      </c>
      <c r="P263" t="s">
        <v>368</v>
      </c>
      <c r="Q263" t="s"/>
      <c r="R263" t="s">
        <v>162</v>
      </c>
      <c r="S263" t="s">
        <v>374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HYPERLINK("https://hotel-media.eclerx.com/savepage/tk_15459882511716123_sr_70.html","info")</f>
        <v/>
      </c>
      <c r="AA263" t="n">
        <v>-2329678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/>
      <c r="AO263" t="s"/>
      <c r="AP263" t="n">
        <v>47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2329678</v>
      </c>
      <c r="AZ263" t="s">
        <v>369</v>
      </c>
      <c r="BA263" t="s"/>
      <c r="BB263" t="n">
        <v>112059</v>
      </c>
      <c r="BC263" t="n">
        <v>42.6864</v>
      </c>
      <c r="BD263" t="n">
        <v>42.6864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77</v>
      </c>
      <c r="L264" t="s">
        <v>77</v>
      </c>
      <c r="M264" t="s"/>
      <c r="N264" t="s">
        <v>235</v>
      </c>
      <c r="O264" t="s">
        <v>79</v>
      </c>
      <c r="P264" t="s">
        <v>368</v>
      </c>
      <c r="Q264" t="s"/>
      <c r="R264" t="s">
        <v>162</v>
      </c>
      <c r="S264" t="s">
        <v>374</v>
      </c>
      <c r="T264" t="s">
        <v>82</v>
      </c>
      <c r="U264" t="s"/>
      <c r="V264" t="s">
        <v>83</v>
      </c>
      <c r="W264" t="s">
        <v>105</v>
      </c>
      <c r="X264" t="s"/>
      <c r="Y264" t="s">
        <v>85</v>
      </c>
      <c r="Z264">
        <f>HYPERLINK("https://hotel-media.eclerx.com/savepage/tk_15459882511716123_sr_70.html","info")</f>
        <v/>
      </c>
      <c r="AA264" t="n">
        <v>-2329678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/>
      <c r="AO264" t="s"/>
      <c r="AP264" t="n">
        <v>47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2329678</v>
      </c>
      <c r="AZ264" t="s">
        <v>369</v>
      </c>
      <c r="BA264" t="s"/>
      <c r="BB264" t="n">
        <v>112059</v>
      </c>
      <c r="BC264" t="n">
        <v>42.6864</v>
      </c>
      <c r="BD264" t="n">
        <v>42.6864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77.33</v>
      </c>
      <c r="L265" t="s">
        <v>77</v>
      </c>
      <c r="M265" t="s"/>
      <c r="N265" t="s">
        <v>123</v>
      </c>
      <c r="O265" t="s">
        <v>79</v>
      </c>
      <c r="P265" t="s">
        <v>368</v>
      </c>
      <c r="Q265" t="s"/>
      <c r="R265" t="s">
        <v>162</v>
      </c>
      <c r="S265" t="s">
        <v>375</v>
      </c>
      <c r="T265" t="s">
        <v>82</v>
      </c>
      <c r="U265" t="s"/>
      <c r="V265" t="s">
        <v>83</v>
      </c>
      <c r="W265" t="s">
        <v>105</v>
      </c>
      <c r="X265" t="s"/>
      <c r="Y265" t="s">
        <v>85</v>
      </c>
      <c r="Z265">
        <f>HYPERLINK("https://hotel-media.eclerx.com/savepage/tk_15459882511716123_sr_70.html","info")</f>
        <v/>
      </c>
      <c r="AA265" t="n">
        <v>-2329678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/>
      <c r="AO265" t="s"/>
      <c r="AP265" t="n">
        <v>47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2329678</v>
      </c>
      <c r="AZ265" t="s">
        <v>369</v>
      </c>
      <c r="BA265" t="s"/>
      <c r="BB265" t="n">
        <v>112059</v>
      </c>
      <c r="BC265" t="n">
        <v>42.6864</v>
      </c>
      <c r="BD265" t="n">
        <v>42.6864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78.33</v>
      </c>
      <c r="L266" t="s">
        <v>77</v>
      </c>
      <c r="M266" t="s"/>
      <c r="N266" t="s">
        <v>370</v>
      </c>
      <c r="O266" t="s">
        <v>79</v>
      </c>
      <c r="P266" t="s">
        <v>368</v>
      </c>
      <c r="Q266" t="s"/>
      <c r="R266" t="s">
        <v>162</v>
      </c>
      <c r="S266" t="s">
        <v>241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HYPERLINK("https://hotel-media.eclerx.com/savepage/tk_15459882511716123_sr_70.html","info")</f>
        <v/>
      </c>
      <c r="AA266" t="n">
        <v>-2329678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/>
      <c r="AO266" t="s"/>
      <c r="AP266" t="n">
        <v>47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2329678</v>
      </c>
      <c r="AZ266" t="s">
        <v>369</v>
      </c>
      <c r="BA266" t="s"/>
      <c r="BB266" t="n">
        <v>112059</v>
      </c>
      <c r="BC266" t="n">
        <v>42.6864</v>
      </c>
      <c r="BD266" t="n">
        <v>42.6864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368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78.33</v>
      </c>
      <c r="L267" t="s">
        <v>77</v>
      </c>
      <c r="M267" t="s"/>
      <c r="N267" t="s">
        <v>184</v>
      </c>
      <c r="O267" t="s">
        <v>79</v>
      </c>
      <c r="P267" t="s">
        <v>368</v>
      </c>
      <c r="Q267" t="s"/>
      <c r="R267" t="s">
        <v>162</v>
      </c>
      <c r="S267" t="s">
        <v>241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HYPERLINK("https://hotel-media.eclerx.com/savepage/tk_15459882511716123_sr_70.html","info")</f>
        <v/>
      </c>
      <c r="AA267" t="n">
        <v>-2329678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/>
      <c r="AO267" t="s"/>
      <c r="AP267" t="n">
        <v>47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2329678</v>
      </c>
      <c r="AZ267" t="s">
        <v>369</v>
      </c>
      <c r="BA267" t="s"/>
      <c r="BB267" t="n">
        <v>112059</v>
      </c>
      <c r="BC267" t="n">
        <v>42.6864</v>
      </c>
      <c r="BD267" t="n">
        <v>42.6864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368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78.67</v>
      </c>
      <c r="L268" t="s">
        <v>77</v>
      </c>
      <c r="M268" t="s"/>
      <c r="N268" t="s">
        <v>372</v>
      </c>
      <c r="O268" t="s">
        <v>79</v>
      </c>
      <c r="P268" t="s">
        <v>368</v>
      </c>
      <c r="Q268" t="s"/>
      <c r="R268" t="s">
        <v>162</v>
      </c>
      <c r="S268" t="s">
        <v>376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HYPERLINK("https://hotel-media.eclerx.com/savepage/tk_15459882511716123_sr_70.html","info")</f>
        <v/>
      </c>
      <c r="AA268" t="n">
        <v>-2329678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/>
      <c r="AO268" t="s"/>
      <c r="AP268" t="n">
        <v>47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2329678</v>
      </c>
      <c r="AZ268" t="s">
        <v>369</v>
      </c>
      <c r="BA268" t="s"/>
      <c r="BB268" t="n">
        <v>112059</v>
      </c>
      <c r="BC268" t="n">
        <v>42.6864</v>
      </c>
      <c r="BD268" t="n">
        <v>42.6864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368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122</v>
      </c>
      <c r="O269" t="s">
        <v>79</v>
      </c>
      <c r="P269" t="s">
        <v>368</v>
      </c>
      <c r="Q269" t="s"/>
      <c r="R269" t="s">
        <v>162</v>
      </c>
      <c r="S269" t="s">
        <v>377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HYPERLINK("https://hotel-media.eclerx.com/savepage/tk_15459882511716123_sr_70.html","info")</f>
        <v/>
      </c>
      <c r="AA269" t="n">
        <v>-2329678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/>
      <c r="AO269" t="s"/>
      <c r="AP269" t="n">
        <v>47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2329678</v>
      </c>
      <c r="AZ269" t="s">
        <v>369</v>
      </c>
      <c r="BA269" t="s"/>
      <c r="BB269" t="n">
        <v>112059</v>
      </c>
      <c r="BC269" t="n">
        <v>42.6864</v>
      </c>
      <c r="BD269" t="n">
        <v>42.6864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368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79</v>
      </c>
      <c r="L270" t="s">
        <v>77</v>
      </c>
      <c r="M270" t="s"/>
      <c r="N270" t="s">
        <v>131</v>
      </c>
      <c r="O270" t="s">
        <v>79</v>
      </c>
      <c r="P270" t="s">
        <v>368</v>
      </c>
      <c r="Q270" t="s"/>
      <c r="R270" t="s">
        <v>162</v>
      </c>
      <c r="S270" t="s">
        <v>377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HYPERLINK("https://hotel-media.eclerx.com/savepage/tk_15459882511716123_sr_70.html","info")</f>
        <v/>
      </c>
      <c r="AA270" t="n">
        <v>-2329678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/>
      <c r="AO270" t="s"/>
      <c r="AP270" t="n">
        <v>47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2329678</v>
      </c>
      <c r="AZ270" t="s">
        <v>369</v>
      </c>
      <c r="BA270" t="s"/>
      <c r="BB270" t="n">
        <v>112059</v>
      </c>
      <c r="BC270" t="n">
        <v>42.6864</v>
      </c>
      <c r="BD270" t="n">
        <v>42.6864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368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85.67</v>
      </c>
      <c r="L271" t="s">
        <v>77</v>
      </c>
      <c r="M271" t="s"/>
      <c r="N271" t="s">
        <v>123</v>
      </c>
      <c r="O271" t="s">
        <v>79</v>
      </c>
      <c r="P271" t="s">
        <v>368</v>
      </c>
      <c r="Q271" t="s"/>
      <c r="R271" t="s">
        <v>162</v>
      </c>
      <c r="S271" t="s">
        <v>378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HYPERLINK("https://hotel-media.eclerx.com/savepage/tk_15459882511716123_sr_70.html","info")</f>
        <v/>
      </c>
      <c r="AA271" t="n">
        <v>-2329678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/>
      <c r="AO271" t="s"/>
      <c r="AP271" t="n">
        <v>47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2329678</v>
      </c>
      <c r="AZ271" t="s">
        <v>369</v>
      </c>
      <c r="BA271" t="s"/>
      <c r="BB271" t="n">
        <v>112059</v>
      </c>
      <c r="BC271" t="n">
        <v>42.6864</v>
      </c>
      <c r="BD271" t="n">
        <v>42.6864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368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85.67</v>
      </c>
      <c r="L272" t="s">
        <v>77</v>
      </c>
      <c r="M272" t="s"/>
      <c r="N272" t="s">
        <v>235</v>
      </c>
      <c r="O272" t="s">
        <v>79</v>
      </c>
      <c r="P272" t="s">
        <v>368</v>
      </c>
      <c r="Q272" t="s"/>
      <c r="R272" t="s">
        <v>162</v>
      </c>
      <c r="S272" t="s">
        <v>378</v>
      </c>
      <c r="T272" t="s">
        <v>82</v>
      </c>
      <c r="U272" t="s"/>
      <c r="V272" t="s">
        <v>83</v>
      </c>
      <c r="W272" t="s">
        <v>105</v>
      </c>
      <c r="X272" t="s"/>
      <c r="Y272" t="s">
        <v>85</v>
      </c>
      <c r="Z272">
        <f>HYPERLINK("https://hotel-media.eclerx.com/savepage/tk_15459882511716123_sr_70.html","info")</f>
        <v/>
      </c>
      <c r="AA272" t="n">
        <v>-2329678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/>
      <c r="AO272" t="s"/>
      <c r="AP272" t="n">
        <v>47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2329678</v>
      </c>
      <c r="AZ272" t="s">
        <v>369</v>
      </c>
      <c r="BA272" t="s"/>
      <c r="BB272" t="n">
        <v>112059</v>
      </c>
      <c r="BC272" t="n">
        <v>42.6864</v>
      </c>
      <c r="BD272" t="n">
        <v>42.6864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368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85.67</v>
      </c>
      <c r="L273" t="s">
        <v>77</v>
      </c>
      <c r="M273" t="s"/>
      <c r="N273" t="s">
        <v>123</v>
      </c>
      <c r="O273" t="s">
        <v>79</v>
      </c>
      <c r="P273" t="s">
        <v>368</v>
      </c>
      <c r="Q273" t="s"/>
      <c r="R273" t="s">
        <v>162</v>
      </c>
      <c r="S273" t="s">
        <v>378</v>
      </c>
      <c r="T273" t="s">
        <v>82</v>
      </c>
      <c r="U273" t="s"/>
      <c r="V273" t="s">
        <v>83</v>
      </c>
      <c r="W273" t="s">
        <v>105</v>
      </c>
      <c r="X273" t="s"/>
      <c r="Y273" t="s">
        <v>85</v>
      </c>
      <c r="Z273">
        <f>HYPERLINK("https://hotel-media.eclerx.com/savepage/tk_15459882511716123_sr_70.html","info")</f>
        <v/>
      </c>
      <c r="AA273" t="n">
        <v>-2329678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/>
      <c r="AO273" t="s"/>
      <c r="AP273" t="n">
        <v>47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2329678</v>
      </c>
      <c r="AZ273" t="s">
        <v>369</v>
      </c>
      <c r="BA273" t="s"/>
      <c r="BB273" t="n">
        <v>112059</v>
      </c>
      <c r="BC273" t="n">
        <v>42.6864</v>
      </c>
      <c r="BD273" t="n">
        <v>42.6864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368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89.67</v>
      </c>
      <c r="L274" t="s">
        <v>77</v>
      </c>
      <c r="M274" t="s"/>
      <c r="N274" t="s">
        <v>235</v>
      </c>
      <c r="O274" t="s">
        <v>79</v>
      </c>
      <c r="P274" t="s">
        <v>368</v>
      </c>
      <c r="Q274" t="s"/>
      <c r="R274" t="s">
        <v>162</v>
      </c>
      <c r="S274" t="s">
        <v>379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HYPERLINK("https://hotel-media.eclerx.com/savepage/tk_15459882511716123_sr_70.html","info")</f>
        <v/>
      </c>
      <c r="AA274" t="n">
        <v>-2329678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/>
      <c r="AO274" t="s"/>
      <c r="AP274" t="n">
        <v>47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2329678</v>
      </c>
      <c r="AZ274" t="s">
        <v>369</v>
      </c>
      <c r="BA274" t="s"/>
      <c r="BB274" t="n">
        <v>112059</v>
      </c>
      <c r="BC274" t="n">
        <v>42.6864</v>
      </c>
      <c r="BD274" t="n">
        <v>42.6864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368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92</v>
      </c>
      <c r="L275" t="s">
        <v>77</v>
      </c>
      <c r="M275" t="s"/>
      <c r="N275" t="s">
        <v>184</v>
      </c>
      <c r="O275" t="s">
        <v>79</v>
      </c>
      <c r="P275" t="s">
        <v>368</v>
      </c>
      <c r="Q275" t="s"/>
      <c r="R275" t="s">
        <v>162</v>
      </c>
      <c r="S275" t="s">
        <v>380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HYPERLINK("https://hotel-media.eclerx.com/savepage/tk_15459882511716123_sr_70.html","info")</f>
        <v/>
      </c>
      <c r="AA275" t="n">
        <v>-2329678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/>
      <c r="AO275" t="s"/>
      <c r="AP275" t="n">
        <v>47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2329678</v>
      </c>
      <c r="AZ275" t="s">
        <v>369</v>
      </c>
      <c r="BA275" t="s"/>
      <c r="BB275" t="n">
        <v>112059</v>
      </c>
      <c r="BC275" t="n">
        <v>42.6864</v>
      </c>
      <c r="BD275" t="n">
        <v>42.6864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368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92</v>
      </c>
      <c r="L276" t="s">
        <v>77</v>
      </c>
      <c r="M276" t="s"/>
      <c r="N276" t="s">
        <v>370</v>
      </c>
      <c r="O276" t="s">
        <v>79</v>
      </c>
      <c r="P276" t="s">
        <v>368</v>
      </c>
      <c r="Q276" t="s"/>
      <c r="R276" t="s">
        <v>162</v>
      </c>
      <c r="S276" t="s">
        <v>380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HYPERLINK("https://hotel-media.eclerx.com/savepage/tk_15459882511716123_sr_70.html","info")</f>
        <v/>
      </c>
      <c r="AA276" t="n">
        <v>-2329678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/>
      <c r="AO276" t="s"/>
      <c r="AP276" t="n">
        <v>47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2329678</v>
      </c>
      <c r="AZ276" t="s">
        <v>369</v>
      </c>
      <c r="BA276" t="s"/>
      <c r="BB276" t="n">
        <v>112059</v>
      </c>
      <c r="BC276" t="n">
        <v>42.6864</v>
      </c>
      <c r="BD276" t="n">
        <v>42.6864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368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92.33</v>
      </c>
      <c r="L277" t="s">
        <v>77</v>
      </c>
      <c r="M277" t="s"/>
      <c r="N277" t="s">
        <v>372</v>
      </c>
      <c r="O277" t="s">
        <v>79</v>
      </c>
      <c r="P277" t="s">
        <v>368</v>
      </c>
      <c r="Q277" t="s"/>
      <c r="R277" t="s">
        <v>162</v>
      </c>
      <c r="S277" t="s">
        <v>381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HYPERLINK("https://hotel-media.eclerx.com/savepage/tk_15459882511716123_sr_70.html","info")</f>
        <v/>
      </c>
      <c r="AA277" t="n">
        <v>-2329678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/>
      <c r="AO277" t="s"/>
      <c r="AP277" t="n">
        <v>47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2329678</v>
      </c>
      <c r="AZ277" t="s">
        <v>369</v>
      </c>
      <c r="BA277" t="s"/>
      <c r="BB277" t="n">
        <v>112059</v>
      </c>
      <c r="BC277" t="n">
        <v>42.6864</v>
      </c>
      <c r="BD277" t="n">
        <v>42.6864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368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100.67</v>
      </c>
      <c r="L278" t="s">
        <v>77</v>
      </c>
      <c r="M278" t="s"/>
      <c r="N278" t="s">
        <v>382</v>
      </c>
      <c r="O278" t="s">
        <v>79</v>
      </c>
      <c r="P278" t="s">
        <v>368</v>
      </c>
      <c r="Q278" t="s"/>
      <c r="R278" t="s">
        <v>162</v>
      </c>
      <c r="S278" t="s">
        <v>248</v>
      </c>
      <c r="T278" t="s">
        <v>82</v>
      </c>
      <c r="U278" t="s"/>
      <c r="V278" t="s">
        <v>83</v>
      </c>
      <c r="W278" t="s">
        <v>105</v>
      </c>
      <c r="X278" t="s"/>
      <c r="Y278" t="s">
        <v>85</v>
      </c>
      <c r="Z278">
        <f>HYPERLINK("https://hotel-media.eclerx.com/savepage/tk_15459882511716123_sr_70.html","info")</f>
        <v/>
      </c>
      <c r="AA278" t="n">
        <v>-2329678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/>
      <c r="AO278" t="s"/>
      <c r="AP278" t="n">
        <v>47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2329678</v>
      </c>
      <c r="AZ278" t="s">
        <v>369</v>
      </c>
      <c r="BA278" t="s"/>
      <c r="BB278" t="n">
        <v>112059</v>
      </c>
      <c r="BC278" t="n">
        <v>42.6864</v>
      </c>
      <c r="BD278" t="n">
        <v>42.6864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368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105.33</v>
      </c>
      <c r="L279" t="s">
        <v>77</v>
      </c>
      <c r="M279" t="s"/>
      <c r="N279" t="s">
        <v>235</v>
      </c>
      <c r="O279" t="s">
        <v>79</v>
      </c>
      <c r="P279" t="s">
        <v>368</v>
      </c>
      <c r="Q279" t="s"/>
      <c r="R279" t="s">
        <v>162</v>
      </c>
      <c r="S279" t="s">
        <v>383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HYPERLINK("https://hotel-media.eclerx.com/savepage/tk_15459882511716123_sr_70.html","info")</f>
        <v/>
      </c>
      <c r="AA279" t="n">
        <v>-2329678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/>
      <c r="AO279" t="s"/>
      <c r="AP279" t="n">
        <v>47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2329678</v>
      </c>
      <c r="AZ279" t="s">
        <v>369</v>
      </c>
      <c r="BA279" t="s"/>
      <c r="BB279" t="n">
        <v>112059</v>
      </c>
      <c r="BC279" t="n">
        <v>42.6864</v>
      </c>
      <c r="BD279" t="n">
        <v>42.6864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368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111.67</v>
      </c>
      <c r="L280" t="s">
        <v>77</v>
      </c>
      <c r="M280" t="s"/>
      <c r="N280" t="s">
        <v>382</v>
      </c>
      <c r="O280" t="s">
        <v>79</v>
      </c>
      <c r="P280" t="s">
        <v>368</v>
      </c>
      <c r="Q280" t="s"/>
      <c r="R280" t="s">
        <v>162</v>
      </c>
      <c r="S280" t="s">
        <v>384</v>
      </c>
      <c r="T280" t="s">
        <v>82</v>
      </c>
      <c r="U280" t="s"/>
      <c r="V280" t="s">
        <v>83</v>
      </c>
      <c r="W280" t="s">
        <v>105</v>
      </c>
      <c r="X280" t="s"/>
      <c r="Y280" t="s">
        <v>85</v>
      </c>
      <c r="Z280">
        <f>HYPERLINK("https://hotel-media.eclerx.com/savepage/tk_15459882511716123_sr_70.html","info")</f>
        <v/>
      </c>
      <c r="AA280" t="n">
        <v>-2329678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/>
      <c r="AO280" t="s"/>
      <c r="AP280" t="n">
        <v>47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2329678</v>
      </c>
      <c r="AZ280" t="s">
        <v>369</v>
      </c>
      <c r="BA280" t="s"/>
      <c r="BB280" t="n">
        <v>112059</v>
      </c>
      <c r="BC280" t="n">
        <v>42.6864</v>
      </c>
      <c r="BD280" t="n">
        <v>42.6864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368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112</v>
      </c>
      <c r="L281" t="s">
        <v>77</v>
      </c>
      <c r="M281" t="s"/>
      <c r="N281" t="s">
        <v>382</v>
      </c>
      <c r="O281" t="s">
        <v>79</v>
      </c>
      <c r="P281" t="s">
        <v>368</v>
      </c>
      <c r="Q281" t="s"/>
      <c r="R281" t="s">
        <v>162</v>
      </c>
      <c r="S281" t="s">
        <v>385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HYPERLINK("https://hotel-media.eclerx.com/savepage/tk_15459882511716123_sr_70.html","info")</f>
        <v/>
      </c>
      <c r="AA281" t="n">
        <v>-2329678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/>
      <c r="AO281" t="s"/>
      <c r="AP281" t="n">
        <v>47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2329678</v>
      </c>
      <c r="AZ281" t="s">
        <v>369</v>
      </c>
      <c r="BA281" t="s"/>
      <c r="BB281" t="n">
        <v>112059</v>
      </c>
      <c r="BC281" t="n">
        <v>42.6864</v>
      </c>
      <c r="BD281" t="n">
        <v>42.6864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368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131.67</v>
      </c>
      <c r="L282" t="s">
        <v>77</v>
      </c>
      <c r="M282" t="s"/>
      <c r="N282" t="s">
        <v>382</v>
      </c>
      <c r="O282" t="s">
        <v>79</v>
      </c>
      <c r="P282" t="s">
        <v>368</v>
      </c>
      <c r="Q282" t="s"/>
      <c r="R282" t="s">
        <v>162</v>
      </c>
      <c r="S282" t="s">
        <v>386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HYPERLINK("https://hotel-media.eclerx.com/savepage/tk_15459882511716123_sr_70.html","info")</f>
        <v/>
      </c>
      <c r="AA282" t="n">
        <v>-2329678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/>
      <c r="AO282" t="s"/>
      <c r="AP282" t="n">
        <v>47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2329678</v>
      </c>
      <c r="AZ282" t="s">
        <v>369</v>
      </c>
      <c r="BA282" t="s"/>
      <c r="BB282" t="n">
        <v>112059</v>
      </c>
      <c r="BC282" t="n">
        <v>42.6864</v>
      </c>
      <c r="BD282" t="n">
        <v>42.6864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368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290</v>
      </c>
      <c r="L283" t="s">
        <v>77</v>
      </c>
      <c r="M283" t="s"/>
      <c r="N283" t="s">
        <v>387</v>
      </c>
      <c r="O283" t="s">
        <v>79</v>
      </c>
      <c r="P283" t="s">
        <v>368</v>
      </c>
      <c r="Q283" t="s"/>
      <c r="R283" t="s">
        <v>162</v>
      </c>
      <c r="S283" t="s">
        <v>388</v>
      </c>
      <c r="T283" t="s">
        <v>82</v>
      </c>
      <c r="U283" t="s"/>
      <c r="V283" t="s">
        <v>83</v>
      </c>
      <c r="W283" t="s">
        <v>105</v>
      </c>
      <c r="X283" t="s"/>
      <c r="Y283" t="s">
        <v>85</v>
      </c>
      <c r="Z283">
        <f>HYPERLINK("https://hotel-media.eclerx.com/savepage/tk_15459882511716123_sr_70.html","info")</f>
        <v/>
      </c>
      <c r="AA283" t="n">
        <v>-2329678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/>
      <c r="AO283" t="s"/>
      <c r="AP283" t="n">
        <v>47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2329678</v>
      </c>
      <c r="AZ283" t="s">
        <v>369</v>
      </c>
      <c r="BA283" t="s"/>
      <c r="BB283" t="n">
        <v>112059</v>
      </c>
      <c r="BC283" t="n">
        <v>42.6864</v>
      </c>
      <c r="BD283" t="n">
        <v>42.6864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368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290.33</v>
      </c>
      <c r="L284" t="s">
        <v>77</v>
      </c>
      <c r="M284" t="s"/>
      <c r="N284" t="s">
        <v>350</v>
      </c>
      <c r="O284" t="s">
        <v>79</v>
      </c>
      <c r="P284" t="s">
        <v>368</v>
      </c>
      <c r="Q284" t="s"/>
      <c r="R284" t="s">
        <v>162</v>
      </c>
      <c r="S284" t="s">
        <v>389</v>
      </c>
      <c r="T284" t="s">
        <v>82</v>
      </c>
      <c r="U284" t="s"/>
      <c r="V284" t="s">
        <v>83</v>
      </c>
      <c r="W284" t="s">
        <v>105</v>
      </c>
      <c r="X284" t="s"/>
      <c r="Y284" t="s">
        <v>85</v>
      </c>
      <c r="Z284">
        <f>HYPERLINK("https://hotel-media.eclerx.com/savepage/tk_15459882511716123_sr_70.html","info")</f>
        <v/>
      </c>
      <c r="AA284" t="n">
        <v>-2329678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/>
      <c r="AO284" t="s"/>
      <c r="AP284" t="n">
        <v>47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2329678</v>
      </c>
      <c r="AZ284" t="s">
        <v>369</v>
      </c>
      <c r="BA284" t="s"/>
      <c r="BB284" t="n">
        <v>112059</v>
      </c>
      <c r="BC284" t="n">
        <v>42.6864</v>
      </c>
      <c r="BD284" t="n">
        <v>42.6864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368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290.67</v>
      </c>
      <c r="L285" t="s">
        <v>77</v>
      </c>
      <c r="M285" t="s"/>
      <c r="N285" t="s">
        <v>387</v>
      </c>
      <c r="O285" t="s">
        <v>79</v>
      </c>
      <c r="P285" t="s">
        <v>368</v>
      </c>
      <c r="Q285" t="s"/>
      <c r="R285" t="s">
        <v>162</v>
      </c>
      <c r="S285" t="s">
        <v>390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HYPERLINK("https://hotel-media.eclerx.com/savepage/tk_15459882511716123_sr_70.html","info")</f>
        <v/>
      </c>
      <c r="AA285" t="n">
        <v>-2329678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/>
      <c r="AO285" t="s"/>
      <c r="AP285" t="n">
        <v>47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2329678</v>
      </c>
      <c r="AZ285" t="s">
        <v>369</v>
      </c>
      <c r="BA285" t="s"/>
      <c r="BB285" t="n">
        <v>112059</v>
      </c>
      <c r="BC285" t="n">
        <v>42.6864</v>
      </c>
      <c r="BD285" t="n">
        <v>42.6864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368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291</v>
      </c>
      <c r="L286" t="s">
        <v>77</v>
      </c>
      <c r="M286" t="s"/>
      <c r="N286" t="s">
        <v>350</v>
      </c>
      <c r="O286" t="s">
        <v>79</v>
      </c>
      <c r="P286" t="s">
        <v>368</v>
      </c>
      <c r="Q286" t="s"/>
      <c r="R286" t="s">
        <v>162</v>
      </c>
      <c r="S286" t="s">
        <v>391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HYPERLINK("https://hotel-media.eclerx.com/savepage/tk_15459882511716123_sr_70.html","info")</f>
        <v/>
      </c>
      <c r="AA286" t="n">
        <v>-2329678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/>
      <c r="AO286" t="s"/>
      <c r="AP286" t="n">
        <v>47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2329678</v>
      </c>
      <c r="AZ286" t="s">
        <v>369</v>
      </c>
      <c r="BA286" t="s"/>
      <c r="BB286" t="n">
        <v>112059</v>
      </c>
      <c r="BC286" t="n">
        <v>42.6864</v>
      </c>
      <c r="BD286" t="n">
        <v>42.6864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368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322</v>
      </c>
      <c r="L287" t="s">
        <v>77</v>
      </c>
      <c r="M287" t="s"/>
      <c r="N287" t="s">
        <v>387</v>
      </c>
      <c r="O287" t="s">
        <v>79</v>
      </c>
      <c r="P287" t="s">
        <v>368</v>
      </c>
      <c r="Q287" t="s"/>
      <c r="R287" t="s">
        <v>162</v>
      </c>
      <c r="S287" t="s">
        <v>392</v>
      </c>
      <c r="T287" t="s">
        <v>82</v>
      </c>
      <c r="U287" t="s"/>
      <c r="V287" t="s">
        <v>83</v>
      </c>
      <c r="W287" t="s">
        <v>105</v>
      </c>
      <c r="X287" t="s"/>
      <c r="Y287" t="s">
        <v>85</v>
      </c>
      <c r="Z287">
        <f>HYPERLINK("https://hotel-media.eclerx.com/savepage/tk_15459882511716123_sr_70.html","info")</f>
        <v/>
      </c>
      <c r="AA287" t="n">
        <v>-2329678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/>
      <c r="AO287" t="s"/>
      <c r="AP287" t="n">
        <v>47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2329678</v>
      </c>
      <c r="AZ287" t="s">
        <v>369</v>
      </c>
      <c r="BA287" t="s"/>
      <c r="BB287" t="n">
        <v>112059</v>
      </c>
      <c r="BC287" t="n">
        <v>42.6864</v>
      </c>
      <c r="BD287" t="n">
        <v>42.6864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368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322.33</v>
      </c>
      <c r="L288" t="s">
        <v>77</v>
      </c>
      <c r="M288" t="s"/>
      <c r="N288" t="s">
        <v>350</v>
      </c>
      <c r="O288" t="s">
        <v>79</v>
      </c>
      <c r="P288" t="s">
        <v>368</v>
      </c>
      <c r="Q288" t="s"/>
      <c r="R288" t="s">
        <v>162</v>
      </c>
      <c r="S288" t="s">
        <v>393</v>
      </c>
      <c r="T288" t="s">
        <v>82</v>
      </c>
      <c r="U288" t="s"/>
      <c r="V288" t="s">
        <v>83</v>
      </c>
      <c r="W288" t="s">
        <v>105</v>
      </c>
      <c r="X288" t="s"/>
      <c r="Y288" t="s">
        <v>85</v>
      </c>
      <c r="Z288">
        <f>HYPERLINK("https://hotel-media.eclerx.com/savepage/tk_15459882511716123_sr_70.html","info")</f>
        <v/>
      </c>
      <c r="AA288" t="n">
        <v>-2329678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/>
      <c r="AO288" t="s"/>
      <c r="AP288" t="n">
        <v>47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2329678</v>
      </c>
      <c r="AZ288" t="s">
        <v>369</v>
      </c>
      <c r="BA288" t="s"/>
      <c r="BB288" t="n">
        <v>112059</v>
      </c>
      <c r="BC288" t="n">
        <v>42.6864</v>
      </c>
      <c r="BD288" t="n">
        <v>42.6864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368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341.67</v>
      </c>
      <c r="L289" t="s">
        <v>77</v>
      </c>
      <c r="M289" t="s"/>
      <c r="N289" t="s">
        <v>387</v>
      </c>
      <c r="O289" t="s">
        <v>79</v>
      </c>
      <c r="P289" t="s">
        <v>368</v>
      </c>
      <c r="Q289" t="s"/>
      <c r="R289" t="s">
        <v>162</v>
      </c>
      <c r="S289" t="s">
        <v>394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HYPERLINK("https://hotel-media.eclerx.com/savepage/tk_15459882511716123_sr_70.html","info")</f>
        <v/>
      </c>
      <c r="AA289" t="n">
        <v>-2329678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/>
      <c r="AO289" t="s"/>
      <c r="AP289" t="n">
        <v>47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2329678</v>
      </c>
      <c r="AZ289" t="s">
        <v>369</v>
      </c>
      <c r="BA289" t="s"/>
      <c r="BB289" t="n">
        <v>112059</v>
      </c>
      <c r="BC289" t="n">
        <v>42.6864</v>
      </c>
      <c r="BD289" t="n">
        <v>42.6864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368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342</v>
      </c>
      <c r="L290" t="s">
        <v>77</v>
      </c>
      <c r="M290" t="s"/>
      <c r="N290" t="s">
        <v>350</v>
      </c>
      <c r="O290" t="s">
        <v>79</v>
      </c>
      <c r="P290" t="s">
        <v>368</v>
      </c>
      <c r="Q290" t="s"/>
      <c r="R290" t="s">
        <v>162</v>
      </c>
      <c r="S290" t="s">
        <v>395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HYPERLINK("https://hotel-media.eclerx.com/savepage/tk_15459882511716123_sr_70.html","info")</f>
        <v/>
      </c>
      <c r="AA290" t="n">
        <v>-2329678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/>
      <c r="AO290" t="s"/>
      <c r="AP290" t="n">
        <v>47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2329678</v>
      </c>
      <c r="AZ290" t="s">
        <v>369</v>
      </c>
      <c r="BA290" t="s"/>
      <c r="BB290" t="n">
        <v>112059</v>
      </c>
      <c r="BC290" t="n">
        <v>42.6864</v>
      </c>
      <c r="BD290" t="n">
        <v>42.6864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396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16.33</v>
      </c>
      <c r="L291" t="s">
        <v>77</v>
      </c>
      <c r="M291" t="s"/>
      <c r="N291" t="s">
        <v>206</v>
      </c>
      <c r="O291" t="s">
        <v>79</v>
      </c>
      <c r="P291" t="s">
        <v>396</v>
      </c>
      <c r="Q291" t="s"/>
      <c r="R291" t="s">
        <v>397</v>
      </c>
      <c r="S291" t="s">
        <v>398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HYPERLINK("https://hotel-media.eclerx.com/savepage/tk_15459882986757035_sr_71.html","info")</f>
        <v/>
      </c>
      <c r="AA291" t="n">
        <v>-2992952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/>
      <c r="AO291" t="s"/>
      <c r="AP291" t="n">
        <v>57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2992952</v>
      </c>
      <c r="AZ291" t="s">
        <v>399</v>
      </c>
      <c r="BA291" t="s"/>
      <c r="BB291" t="n">
        <v>3689222</v>
      </c>
      <c r="BC291" t="n">
        <v>42.3343</v>
      </c>
      <c r="BD291" t="n">
        <v>42.3343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396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24.33</v>
      </c>
      <c r="L292" t="s">
        <v>77</v>
      </c>
      <c r="M292" t="s"/>
      <c r="N292" t="s">
        <v>362</v>
      </c>
      <c r="O292" t="s">
        <v>79</v>
      </c>
      <c r="P292" t="s">
        <v>396</v>
      </c>
      <c r="Q292" t="s"/>
      <c r="R292" t="s">
        <v>397</v>
      </c>
      <c r="S292" t="s">
        <v>209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HYPERLINK("https://hotel-media.eclerx.com/savepage/tk_15459882986757035_sr_71.html","info")</f>
        <v/>
      </c>
      <c r="AA292" t="n">
        <v>-2992952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/>
      <c r="AO292" t="s"/>
      <c r="AP292" t="n">
        <v>57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2992952</v>
      </c>
      <c r="AZ292" t="s">
        <v>399</v>
      </c>
      <c r="BA292" t="s"/>
      <c r="BB292" t="n">
        <v>3689222</v>
      </c>
      <c r="BC292" t="n">
        <v>42.3343</v>
      </c>
      <c r="BD292" t="n">
        <v>42.3343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40.67</v>
      </c>
      <c r="L293" t="s">
        <v>77</v>
      </c>
      <c r="M293" t="s"/>
      <c r="N293" t="s">
        <v>400</v>
      </c>
      <c r="O293" t="s">
        <v>79</v>
      </c>
      <c r="P293" t="s">
        <v>396</v>
      </c>
      <c r="Q293" t="s"/>
      <c r="R293" t="s">
        <v>397</v>
      </c>
      <c r="S293" t="s">
        <v>313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HYPERLINK("https://hotel-media.eclerx.com/savepage/tk_15459882986757035_sr_71.html","info")</f>
        <v/>
      </c>
      <c r="AA293" t="n">
        <v>-2992952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/>
      <c r="AO293" t="s"/>
      <c r="AP293" t="n">
        <v>57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2992952</v>
      </c>
      <c r="AZ293" t="s">
        <v>399</v>
      </c>
      <c r="BA293" t="s"/>
      <c r="BB293" t="n">
        <v>3689222</v>
      </c>
      <c r="BC293" t="n">
        <v>42.3343</v>
      </c>
      <c r="BD293" t="n">
        <v>42.3343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401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33</v>
      </c>
      <c r="L294" t="s">
        <v>77</v>
      </c>
      <c r="M294" t="s"/>
      <c r="N294" t="s">
        <v>402</v>
      </c>
      <c r="O294" t="s">
        <v>79</v>
      </c>
      <c r="P294" t="s">
        <v>401</v>
      </c>
      <c r="Q294" t="s"/>
      <c r="R294" t="s">
        <v>80</v>
      </c>
      <c r="S294" t="s">
        <v>213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HYPERLINK("https://hotel-media.eclerx.com/savepage/tk_15459883734330118_sr_70.html","info")</f>
        <v/>
      </c>
      <c r="AA294" t="n">
        <v>-2329936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/>
      <c r="AO294" t="s"/>
      <c r="AP294" t="n">
        <v>73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2329936</v>
      </c>
      <c r="AZ294" t="s">
        <v>403</v>
      </c>
      <c r="BA294" t="s"/>
      <c r="BB294" t="n">
        <v>316493</v>
      </c>
      <c r="BC294" t="n">
        <v>42.6959</v>
      </c>
      <c r="BD294" t="n">
        <v>42.6959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401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48.33</v>
      </c>
      <c r="L295" t="s">
        <v>77</v>
      </c>
      <c r="M295" t="s"/>
      <c r="N295" t="s">
        <v>404</v>
      </c>
      <c r="O295" t="s">
        <v>79</v>
      </c>
      <c r="P295" t="s">
        <v>401</v>
      </c>
      <c r="Q295" t="s"/>
      <c r="R295" t="s">
        <v>80</v>
      </c>
      <c r="S295" t="s">
        <v>201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HYPERLINK("https://hotel-media.eclerx.com/savepage/tk_15459883734330118_sr_70.html","info")</f>
        <v/>
      </c>
      <c r="AA295" t="n">
        <v>-2329936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/>
      <c r="AO295" t="s"/>
      <c r="AP295" t="n">
        <v>73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2329936</v>
      </c>
      <c r="AZ295" t="s">
        <v>403</v>
      </c>
      <c r="BA295" t="s"/>
      <c r="BB295" t="n">
        <v>316493</v>
      </c>
      <c r="BC295" t="n">
        <v>42.6959</v>
      </c>
      <c r="BD295" t="n">
        <v>42.6959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401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54.33</v>
      </c>
      <c r="L296" t="s">
        <v>77</v>
      </c>
      <c r="M296" t="s"/>
      <c r="N296" t="s">
        <v>405</v>
      </c>
      <c r="O296" t="s">
        <v>79</v>
      </c>
      <c r="P296" t="s">
        <v>401</v>
      </c>
      <c r="Q296" t="s"/>
      <c r="R296" t="s">
        <v>80</v>
      </c>
      <c r="S296" t="s">
        <v>406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HYPERLINK("https://hotel-media.eclerx.com/savepage/tk_15459883734330118_sr_70.html","info")</f>
        <v/>
      </c>
      <c r="AA296" t="n">
        <v>-2329936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/>
      <c r="AO296" t="s"/>
      <c r="AP296" t="n">
        <v>73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2329936</v>
      </c>
      <c r="AZ296" t="s">
        <v>403</v>
      </c>
      <c r="BA296" t="s"/>
      <c r="BB296" t="n">
        <v>316493</v>
      </c>
      <c r="BC296" t="n">
        <v>42.6959</v>
      </c>
      <c r="BD296" t="n">
        <v>42.6959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407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29.33</v>
      </c>
      <c r="L297" t="s">
        <v>77</v>
      </c>
      <c r="M297" t="s"/>
      <c r="N297" t="s">
        <v>206</v>
      </c>
      <c r="O297" t="s">
        <v>79</v>
      </c>
      <c r="P297" t="s">
        <v>407</v>
      </c>
      <c r="Q297" t="s"/>
      <c r="R297" t="s">
        <v>117</v>
      </c>
      <c r="S297" t="s">
        <v>181</v>
      </c>
      <c r="T297" t="s">
        <v>82</v>
      </c>
      <c r="U297" t="s"/>
      <c r="V297" t="s">
        <v>83</v>
      </c>
      <c r="W297" t="s">
        <v>105</v>
      </c>
      <c r="X297" t="s"/>
      <c r="Y297" t="s">
        <v>85</v>
      </c>
      <c r="Z297">
        <f>HYPERLINK("https://hotel-media.eclerx.com/savepage/tk_15459880905681694_sr_70.html","info")</f>
        <v/>
      </c>
      <c r="AA297" t="n">
        <v>-2329327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/>
      <c r="AO297" t="s"/>
      <c r="AP297" t="n">
        <v>13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2329327</v>
      </c>
      <c r="AZ297" t="s">
        <v>408</v>
      </c>
      <c r="BA297" t="s"/>
      <c r="BB297" t="n">
        <v>112066</v>
      </c>
      <c r="BC297" t="n">
        <v>42.6762</v>
      </c>
      <c r="BD297" t="n">
        <v>42.6762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407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31.33</v>
      </c>
      <c r="L298" t="s">
        <v>77</v>
      </c>
      <c r="M298" t="s"/>
      <c r="N298" t="s">
        <v>184</v>
      </c>
      <c r="O298" t="s">
        <v>79</v>
      </c>
      <c r="P298" t="s">
        <v>407</v>
      </c>
      <c r="Q298" t="s"/>
      <c r="R298" t="s">
        <v>117</v>
      </c>
      <c r="S298" t="s">
        <v>177</v>
      </c>
      <c r="T298" t="s">
        <v>82</v>
      </c>
      <c r="U298" t="s"/>
      <c r="V298" t="s">
        <v>83</v>
      </c>
      <c r="W298" t="s">
        <v>105</v>
      </c>
      <c r="X298" t="s"/>
      <c r="Y298" t="s">
        <v>85</v>
      </c>
      <c r="Z298">
        <f>HYPERLINK("https://hotel-media.eclerx.com/savepage/tk_15459880905681694_sr_70.html","info")</f>
        <v/>
      </c>
      <c r="AA298" t="n">
        <v>-2329327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/>
      <c r="AO298" t="s"/>
      <c r="AP298" t="n">
        <v>13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2329327</v>
      </c>
      <c r="AZ298" t="s">
        <v>408</v>
      </c>
      <c r="BA298" t="s"/>
      <c r="BB298" t="n">
        <v>112066</v>
      </c>
      <c r="BC298" t="n">
        <v>42.6762</v>
      </c>
      <c r="BD298" t="n">
        <v>42.6762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407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35.33</v>
      </c>
      <c r="L299" t="s">
        <v>77</v>
      </c>
      <c r="M299" t="s"/>
      <c r="N299" t="s">
        <v>206</v>
      </c>
      <c r="O299" t="s">
        <v>79</v>
      </c>
      <c r="P299" t="s">
        <v>407</v>
      </c>
      <c r="Q299" t="s"/>
      <c r="R299" t="s">
        <v>117</v>
      </c>
      <c r="S299" t="s">
        <v>95</v>
      </c>
      <c r="T299" t="s">
        <v>82</v>
      </c>
      <c r="U299" t="s"/>
      <c r="V299" t="s">
        <v>83</v>
      </c>
      <c r="W299" t="s">
        <v>105</v>
      </c>
      <c r="X299" t="s"/>
      <c r="Y299" t="s">
        <v>85</v>
      </c>
      <c r="Z299">
        <f>HYPERLINK("https://hotel-media.eclerx.com/savepage/tk_15459880905681694_sr_70.html","info")</f>
        <v/>
      </c>
      <c r="AA299" t="n">
        <v>-2329327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/>
      <c r="AO299" t="s"/>
      <c r="AP299" t="n">
        <v>13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2329327</v>
      </c>
      <c r="AZ299" t="s">
        <v>408</v>
      </c>
      <c r="BA299" t="s"/>
      <c r="BB299" t="n">
        <v>112066</v>
      </c>
      <c r="BC299" t="n">
        <v>42.6762</v>
      </c>
      <c r="BD299" t="n">
        <v>42.6762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407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37.67</v>
      </c>
      <c r="L300" t="s">
        <v>77</v>
      </c>
      <c r="M300" t="s"/>
      <c r="N300" t="s">
        <v>184</v>
      </c>
      <c r="O300" t="s">
        <v>79</v>
      </c>
      <c r="P300" t="s">
        <v>407</v>
      </c>
      <c r="Q300" t="s"/>
      <c r="R300" t="s">
        <v>117</v>
      </c>
      <c r="S300" t="s">
        <v>286</v>
      </c>
      <c r="T300" t="s">
        <v>82</v>
      </c>
      <c r="U300" t="s"/>
      <c r="V300" t="s">
        <v>83</v>
      </c>
      <c r="W300" t="s">
        <v>105</v>
      </c>
      <c r="X300" t="s"/>
      <c r="Y300" t="s">
        <v>85</v>
      </c>
      <c r="Z300">
        <f>HYPERLINK("https://hotel-media.eclerx.com/savepage/tk_15459880905681694_sr_70.html","info")</f>
        <v/>
      </c>
      <c r="AA300" t="n">
        <v>-2329327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/>
      <c r="AO300" t="s"/>
      <c r="AP300" t="n">
        <v>13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2329327</v>
      </c>
      <c r="AZ300" t="s">
        <v>408</v>
      </c>
      <c r="BA300" t="s"/>
      <c r="BB300" t="n">
        <v>112066</v>
      </c>
      <c r="BC300" t="n">
        <v>42.6762</v>
      </c>
      <c r="BD300" t="n">
        <v>42.6762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407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39</v>
      </c>
      <c r="L301" t="s">
        <v>77</v>
      </c>
      <c r="M301" t="s"/>
      <c r="N301" t="s">
        <v>172</v>
      </c>
      <c r="O301" t="s">
        <v>79</v>
      </c>
      <c r="P301" t="s">
        <v>407</v>
      </c>
      <c r="Q301" t="s"/>
      <c r="R301" t="s">
        <v>117</v>
      </c>
      <c r="S301" t="s">
        <v>409</v>
      </c>
      <c r="T301" t="s">
        <v>82</v>
      </c>
      <c r="U301" t="s"/>
      <c r="V301" t="s">
        <v>83</v>
      </c>
      <c r="W301" t="s">
        <v>105</v>
      </c>
      <c r="X301" t="s"/>
      <c r="Y301" t="s">
        <v>85</v>
      </c>
      <c r="Z301">
        <f>HYPERLINK("https://hotel-media.eclerx.com/savepage/tk_15459880905681694_sr_70.html","info")</f>
        <v/>
      </c>
      <c r="AA301" t="n">
        <v>-2329327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/>
      <c r="AO301" t="s"/>
      <c r="AP301" t="n">
        <v>13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2329327</v>
      </c>
      <c r="AZ301" t="s">
        <v>408</v>
      </c>
      <c r="BA301" t="s"/>
      <c r="BB301" t="n">
        <v>112066</v>
      </c>
      <c r="BC301" t="n">
        <v>42.6762</v>
      </c>
      <c r="BD301" t="n">
        <v>42.6762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407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47</v>
      </c>
      <c r="L302" t="s">
        <v>77</v>
      </c>
      <c r="M302" t="s"/>
      <c r="N302" t="s">
        <v>172</v>
      </c>
      <c r="O302" t="s">
        <v>79</v>
      </c>
      <c r="P302" t="s">
        <v>407</v>
      </c>
      <c r="Q302" t="s"/>
      <c r="R302" t="s">
        <v>117</v>
      </c>
      <c r="S302" t="s">
        <v>345</v>
      </c>
      <c r="T302" t="s">
        <v>82</v>
      </c>
      <c r="U302" t="s"/>
      <c r="V302" t="s">
        <v>83</v>
      </c>
      <c r="W302" t="s">
        <v>105</v>
      </c>
      <c r="X302" t="s"/>
      <c r="Y302" t="s">
        <v>85</v>
      </c>
      <c r="Z302">
        <f>HYPERLINK("https://hotel-media.eclerx.com/savepage/tk_15459880905681694_sr_70.html","info")</f>
        <v/>
      </c>
      <c r="AA302" t="n">
        <v>-2329327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/>
      <c r="AO302" t="s"/>
      <c r="AP302" t="n">
        <v>13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2329327</v>
      </c>
      <c r="AZ302" t="s">
        <v>408</v>
      </c>
      <c r="BA302" t="s"/>
      <c r="BB302" t="n">
        <v>112066</v>
      </c>
      <c r="BC302" t="n">
        <v>42.6762</v>
      </c>
      <c r="BD302" t="n">
        <v>42.6762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410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18.67</v>
      </c>
      <c r="L303" t="s">
        <v>77</v>
      </c>
      <c r="M303" t="s"/>
      <c r="N303" t="s">
        <v>206</v>
      </c>
      <c r="O303" t="s">
        <v>79</v>
      </c>
      <c r="P303" t="s">
        <v>410</v>
      </c>
      <c r="Q303" t="s"/>
      <c r="R303" t="s">
        <v>80</v>
      </c>
      <c r="S303" t="s">
        <v>411</v>
      </c>
      <c r="T303" t="s">
        <v>82</v>
      </c>
      <c r="U303" t="s"/>
      <c r="V303" t="s">
        <v>83</v>
      </c>
      <c r="W303" t="s">
        <v>105</v>
      </c>
      <c r="X303" t="s"/>
      <c r="Y303" t="s">
        <v>85</v>
      </c>
      <c r="Z303">
        <f>HYPERLINK("https://hotel-media.eclerx.com/savepage/tk_15459883642294998_sr_70.html","info")</f>
        <v/>
      </c>
      <c r="AA303" t="n">
        <v>-6436355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106</v>
      </c>
      <c r="AL303" t="s"/>
      <c r="AM303" t="s"/>
      <c r="AN303" t="s"/>
      <c r="AO303" t="s"/>
      <c r="AP303" t="n">
        <v>71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6436355</v>
      </c>
      <c r="AZ303" t="s">
        <v>412</v>
      </c>
      <c r="BA303" t="s"/>
      <c r="BB303" t="n">
        <v>3786251</v>
      </c>
      <c r="BC303" t="n">
        <v>42.4321</v>
      </c>
      <c r="BD303" t="n">
        <v>42.4321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410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28</v>
      </c>
      <c r="L304" t="s">
        <v>77</v>
      </c>
      <c r="M304" t="s"/>
      <c r="N304" t="s">
        <v>172</v>
      </c>
      <c r="O304" t="s">
        <v>79</v>
      </c>
      <c r="P304" t="s">
        <v>410</v>
      </c>
      <c r="Q304" t="s"/>
      <c r="R304" t="s">
        <v>80</v>
      </c>
      <c r="S304" t="s">
        <v>211</v>
      </c>
      <c r="T304" t="s">
        <v>82</v>
      </c>
      <c r="U304" t="s"/>
      <c r="V304" t="s">
        <v>83</v>
      </c>
      <c r="W304" t="s">
        <v>105</v>
      </c>
      <c r="X304" t="s"/>
      <c r="Y304" t="s">
        <v>85</v>
      </c>
      <c r="Z304">
        <f>HYPERLINK("https://hotel-media.eclerx.com/savepage/tk_15459883642294998_sr_70.html","info")</f>
        <v/>
      </c>
      <c r="AA304" t="n">
        <v>-6436355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106</v>
      </c>
      <c r="AL304" t="s"/>
      <c r="AM304" t="s"/>
      <c r="AN304" t="s"/>
      <c r="AO304" t="s"/>
      <c r="AP304" t="n">
        <v>71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6436355</v>
      </c>
      <c r="AZ304" t="s">
        <v>412</v>
      </c>
      <c r="BA304" t="s"/>
      <c r="BB304" t="n">
        <v>3786251</v>
      </c>
      <c r="BC304" t="n">
        <v>42.4321</v>
      </c>
      <c r="BD304" t="n">
        <v>42.4321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413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30.67</v>
      </c>
      <c r="L305" t="s">
        <v>77</v>
      </c>
      <c r="M305" t="s"/>
      <c r="N305" t="s">
        <v>122</v>
      </c>
      <c r="O305" t="s">
        <v>79</v>
      </c>
      <c r="P305" t="s">
        <v>413</v>
      </c>
      <c r="Q305" t="s"/>
      <c r="R305" t="s">
        <v>80</v>
      </c>
      <c r="S305" t="s">
        <v>222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HYPERLINK("https://hotel-media.eclerx.com/savepage/tk_15459881241626856_sr_71.html","info")</f>
        <v/>
      </c>
      <c r="AA305" t="n">
        <v>-2992938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/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2992938</v>
      </c>
      <c r="AZ305" t="s">
        <v>198</v>
      </c>
      <c r="BA305" t="s"/>
      <c r="BB305" t="n">
        <v>1751416</v>
      </c>
      <c r="BC305" t="n">
        <v>42.2677</v>
      </c>
      <c r="BD305" t="n">
        <v>42.2677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413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31.33</v>
      </c>
      <c r="L306" t="s">
        <v>77</v>
      </c>
      <c r="M306" t="s"/>
      <c r="N306" t="s">
        <v>91</v>
      </c>
      <c r="O306" t="s">
        <v>79</v>
      </c>
      <c r="P306" t="s">
        <v>413</v>
      </c>
      <c r="Q306" t="s"/>
      <c r="R306" t="s">
        <v>80</v>
      </c>
      <c r="S306" t="s">
        <v>177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HYPERLINK("https://hotel-media.eclerx.com/savepage/tk_15459881241626856_sr_71.html","info")</f>
        <v/>
      </c>
      <c r="AA306" t="n">
        <v>-2992938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/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2992938</v>
      </c>
      <c r="AZ306" t="s">
        <v>198</v>
      </c>
      <c r="BA306" t="s"/>
      <c r="BB306" t="n">
        <v>1751416</v>
      </c>
      <c r="BC306" t="n">
        <v>42.2677</v>
      </c>
      <c r="BD306" t="n">
        <v>42.2677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413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35</v>
      </c>
      <c r="L307" t="s">
        <v>77</v>
      </c>
      <c r="M307" t="s"/>
      <c r="N307" t="s">
        <v>137</v>
      </c>
      <c r="O307" t="s">
        <v>79</v>
      </c>
      <c r="P307" t="s">
        <v>413</v>
      </c>
      <c r="Q307" t="s"/>
      <c r="R307" t="s">
        <v>80</v>
      </c>
      <c r="S307" t="s">
        <v>94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HYPERLINK("https://hotel-media.eclerx.com/savepage/tk_15459881241626856_sr_71.html","info")</f>
        <v/>
      </c>
      <c r="AA307" t="n">
        <v>-2992938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/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2992938</v>
      </c>
      <c r="AZ307" t="s">
        <v>198</v>
      </c>
      <c r="BA307" t="s"/>
      <c r="BB307" t="n">
        <v>1751416</v>
      </c>
      <c r="BC307" t="n">
        <v>42.2677</v>
      </c>
      <c r="BD307" t="n">
        <v>42.2677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413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37.67</v>
      </c>
      <c r="L308" t="s">
        <v>77</v>
      </c>
      <c r="M308" t="s"/>
      <c r="N308" t="s">
        <v>122</v>
      </c>
      <c r="O308" t="s">
        <v>79</v>
      </c>
      <c r="P308" t="s">
        <v>413</v>
      </c>
      <c r="Q308" t="s"/>
      <c r="R308" t="s">
        <v>80</v>
      </c>
      <c r="S308" t="s">
        <v>286</v>
      </c>
      <c r="T308" t="s">
        <v>82</v>
      </c>
      <c r="U308" t="s"/>
      <c r="V308" t="s">
        <v>83</v>
      </c>
      <c r="W308" t="s">
        <v>187</v>
      </c>
      <c r="X308" t="s"/>
      <c r="Y308" t="s">
        <v>85</v>
      </c>
      <c r="Z308">
        <f>HYPERLINK("https://hotel-media.eclerx.com/savepage/tk_15459881241626856_sr_71.html","info")</f>
        <v/>
      </c>
      <c r="AA308" t="n">
        <v>-2992938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/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2992938</v>
      </c>
      <c r="AZ308" t="s">
        <v>198</v>
      </c>
      <c r="BA308" t="s"/>
      <c r="BB308" t="n">
        <v>1751416</v>
      </c>
      <c r="BC308" t="n">
        <v>42.2677</v>
      </c>
      <c r="BD308" t="n">
        <v>42.2677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413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42.33</v>
      </c>
      <c r="L309" t="s">
        <v>77</v>
      </c>
      <c r="M309" t="s"/>
      <c r="N309" t="s">
        <v>137</v>
      </c>
      <c r="O309" t="s">
        <v>79</v>
      </c>
      <c r="P309" t="s">
        <v>413</v>
      </c>
      <c r="Q309" t="s"/>
      <c r="R309" t="s">
        <v>80</v>
      </c>
      <c r="S309" t="s">
        <v>269</v>
      </c>
      <c r="T309" t="s">
        <v>82</v>
      </c>
      <c r="U309" t="s"/>
      <c r="V309" t="s">
        <v>83</v>
      </c>
      <c r="W309" t="s">
        <v>187</v>
      </c>
      <c r="X309" t="s"/>
      <c r="Y309" t="s">
        <v>85</v>
      </c>
      <c r="Z309">
        <f>HYPERLINK("https://hotel-media.eclerx.com/savepage/tk_15459881241626856_sr_71.html","info")</f>
        <v/>
      </c>
      <c r="AA309" t="n">
        <v>-2992938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/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2992938</v>
      </c>
      <c r="AZ309" t="s">
        <v>198</v>
      </c>
      <c r="BA309" t="s"/>
      <c r="BB309" t="n">
        <v>1751416</v>
      </c>
      <c r="BC309" t="n">
        <v>42.2677</v>
      </c>
      <c r="BD309" t="n">
        <v>42.2677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413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43</v>
      </c>
      <c r="L310" t="s">
        <v>77</v>
      </c>
      <c r="M310" t="s"/>
      <c r="N310" t="s">
        <v>414</v>
      </c>
      <c r="O310" t="s">
        <v>79</v>
      </c>
      <c r="P310" t="s">
        <v>413</v>
      </c>
      <c r="Q310" t="s"/>
      <c r="R310" t="s">
        <v>80</v>
      </c>
      <c r="S310" t="s">
        <v>140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HYPERLINK("https://hotel-media.eclerx.com/savepage/tk_15459881241626856_sr_71.html","info")</f>
        <v/>
      </c>
      <c r="AA310" t="n">
        <v>-2992938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/>
      <c r="AO310" t="s"/>
      <c r="AP310" t="n">
        <v>20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2992938</v>
      </c>
      <c r="AZ310" t="s">
        <v>198</v>
      </c>
      <c r="BA310" t="s"/>
      <c r="BB310" t="n">
        <v>1751416</v>
      </c>
      <c r="BC310" t="n">
        <v>42.2677</v>
      </c>
      <c r="BD310" t="n">
        <v>42.2677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413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43</v>
      </c>
      <c r="L311" t="s">
        <v>77</v>
      </c>
      <c r="M311" t="s"/>
      <c r="N311" t="s">
        <v>91</v>
      </c>
      <c r="O311" t="s">
        <v>79</v>
      </c>
      <c r="P311" t="s">
        <v>413</v>
      </c>
      <c r="Q311" t="s"/>
      <c r="R311" t="s">
        <v>80</v>
      </c>
      <c r="S311" t="s">
        <v>140</v>
      </c>
      <c r="T311" t="s">
        <v>82</v>
      </c>
      <c r="U311" t="s"/>
      <c r="V311" t="s">
        <v>83</v>
      </c>
      <c r="W311" t="s">
        <v>187</v>
      </c>
      <c r="X311" t="s"/>
      <c r="Y311" t="s">
        <v>85</v>
      </c>
      <c r="Z311">
        <f>HYPERLINK("https://hotel-media.eclerx.com/savepage/tk_15459881241626856_sr_71.html","info")</f>
        <v/>
      </c>
      <c r="AA311" t="n">
        <v>-2992938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/>
      <c r="AO311" t="s"/>
      <c r="AP311" t="n">
        <v>20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2992938</v>
      </c>
      <c r="AZ311" t="s">
        <v>198</v>
      </c>
      <c r="BA311" t="s"/>
      <c r="BB311" t="n">
        <v>1751416</v>
      </c>
      <c r="BC311" t="n">
        <v>42.2677</v>
      </c>
      <c r="BD311" t="n">
        <v>42.2677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413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52.67</v>
      </c>
      <c r="L312" t="s">
        <v>77</v>
      </c>
      <c r="M312" t="s"/>
      <c r="N312" t="s">
        <v>91</v>
      </c>
      <c r="O312" t="s">
        <v>79</v>
      </c>
      <c r="P312" t="s">
        <v>413</v>
      </c>
      <c r="Q312" t="s"/>
      <c r="R312" t="s">
        <v>80</v>
      </c>
      <c r="S312" t="s">
        <v>203</v>
      </c>
      <c r="T312" t="s">
        <v>82</v>
      </c>
      <c r="U312" t="s"/>
      <c r="V312" t="s">
        <v>83</v>
      </c>
      <c r="W312" t="s">
        <v>192</v>
      </c>
      <c r="X312" t="s"/>
      <c r="Y312" t="s">
        <v>85</v>
      </c>
      <c r="Z312">
        <f>HYPERLINK("https://hotel-media.eclerx.com/savepage/tk_15459881241626856_sr_71.html","info")</f>
        <v/>
      </c>
      <c r="AA312" t="n">
        <v>-2992938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/>
      <c r="AO312" t="s"/>
      <c r="AP312" t="n">
        <v>20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2992938</v>
      </c>
      <c r="AZ312" t="s">
        <v>198</v>
      </c>
      <c r="BA312" t="s"/>
      <c r="BB312" t="n">
        <v>1751416</v>
      </c>
      <c r="BC312" t="n">
        <v>42.2677</v>
      </c>
      <c r="BD312" t="n">
        <v>42.2677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413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54.67</v>
      </c>
      <c r="L313" t="s">
        <v>77</v>
      </c>
      <c r="M313" t="s"/>
      <c r="N313" t="s">
        <v>414</v>
      </c>
      <c r="O313" t="s">
        <v>79</v>
      </c>
      <c r="P313" t="s">
        <v>413</v>
      </c>
      <c r="Q313" t="s"/>
      <c r="R313" t="s">
        <v>80</v>
      </c>
      <c r="S313" t="s">
        <v>280</v>
      </c>
      <c r="T313" t="s">
        <v>82</v>
      </c>
      <c r="U313" t="s"/>
      <c r="V313" t="s">
        <v>83</v>
      </c>
      <c r="W313" t="s">
        <v>187</v>
      </c>
      <c r="X313" t="s"/>
      <c r="Y313" t="s">
        <v>85</v>
      </c>
      <c r="Z313">
        <f>HYPERLINK("https://hotel-media.eclerx.com/savepage/tk_15459881241626856_sr_71.html","info")</f>
        <v/>
      </c>
      <c r="AA313" t="n">
        <v>-2992938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/>
      <c r="AO313" t="s"/>
      <c r="AP313" t="n">
        <v>20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2992938</v>
      </c>
      <c r="AZ313" t="s">
        <v>198</v>
      </c>
      <c r="BA313" t="s"/>
      <c r="BB313" t="n">
        <v>1751416</v>
      </c>
      <c r="BC313" t="n">
        <v>42.2677</v>
      </c>
      <c r="BD313" t="n">
        <v>42.2677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413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414</v>
      </c>
      <c r="O314" t="s">
        <v>79</v>
      </c>
      <c r="P314" t="s">
        <v>413</v>
      </c>
      <c r="Q314" t="s"/>
      <c r="R314" t="s">
        <v>80</v>
      </c>
      <c r="S314" t="s">
        <v>204</v>
      </c>
      <c r="T314" t="s">
        <v>82</v>
      </c>
      <c r="U314" t="s"/>
      <c r="V314" t="s">
        <v>83</v>
      </c>
      <c r="W314" t="s">
        <v>192</v>
      </c>
      <c r="X314" t="s"/>
      <c r="Y314" t="s">
        <v>85</v>
      </c>
      <c r="Z314">
        <f>HYPERLINK("https://hotel-media.eclerx.com/savepage/tk_15459881241626856_sr_71.html","info")</f>
        <v/>
      </c>
      <c r="AA314" t="n">
        <v>-2992938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/>
      <c r="AO314" t="s"/>
      <c r="AP314" t="n">
        <v>20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2992938</v>
      </c>
      <c r="AZ314" t="s">
        <v>198</v>
      </c>
      <c r="BA314" t="s"/>
      <c r="BB314" t="n">
        <v>1751416</v>
      </c>
      <c r="BC314" t="n">
        <v>42.2677</v>
      </c>
      <c r="BD314" t="n">
        <v>42.2677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415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35</v>
      </c>
      <c r="L315" t="s">
        <v>77</v>
      </c>
      <c r="M315" t="s"/>
      <c r="N315" t="s">
        <v>416</v>
      </c>
      <c r="O315" t="s">
        <v>79</v>
      </c>
      <c r="P315" t="s">
        <v>415</v>
      </c>
      <c r="Q315" t="s"/>
      <c r="R315" t="s">
        <v>117</v>
      </c>
      <c r="S315" t="s">
        <v>94</v>
      </c>
      <c r="T315" t="s">
        <v>82</v>
      </c>
      <c r="U315" t="s"/>
      <c r="V315" t="s">
        <v>83</v>
      </c>
      <c r="W315" t="s">
        <v>105</v>
      </c>
      <c r="X315" t="s"/>
      <c r="Y315" t="s">
        <v>85</v>
      </c>
      <c r="Z315">
        <f>HYPERLINK("https://hotel-media.eclerx.com/savepage/tk_15459881095687935_sr_71.html","info")</f>
        <v/>
      </c>
      <c r="AA315" t="n">
        <v>-3172574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/>
      <c r="AO315" t="s"/>
      <c r="AP315" t="n">
        <v>17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3172574</v>
      </c>
      <c r="AZ315" t="s">
        <v>417</v>
      </c>
      <c r="BA315" t="s"/>
      <c r="BB315" t="n">
        <v>6199529</v>
      </c>
      <c r="BC315" t="n">
        <v>42.680722</v>
      </c>
      <c r="BD315" t="n">
        <v>42.680722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415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41.33</v>
      </c>
      <c r="L316" t="s">
        <v>77</v>
      </c>
      <c r="M316" t="s"/>
      <c r="N316" t="s">
        <v>416</v>
      </c>
      <c r="O316" t="s">
        <v>79</v>
      </c>
      <c r="P316" t="s">
        <v>415</v>
      </c>
      <c r="Q316" t="s"/>
      <c r="R316" t="s">
        <v>117</v>
      </c>
      <c r="S316" t="s">
        <v>125</v>
      </c>
      <c r="T316" t="s">
        <v>82</v>
      </c>
      <c r="U316" t="s"/>
      <c r="V316" t="s">
        <v>83</v>
      </c>
      <c r="W316" t="s">
        <v>105</v>
      </c>
      <c r="X316" t="s"/>
      <c r="Y316" t="s">
        <v>85</v>
      </c>
      <c r="Z316">
        <f>HYPERLINK("https://hotel-media.eclerx.com/savepage/tk_15459881095687935_sr_71.html","info")</f>
        <v/>
      </c>
      <c r="AA316" t="n">
        <v>-3172574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/>
      <c r="AO316" t="s"/>
      <c r="AP316" t="n">
        <v>17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3172574</v>
      </c>
      <c r="AZ316" t="s">
        <v>417</v>
      </c>
      <c r="BA316" t="s"/>
      <c r="BB316" t="n">
        <v>6199529</v>
      </c>
      <c r="BC316" t="n">
        <v>42.680722</v>
      </c>
      <c r="BD316" t="n">
        <v>42.680722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415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43.67</v>
      </c>
      <c r="L317" t="s">
        <v>77</v>
      </c>
      <c r="M317" t="s"/>
      <c r="N317" t="s">
        <v>418</v>
      </c>
      <c r="O317" t="s">
        <v>79</v>
      </c>
      <c r="P317" t="s">
        <v>415</v>
      </c>
      <c r="Q317" t="s"/>
      <c r="R317" t="s">
        <v>117</v>
      </c>
      <c r="S317" t="s">
        <v>289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HYPERLINK("https://hotel-media.eclerx.com/savepage/tk_15459881095687935_sr_71.html","info")</f>
        <v/>
      </c>
      <c r="AA317" t="n">
        <v>-3172574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/>
      <c r="AO317" t="s"/>
      <c r="AP317" t="n">
        <v>17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3172574</v>
      </c>
      <c r="AZ317" t="s">
        <v>417</v>
      </c>
      <c r="BA317" t="s"/>
      <c r="BB317" t="n">
        <v>6199529</v>
      </c>
      <c r="BC317" t="n">
        <v>42.680722</v>
      </c>
      <c r="BD317" t="n">
        <v>42.680722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415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43.67</v>
      </c>
      <c r="L318" t="s">
        <v>77</v>
      </c>
      <c r="M318" t="s"/>
      <c r="N318" t="s">
        <v>419</v>
      </c>
      <c r="O318" t="s">
        <v>79</v>
      </c>
      <c r="P318" t="s">
        <v>415</v>
      </c>
      <c r="Q318" t="s"/>
      <c r="R318" t="s">
        <v>117</v>
      </c>
      <c r="S318" t="s">
        <v>289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HYPERLINK("https://hotel-media.eclerx.com/savepage/tk_15459881095687935_sr_71.html","info")</f>
        <v/>
      </c>
      <c r="AA318" t="n">
        <v>-3172574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/>
      <c r="AO318" t="s"/>
      <c r="AP318" t="n">
        <v>17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3172574</v>
      </c>
      <c r="AZ318" t="s">
        <v>417</v>
      </c>
      <c r="BA318" t="s"/>
      <c r="BB318" t="n">
        <v>6199529</v>
      </c>
      <c r="BC318" t="n">
        <v>42.680722</v>
      </c>
      <c r="BD318" t="n">
        <v>42.680722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415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43.67</v>
      </c>
      <c r="L319" t="s">
        <v>77</v>
      </c>
      <c r="M319" t="s"/>
      <c r="N319" t="s">
        <v>93</v>
      </c>
      <c r="O319" t="s">
        <v>79</v>
      </c>
      <c r="P319" t="s">
        <v>415</v>
      </c>
      <c r="Q319" t="s"/>
      <c r="R319" t="s">
        <v>117</v>
      </c>
      <c r="S319" t="s">
        <v>289</v>
      </c>
      <c r="T319" t="s">
        <v>82</v>
      </c>
      <c r="U319" t="s"/>
      <c r="V319" t="s">
        <v>83</v>
      </c>
      <c r="W319" t="s">
        <v>105</v>
      </c>
      <c r="X319" t="s"/>
      <c r="Y319" t="s">
        <v>85</v>
      </c>
      <c r="Z319">
        <f>HYPERLINK("https://hotel-media.eclerx.com/savepage/tk_15459881095687935_sr_71.html","info")</f>
        <v/>
      </c>
      <c r="AA319" t="n">
        <v>-3172574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/>
      <c r="AO319" t="s"/>
      <c r="AP319" t="n">
        <v>17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3172574</v>
      </c>
      <c r="AZ319" t="s">
        <v>417</v>
      </c>
      <c r="BA319" t="s"/>
      <c r="BB319" t="n">
        <v>6199529</v>
      </c>
      <c r="BC319" t="n">
        <v>42.680722</v>
      </c>
      <c r="BD319" t="n">
        <v>42.680722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415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47.33</v>
      </c>
      <c r="L320" t="s">
        <v>77</v>
      </c>
      <c r="M320" t="s"/>
      <c r="N320" t="s">
        <v>93</v>
      </c>
      <c r="O320" t="s">
        <v>79</v>
      </c>
      <c r="P320" t="s">
        <v>415</v>
      </c>
      <c r="Q320" t="s"/>
      <c r="R320" t="s">
        <v>117</v>
      </c>
      <c r="S320" t="s">
        <v>420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HYPERLINK("https://hotel-media.eclerx.com/savepage/tk_15459881095687935_sr_71.html","info")</f>
        <v/>
      </c>
      <c r="AA320" t="n">
        <v>-3172574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/>
      <c r="AO320" t="s"/>
      <c r="AP320" t="n">
        <v>17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3172574</v>
      </c>
      <c r="AZ320" t="s">
        <v>417</v>
      </c>
      <c r="BA320" t="s"/>
      <c r="BB320" t="n">
        <v>6199529</v>
      </c>
      <c r="BC320" t="n">
        <v>42.680722</v>
      </c>
      <c r="BD320" t="n">
        <v>42.680722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415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49.33</v>
      </c>
      <c r="L321" t="s">
        <v>77</v>
      </c>
      <c r="M321" t="s"/>
      <c r="N321" t="s">
        <v>421</v>
      </c>
      <c r="O321" t="s">
        <v>79</v>
      </c>
      <c r="P321" t="s">
        <v>415</v>
      </c>
      <c r="Q321" t="s"/>
      <c r="R321" t="s">
        <v>117</v>
      </c>
      <c r="S321" t="s">
        <v>271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HYPERLINK("https://hotel-media.eclerx.com/savepage/tk_15459881095687935_sr_71.html","info")</f>
        <v/>
      </c>
      <c r="AA321" t="n">
        <v>-3172574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/>
      <c r="AO321" t="s"/>
      <c r="AP321" t="n">
        <v>17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3172574</v>
      </c>
      <c r="AZ321" t="s">
        <v>417</v>
      </c>
      <c r="BA321" t="s"/>
      <c r="BB321" t="n">
        <v>6199529</v>
      </c>
      <c r="BC321" t="n">
        <v>42.680722</v>
      </c>
      <c r="BD321" t="n">
        <v>42.680722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415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49.67</v>
      </c>
      <c r="L322" t="s">
        <v>77</v>
      </c>
      <c r="M322" t="s"/>
      <c r="N322" t="s">
        <v>122</v>
      </c>
      <c r="O322" t="s">
        <v>79</v>
      </c>
      <c r="P322" t="s">
        <v>415</v>
      </c>
      <c r="Q322" t="s"/>
      <c r="R322" t="s">
        <v>117</v>
      </c>
      <c r="S322" t="s">
        <v>111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HYPERLINK("https://hotel-media.eclerx.com/savepage/tk_15459881095687935_sr_71.html","info")</f>
        <v/>
      </c>
      <c r="AA322" t="n">
        <v>-3172574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/>
      <c r="AO322" t="s"/>
      <c r="AP322" t="n">
        <v>17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3172574</v>
      </c>
      <c r="AZ322" t="s">
        <v>417</v>
      </c>
      <c r="BA322" t="s"/>
      <c r="BB322" t="n">
        <v>6199529</v>
      </c>
      <c r="BC322" t="n">
        <v>42.680722</v>
      </c>
      <c r="BD322" t="n">
        <v>42.680722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415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51.33</v>
      </c>
      <c r="L323" t="s">
        <v>77</v>
      </c>
      <c r="M323" t="s"/>
      <c r="N323" t="s">
        <v>419</v>
      </c>
      <c r="O323" t="s">
        <v>79</v>
      </c>
      <c r="P323" t="s">
        <v>415</v>
      </c>
      <c r="Q323" t="s"/>
      <c r="R323" t="s">
        <v>117</v>
      </c>
      <c r="S323" t="s">
        <v>422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HYPERLINK("https://hotel-media.eclerx.com/savepage/tk_15459881095687935_sr_71.html","info")</f>
        <v/>
      </c>
      <c r="AA323" t="n">
        <v>-3172574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/>
      <c r="AO323" t="s"/>
      <c r="AP323" t="n">
        <v>17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3172574</v>
      </c>
      <c r="AZ323" t="s">
        <v>417</v>
      </c>
      <c r="BA323" t="s"/>
      <c r="BB323" t="n">
        <v>6199529</v>
      </c>
      <c r="BC323" t="n">
        <v>42.680722</v>
      </c>
      <c r="BD323" t="n">
        <v>42.680722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415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51.33</v>
      </c>
      <c r="L324" t="s">
        <v>77</v>
      </c>
      <c r="M324" t="s"/>
      <c r="N324" t="s">
        <v>418</v>
      </c>
      <c r="O324" t="s">
        <v>79</v>
      </c>
      <c r="P324" t="s">
        <v>415</v>
      </c>
      <c r="Q324" t="s"/>
      <c r="R324" t="s">
        <v>117</v>
      </c>
      <c r="S324" t="s">
        <v>422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HYPERLINK("https://hotel-media.eclerx.com/savepage/tk_15459881095687935_sr_71.html","info")</f>
        <v/>
      </c>
      <c r="AA324" t="n">
        <v>-3172574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/>
      <c r="AO324" t="s"/>
      <c r="AP324" t="n">
        <v>17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3172574</v>
      </c>
      <c r="AZ324" t="s">
        <v>417</v>
      </c>
      <c r="BA324" t="s"/>
      <c r="BB324" t="n">
        <v>6199529</v>
      </c>
      <c r="BC324" t="n">
        <v>42.680722</v>
      </c>
      <c r="BD324" t="n">
        <v>42.680722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415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51.33</v>
      </c>
      <c r="L325" t="s">
        <v>77</v>
      </c>
      <c r="M325" t="s"/>
      <c r="N325" t="s">
        <v>423</v>
      </c>
      <c r="O325" t="s">
        <v>79</v>
      </c>
      <c r="P325" t="s">
        <v>415</v>
      </c>
      <c r="Q325" t="s"/>
      <c r="R325" t="s">
        <v>117</v>
      </c>
      <c r="S325" t="s">
        <v>422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HYPERLINK("https://hotel-media.eclerx.com/savepage/tk_15459881095687935_sr_71.html","info")</f>
        <v/>
      </c>
      <c r="AA325" t="n">
        <v>-3172574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/>
      <c r="AO325" t="s"/>
      <c r="AP325" t="n">
        <v>17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3172574</v>
      </c>
      <c r="AZ325" t="s">
        <v>417</v>
      </c>
      <c r="BA325" t="s"/>
      <c r="BB325" t="n">
        <v>6199529</v>
      </c>
      <c r="BC325" t="n">
        <v>42.680722</v>
      </c>
      <c r="BD325" t="n">
        <v>42.680722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415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51.33</v>
      </c>
      <c r="L326" t="s">
        <v>77</v>
      </c>
      <c r="M326" t="s"/>
      <c r="N326" t="s">
        <v>93</v>
      </c>
      <c r="O326" t="s">
        <v>79</v>
      </c>
      <c r="P326" t="s">
        <v>415</v>
      </c>
      <c r="Q326" t="s"/>
      <c r="R326" t="s">
        <v>117</v>
      </c>
      <c r="S326" t="s">
        <v>422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HYPERLINK("https://hotel-media.eclerx.com/savepage/tk_15459881095687935_sr_71.html","info")</f>
        <v/>
      </c>
      <c r="AA326" t="n">
        <v>-3172574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/>
      <c r="AO326" t="s"/>
      <c r="AP326" t="n">
        <v>17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3172574</v>
      </c>
      <c r="AZ326" t="s">
        <v>417</v>
      </c>
      <c r="BA326" t="s"/>
      <c r="BB326" t="n">
        <v>6199529</v>
      </c>
      <c r="BC326" t="n">
        <v>42.680722</v>
      </c>
      <c r="BD326" t="n">
        <v>42.680722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415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52</v>
      </c>
      <c r="L327" t="s">
        <v>77</v>
      </c>
      <c r="M327" t="s"/>
      <c r="N327" t="s">
        <v>122</v>
      </c>
      <c r="O327" t="s">
        <v>79</v>
      </c>
      <c r="P327" t="s">
        <v>415</v>
      </c>
      <c r="Q327" t="s"/>
      <c r="R327" t="s">
        <v>117</v>
      </c>
      <c r="S327" t="s">
        <v>101</v>
      </c>
      <c r="T327" t="s">
        <v>82</v>
      </c>
      <c r="U327" t="s"/>
      <c r="V327" t="s">
        <v>83</v>
      </c>
      <c r="W327" t="s">
        <v>105</v>
      </c>
      <c r="X327" t="s"/>
      <c r="Y327" t="s">
        <v>85</v>
      </c>
      <c r="Z327">
        <f>HYPERLINK("https://hotel-media.eclerx.com/savepage/tk_15459881095687935_sr_71.html","info")</f>
        <v/>
      </c>
      <c r="AA327" t="n">
        <v>-3172574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/>
      <c r="AO327" t="s"/>
      <c r="AP327" t="n">
        <v>17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3172574</v>
      </c>
      <c r="AZ327" t="s">
        <v>417</v>
      </c>
      <c r="BA327" t="s"/>
      <c r="BB327" t="n">
        <v>6199529</v>
      </c>
      <c r="BC327" t="n">
        <v>42.680722</v>
      </c>
      <c r="BD327" t="n">
        <v>42.680722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415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60.33</v>
      </c>
      <c r="L328" t="s">
        <v>77</v>
      </c>
      <c r="M328" t="s"/>
      <c r="N328" t="s">
        <v>423</v>
      </c>
      <c r="O328" t="s">
        <v>79</v>
      </c>
      <c r="P328" t="s">
        <v>415</v>
      </c>
      <c r="Q328" t="s"/>
      <c r="R328" t="s">
        <v>117</v>
      </c>
      <c r="S328" t="s">
        <v>282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HYPERLINK("https://hotel-media.eclerx.com/savepage/tk_15459881095687935_sr_71.html","info")</f>
        <v/>
      </c>
      <c r="AA328" t="n">
        <v>-3172574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/>
      <c r="AO328" t="s"/>
      <c r="AP328" t="n">
        <v>17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3172574</v>
      </c>
      <c r="AZ328" t="s">
        <v>417</v>
      </c>
      <c r="BA328" t="s"/>
      <c r="BB328" t="n">
        <v>6199529</v>
      </c>
      <c r="BC328" t="n">
        <v>42.680722</v>
      </c>
      <c r="BD328" t="n">
        <v>42.680722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415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74.33</v>
      </c>
      <c r="L329" t="s">
        <v>77</v>
      </c>
      <c r="M329" t="s"/>
      <c r="N329" t="s">
        <v>424</v>
      </c>
      <c r="O329" t="s">
        <v>79</v>
      </c>
      <c r="P329" t="s">
        <v>415</v>
      </c>
      <c r="Q329" t="s"/>
      <c r="R329" t="s">
        <v>117</v>
      </c>
      <c r="S329" t="s">
        <v>304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HYPERLINK("https://hotel-media.eclerx.com/savepage/tk_15459881095687935_sr_71.html","info")</f>
        <v/>
      </c>
      <c r="AA329" t="n">
        <v>-3172574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/>
      <c r="AO329" t="s"/>
      <c r="AP329" t="n">
        <v>17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3172574</v>
      </c>
      <c r="AZ329" t="s">
        <v>417</v>
      </c>
      <c r="BA329" t="s"/>
      <c r="BB329" t="n">
        <v>6199529</v>
      </c>
      <c r="BC329" t="n">
        <v>42.680722</v>
      </c>
      <c r="BD329" t="n">
        <v>42.680722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415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87.33</v>
      </c>
      <c r="L330" t="s">
        <v>77</v>
      </c>
      <c r="M330" t="s"/>
      <c r="N330" t="s">
        <v>424</v>
      </c>
      <c r="O330" t="s">
        <v>79</v>
      </c>
      <c r="P330" t="s">
        <v>415</v>
      </c>
      <c r="Q330" t="s"/>
      <c r="R330" t="s">
        <v>117</v>
      </c>
      <c r="S330" t="s">
        <v>425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HYPERLINK("https://hotel-media.eclerx.com/savepage/tk_15459881095687935_sr_71.html","info")</f>
        <v/>
      </c>
      <c r="AA330" t="n">
        <v>-3172574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/>
      <c r="AO330" t="s"/>
      <c r="AP330" t="n">
        <v>17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3172574</v>
      </c>
      <c r="AZ330" t="s">
        <v>417</v>
      </c>
      <c r="BA330" t="s"/>
      <c r="BB330" t="n">
        <v>6199529</v>
      </c>
      <c r="BC330" t="n">
        <v>42.680722</v>
      </c>
      <c r="BD330" t="n">
        <v>42.680722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415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131</v>
      </c>
      <c r="L331" t="s">
        <v>77</v>
      </c>
      <c r="M331" t="s"/>
      <c r="N331" t="s">
        <v>426</v>
      </c>
      <c r="O331" t="s">
        <v>79</v>
      </c>
      <c r="P331" t="s">
        <v>415</v>
      </c>
      <c r="Q331" t="s"/>
      <c r="R331" t="s">
        <v>117</v>
      </c>
      <c r="S331" t="s">
        <v>427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HYPERLINK("https://hotel-media.eclerx.com/savepage/tk_15459881095687935_sr_71.html","info")</f>
        <v/>
      </c>
      <c r="AA331" t="n">
        <v>-3172574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/>
      <c r="AO331" t="s"/>
      <c r="AP331" t="n">
        <v>17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3172574</v>
      </c>
      <c r="AZ331" t="s">
        <v>417</v>
      </c>
      <c r="BA331" t="s"/>
      <c r="BB331" t="n">
        <v>6199529</v>
      </c>
      <c r="BC331" t="n">
        <v>42.680722</v>
      </c>
      <c r="BD331" t="n">
        <v>42.680722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415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141.67</v>
      </c>
      <c r="L332" t="s">
        <v>77</v>
      </c>
      <c r="M332" t="s"/>
      <c r="N332" t="s">
        <v>426</v>
      </c>
      <c r="O332" t="s">
        <v>79</v>
      </c>
      <c r="P332" t="s">
        <v>415</v>
      </c>
      <c r="Q332" t="s"/>
      <c r="R332" t="s">
        <v>117</v>
      </c>
      <c r="S332" t="s">
        <v>428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HYPERLINK("https://hotel-media.eclerx.com/savepage/tk_15459881095687935_sr_71.html","info")</f>
        <v/>
      </c>
      <c r="AA332" t="n">
        <v>-3172574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/>
      <c r="AO332" t="s"/>
      <c r="AP332" t="n">
        <v>17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3172574</v>
      </c>
      <c r="AZ332" t="s">
        <v>417</v>
      </c>
      <c r="BA332" t="s"/>
      <c r="BB332" t="n">
        <v>6199529</v>
      </c>
      <c r="BC332" t="n">
        <v>42.680722</v>
      </c>
      <c r="BD332" t="n">
        <v>42.680722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429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30</v>
      </c>
      <c r="L333" t="s">
        <v>77</v>
      </c>
      <c r="M333" t="s"/>
      <c r="N333" t="s">
        <v>266</v>
      </c>
      <c r="O333" t="s">
        <v>79</v>
      </c>
      <c r="P333" t="s">
        <v>429</v>
      </c>
      <c r="Q333" t="s"/>
      <c r="R333" t="s">
        <v>80</v>
      </c>
      <c r="S333" t="s">
        <v>430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HYPERLINK("https://hotel-media.eclerx.com/savepage/tk_15459883313758376_sr_71.html","info")</f>
        <v/>
      </c>
      <c r="AA333" t="n">
        <v>-2329826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106</v>
      </c>
      <c r="AL333" t="s"/>
      <c r="AM333" t="s"/>
      <c r="AN333" t="s"/>
      <c r="AO333" t="s"/>
      <c r="AP333" t="n">
        <v>64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2329826</v>
      </c>
      <c r="AZ333" t="s">
        <v>431</v>
      </c>
      <c r="BA333" t="s"/>
      <c r="BB333" t="n">
        <v>316489</v>
      </c>
      <c r="BC333" t="n">
        <v>42.68</v>
      </c>
      <c r="BD333" t="n">
        <v>42.68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429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30.67</v>
      </c>
      <c r="L334" t="s">
        <v>77</v>
      </c>
      <c r="M334" t="s"/>
      <c r="N334" t="s">
        <v>210</v>
      </c>
      <c r="O334" t="s">
        <v>79</v>
      </c>
      <c r="P334" t="s">
        <v>429</v>
      </c>
      <c r="Q334" t="s"/>
      <c r="R334" t="s">
        <v>80</v>
      </c>
      <c r="S334" t="s">
        <v>222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HYPERLINK("https://hotel-media.eclerx.com/savepage/tk_15459883313758376_sr_71.html","info")</f>
        <v/>
      </c>
      <c r="AA334" t="n">
        <v>-2329826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106</v>
      </c>
      <c r="AL334" t="s"/>
      <c r="AM334" t="s"/>
      <c r="AN334" t="s"/>
      <c r="AO334" t="s"/>
      <c r="AP334" t="n">
        <v>64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2329826</v>
      </c>
      <c r="AZ334" t="s">
        <v>431</v>
      </c>
      <c r="BA334" t="s"/>
      <c r="BB334" t="n">
        <v>316489</v>
      </c>
      <c r="BC334" t="n">
        <v>42.68</v>
      </c>
      <c r="BD334" t="n">
        <v>42.68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429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34.67</v>
      </c>
      <c r="L335" t="s">
        <v>77</v>
      </c>
      <c r="M335" t="s"/>
      <c r="N335" t="s">
        <v>432</v>
      </c>
      <c r="O335" t="s">
        <v>79</v>
      </c>
      <c r="P335" t="s">
        <v>429</v>
      </c>
      <c r="Q335" t="s"/>
      <c r="R335" t="s">
        <v>80</v>
      </c>
      <c r="S335" t="s">
        <v>92</v>
      </c>
      <c r="T335" t="s">
        <v>82</v>
      </c>
      <c r="U335" t="s"/>
      <c r="V335" t="s">
        <v>83</v>
      </c>
      <c r="W335" t="s">
        <v>105</v>
      </c>
      <c r="X335" t="s"/>
      <c r="Y335" t="s">
        <v>85</v>
      </c>
      <c r="Z335">
        <f>HYPERLINK("https://hotel-media.eclerx.com/savepage/tk_15459883313758376_sr_71.html","info")</f>
        <v/>
      </c>
      <c r="AA335" t="n">
        <v>-2329826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106</v>
      </c>
      <c r="AL335" t="s"/>
      <c r="AM335" t="s"/>
      <c r="AN335" t="s"/>
      <c r="AO335" t="s"/>
      <c r="AP335" t="n">
        <v>64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2329826</v>
      </c>
      <c r="AZ335" t="s">
        <v>431</v>
      </c>
      <c r="BA335" t="s"/>
      <c r="BB335" t="n">
        <v>316489</v>
      </c>
      <c r="BC335" t="n">
        <v>42.68</v>
      </c>
      <c r="BD335" t="n">
        <v>42.68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429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34.67</v>
      </c>
      <c r="L336" t="s">
        <v>77</v>
      </c>
      <c r="M336" t="s"/>
      <c r="N336" t="s">
        <v>433</v>
      </c>
      <c r="O336" t="s">
        <v>79</v>
      </c>
      <c r="P336" t="s">
        <v>429</v>
      </c>
      <c r="Q336" t="s"/>
      <c r="R336" t="s">
        <v>80</v>
      </c>
      <c r="S336" t="s">
        <v>92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HYPERLINK("https://hotel-media.eclerx.com/savepage/tk_15459883313758376_sr_71.html","info")</f>
        <v/>
      </c>
      <c r="AA336" t="n">
        <v>-2329826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106</v>
      </c>
      <c r="AL336" t="s"/>
      <c r="AM336" t="s"/>
      <c r="AN336" t="s"/>
      <c r="AO336" t="s"/>
      <c r="AP336" t="n">
        <v>64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2329826</v>
      </c>
      <c r="AZ336" t="s">
        <v>431</v>
      </c>
      <c r="BA336" t="s"/>
      <c r="BB336" t="n">
        <v>316489</v>
      </c>
      <c r="BC336" t="n">
        <v>42.68</v>
      </c>
      <c r="BD336" t="n">
        <v>42.68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429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34.67</v>
      </c>
      <c r="L337" t="s">
        <v>77</v>
      </c>
      <c r="M337" t="s"/>
      <c r="N337" t="s">
        <v>434</v>
      </c>
      <c r="O337" t="s">
        <v>79</v>
      </c>
      <c r="P337" t="s">
        <v>429</v>
      </c>
      <c r="Q337" t="s"/>
      <c r="R337" t="s">
        <v>80</v>
      </c>
      <c r="S337" t="s">
        <v>92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HYPERLINK("https://hotel-media.eclerx.com/savepage/tk_15459883313758376_sr_71.html","info")</f>
        <v/>
      </c>
      <c r="AA337" t="n">
        <v>-2329826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106</v>
      </c>
      <c r="AL337" t="s"/>
      <c r="AM337" t="s"/>
      <c r="AN337" t="s"/>
      <c r="AO337" t="s"/>
      <c r="AP337" t="n">
        <v>64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2329826</v>
      </c>
      <c r="AZ337" t="s">
        <v>431</v>
      </c>
      <c r="BA337" t="s"/>
      <c r="BB337" t="n">
        <v>316489</v>
      </c>
      <c r="BC337" t="n">
        <v>42.68</v>
      </c>
      <c r="BD337" t="n">
        <v>42.68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429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36</v>
      </c>
      <c r="L338" t="s">
        <v>77</v>
      </c>
      <c r="M338" t="s"/>
      <c r="N338" t="s">
        <v>435</v>
      </c>
      <c r="O338" t="s">
        <v>79</v>
      </c>
      <c r="P338" t="s">
        <v>429</v>
      </c>
      <c r="Q338" t="s"/>
      <c r="R338" t="s">
        <v>80</v>
      </c>
      <c r="S338" t="s">
        <v>436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HYPERLINK("https://hotel-media.eclerx.com/savepage/tk_15459883313758376_sr_71.html","info")</f>
        <v/>
      </c>
      <c r="AA338" t="n">
        <v>-2329826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106</v>
      </c>
      <c r="AL338" t="s"/>
      <c r="AM338" t="s"/>
      <c r="AN338" t="s"/>
      <c r="AO338" t="s"/>
      <c r="AP338" t="n">
        <v>64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2329826</v>
      </c>
      <c r="AZ338" t="s">
        <v>431</v>
      </c>
      <c r="BA338" t="s"/>
      <c r="BB338" t="n">
        <v>316489</v>
      </c>
      <c r="BC338" t="n">
        <v>42.68</v>
      </c>
      <c r="BD338" t="n">
        <v>42.68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429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36</v>
      </c>
      <c r="L339" t="s">
        <v>77</v>
      </c>
      <c r="M339" t="s"/>
      <c r="N339" t="s">
        <v>266</v>
      </c>
      <c r="O339" t="s">
        <v>79</v>
      </c>
      <c r="P339" t="s">
        <v>429</v>
      </c>
      <c r="Q339" t="s"/>
      <c r="R339" t="s">
        <v>80</v>
      </c>
      <c r="S339" t="s">
        <v>436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HYPERLINK("https://hotel-media.eclerx.com/savepage/tk_15459883313758376_sr_71.html","info")</f>
        <v/>
      </c>
      <c r="AA339" t="n">
        <v>-2329826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106</v>
      </c>
      <c r="AL339" t="s"/>
      <c r="AM339" t="s"/>
      <c r="AN339" t="s"/>
      <c r="AO339" t="s"/>
      <c r="AP339" t="n">
        <v>64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2329826</v>
      </c>
      <c r="AZ339" t="s">
        <v>431</v>
      </c>
      <c r="BA339" t="s"/>
      <c r="BB339" t="n">
        <v>316489</v>
      </c>
      <c r="BC339" t="n">
        <v>42.68</v>
      </c>
      <c r="BD339" t="n">
        <v>42.68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429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36.33</v>
      </c>
      <c r="L340" t="s">
        <v>77</v>
      </c>
      <c r="M340" t="s"/>
      <c r="N340" t="s">
        <v>437</v>
      </c>
      <c r="O340" t="s">
        <v>79</v>
      </c>
      <c r="P340" t="s">
        <v>429</v>
      </c>
      <c r="Q340" t="s"/>
      <c r="R340" t="s">
        <v>80</v>
      </c>
      <c r="S340" t="s">
        <v>438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HYPERLINK("https://hotel-media.eclerx.com/savepage/tk_15459883313758376_sr_71.html","info")</f>
        <v/>
      </c>
      <c r="AA340" t="n">
        <v>-2329826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106</v>
      </c>
      <c r="AL340" t="s"/>
      <c r="AM340" t="s"/>
      <c r="AN340" t="s"/>
      <c r="AO340" t="s"/>
      <c r="AP340" t="n">
        <v>64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2329826</v>
      </c>
      <c r="AZ340" t="s">
        <v>431</v>
      </c>
      <c r="BA340" t="s"/>
      <c r="BB340" t="n">
        <v>316489</v>
      </c>
      <c r="BC340" t="n">
        <v>42.68</v>
      </c>
      <c r="BD340" t="n">
        <v>42.68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429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36.67</v>
      </c>
      <c r="L341" t="s">
        <v>77</v>
      </c>
      <c r="M341" t="s"/>
      <c r="N341" t="s">
        <v>210</v>
      </c>
      <c r="O341" t="s">
        <v>79</v>
      </c>
      <c r="P341" t="s">
        <v>429</v>
      </c>
      <c r="Q341" t="s"/>
      <c r="R341" t="s">
        <v>80</v>
      </c>
      <c r="S341" t="s">
        <v>214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HYPERLINK("https://hotel-media.eclerx.com/savepage/tk_15459883313758376_sr_71.html","info")</f>
        <v/>
      </c>
      <c r="AA341" t="n">
        <v>-2329826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106</v>
      </c>
      <c r="AL341" t="s"/>
      <c r="AM341" t="s"/>
      <c r="AN341" t="s"/>
      <c r="AO341" t="s"/>
      <c r="AP341" t="n">
        <v>64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2329826</v>
      </c>
      <c r="AZ341" t="s">
        <v>431</v>
      </c>
      <c r="BA341" t="s"/>
      <c r="BB341" t="n">
        <v>316489</v>
      </c>
      <c r="BC341" t="n">
        <v>42.68</v>
      </c>
      <c r="BD341" t="n">
        <v>42.68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429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40.33</v>
      </c>
      <c r="L342" t="s">
        <v>77</v>
      </c>
      <c r="M342" t="s"/>
      <c r="N342" t="s">
        <v>439</v>
      </c>
      <c r="O342" t="s">
        <v>79</v>
      </c>
      <c r="P342" t="s">
        <v>429</v>
      </c>
      <c r="Q342" t="s"/>
      <c r="R342" t="s">
        <v>80</v>
      </c>
      <c r="S342" t="s">
        <v>139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HYPERLINK("https://hotel-media.eclerx.com/savepage/tk_15459883313758376_sr_71.html","info")</f>
        <v/>
      </c>
      <c r="AA342" t="n">
        <v>-2329826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106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2329826</v>
      </c>
      <c r="AZ342" t="s">
        <v>431</v>
      </c>
      <c r="BA342" t="s"/>
      <c r="BB342" t="n">
        <v>316489</v>
      </c>
      <c r="BC342" t="n">
        <v>42.68</v>
      </c>
      <c r="BD342" t="n">
        <v>42.68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429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40.33</v>
      </c>
      <c r="L343" t="s">
        <v>77</v>
      </c>
      <c r="M343" t="s"/>
      <c r="N343" t="s">
        <v>440</v>
      </c>
      <c r="O343" t="s">
        <v>79</v>
      </c>
      <c r="P343" t="s">
        <v>429</v>
      </c>
      <c r="Q343" t="s"/>
      <c r="R343" t="s">
        <v>80</v>
      </c>
      <c r="S343" t="s">
        <v>139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HYPERLINK("https://hotel-media.eclerx.com/savepage/tk_15459883313758376_sr_71.html","info")</f>
        <v/>
      </c>
      <c r="AA343" t="n">
        <v>-2329826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106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2329826</v>
      </c>
      <c r="AZ343" t="s">
        <v>431</v>
      </c>
      <c r="BA343" t="s"/>
      <c r="BB343" t="n">
        <v>316489</v>
      </c>
      <c r="BC343" t="n">
        <v>42.68</v>
      </c>
      <c r="BD343" t="n">
        <v>42.68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429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41</v>
      </c>
      <c r="L344" t="s">
        <v>77</v>
      </c>
      <c r="M344" t="s"/>
      <c r="N344" t="s">
        <v>441</v>
      </c>
      <c r="O344" t="s">
        <v>79</v>
      </c>
      <c r="P344" t="s">
        <v>429</v>
      </c>
      <c r="Q344" t="s"/>
      <c r="R344" t="s">
        <v>80</v>
      </c>
      <c r="S344" t="s">
        <v>98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HYPERLINK("https://hotel-media.eclerx.com/savepage/tk_15459883313758376_sr_71.html","info")</f>
        <v/>
      </c>
      <c r="AA344" t="n">
        <v>-2329826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106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2329826</v>
      </c>
      <c r="AZ344" t="s">
        <v>431</v>
      </c>
      <c r="BA344" t="s"/>
      <c r="BB344" t="n">
        <v>316489</v>
      </c>
      <c r="BC344" t="n">
        <v>42.68</v>
      </c>
      <c r="BD344" t="n">
        <v>42.68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429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42.33</v>
      </c>
      <c r="L345" t="s">
        <v>77</v>
      </c>
      <c r="M345" t="s"/>
      <c r="N345" t="s">
        <v>435</v>
      </c>
      <c r="O345" t="s">
        <v>79</v>
      </c>
      <c r="P345" t="s">
        <v>429</v>
      </c>
      <c r="Q345" t="s"/>
      <c r="R345" t="s">
        <v>80</v>
      </c>
      <c r="S345" t="s">
        <v>269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HYPERLINK("https://hotel-media.eclerx.com/savepage/tk_15459883313758376_sr_71.html","info")</f>
        <v/>
      </c>
      <c r="AA345" t="n">
        <v>-2329826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106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2329826</v>
      </c>
      <c r="AZ345" t="s">
        <v>431</v>
      </c>
      <c r="BA345" t="s"/>
      <c r="BB345" t="n">
        <v>316489</v>
      </c>
      <c r="BC345" t="n">
        <v>42.68</v>
      </c>
      <c r="BD345" t="n">
        <v>42.68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429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42.33</v>
      </c>
      <c r="L346" t="s">
        <v>77</v>
      </c>
      <c r="M346" t="s"/>
      <c r="N346" t="s">
        <v>437</v>
      </c>
      <c r="O346" t="s">
        <v>79</v>
      </c>
      <c r="P346" t="s">
        <v>429</v>
      </c>
      <c r="Q346" t="s"/>
      <c r="R346" t="s">
        <v>80</v>
      </c>
      <c r="S346" t="s">
        <v>269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HYPERLINK("https://hotel-media.eclerx.com/savepage/tk_15459883313758376_sr_71.html","info")</f>
        <v/>
      </c>
      <c r="AA346" t="n">
        <v>-2329826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106</v>
      </c>
      <c r="AL346" t="s"/>
      <c r="AM346" t="s"/>
      <c r="AN346" t="s"/>
      <c r="AO346" t="s"/>
      <c r="AP346" t="n">
        <v>64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2329826</v>
      </c>
      <c r="AZ346" t="s">
        <v>431</v>
      </c>
      <c r="BA346" t="s"/>
      <c r="BB346" t="n">
        <v>316489</v>
      </c>
      <c r="BC346" t="n">
        <v>42.68</v>
      </c>
      <c r="BD346" t="n">
        <v>42.68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429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48.33</v>
      </c>
      <c r="L347" t="s">
        <v>77</v>
      </c>
      <c r="M347" t="s"/>
      <c r="N347" t="s">
        <v>441</v>
      </c>
      <c r="O347" t="s">
        <v>79</v>
      </c>
      <c r="P347" t="s">
        <v>429</v>
      </c>
      <c r="Q347" t="s"/>
      <c r="R347" t="s">
        <v>80</v>
      </c>
      <c r="S347" t="s">
        <v>201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HYPERLINK("https://hotel-media.eclerx.com/savepage/tk_15459883313758376_sr_71.html","info")</f>
        <v/>
      </c>
      <c r="AA347" t="n">
        <v>-2329826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106</v>
      </c>
      <c r="AL347" t="s"/>
      <c r="AM347" t="s"/>
      <c r="AN347" t="s"/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2329826</v>
      </c>
      <c r="AZ347" t="s">
        <v>431</v>
      </c>
      <c r="BA347" t="s"/>
      <c r="BB347" t="n">
        <v>316489</v>
      </c>
      <c r="BC347" t="n">
        <v>42.68</v>
      </c>
      <c r="BD347" t="n">
        <v>42.68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442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31.33</v>
      </c>
      <c r="L348" t="s">
        <v>77</v>
      </c>
      <c r="M348" t="s"/>
      <c r="N348" t="s">
        <v>443</v>
      </c>
      <c r="O348" t="s">
        <v>79</v>
      </c>
      <c r="P348" t="s">
        <v>442</v>
      </c>
      <c r="Q348" t="s"/>
      <c r="R348" t="s">
        <v>117</v>
      </c>
      <c r="S348" t="s">
        <v>177</v>
      </c>
      <c r="T348" t="s">
        <v>82</v>
      </c>
      <c r="U348" t="s"/>
      <c r="V348" t="s">
        <v>83</v>
      </c>
      <c r="W348" t="s">
        <v>105</v>
      </c>
      <c r="X348" t="s"/>
      <c r="Y348" t="s">
        <v>85</v>
      </c>
      <c r="Z348">
        <f>HYPERLINK("https://hotel-media.eclerx.com/savepage/tk_15459880952857802_sr_70.html","info")</f>
        <v/>
      </c>
      <c r="AA348" t="n">
        <v>-2329328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106</v>
      </c>
      <c r="AL348" t="s"/>
      <c r="AM348" t="s"/>
      <c r="AN348" t="s"/>
      <c r="AO348" t="s"/>
      <c r="AP348" t="n">
        <v>14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2329328</v>
      </c>
      <c r="AZ348" t="s">
        <v>444</v>
      </c>
      <c r="BA348" t="s"/>
      <c r="BB348" t="n">
        <v>231304</v>
      </c>
      <c r="BC348" t="n">
        <v>42.66</v>
      </c>
      <c r="BD348" t="n">
        <v>42.66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442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34</v>
      </c>
      <c r="L349" t="s">
        <v>77</v>
      </c>
      <c r="M349" t="s"/>
      <c r="N349" t="s">
        <v>210</v>
      </c>
      <c r="O349" t="s">
        <v>79</v>
      </c>
      <c r="P349" t="s">
        <v>442</v>
      </c>
      <c r="Q349" t="s"/>
      <c r="R349" t="s">
        <v>117</v>
      </c>
      <c r="S349" t="s">
        <v>185</v>
      </c>
      <c r="T349" t="s">
        <v>82</v>
      </c>
      <c r="U349" t="s"/>
      <c r="V349" t="s">
        <v>83</v>
      </c>
      <c r="W349" t="s">
        <v>105</v>
      </c>
      <c r="X349" t="s"/>
      <c r="Y349" t="s">
        <v>85</v>
      </c>
      <c r="Z349">
        <f>HYPERLINK("https://hotel-media.eclerx.com/savepage/tk_15459880952857802_sr_70.html","info")</f>
        <v/>
      </c>
      <c r="AA349" t="n">
        <v>-2329328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106</v>
      </c>
      <c r="AL349" t="s"/>
      <c r="AM349" t="s"/>
      <c r="AN349" t="s"/>
      <c r="AO349" t="s"/>
      <c r="AP349" t="n">
        <v>14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2329328</v>
      </c>
      <c r="AZ349" t="s">
        <v>444</v>
      </c>
      <c r="BA349" t="s"/>
      <c r="BB349" t="n">
        <v>231304</v>
      </c>
      <c r="BC349" t="n">
        <v>42.66</v>
      </c>
      <c r="BD349" t="n">
        <v>42.66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442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34.67</v>
      </c>
      <c r="L350" t="s">
        <v>77</v>
      </c>
      <c r="M350" t="s"/>
      <c r="N350" t="s">
        <v>445</v>
      </c>
      <c r="O350" t="s">
        <v>79</v>
      </c>
      <c r="P350" t="s">
        <v>442</v>
      </c>
      <c r="Q350" t="s"/>
      <c r="R350" t="s">
        <v>117</v>
      </c>
      <c r="S350" t="s">
        <v>92</v>
      </c>
      <c r="T350" t="s">
        <v>82</v>
      </c>
      <c r="U350" t="s"/>
      <c r="V350" t="s">
        <v>83</v>
      </c>
      <c r="W350" t="s">
        <v>105</v>
      </c>
      <c r="X350" t="s"/>
      <c r="Y350" t="s">
        <v>85</v>
      </c>
      <c r="Z350">
        <f>HYPERLINK("https://hotel-media.eclerx.com/savepage/tk_15459880952857802_sr_70.html","info")</f>
        <v/>
      </c>
      <c r="AA350" t="n">
        <v>-2329328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106</v>
      </c>
      <c r="AL350" t="s"/>
      <c r="AM350" t="s"/>
      <c r="AN350" t="s"/>
      <c r="AO350" t="s"/>
      <c r="AP350" t="n">
        <v>14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2329328</v>
      </c>
      <c r="AZ350" t="s">
        <v>444</v>
      </c>
      <c r="BA350" t="s"/>
      <c r="BB350" t="n">
        <v>231304</v>
      </c>
      <c r="BC350" t="n">
        <v>42.66</v>
      </c>
      <c r="BD350" t="n">
        <v>42.66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442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34.67</v>
      </c>
      <c r="L351" t="s">
        <v>77</v>
      </c>
      <c r="M351" t="s"/>
      <c r="N351" t="s">
        <v>446</v>
      </c>
      <c r="O351" t="s">
        <v>79</v>
      </c>
      <c r="P351" t="s">
        <v>442</v>
      </c>
      <c r="Q351" t="s"/>
      <c r="R351" t="s">
        <v>117</v>
      </c>
      <c r="S351" t="s">
        <v>92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HYPERLINK("https://hotel-media.eclerx.com/savepage/tk_15459880952857802_sr_70.html","info")</f>
        <v/>
      </c>
      <c r="AA351" t="n">
        <v>-2329328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106</v>
      </c>
      <c r="AL351" t="s"/>
      <c r="AM351" t="s"/>
      <c r="AN351" t="s"/>
      <c r="AO351" t="s"/>
      <c r="AP351" t="n">
        <v>14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2329328</v>
      </c>
      <c r="AZ351" t="s">
        <v>444</v>
      </c>
      <c r="BA351" t="s"/>
      <c r="BB351" t="n">
        <v>231304</v>
      </c>
      <c r="BC351" t="n">
        <v>42.66</v>
      </c>
      <c r="BD351" t="n">
        <v>42.66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442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34.67</v>
      </c>
      <c r="L352" t="s">
        <v>77</v>
      </c>
      <c r="M352" t="s"/>
      <c r="N352" t="s">
        <v>447</v>
      </c>
      <c r="O352" t="s">
        <v>79</v>
      </c>
      <c r="P352" t="s">
        <v>442</v>
      </c>
      <c r="Q352" t="s"/>
      <c r="R352" t="s">
        <v>117</v>
      </c>
      <c r="S352" t="s">
        <v>92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HYPERLINK("https://hotel-media.eclerx.com/savepage/tk_15459880952857802_sr_70.html","info")</f>
        <v/>
      </c>
      <c r="AA352" t="n">
        <v>-2329328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106</v>
      </c>
      <c r="AL352" t="s"/>
      <c r="AM352" t="s"/>
      <c r="AN352" t="s"/>
      <c r="AO352" t="s"/>
      <c r="AP352" t="n">
        <v>14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2329328</v>
      </c>
      <c r="AZ352" t="s">
        <v>444</v>
      </c>
      <c r="BA352" t="s"/>
      <c r="BB352" t="n">
        <v>231304</v>
      </c>
      <c r="BC352" t="n">
        <v>42.66</v>
      </c>
      <c r="BD352" t="n">
        <v>42.66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442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36.33</v>
      </c>
      <c r="L353" t="s">
        <v>77</v>
      </c>
      <c r="M353" t="s"/>
      <c r="N353" t="s">
        <v>445</v>
      </c>
      <c r="O353" t="s">
        <v>79</v>
      </c>
      <c r="P353" t="s">
        <v>442</v>
      </c>
      <c r="Q353" t="s"/>
      <c r="R353" t="s">
        <v>117</v>
      </c>
      <c r="S353" t="s">
        <v>438</v>
      </c>
      <c r="T353" t="s">
        <v>82</v>
      </c>
      <c r="U353" t="s"/>
      <c r="V353" t="s">
        <v>83</v>
      </c>
      <c r="W353" t="s">
        <v>105</v>
      </c>
      <c r="X353" t="s"/>
      <c r="Y353" t="s">
        <v>85</v>
      </c>
      <c r="Z353">
        <f>HYPERLINK("https://hotel-media.eclerx.com/savepage/tk_15459880952857802_sr_70.html","info")</f>
        <v/>
      </c>
      <c r="AA353" t="n">
        <v>-2329328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106</v>
      </c>
      <c r="AL353" t="s"/>
      <c r="AM353" t="s"/>
      <c r="AN353" t="s"/>
      <c r="AO353" t="s"/>
      <c r="AP353" t="n">
        <v>14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2329328</v>
      </c>
      <c r="AZ353" t="s">
        <v>444</v>
      </c>
      <c r="BA353" t="s"/>
      <c r="BB353" t="n">
        <v>231304</v>
      </c>
      <c r="BC353" t="n">
        <v>42.66</v>
      </c>
      <c r="BD353" t="n">
        <v>42.66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442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39.33</v>
      </c>
      <c r="L354" t="s">
        <v>77</v>
      </c>
      <c r="M354" t="s"/>
      <c r="N354" t="s">
        <v>448</v>
      </c>
      <c r="O354" t="s">
        <v>79</v>
      </c>
      <c r="P354" t="s">
        <v>442</v>
      </c>
      <c r="Q354" t="s"/>
      <c r="R354" t="s">
        <v>117</v>
      </c>
      <c r="S354" t="s">
        <v>343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HYPERLINK("https://hotel-media.eclerx.com/savepage/tk_15459880952857802_sr_70.html","info")</f>
        <v/>
      </c>
      <c r="AA354" t="n">
        <v>-2329328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106</v>
      </c>
      <c r="AL354" t="s"/>
      <c r="AM354" t="s"/>
      <c r="AN354" t="s"/>
      <c r="AO354" t="s"/>
      <c r="AP354" t="n">
        <v>14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2329328</v>
      </c>
      <c r="AZ354" t="s">
        <v>444</v>
      </c>
      <c r="BA354" t="s"/>
      <c r="BB354" t="n">
        <v>231304</v>
      </c>
      <c r="BC354" t="n">
        <v>42.66</v>
      </c>
      <c r="BD354" t="n">
        <v>42.66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442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40</v>
      </c>
      <c r="L355" t="s">
        <v>77</v>
      </c>
      <c r="M355" t="s"/>
      <c r="N355" t="s">
        <v>210</v>
      </c>
      <c r="O355" t="s">
        <v>79</v>
      </c>
      <c r="P355" t="s">
        <v>442</v>
      </c>
      <c r="Q355" t="s"/>
      <c r="R355" t="s">
        <v>117</v>
      </c>
      <c r="S355" t="s">
        <v>352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HYPERLINK("https://hotel-media.eclerx.com/savepage/tk_15459880952857802_sr_70.html","info")</f>
        <v/>
      </c>
      <c r="AA355" t="n">
        <v>-2329328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106</v>
      </c>
      <c r="AL355" t="s"/>
      <c r="AM355" t="s"/>
      <c r="AN355" t="s"/>
      <c r="AO355" t="s"/>
      <c r="AP355" t="n">
        <v>14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2329328</v>
      </c>
      <c r="AZ355" t="s">
        <v>444</v>
      </c>
      <c r="BA355" t="s"/>
      <c r="BB355" t="n">
        <v>231304</v>
      </c>
      <c r="BC355" t="n">
        <v>42.66</v>
      </c>
      <c r="BD355" t="n">
        <v>42.66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442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42.67</v>
      </c>
      <c r="L356" t="s">
        <v>77</v>
      </c>
      <c r="M356" t="s"/>
      <c r="N356" t="s">
        <v>443</v>
      </c>
      <c r="O356" t="s">
        <v>79</v>
      </c>
      <c r="P356" t="s">
        <v>442</v>
      </c>
      <c r="Q356" t="s"/>
      <c r="R356" t="s">
        <v>117</v>
      </c>
      <c r="S356" t="s">
        <v>449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HYPERLINK("https://hotel-media.eclerx.com/savepage/tk_15459880952857802_sr_70.html","info")</f>
        <v/>
      </c>
      <c r="AA356" t="n">
        <v>-2329328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106</v>
      </c>
      <c r="AL356" t="s"/>
      <c r="AM356" t="s"/>
      <c r="AN356" t="s"/>
      <c r="AO356" t="s"/>
      <c r="AP356" t="n">
        <v>14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2329328</v>
      </c>
      <c r="AZ356" t="s">
        <v>444</v>
      </c>
      <c r="BA356" t="s"/>
      <c r="BB356" t="n">
        <v>231304</v>
      </c>
      <c r="BC356" t="n">
        <v>42.66</v>
      </c>
      <c r="BD356" t="n">
        <v>42.66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442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44</v>
      </c>
      <c r="L357" t="s">
        <v>77</v>
      </c>
      <c r="M357" t="s"/>
      <c r="N357" t="s">
        <v>450</v>
      </c>
      <c r="O357" t="s">
        <v>79</v>
      </c>
      <c r="P357" t="s">
        <v>442</v>
      </c>
      <c r="Q357" t="s"/>
      <c r="R357" t="s">
        <v>117</v>
      </c>
      <c r="S357" t="s">
        <v>100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HYPERLINK("https://hotel-media.eclerx.com/savepage/tk_15459880952857802_sr_70.html","info")</f>
        <v/>
      </c>
      <c r="AA357" t="n">
        <v>-2329328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106</v>
      </c>
      <c r="AL357" t="s"/>
      <c r="AM357" t="s"/>
      <c r="AN357" t="s"/>
      <c r="AO357" t="s"/>
      <c r="AP357" t="n">
        <v>14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2329328</v>
      </c>
      <c r="AZ357" t="s">
        <v>444</v>
      </c>
      <c r="BA357" t="s"/>
      <c r="BB357" t="n">
        <v>231304</v>
      </c>
      <c r="BC357" t="n">
        <v>42.66</v>
      </c>
      <c r="BD357" t="n">
        <v>42.66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442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44.67</v>
      </c>
      <c r="L358" t="s">
        <v>77</v>
      </c>
      <c r="M358" t="s"/>
      <c r="N358" t="s">
        <v>451</v>
      </c>
      <c r="O358" t="s">
        <v>79</v>
      </c>
      <c r="P358" t="s">
        <v>442</v>
      </c>
      <c r="Q358" t="s"/>
      <c r="R358" t="s">
        <v>117</v>
      </c>
      <c r="S358" t="s">
        <v>263</v>
      </c>
      <c r="T358" t="s">
        <v>82</v>
      </c>
      <c r="U358" t="s"/>
      <c r="V358" t="s">
        <v>83</v>
      </c>
      <c r="W358" t="s">
        <v>105</v>
      </c>
      <c r="X358" t="s"/>
      <c r="Y358" t="s">
        <v>85</v>
      </c>
      <c r="Z358">
        <f>HYPERLINK("https://hotel-media.eclerx.com/savepage/tk_15459880952857802_sr_70.html","info")</f>
        <v/>
      </c>
      <c r="AA358" t="n">
        <v>-2329328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106</v>
      </c>
      <c r="AL358" t="s"/>
      <c r="AM358" t="s"/>
      <c r="AN358" t="s"/>
      <c r="AO358" t="s"/>
      <c r="AP358" t="n">
        <v>14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2329328</v>
      </c>
      <c r="AZ358" t="s">
        <v>444</v>
      </c>
      <c r="BA358" t="s"/>
      <c r="BB358" t="n">
        <v>231304</v>
      </c>
      <c r="BC358" t="n">
        <v>42.66</v>
      </c>
      <c r="BD358" t="n">
        <v>42.66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442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45</v>
      </c>
      <c r="L359" t="s">
        <v>77</v>
      </c>
      <c r="M359" t="s"/>
      <c r="N359" t="s">
        <v>452</v>
      </c>
      <c r="O359" t="s">
        <v>79</v>
      </c>
      <c r="P359" t="s">
        <v>442</v>
      </c>
      <c r="Q359" t="s"/>
      <c r="R359" t="s">
        <v>117</v>
      </c>
      <c r="S359" t="s">
        <v>453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HYPERLINK("https://hotel-media.eclerx.com/savepage/tk_15459880952857802_sr_70.html","info")</f>
        <v/>
      </c>
      <c r="AA359" t="n">
        <v>-2329328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106</v>
      </c>
      <c r="AL359" t="s"/>
      <c r="AM359" t="s"/>
      <c r="AN359" t="s"/>
      <c r="AO359" t="s"/>
      <c r="AP359" t="n">
        <v>14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2329328</v>
      </c>
      <c r="AZ359" t="s">
        <v>444</v>
      </c>
      <c r="BA359" t="s"/>
      <c r="BB359" t="n">
        <v>231304</v>
      </c>
      <c r="BC359" t="n">
        <v>42.66</v>
      </c>
      <c r="BD359" t="n">
        <v>42.66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45.33</v>
      </c>
      <c r="L360" t="s">
        <v>77</v>
      </c>
      <c r="M360" t="s"/>
      <c r="N360" t="s">
        <v>454</v>
      </c>
      <c r="O360" t="s">
        <v>79</v>
      </c>
      <c r="P360" t="s">
        <v>442</v>
      </c>
      <c r="Q360" t="s"/>
      <c r="R360" t="s">
        <v>117</v>
      </c>
      <c r="S360" t="s">
        <v>127</v>
      </c>
      <c r="T360" t="s">
        <v>82</v>
      </c>
      <c r="U360" t="s"/>
      <c r="V360" t="s">
        <v>83</v>
      </c>
      <c r="W360" t="s">
        <v>105</v>
      </c>
      <c r="X360" t="s"/>
      <c r="Y360" t="s">
        <v>85</v>
      </c>
      <c r="Z360">
        <f>HYPERLINK("https://hotel-media.eclerx.com/savepage/tk_15459880952857802_sr_70.html","info")</f>
        <v/>
      </c>
      <c r="AA360" t="n">
        <v>-2329328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106</v>
      </c>
      <c r="AL360" t="s"/>
      <c r="AM360" t="s"/>
      <c r="AN360" t="s"/>
      <c r="AO360" t="s"/>
      <c r="AP360" t="n">
        <v>14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2329328</v>
      </c>
      <c r="AZ360" t="s">
        <v>444</v>
      </c>
      <c r="BA360" t="s"/>
      <c r="BB360" t="n">
        <v>231304</v>
      </c>
      <c r="BC360" t="n">
        <v>42.66</v>
      </c>
      <c r="BD360" t="n">
        <v>42.66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45.33</v>
      </c>
      <c r="L361" t="s">
        <v>77</v>
      </c>
      <c r="M361" t="s"/>
      <c r="N361" t="s">
        <v>455</v>
      </c>
      <c r="O361" t="s">
        <v>79</v>
      </c>
      <c r="P361" t="s">
        <v>442</v>
      </c>
      <c r="Q361" t="s"/>
      <c r="R361" t="s">
        <v>117</v>
      </c>
      <c r="S361" t="s">
        <v>127</v>
      </c>
      <c r="T361" t="s">
        <v>82</v>
      </c>
      <c r="U361" t="s"/>
      <c r="V361" t="s">
        <v>83</v>
      </c>
      <c r="W361" t="s">
        <v>105</v>
      </c>
      <c r="X361" t="s"/>
      <c r="Y361" t="s">
        <v>85</v>
      </c>
      <c r="Z361">
        <f>HYPERLINK("https://hotel-media.eclerx.com/savepage/tk_15459880952857802_sr_70.html","info")</f>
        <v/>
      </c>
      <c r="AA361" t="n">
        <v>-2329328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106</v>
      </c>
      <c r="AL361" t="s"/>
      <c r="AM361" t="s"/>
      <c r="AN361" t="s"/>
      <c r="AO361" t="s"/>
      <c r="AP361" t="n">
        <v>14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2329328</v>
      </c>
      <c r="AZ361" t="s">
        <v>444</v>
      </c>
      <c r="BA361" t="s"/>
      <c r="BB361" t="n">
        <v>231304</v>
      </c>
      <c r="BC361" t="n">
        <v>42.66</v>
      </c>
      <c r="BD361" t="n">
        <v>42.66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45.33</v>
      </c>
      <c r="L362" t="s">
        <v>77</v>
      </c>
      <c r="M362" t="s"/>
      <c r="N362" t="s">
        <v>456</v>
      </c>
      <c r="O362" t="s">
        <v>79</v>
      </c>
      <c r="P362" t="s">
        <v>442</v>
      </c>
      <c r="Q362" t="s"/>
      <c r="R362" t="s">
        <v>117</v>
      </c>
      <c r="S362" t="s">
        <v>127</v>
      </c>
      <c r="T362" t="s">
        <v>82</v>
      </c>
      <c r="U362" t="s"/>
      <c r="V362" t="s">
        <v>83</v>
      </c>
      <c r="W362" t="s">
        <v>105</v>
      </c>
      <c r="X362" t="s"/>
      <c r="Y362" t="s">
        <v>85</v>
      </c>
      <c r="Z362">
        <f>HYPERLINK("https://hotel-media.eclerx.com/savepage/tk_15459880952857802_sr_70.html","info")</f>
        <v/>
      </c>
      <c r="AA362" t="n">
        <v>-2329328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106</v>
      </c>
      <c r="AL362" t="s"/>
      <c r="AM362" t="s"/>
      <c r="AN362" t="s"/>
      <c r="AO362" t="s"/>
      <c r="AP362" t="n">
        <v>14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2329328</v>
      </c>
      <c r="AZ362" t="s">
        <v>444</v>
      </c>
      <c r="BA362" t="s"/>
      <c r="BB362" t="n">
        <v>231304</v>
      </c>
      <c r="BC362" t="n">
        <v>42.66</v>
      </c>
      <c r="BD362" t="n">
        <v>42.66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46.33</v>
      </c>
      <c r="L363" t="s">
        <v>77</v>
      </c>
      <c r="M363" t="s"/>
      <c r="N363" t="s">
        <v>446</v>
      </c>
      <c r="O363" t="s">
        <v>79</v>
      </c>
      <c r="P363" t="s">
        <v>442</v>
      </c>
      <c r="Q363" t="s"/>
      <c r="R363" t="s">
        <v>117</v>
      </c>
      <c r="S363" t="s">
        <v>356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HYPERLINK("https://hotel-media.eclerx.com/savepage/tk_15459880952857802_sr_70.html","info")</f>
        <v/>
      </c>
      <c r="AA363" t="n">
        <v>-2329328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106</v>
      </c>
      <c r="AL363" t="s"/>
      <c r="AM363" t="s"/>
      <c r="AN363" t="s"/>
      <c r="AO363" t="s"/>
      <c r="AP363" t="n">
        <v>14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2329328</v>
      </c>
      <c r="AZ363" t="s">
        <v>444</v>
      </c>
      <c r="BA363" t="s"/>
      <c r="BB363" t="n">
        <v>231304</v>
      </c>
      <c r="BC363" t="n">
        <v>42.66</v>
      </c>
      <c r="BD363" t="n">
        <v>42.66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442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46.33</v>
      </c>
      <c r="L364" t="s">
        <v>77</v>
      </c>
      <c r="M364" t="s"/>
      <c r="N364" t="s">
        <v>443</v>
      </c>
      <c r="O364" t="s">
        <v>79</v>
      </c>
      <c r="P364" t="s">
        <v>442</v>
      </c>
      <c r="Q364" t="s"/>
      <c r="R364" t="s">
        <v>117</v>
      </c>
      <c r="S364" t="s">
        <v>356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HYPERLINK("https://hotel-media.eclerx.com/savepage/tk_15459880952857802_sr_70.html","info")</f>
        <v/>
      </c>
      <c r="AA364" t="n">
        <v>-2329328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106</v>
      </c>
      <c r="AL364" t="s"/>
      <c r="AM364" t="s"/>
      <c r="AN364" t="s"/>
      <c r="AO364" t="s"/>
      <c r="AP364" t="n">
        <v>14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2329328</v>
      </c>
      <c r="AZ364" t="s">
        <v>444</v>
      </c>
      <c r="BA364" t="s"/>
      <c r="BB364" t="n">
        <v>231304</v>
      </c>
      <c r="BC364" t="n">
        <v>42.66</v>
      </c>
      <c r="BD364" t="n">
        <v>42.66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442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48.33</v>
      </c>
      <c r="L365" t="s">
        <v>77</v>
      </c>
      <c r="M365" t="s"/>
      <c r="N365" t="s">
        <v>456</v>
      </c>
      <c r="O365" t="s">
        <v>79</v>
      </c>
      <c r="P365" t="s">
        <v>442</v>
      </c>
      <c r="Q365" t="s"/>
      <c r="R365" t="s">
        <v>117</v>
      </c>
      <c r="S365" t="s">
        <v>201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HYPERLINK("https://hotel-media.eclerx.com/savepage/tk_15459880952857802_sr_70.html","info")</f>
        <v/>
      </c>
      <c r="AA365" t="n">
        <v>-2329328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106</v>
      </c>
      <c r="AL365" t="s"/>
      <c r="AM365" t="s"/>
      <c r="AN365" t="s"/>
      <c r="AO365" t="s"/>
      <c r="AP365" t="n">
        <v>14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2329328</v>
      </c>
      <c r="AZ365" t="s">
        <v>444</v>
      </c>
      <c r="BA365" t="s"/>
      <c r="BB365" t="n">
        <v>231304</v>
      </c>
      <c r="BC365" t="n">
        <v>42.66</v>
      </c>
      <c r="BD365" t="n">
        <v>42.66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442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50.33</v>
      </c>
      <c r="L366" t="s">
        <v>77</v>
      </c>
      <c r="M366" t="s"/>
      <c r="N366" t="s">
        <v>329</v>
      </c>
      <c r="O366" t="s">
        <v>79</v>
      </c>
      <c r="P366" t="s">
        <v>442</v>
      </c>
      <c r="Q366" t="s"/>
      <c r="R366" t="s">
        <v>117</v>
      </c>
      <c r="S366" t="s">
        <v>129</v>
      </c>
      <c r="T366" t="s">
        <v>82</v>
      </c>
      <c r="U366" t="s"/>
      <c r="V366" t="s">
        <v>83</v>
      </c>
      <c r="W366" t="s">
        <v>105</v>
      </c>
      <c r="X366" t="s"/>
      <c r="Y366" t="s">
        <v>85</v>
      </c>
      <c r="Z366">
        <f>HYPERLINK("https://hotel-media.eclerx.com/savepage/tk_15459880952857802_sr_70.html","info")</f>
        <v/>
      </c>
      <c r="AA366" t="n">
        <v>-2329328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106</v>
      </c>
      <c r="AL366" t="s"/>
      <c r="AM366" t="s"/>
      <c r="AN366" t="s"/>
      <c r="AO366" t="s"/>
      <c r="AP366" t="n">
        <v>14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2329328</v>
      </c>
      <c r="AZ366" t="s">
        <v>444</v>
      </c>
      <c r="BA366" t="s"/>
      <c r="BB366" t="n">
        <v>231304</v>
      </c>
      <c r="BC366" t="n">
        <v>42.66</v>
      </c>
      <c r="BD366" t="n">
        <v>42.66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442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50.67</v>
      </c>
      <c r="L367" t="s">
        <v>77</v>
      </c>
      <c r="M367" t="s"/>
      <c r="N367" t="s">
        <v>123</v>
      </c>
      <c r="O367" t="s">
        <v>79</v>
      </c>
      <c r="P367" t="s">
        <v>442</v>
      </c>
      <c r="Q367" t="s"/>
      <c r="R367" t="s">
        <v>117</v>
      </c>
      <c r="S367" t="s">
        <v>295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HYPERLINK("https://hotel-media.eclerx.com/savepage/tk_15459880952857802_sr_70.html","info")</f>
        <v/>
      </c>
      <c r="AA367" t="n">
        <v>-2329328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106</v>
      </c>
      <c r="AL367" t="s"/>
      <c r="AM367" t="s"/>
      <c r="AN367" t="s"/>
      <c r="AO367" t="s"/>
      <c r="AP367" t="n">
        <v>14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2329328</v>
      </c>
      <c r="AZ367" t="s">
        <v>444</v>
      </c>
      <c r="BA367" t="s"/>
      <c r="BB367" t="n">
        <v>231304</v>
      </c>
      <c r="BC367" t="n">
        <v>42.66</v>
      </c>
      <c r="BD367" t="n">
        <v>42.66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442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51.33</v>
      </c>
      <c r="L368" t="s">
        <v>77</v>
      </c>
      <c r="M368" t="s"/>
      <c r="N368" t="s">
        <v>457</v>
      </c>
      <c r="O368" t="s">
        <v>79</v>
      </c>
      <c r="P368" t="s">
        <v>442</v>
      </c>
      <c r="Q368" t="s"/>
      <c r="R368" t="s">
        <v>117</v>
      </c>
      <c r="S368" t="s">
        <v>422</v>
      </c>
      <c r="T368" t="s">
        <v>82</v>
      </c>
      <c r="U368" t="s"/>
      <c r="V368" t="s">
        <v>83</v>
      </c>
      <c r="W368" t="s">
        <v>105</v>
      </c>
      <c r="X368" t="s"/>
      <c r="Y368" t="s">
        <v>85</v>
      </c>
      <c r="Z368">
        <f>HYPERLINK("https://hotel-media.eclerx.com/savepage/tk_15459880952857802_sr_70.html","info")</f>
        <v/>
      </c>
      <c r="AA368" t="n">
        <v>-2329328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106</v>
      </c>
      <c r="AL368" t="s"/>
      <c r="AM368" t="s"/>
      <c r="AN368" t="s"/>
      <c r="AO368" t="s"/>
      <c r="AP368" t="n">
        <v>14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2329328</v>
      </c>
      <c r="AZ368" t="s">
        <v>444</v>
      </c>
      <c r="BA368" t="s"/>
      <c r="BB368" t="n">
        <v>231304</v>
      </c>
      <c r="BC368" t="n">
        <v>42.66</v>
      </c>
      <c r="BD368" t="n">
        <v>42.66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442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52.33</v>
      </c>
      <c r="L369" t="s">
        <v>77</v>
      </c>
      <c r="M369" t="s"/>
      <c r="N369" t="s">
        <v>448</v>
      </c>
      <c r="O369" t="s">
        <v>79</v>
      </c>
      <c r="P369" t="s">
        <v>442</v>
      </c>
      <c r="Q369" t="s"/>
      <c r="R369" t="s">
        <v>117</v>
      </c>
      <c r="S369" t="s">
        <v>358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HYPERLINK("https://hotel-media.eclerx.com/savepage/tk_15459880952857802_sr_70.html","info")</f>
        <v/>
      </c>
      <c r="AA369" t="n">
        <v>-2329328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106</v>
      </c>
      <c r="AL369" t="s"/>
      <c r="AM369" t="s"/>
      <c r="AN369" t="s"/>
      <c r="AO369" t="s"/>
      <c r="AP369" t="n">
        <v>14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2329328</v>
      </c>
      <c r="AZ369" t="s">
        <v>444</v>
      </c>
      <c r="BA369" t="s"/>
      <c r="BB369" t="n">
        <v>231304</v>
      </c>
      <c r="BC369" t="n">
        <v>42.66</v>
      </c>
      <c r="BD369" t="n">
        <v>42.66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442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53</v>
      </c>
      <c r="L370" t="s">
        <v>77</v>
      </c>
      <c r="M370" t="s"/>
      <c r="N370" t="s">
        <v>458</v>
      </c>
      <c r="O370" t="s">
        <v>79</v>
      </c>
      <c r="P370" t="s">
        <v>442</v>
      </c>
      <c r="Q370" t="s"/>
      <c r="R370" t="s">
        <v>117</v>
      </c>
      <c r="S370" t="s">
        <v>219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HYPERLINK("https://hotel-media.eclerx.com/savepage/tk_15459880952857802_sr_70.html","info")</f>
        <v/>
      </c>
      <c r="AA370" t="n">
        <v>-2329328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106</v>
      </c>
      <c r="AL370" t="s"/>
      <c r="AM370" t="s"/>
      <c r="AN370" t="s"/>
      <c r="AO370" t="s"/>
      <c r="AP370" t="n">
        <v>14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2329328</v>
      </c>
      <c r="AZ370" t="s">
        <v>444</v>
      </c>
      <c r="BA370" t="s"/>
      <c r="BB370" t="n">
        <v>231304</v>
      </c>
      <c r="BC370" t="n">
        <v>42.66</v>
      </c>
      <c r="BD370" t="n">
        <v>42.66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442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54</v>
      </c>
      <c r="L371" t="s">
        <v>77</v>
      </c>
      <c r="M371" t="s"/>
      <c r="N371" t="s">
        <v>329</v>
      </c>
      <c r="O371" t="s">
        <v>79</v>
      </c>
      <c r="P371" t="s">
        <v>442</v>
      </c>
      <c r="Q371" t="s"/>
      <c r="R371" t="s">
        <v>117</v>
      </c>
      <c r="S371" t="s">
        <v>459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HYPERLINK("https://hotel-media.eclerx.com/savepage/tk_15459880952857802_sr_70.html","info")</f>
        <v/>
      </c>
      <c r="AA371" t="n">
        <v>-2329328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106</v>
      </c>
      <c r="AL371" t="s"/>
      <c r="AM371" t="s"/>
      <c r="AN371" t="s"/>
      <c r="AO371" t="s"/>
      <c r="AP371" t="n">
        <v>14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2329328</v>
      </c>
      <c r="AZ371" t="s">
        <v>444</v>
      </c>
      <c r="BA371" t="s"/>
      <c r="BB371" t="n">
        <v>231304</v>
      </c>
      <c r="BC371" t="n">
        <v>42.66</v>
      </c>
      <c r="BD371" t="n">
        <v>42.66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442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56.67</v>
      </c>
      <c r="L372" t="s">
        <v>77</v>
      </c>
      <c r="M372" t="s"/>
      <c r="N372" t="s">
        <v>460</v>
      </c>
      <c r="O372" t="s">
        <v>79</v>
      </c>
      <c r="P372" t="s">
        <v>442</v>
      </c>
      <c r="Q372" t="s"/>
      <c r="R372" t="s">
        <v>117</v>
      </c>
      <c r="S372" t="s">
        <v>320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HYPERLINK("https://hotel-media.eclerx.com/savepage/tk_15459880952857802_sr_70.html","info")</f>
        <v/>
      </c>
      <c r="AA372" t="n">
        <v>-2329328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106</v>
      </c>
      <c r="AL372" t="s"/>
      <c r="AM372" t="s"/>
      <c r="AN372" t="s"/>
      <c r="AO372" t="s"/>
      <c r="AP372" t="n">
        <v>14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2329328</v>
      </c>
      <c r="AZ372" t="s">
        <v>444</v>
      </c>
      <c r="BA372" t="s"/>
      <c r="BB372" t="n">
        <v>231304</v>
      </c>
      <c r="BC372" t="n">
        <v>42.66</v>
      </c>
      <c r="BD372" t="n">
        <v>42.66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442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57.67</v>
      </c>
      <c r="L373" t="s">
        <v>77</v>
      </c>
      <c r="M373" t="s"/>
      <c r="N373" t="s">
        <v>461</v>
      </c>
      <c r="O373" t="s">
        <v>79</v>
      </c>
      <c r="P373" t="s">
        <v>442</v>
      </c>
      <c r="Q373" t="s"/>
      <c r="R373" t="s">
        <v>117</v>
      </c>
      <c r="S373" t="s">
        <v>462</v>
      </c>
      <c r="T373" t="s">
        <v>82</v>
      </c>
      <c r="U373" t="s"/>
      <c r="V373" t="s">
        <v>83</v>
      </c>
      <c r="W373" t="s">
        <v>105</v>
      </c>
      <c r="X373" t="s"/>
      <c r="Y373" t="s">
        <v>85</v>
      </c>
      <c r="Z373">
        <f>HYPERLINK("https://hotel-media.eclerx.com/savepage/tk_15459880952857802_sr_70.html","info")</f>
        <v/>
      </c>
      <c r="AA373" t="n">
        <v>-2329328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106</v>
      </c>
      <c r="AL373" t="s"/>
      <c r="AM373" t="s"/>
      <c r="AN373" t="s"/>
      <c r="AO373" t="s"/>
      <c r="AP373" t="n">
        <v>14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2329328</v>
      </c>
      <c r="AZ373" t="s">
        <v>444</v>
      </c>
      <c r="BA373" t="s"/>
      <c r="BB373" t="n">
        <v>231304</v>
      </c>
      <c r="BC373" t="n">
        <v>42.66</v>
      </c>
      <c r="BD373" t="n">
        <v>42.66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442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58.33</v>
      </c>
      <c r="L374" t="s">
        <v>77</v>
      </c>
      <c r="M374" t="s"/>
      <c r="N374" t="s">
        <v>450</v>
      </c>
      <c r="O374" t="s">
        <v>79</v>
      </c>
      <c r="P374" t="s">
        <v>442</v>
      </c>
      <c r="Q374" t="s"/>
      <c r="R374" t="s">
        <v>117</v>
      </c>
      <c r="S374" t="s">
        <v>463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HYPERLINK("https://hotel-media.eclerx.com/savepage/tk_15459880952857802_sr_70.html","info")</f>
        <v/>
      </c>
      <c r="AA374" t="n">
        <v>-2329328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106</v>
      </c>
      <c r="AL374" t="s"/>
      <c r="AM374" t="s"/>
      <c r="AN374" t="s"/>
      <c r="AO374" t="s"/>
      <c r="AP374" t="n">
        <v>14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2329328</v>
      </c>
      <c r="AZ374" t="s">
        <v>444</v>
      </c>
      <c r="BA374" t="s"/>
      <c r="BB374" t="n">
        <v>231304</v>
      </c>
      <c r="BC374" t="n">
        <v>42.66</v>
      </c>
      <c r="BD374" t="n">
        <v>42.66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442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58.33</v>
      </c>
      <c r="L375" t="s">
        <v>77</v>
      </c>
      <c r="M375" t="s"/>
      <c r="N375" t="s">
        <v>329</v>
      </c>
      <c r="O375" t="s">
        <v>79</v>
      </c>
      <c r="P375" t="s">
        <v>442</v>
      </c>
      <c r="Q375" t="s"/>
      <c r="R375" t="s">
        <v>117</v>
      </c>
      <c r="S375" t="s">
        <v>463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HYPERLINK("https://hotel-media.eclerx.com/savepage/tk_15459880952857802_sr_70.html","info")</f>
        <v/>
      </c>
      <c r="AA375" t="n">
        <v>-2329328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106</v>
      </c>
      <c r="AL375" t="s"/>
      <c r="AM375" t="s"/>
      <c r="AN375" t="s"/>
      <c r="AO375" t="s"/>
      <c r="AP375" t="n">
        <v>14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2329328</v>
      </c>
      <c r="AZ375" t="s">
        <v>444</v>
      </c>
      <c r="BA375" t="s"/>
      <c r="BB375" t="n">
        <v>231304</v>
      </c>
      <c r="BC375" t="n">
        <v>42.66</v>
      </c>
      <c r="BD375" t="n">
        <v>42.66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442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68.67</v>
      </c>
      <c r="L376" t="s">
        <v>77</v>
      </c>
      <c r="M376" t="s"/>
      <c r="N376" t="s">
        <v>464</v>
      </c>
      <c r="O376" t="s">
        <v>79</v>
      </c>
      <c r="P376" t="s">
        <v>442</v>
      </c>
      <c r="Q376" t="s"/>
      <c r="R376" t="s">
        <v>117</v>
      </c>
      <c r="S376" t="s">
        <v>283</v>
      </c>
      <c r="T376" t="s">
        <v>82</v>
      </c>
      <c r="U376" t="s"/>
      <c r="V376" t="s">
        <v>83</v>
      </c>
      <c r="W376" t="s">
        <v>105</v>
      </c>
      <c r="X376" t="s"/>
      <c r="Y376" t="s">
        <v>85</v>
      </c>
      <c r="Z376">
        <f>HYPERLINK("https://hotel-media.eclerx.com/savepage/tk_15459880952857802_sr_70.html","info")</f>
        <v/>
      </c>
      <c r="AA376" t="n">
        <v>-2329328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106</v>
      </c>
      <c r="AL376" t="s"/>
      <c r="AM376" t="s"/>
      <c r="AN376" t="s"/>
      <c r="AO376" t="s"/>
      <c r="AP376" t="n">
        <v>14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2329328</v>
      </c>
      <c r="AZ376" t="s">
        <v>444</v>
      </c>
      <c r="BA376" t="s"/>
      <c r="BB376" t="n">
        <v>231304</v>
      </c>
      <c r="BC376" t="n">
        <v>42.66</v>
      </c>
      <c r="BD376" t="n">
        <v>42.66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442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70.67</v>
      </c>
      <c r="L377" t="s">
        <v>77</v>
      </c>
      <c r="M377" t="s"/>
      <c r="N377" t="s">
        <v>458</v>
      </c>
      <c r="O377" t="s">
        <v>79</v>
      </c>
      <c r="P377" t="s">
        <v>442</v>
      </c>
      <c r="Q377" t="s"/>
      <c r="R377" t="s">
        <v>117</v>
      </c>
      <c r="S377" t="s">
        <v>465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HYPERLINK("https://hotel-media.eclerx.com/savepage/tk_15459880952857802_sr_70.html","info")</f>
        <v/>
      </c>
      <c r="AA377" t="n">
        <v>-2329328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106</v>
      </c>
      <c r="AL377" t="s"/>
      <c r="AM377" t="s"/>
      <c r="AN377" t="s"/>
      <c r="AO377" t="s"/>
      <c r="AP377" t="n">
        <v>14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2329328</v>
      </c>
      <c r="AZ377" t="s">
        <v>444</v>
      </c>
      <c r="BA377" t="s"/>
      <c r="BB377" t="n">
        <v>231304</v>
      </c>
      <c r="BC377" t="n">
        <v>42.66</v>
      </c>
      <c r="BD377" t="n">
        <v>42.66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466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26.33</v>
      </c>
      <c r="L378" t="s">
        <v>77</v>
      </c>
      <c r="M378" t="s"/>
      <c r="N378" t="s">
        <v>467</v>
      </c>
      <c r="O378" t="s">
        <v>79</v>
      </c>
      <c r="P378" t="s">
        <v>466</v>
      </c>
      <c r="Q378" t="s"/>
      <c r="R378" t="s">
        <v>80</v>
      </c>
      <c r="S378" t="s">
        <v>158</v>
      </c>
      <c r="T378" t="s">
        <v>82</v>
      </c>
      <c r="U378" t="s"/>
      <c r="V378" t="s">
        <v>83</v>
      </c>
      <c r="W378" t="s">
        <v>105</v>
      </c>
      <c r="X378" t="s"/>
      <c r="Y378" t="s">
        <v>85</v>
      </c>
      <c r="Z378">
        <f>HYPERLINK("https://hotel-media.eclerx.com/savepage/tk_15459880621088018_sr_71.html","info")</f>
        <v/>
      </c>
      <c r="AA378" t="n">
        <v>-2329278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106</v>
      </c>
      <c r="AL378" t="s"/>
      <c r="AM378" t="s"/>
      <c r="AN378" t="s"/>
      <c r="AO378" t="s"/>
      <c r="AP378" t="n">
        <v>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2329278</v>
      </c>
      <c r="AZ378" t="s">
        <v>468</v>
      </c>
      <c r="BA378" t="s"/>
      <c r="BB378" t="n">
        <v>1094705</v>
      </c>
      <c r="BC378" t="n">
        <v>42.6895</v>
      </c>
      <c r="BD378" t="n">
        <v>42.6895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466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30</v>
      </c>
      <c r="L379" t="s">
        <v>77</v>
      </c>
      <c r="M379" t="s"/>
      <c r="N379" t="s">
        <v>469</v>
      </c>
      <c r="O379" t="s">
        <v>79</v>
      </c>
      <c r="P379" t="s">
        <v>466</v>
      </c>
      <c r="Q379" t="s"/>
      <c r="R379" t="s">
        <v>80</v>
      </c>
      <c r="S379" t="s">
        <v>430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HYPERLINK("https://hotel-media.eclerx.com/savepage/tk_15459880621088018_sr_71.html","info")</f>
        <v/>
      </c>
      <c r="AA379" t="n">
        <v>-2329278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106</v>
      </c>
      <c r="AL379" t="s"/>
      <c r="AM379" t="s"/>
      <c r="AN379" t="s"/>
      <c r="AO379" t="s"/>
      <c r="AP379" t="n">
        <v>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2329278</v>
      </c>
      <c r="AZ379" t="s">
        <v>468</v>
      </c>
      <c r="BA379" t="s"/>
      <c r="BB379" t="n">
        <v>1094705</v>
      </c>
      <c r="BC379" t="n">
        <v>42.6895</v>
      </c>
      <c r="BD379" t="n">
        <v>42.6895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466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30.67</v>
      </c>
      <c r="L380" t="s">
        <v>77</v>
      </c>
      <c r="M380" t="s"/>
      <c r="N380" t="s">
        <v>210</v>
      </c>
      <c r="O380" t="s">
        <v>79</v>
      </c>
      <c r="P380" t="s">
        <v>466</v>
      </c>
      <c r="Q380" t="s"/>
      <c r="R380" t="s">
        <v>80</v>
      </c>
      <c r="S380" t="s">
        <v>222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HYPERLINK("https://hotel-media.eclerx.com/savepage/tk_15459880621088018_sr_71.html","info")</f>
        <v/>
      </c>
      <c r="AA380" t="n">
        <v>-2329278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106</v>
      </c>
      <c r="AL380" t="s"/>
      <c r="AM380" t="s"/>
      <c r="AN380" t="s"/>
      <c r="AO380" t="s"/>
      <c r="AP380" t="n">
        <v>7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2329278</v>
      </c>
      <c r="AZ380" t="s">
        <v>468</v>
      </c>
      <c r="BA380" t="s"/>
      <c r="BB380" t="n">
        <v>1094705</v>
      </c>
      <c r="BC380" t="n">
        <v>42.6895</v>
      </c>
      <c r="BD380" t="n">
        <v>42.6895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466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30.67</v>
      </c>
      <c r="L381" t="s">
        <v>77</v>
      </c>
      <c r="M381" t="s"/>
      <c r="N381" t="s">
        <v>470</v>
      </c>
      <c r="O381" t="s">
        <v>79</v>
      </c>
      <c r="P381" t="s">
        <v>466</v>
      </c>
      <c r="Q381" t="s"/>
      <c r="R381" t="s">
        <v>80</v>
      </c>
      <c r="S381" t="s">
        <v>222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HYPERLINK("https://hotel-media.eclerx.com/savepage/tk_15459880621088018_sr_71.html","info")</f>
        <v/>
      </c>
      <c r="AA381" t="n">
        <v>-2329278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106</v>
      </c>
      <c r="AL381" t="s"/>
      <c r="AM381" t="s"/>
      <c r="AN381" t="s"/>
      <c r="AO381" t="s"/>
      <c r="AP381" t="n">
        <v>7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2329278</v>
      </c>
      <c r="AZ381" t="s">
        <v>468</v>
      </c>
      <c r="BA381" t="s"/>
      <c r="BB381" t="n">
        <v>1094705</v>
      </c>
      <c r="BC381" t="n">
        <v>42.6895</v>
      </c>
      <c r="BD381" t="n">
        <v>42.6895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466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30.67</v>
      </c>
      <c r="L382" t="s">
        <v>77</v>
      </c>
      <c r="M382" t="s"/>
      <c r="N382" t="s">
        <v>471</v>
      </c>
      <c r="O382" t="s">
        <v>79</v>
      </c>
      <c r="P382" t="s">
        <v>466</v>
      </c>
      <c r="Q382" t="s"/>
      <c r="R382" t="s">
        <v>80</v>
      </c>
      <c r="S382" t="s">
        <v>222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HYPERLINK("https://hotel-media.eclerx.com/savepage/tk_15459880621088018_sr_71.html","info")</f>
        <v/>
      </c>
      <c r="AA382" t="n">
        <v>-2329278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106</v>
      </c>
      <c r="AL382" t="s"/>
      <c r="AM382" t="s"/>
      <c r="AN382" t="s"/>
      <c r="AO382" t="s"/>
      <c r="AP382" t="n">
        <v>7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2329278</v>
      </c>
      <c r="AZ382" t="s">
        <v>468</v>
      </c>
      <c r="BA382" t="s"/>
      <c r="BB382" t="n">
        <v>1094705</v>
      </c>
      <c r="BC382" t="n">
        <v>42.6895</v>
      </c>
      <c r="BD382" t="n">
        <v>42.6895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466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266</v>
      </c>
      <c r="O383" t="s">
        <v>79</v>
      </c>
      <c r="P383" t="s">
        <v>466</v>
      </c>
      <c r="Q383" t="s"/>
      <c r="R383" t="s">
        <v>80</v>
      </c>
      <c r="S383" t="s">
        <v>472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HYPERLINK("https://hotel-media.eclerx.com/savepage/tk_15459880621088018_sr_71.html","info")</f>
        <v/>
      </c>
      <c r="AA383" t="n">
        <v>-2329278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106</v>
      </c>
      <c r="AL383" t="s"/>
      <c r="AM383" t="s"/>
      <c r="AN383" t="s"/>
      <c r="AO383" t="s"/>
      <c r="AP383" t="n">
        <v>7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2329278</v>
      </c>
      <c r="AZ383" t="s">
        <v>468</v>
      </c>
      <c r="BA383" t="s"/>
      <c r="BB383" t="n">
        <v>1094705</v>
      </c>
      <c r="BC383" t="n">
        <v>42.6895</v>
      </c>
      <c r="BD383" t="n">
        <v>42.6895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466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34</v>
      </c>
      <c r="L384" t="s">
        <v>77</v>
      </c>
      <c r="M384" t="s"/>
      <c r="N384" t="s">
        <v>432</v>
      </c>
      <c r="O384" t="s">
        <v>79</v>
      </c>
      <c r="P384" t="s">
        <v>466</v>
      </c>
      <c r="Q384" t="s"/>
      <c r="R384" t="s">
        <v>80</v>
      </c>
      <c r="S384" t="s">
        <v>185</v>
      </c>
      <c r="T384" t="s">
        <v>82</v>
      </c>
      <c r="U384" t="s"/>
      <c r="V384" t="s">
        <v>83</v>
      </c>
      <c r="W384" t="s">
        <v>105</v>
      </c>
      <c r="X384" t="s"/>
      <c r="Y384" t="s">
        <v>85</v>
      </c>
      <c r="Z384">
        <f>HYPERLINK("https://hotel-media.eclerx.com/savepage/tk_15459880621088018_sr_71.html","info")</f>
        <v/>
      </c>
      <c r="AA384" t="n">
        <v>-2329278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106</v>
      </c>
      <c r="AL384" t="s"/>
      <c r="AM384" t="s"/>
      <c r="AN384" t="s"/>
      <c r="AO384" t="s"/>
      <c r="AP384" t="n">
        <v>7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2329278</v>
      </c>
      <c r="AZ384" t="s">
        <v>468</v>
      </c>
      <c r="BA384" t="s"/>
      <c r="BB384" t="n">
        <v>1094705</v>
      </c>
      <c r="BC384" t="n">
        <v>42.6895</v>
      </c>
      <c r="BD384" t="n">
        <v>42.6895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466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34.67</v>
      </c>
      <c r="L385" t="s">
        <v>77</v>
      </c>
      <c r="M385" t="s"/>
      <c r="N385" t="s">
        <v>473</v>
      </c>
      <c r="O385" t="s">
        <v>79</v>
      </c>
      <c r="P385" t="s">
        <v>466</v>
      </c>
      <c r="Q385" t="s"/>
      <c r="R385" t="s">
        <v>80</v>
      </c>
      <c r="S385" t="s">
        <v>92</v>
      </c>
      <c r="T385" t="s">
        <v>82</v>
      </c>
      <c r="U385" t="s"/>
      <c r="V385" t="s">
        <v>83</v>
      </c>
      <c r="W385" t="s">
        <v>105</v>
      </c>
      <c r="X385" t="s"/>
      <c r="Y385" t="s">
        <v>85</v>
      </c>
      <c r="Z385">
        <f>HYPERLINK("https://hotel-media.eclerx.com/savepage/tk_15459880621088018_sr_71.html","info")</f>
        <v/>
      </c>
      <c r="AA385" t="n">
        <v>-2329278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106</v>
      </c>
      <c r="AL385" t="s"/>
      <c r="AM385" t="s"/>
      <c r="AN385" t="s"/>
      <c r="AO385" t="s"/>
      <c r="AP385" t="n">
        <v>7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2329278</v>
      </c>
      <c r="AZ385" t="s">
        <v>468</v>
      </c>
      <c r="BA385" t="s"/>
      <c r="BB385" t="n">
        <v>1094705</v>
      </c>
      <c r="BC385" t="n">
        <v>42.6895</v>
      </c>
      <c r="BD385" t="n">
        <v>42.6895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466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34.67</v>
      </c>
      <c r="L386" t="s">
        <v>77</v>
      </c>
      <c r="M386" t="s"/>
      <c r="N386" t="s">
        <v>434</v>
      </c>
      <c r="O386" t="s">
        <v>79</v>
      </c>
      <c r="P386" t="s">
        <v>466</v>
      </c>
      <c r="Q386" t="s"/>
      <c r="R386" t="s">
        <v>80</v>
      </c>
      <c r="S386" t="s">
        <v>92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HYPERLINK("https://hotel-media.eclerx.com/savepage/tk_15459880621088018_sr_71.html","info")</f>
        <v/>
      </c>
      <c r="AA386" t="n">
        <v>-2329278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106</v>
      </c>
      <c r="AL386" t="s"/>
      <c r="AM386" t="s"/>
      <c r="AN386" t="s"/>
      <c r="AO386" t="s"/>
      <c r="AP386" t="n">
        <v>7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2329278</v>
      </c>
      <c r="AZ386" t="s">
        <v>468</v>
      </c>
      <c r="BA386" t="s"/>
      <c r="BB386" t="n">
        <v>1094705</v>
      </c>
      <c r="BC386" t="n">
        <v>42.6895</v>
      </c>
      <c r="BD386" t="n">
        <v>42.6895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466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34.67</v>
      </c>
      <c r="L387" t="s">
        <v>77</v>
      </c>
      <c r="M387" t="s"/>
      <c r="N387" t="s">
        <v>433</v>
      </c>
      <c r="O387" t="s">
        <v>79</v>
      </c>
      <c r="P387" t="s">
        <v>466</v>
      </c>
      <c r="Q387" t="s"/>
      <c r="R387" t="s">
        <v>80</v>
      </c>
      <c r="S387" t="s">
        <v>92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HYPERLINK("https://hotel-media.eclerx.com/savepage/tk_15459880621088018_sr_71.html","info")</f>
        <v/>
      </c>
      <c r="AA387" t="n">
        <v>-2329278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106</v>
      </c>
      <c r="AL387" t="s"/>
      <c r="AM387" t="s"/>
      <c r="AN387" t="s"/>
      <c r="AO387" t="s"/>
      <c r="AP387" t="n">
        <v>7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2329278</v>
      </c>
      <c r="AZ387" t="s">
        <v>468</v>
      </c>
      <c r="BA387" t="s"/>
      <c r="BB387" t="n">
        <v>1094705</v>
      </c>
      <c r="BC387" t="n">
        <v>42.6895</v>
      </c>
      <c r="BD387" t="n">
        <v>42.6895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466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35</v>
      </c>
      <c r="L388" t="s">
        <v>77</v>
      </c>
      <c r="M388" t="s"/>
      <c r="N388" t="s">
        <v>474</v>
      </c>
      <c r="O388" t="s">
        <v>79</v>
      </c>
      <c r="P388" t="s">
        <v>466</v>
      </c>
      <c r="Q388" t="s"/>
      <c r="R388" t="s">
        <v>80</v>
      </c>
      <c r="S388" t="s">
        <v>94</v>
      </c>
      <c r="T388" t="s">
        <v>82</v>
      </c>
      <c r="U388" t="s"/>
      <c r="V388" t="s">
        <v>83</v>
      </c>
      <c r="W388" t="s">
        <v>105</v>
      </c>
      <c r="X388" t="s"/>
      <c r="Y388" t="s">
        <v>85</v>
      </c>
      <c r="Z388">
        <f>HYPERLINK("https://hotel-media.eclerx.com/savepage/tk_15459880621088018_sr_71.html","info")</f>
        <v/>
      </c>
      <c r="AA388" t="n">
        <v>-2329278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106</v>
      </c>
      <c r="AL388" t="s"/>
      <c r="AM388" t="s"/>
      <c r="AN388" t="s"/>
      <c r="AO388" t="s"/>
      <c r="AP388" t="n">
        <v>7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2329278</v>
      </c>
      <c r="AZ388" t="s">
        <v>468</v>
      </c>
      <c r="BA388" t="s"/>
      <c r="BB388" t="n">
        <v>1094705</v>
      </c>
      <c r="BC388" t="n">
        <v>42.6895</v>
      </c>
      <c r="BD388" t="n">
        <v>42.6895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466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35</v>
      </c>
      <c r="L389" t="s">
        <v>77</v>
      </c>
      <c r="M389" t="s"/>
      <c r="N389" t="s">
        <v>475</v>
      </c>
      <c r="O389" t="s">
        <v>79</v>
      </c>
      <c r="P389" t="s">
        <v>466</v>
      </c>
      <c r="Q389" t="s"/>
      <c r="R389" t="s">
        <v>80</v>
      </c>
      <c r="S389" t="s">
        <v>94</v>
      </c>
      <c r="T389" t="s">
        <v>82</v>
      </c>
      <c r="U389" t="s"/>
      <c r="V389" t="s">
        <v>83</v>
      </c>
      <c r="W389" t="s">
        <v>105</v>
      </c>
      <c r="X389" t="s"/>
      <c r="Y389" t="s">
        <v>85</v>
      </c>
      <c r="Z389">
        <f>HYPERLINK("https://hotel-media.eclerx.com/savepage/tk_15459880621088018_sr_71.html","info")</f>
        <v/>
      </c>
      <c r="AA389" t="n">
        <v>-2329278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106</v>
      </c>
      <c r="AL389" t="s"/>
      <c r="AM389" t="s"/>
      <c r="AN389" t="s"/>
      <c r="AO389" t="s"/>
      <c r="AP389" t="n">
        <v>7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2329278</v>
      </c>
      <c r="AZ389" t="s">
        <v>468</v>
      </c>
      <c r="BA389" t="s"/>
      <c r="BB389" t="n">
        <v>1094705</v>
      </c>
      <c r="BC389" t="n">
        <v>42.6895</v>
      </c>
      <c r="BD389" t="n">
        <v>42.6895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466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36</v>
      </c>
      <c r="L390" t="s">
        <v>77</v>
      </c>
      <c r="M390" t="s"/>
      <c r="N390" t="s">
        <v>476</v>
      </c>
      <c r="O390" t="s">
        <v>79</v>
      </c>
      <c r="P390" t="s">
        <v>466</v>
      </c>
      <c r="Q390" t="s"/>
      <c r="R390" t="s">
        <v>80</v>
      </c>
      <c r="S390" t="s">
        <v>436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HYPERLINK("https://hotel-media.eclerx.com/savepage/tk_15459880621088018_sr_71.html","info")</f>
        <v/>
      </c>
      <c r="AA390" t="n">
        <v>-2329278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106</v>
      </c>
      <c r="AL390" t="s"/>
      <c r="AM390" t="s"/>
      <c r="AN390" t="s"/>
      <c r="AO390" t="s"/>
      <c r="AP390" t="n">
        <v>7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2329278</v>
      </c>
      <c r="AZ390" t="s">
        <v>468</v>
      </c>
      <c r="BA390" t="s"/>
      <c r="BB390" t="n">
        <v>1094705</v>
      </c>
      <c r="BC390" t="n">
        <v>42.6895</v>
      </c>
      <c r="BD390" t="n">
        <v>42.6895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466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36</v>
      </c>
      <c r="L391" t="s">
        <v>77</v>
      </c>
      <c r="M391" t="s"/>
      <c r="N391" t="s">
        <v>471</v>
      </c>
      <c r="O391" t="s">
        <v>79</v>
      </c>
      <c r="P391" t="s">
        <v>466</v>
      </c>
      <c r="Q391" t="s"/>
      <c r="R391" t="s">
        <v>80</v>
      </c>
      <c r="S391" t="s">
        <v>436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HYPERLINK("https://hotel-media.eclerx.com/savepage/tk_15459880621088018_sr_71.html","info")</f>
        <v/>
      </c>
      <c r="AA391" t="n">
        <v>-2329278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106</v>
      </c>
      <c r="AL391" t="s"/>
      <c r="AM391" t="s"/>
      <c r="AN391" t="s"/>
      <c r="AO391" t="s"/>
      <c r="AP391" t="n">
        <v>7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2329278</v>
      </c>
      <c r="AZ391" t="s">
        <v>468</v>
      </c>
      <c r="BA391" t="s"/>
      <c r="BB391" t="n">
        <v>1094705</v>
      </c>
      <c r="BC391" t="n">
        <v>42.6895</v>
      </c>
      <c r="BD391" t="n">
        <v>42.6895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466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36</v>
      </c>
      <c r="L392" t="s">
        <v>77</v>
      </c>
      <c r="M392" t="s"/>
      <c r="N392" t="s">
        <v>470</v>
      </c>
      <c r="O392" t="s">
        <v>79</v>
      </c>
      <c r="P392" t="s">
        <v>466</v>
      </c>
      <c r="Q392" t="s"/>
      <c r="R392" t="s">
        <v>80</v>
      </c>
      <c r="S392" t="s">
        <v>436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HYPERLINK("https://hotel-media.eclerx.com/savepage/tk_15459880621088018_sr_71.html","info")</f>
        <v/>
      </c>
      <c r="AA392" t="n">
        <v>-2329278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106</v>
      </c>
      <c r="AL392" t="s"/>
      <c r="AM392" t="s"/>
      <c r="AN392" t="s"/>
      <c r="AO392" t="s"/>
      <c r="AP392" t="n">
        <v>7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2329278</v>
      </c>
      <c r="AZ392" t="s">
        <v>468</v>
      </c>
      <c r="BA392" t="s"/>
      <c r="BB392" t="n">
        <v>1094705</v>
      </c>
      <c r="BC392" t="n">
        <v>42.6895</v>
      </c>
      <c r="BD392" t="n">
        <v>42.6895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466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36.33</v>
      </c>
      <c r="L393" t="s">
        <v>77</v>
      </c>
      <c r="M393" t="s"/>
      <c r="N393" t="s">
        <v>469</v>
      </c>
      <c r="O393" t="s">
        <v>79</v>
      </c>
      <c r="P393" t="s">
        <v>466</v>
      </c>
      <c r="Q393" t="s"/>
      <c r="R393" t="s">
        <v>80</v>
      </c>
      <c r="S393" t="s">
        <v>438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HYPERLINK("https://hotel-media.eclerx.com/savepage/tk_15459880621088018_sr_71.html","info")</f>
        <v/>
      </c>
      <c r="AA393" t="n">
        <v>-2329278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106</v>
      </c>
      <c r="AL393" t="s"/>
      <c r="AM393" t="s"/>
      <c r="AN393" t="s"/>
      <c r="AO393" t="s"/>
      <c r="AP393" t="n">
        <v>7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2329278</v>
      </c>
      <c r="AZ393" t="s">
        <v>468</v>
      </c>
      <c r="BA393" t="s"/>
      <c r="BB393" t="n">
        <v>1094705</v>
      </c>
      <c r="BC393" t="n">
        <v>42.6895</v>
      </c>
      <c r="BD393" t="n">
        <v>42.6895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466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36.33</v>
      </c>
      <c r="L394" t="s">
        <v>77</v>
      </c>
      <c r="M394" t="s"/>
      <c r="N394" t="s">
        <v>443</v>
      </c>
      <c r="O394" t="s">
        <v>79</v>
      </c>
      <c r="P394" t="s">
        <v>466</v>
      </c>
      <c r="Q394" t="s"/>
      <c r="R394" t="s">
        <v>80</v>
      </c>
      <c r="S394" t="s">
        <v>438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HYPERLINK("https://hotel-media.eclerx.com/savepage/tk_15459880621088018_sr_71.html","info")</f>
        <v/>
      </c>
      <c r="AA394" t="n">
        <v>-2329278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106</v>
      </c>
      <c r="AL394" t="s"/>
      <c r="AM394" t="s"/>
      <c r="AN394" t="s"/>
      <c r="AO394" t="s"/>
      <c r="AP394" t="n">
        <v>7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2329278</v>
      </c>
      <c r="AZ394" t="s">
        <v>468</v>
      </c>
      <c r="BA394" t="s"/>
      <c r="BB394" t="n">
        <v>1094705</v>
      </c>
      <c r="BC394" t="n">
        <v>42.6895</v>
      </c>
      <c r="BD394" t="n">
        <v>42.6895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466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36.67</v>
      </c>
      <c r="L395" t="s">
        <v>77</v>
      </c>
      <c r="M395" t="s"/>
      <c r="N395" t="s">
        <v>210</v>
      </c>
      <c r="O395" t="s">
        <v>79</v>
      </c>
      <c r="P395" t="s">
        <v>466</v>
      </c>
      <c r="Q395" t="s"/>
      <c r="R395" t="s">
        <v>80</v>
      </c>
      <c r="S395" t="s">
        <v>214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HYPERLINK("https://hotel-media.eclerx.com/savepage/tk_15459880621088018_sr_71.html","info")</f>
        <v/>
      </c>
      <c r="AA395" t="n">
        <v>-2329278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106</v>
      </c>
      <c r="AL395" t="s"/>
      <c r="AM395" t="s"/>
      <c r="AN395" t="s"/>
      <c r="AO395" t="s"/>
      <c r="AP395" t="n">
        <v>7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2329278</v>
      </c>
      <c r="AZ395" t="s">
        <v>468</v>
      </c>
      <c r="BA395" t="s"/>
      <c r="BB395" t="n">
        <v>1094705</v>
      </c>
      <c r="BC395" t="n">
        <v>42.6895</v>
      </c>
      <c r="BD395" t="n">
        <v>42.6895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466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40.33</v>
      </c>
      <c r="L396" t="s">
        <v>77</v>
      </c>
      <c r="M396" t="s"/>
      <c r="N396" t="s">
        <v>477</v>
      </c>
      <c r="O396" t="s">
        <v>79</v>
      </c>
      <c r="P396" t="s">
        <v>466</v>
      </c>
      <c r="Q396" t="s"/>
      <c r="R396" t="s">
        <v>80</v>
      </c>
      <c r="S396" t="s">
        <v>139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HYPERLINK("https://hotel-media.eclerx.com/savepage/tk_15459880621088018_sr_71.html","info")</f>
        <v/>
      </c>
      <c r="AA396" t="n">
        <v>-2329278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106</v>
      </c>
      <c r="AL396" t="s"/>
      <c r="AM396" t="s"/>
      <c r="AN396" t="s"/>
      <c r="AO396" t="s"/>
      <c r="AP396" t="n">
        <v>7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2329278</v>
      </c>
      <c r="AZ396" t="s">
        <v>468</v>
      </c>
      <c r="BA396" t="s"/>
      <c r="BB396" t="n">
        <v>1094705</v>
      </c>
      <c r="BC396" t="n">
        <v>42.6895</v>
      </c>
      <c r="BD396" t="n">
        <v>42.6895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466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322</v>
      </c>
      <c r="O397" t="s">
        <v>79</v>
      </c>
      <c r="P397" t="s">
        <v>466</v>
      </c>
      <c r="Q397" t="s"/>
      <c r="R397" t="s">
        <v>80</v>
      </c>
      <c r="S397" t="s">
        <v>98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HYPERLINK("https://hotel-media.eclerx.com/savepage/tk_15459880621088018_sr_71.html","info")</f>
        <v/>
      </c>
      <c r="AA397" t="n">
        <v>-2329278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106</v>
      </c>
      <c r="AL397" t="s"/>
      <c r="AM397" t="s"/>
      <c r="AN397" t="s"/>
      <c r="AO397" t="s"/>
      <c r="AP397" t="n">
        <v>7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2329278</v>
      </c>
      <c r="AZ397" t="s">
        <v>468</v>
      </c>
      <c r="BA397" t="s"/>
      <c r="BB397" t="n">
        <v>1094705</v>
      </c>
      <c r="BC397" t="n">
        <v>42.6895</v>
      </c>
      <c r="BD397" t="n">
        <v>42.6895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466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42.33</v>
      </c>
      <c r="L398" t="s">
        <v>77</v>
      </c>
      <c r="M398" t="s"/>
      <c r="N398" t="s">
        <v>476</v>
      </c>
      <c r="O398" t="s">
        <v>79</v>
      </c>
      <c r="P398" t="s">
        <v>466</v>
      </c>
      <c r="Q398" t="s"/>
      <c r="R398" t="s">
        <v>80</v>
      </c>
      <c r="S398" t="s">
        <v>269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HYPERLINK("https://hotel-media.eclerx.com/savepage/tk_15459880621088018_sr_71.html","info")</f>
        <v/>
      </c>
      <c r="AA398" t="n">
        <v>-2329278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106</v>
      </c>
      <c r="AL398" t="s"/>
      <c r="AM398" t="s"/>
      <c r="AN398" t="s"/>
      <c r="AO398" t="s"/>
      <c r="AP398" t="n">
        <v>7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2329278</v>
      </c>
      <c r="AZ398" t="s">
        <v>468</v>
      </c>
      <c r="BA398" t="s"/>
      <c r="BB398" t="n">
        <v>1094705</v>
      </c>
      <c r="BC398" t="n">
        <v>42.6895</v>
      </c>
      <c r="BD398" t="n">
        <v>42.6895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466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46.33</v>
      </c>
      <c r="L399" t="s">
        <v>77</v>
      </c>
      <c r="M399" t="s"/>
      <c r="N399" t="s">
        <v>312</v>
      </c>
      <c r="O399" t="s">
        <v>79</v>
      </c>
      <c r="P399" t="s">
        <v>466</v>
      </c>
      <c r="Q399" t="s"/>
      <c r="R399" t="s">
        <v>80</v>
      </c>
      <c r="S399" t="s">
        <v>356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HYPERLINK("https://hotel-media.eclerx.com/savepage/tk_15459880621088018_sr_71.html","info")</f>
        <v/>
      </c>
      <c r="AA399" t="n">
        <v>-2329278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106</v>
      </c>
      <c r="AL399" t="s"/>
      <c r="AM399" t="s"/>
      <c r="AN399" t="s"/>
      <c r="AO399" t="s"/>
      <c r="AP399" t="n">
        <v>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2329278</v>
      </c>
      <c r="AZ399" t="s">
        <v>468</v>
      </c>
      <c r="BA399" t="s"/>
      <c r="BB399" t="n">
        <v>1094705</v>
      </c>
      <c r="BC399" t="n">
        <v>42.6895</v>
      </c>
      <c r="BD399" t="n">
        <v>42.6895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466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47.33</v>
      </c>
      <c r="L400" t="s">
        <v>77</v>
      </c>
      <c r="M400" t="s"/>
      <c r="N400" t="s">
        <v>478</v>
      </c>
      <c r="O400" t="s">
        <v>79</v>
      </c>
      <c r="P400" t="s">
        <v>466</v>
      </c>
      <c r="Q400" t="s"/>
      <c r="R400" t="s">
        <v>80</v>
      </c>
      <c r="S400" t="s">
        <v>420</v>
      </c>
      <c r="T400" t="s">
        <v>82</v>
      </c>
      <c r="U400" t="s"/>
      <c r="V400" t="s">
        <v>83</v>
      </c>
      <c r="W400" t="s">
        <v>105</v>
      </c>
      <c r="X400" t="s"/>
      <c r="Y400" t="s">
        <v>85</v>
      </c>
      <c r="Z400">
        <f>HYPERLINK("https://hotel-media.eclerx.com/savepage/tk_15459880621088018_sr_71.html","info")</f>
        <v/>
      </c>
      <c r="AA400" t="n">
        <v>-2329278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106</v>
      </c>
      <c r="AL400" t="s"/>
      <c r="AM400" t="s"/>
      <c r="AN400" t="s"/>
      <c r="AO400" t="s"/>
      <c r="AP400" t="n">
        <v>7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2329278</v>
      </c>
      <c r="AZ400" t="s">
        <v>468</v>
      </c>
      <c r="BA400" t="s"/>
      <c r="BB400" t="n">
        <v>1094705</v>
      </c>
      <c r="BC400" t="n">
        <v>42.6895</v>
      </c>
      <c r="BD400" t="n">
        <v>42.6895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466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48.33</v>
      </c>
      <c r="L401" t="s">
        <v>77</v>
      </c>
      <c r="M401" t="s"/>
      <c r="N401" t="s">
        <v>322</v>
      </c>
      <c r="O401" t="s">
        <v>79</v>
      </c>
      <c r="P401" t="s">
        <v>466</v>
      </c>
      <c r="Q401" t="s"/>
      <c r="R401" t="s">
        <v>80</v>
      </c>
      <c r="S401" t="s">
        <v>201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HYPERLINK("https://hotel-media.eclerx.com/savepage/tk_15459880621088018_sr_71.html","info")</f>
        <v/>
      </c>
      <c r="AA401" t="n">
        <v>-2329278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106</v>
      </c>
      <c r="AL401" t="s"/>
      <c r="AM401" t="s"/>
      <c r="AN401" t="s"/>
      <c r="AO401" t="s"/>
      <c r="AP401" t="n">
        <v>7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2329278</v>
      </c>
      <c r="AZ401" t="s">
        <v>468</v>
      </c>
      <c r="BA401" t="s"/>
      <c r="BB401" t="n">
        <v>1094705</v>
      </c>
      <c r="BC401" t="n">
        <v>42.6895</v>
      </c>
      <c r="BD401" t="n">
        <v>42.6895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479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22.33</v>
      </c>
      <c r="L402" t="s">
        <v>77</v>
      </c>
      <c r="M402" t="s"/>
      <c r="N402" t="s">
        <v>122</v>
      </c>
      <c r="O402" t="s">
        <v>79</v>
      </c>
      <c r="P402" t="s">
        <v>479</v>
      </c>
      <c r="Q402" t="s"/>
      <c r="R402" t="s">
        <v>117</v>
      </c>
      <c r="S402" t="s">
        <v>480</v>
      </c>
      <c r="T402" t="s">
        <v>82</v>
      </c>
      <c r="U402" t="s"/>
      <c r="V402" t="s">
        <v>83</v>
      </c>
      <c r="W402" t="s">
        <v>105</v>
      </c>
      <c r="X402" t="s"/>
      <c r="Y402" t="s">
        <v>85</v>
      </c>
      <c r="Z402">
        <f>HYPERLINK("https://hotel-media.eclerx.com/savepage/tk_15459882227653685_sr_70.html","info")</f>
        <v/>
      </c>
      <c r="AA402" t="n">
        <v>-2329600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/>
      <c r="AO402" t="s"/>
      <c r="AP402" t="n">
        <v>41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2329600</v>
      </c>
      <c r="AZ402" t="s">
        <v>481</v>
      </c>
      <c r="BA402" t="s"/>
      <c r="BB402" t="n">
        <v>316480</v>
      </c>
      <c r="BC402" t="n">
        <v>42.6959</v>
      </c>
      <c r="BD402" t="n">
        <v>42.6959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479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22.33</v>
      </c>
      <c r="L403" t="s">
        <v>77</v>
      </c>
      <c r="M403" t="s"/>
      <c r="N403" t="s">
        <v>145</v>
      </c>
      <c r="O403" t="s">
        <v>79</v>
      </c>
      <c r="P403" t="s">
        <v>479</v>
      </c>
      <c r="Q403" t="s"/>
      <c r="R403" t="s">
        <v>117</v>
      </c>
      <c r="S403" t="s">
        <v>480</v>
      </c>
      <c r="T403" t="s">
        <v>82</v>
      </c>
      <c r="U403" t="s"/>
      <c r="V403" t="s">
        <v>83</v>
      </c>
      <c r="W403" t="s">
        <v>105</v>
      </c>
      <c r="X403" t="s"/>
      <c r="Y403" t="s">
        <v>85</v>
      </c>
      <c r="Z403">
        <f>HYPERLINK("https://hotel-media.eclerx.com/savepage/tk_15459882227653685_sr_70.html","info")</f>
        <v/>
      </c>
      <c r="AA403" t="n">
        <v>-2329600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/>
      <c r="AO403" t="s"/>
      <c r="AP403" t="n">
        <v>41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2329600</v>
      </c>
      <c r="AZ403" t="s">
        <v>481</v>
      </c>
      <c r="BA403" t="s"/>
      <c r="BB403" t="n">
        <v>316480</v>
      </c>
      <c r="BC403" t="n">
        <v>42.6959</v>
      </c>
      <c r="BD403" t="n">
        <v>42.6959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479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24.67</v>
      </c>
      <c r="L404" t="s">
        <v>77</v>
      </c>
      <c r="M404" t="s"/>
      <c r="N404" t="s">
        <v>145</v>
      </c>
      <c r="O404" t="s">
        <v>79</v>
      </c>
      <c r="P404" t="s">
        <v>479</v>
      </c>
      <c r="Q404" t="s"/>
      <c r="R404" t="s">
        <v>117</v>
      </c>
      <c r="S404" t="s">
        <v>482</v>
      </c>
      <c r="T404" t="s">
        <v>82</v>
      </c>
      <c r="U404" t="s"/>
      <c r="V404" t="s">
        <v>83</v>
      </c>
      <c r="W404" t="s">
        <v>105</v>
      </c>
      <c r="X404" t="s"/>
      <c r="Y404" t="s">
        <v>85</v>
      </c>
      <c r="Z404">
        <f>HYPERLINK("https://hotel-media.eclerx.com/savepage/tk_15459882227653685_sr_70.html","info")</f>
        <v/>
      </c>
      <c r="AA404" t="n">
        <v>-2329600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/>
      <c r="AO404" t="s"/>
      <c r="AP404" t="n">
        <v>41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2329600</v>
      </c>
      <c r="AZ404" t="s">
        <v>481</v>
      </c>
      <c r="BA404" t="s"/>
      <c r="BB404" t="n">
        <v>316480</v>
      </c>
      <c r="BC404" t="n">
        <v>42.6959</v>
      </c>
      <c r="BD404" t="n">
        <v>42.6959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479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24.67</v>
      </c>
      <c r="L405" t="s">
        <v>77</v>
      </c>
      <c r="M405" t="s"/>
      <c r="N405" t="s">
        <v>122</v>
      </c>
      <c r="O405" t="s">
        <v>79</v>
      </c>
      <c r="P405" t="s">
        <v>479</v>
      </c>
      <c r="Q405" t="s"/>
      <c r="R405" t="s">
        <v>117</v>
      </c>
      <c r="S405" t="s">
        <v>482</v>
      </c>
      <c r="T405" t="s">
        <v>82</v>
      </c>
      <c r="U405" t="s"/>
      <c r="V405" t="s">
        <v>83</v>
      </c>
      <c r="W405" t="s">
        <v>105</v>
      </c>
      <c r="X405" t="s"/>
      <c r="Y405" t="s">
        <v>85</v>
      </c>
      <c r="Z405">
        <f>HYPERLINK("https://hotel-media.eclerx.com/savepage/tk_15459882227653685_sr_70.html","info")</f>
        <v/>
      </c>
      <c r="AA405" t="n">
        <v>-2329600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41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2329600</v>
      </c>
      <c r="AZ405" t="s">
        <v>481</v>
      </c>
      <c r="BA405" t="s"/>
      <c r="BB405" t="n">
        <v>316480</v>
      </c>
      <c r="BC405" t="n">
        <v>42.6959</v>
      </c>
      <c r="BD405" t="n">
        <v>42.6959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479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25</v>
      </c>
      <c r="L406" t="s">
        <v>77</v>
      </c>
      <c r="M406" t="s"/>
      <c r="N406" t="s">
        <v>136</v>
      </c>
      <c r="O406" t="s">
        <v>79</v>
      </c>
      <c r="P406" t="s">
        <v>479</v>
      </c>
      <c r="Q406" t="s"/>
      <c r="R406" t="s">
        <v>117</v>
      </c>
      <c r="S406" t="s">
        <v>361</v>
      </c>
      <c r="T406" t="s">
        <v>82</v>
      </c>
      <c r="U406" t="s"/>
      <c r="V406" t="s">
        <v>83</v>
      </c>
      <c r="W406" t="s">
        <v>105</v>
      </c>
      <c r="X406" t="s"/>
      <c r="Y406" t="s">
        <v>85</v>
      </c>
      <c r="Z406">
        <f>HYPERLINK("https://hotel-media.eclerx.com/savepage/tk_15459882227653685_sr_70.html","info")</f>
        <v/>
      </c>
      <c r="AA406" t="n">
        <v>-2329600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41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2329600</v>
      </c>
      <c r="AZ406" t="s">
        <v>481</v>
      </c>
      <c r="BA406" t="s"/>
      <c r="BB406" t="n">
        <v>316480</v>
      </c>
      <c r="BC406" t="n">
        <v>42.6959</v>
      </c>
      <c r="BD406" t="n">
        <v>42.6959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479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28.67</v>
      </c>
      <c r="L407" t="s">
        <v>77</v>
      </c>
      <c r="M407" t="s"/>
      <c r="N407" t="s">
        <v>122</v>
      </c>
      <c r="O407" t="s">
        <v>79</v>
      </c>
      <c r="P407" t="s">
        <v>479</v>
      </c>
      <c r="Q407" t="s"/>
      <c r="R407" t="s">
        <v>117</v>
      </c>
      <c r="S407" t="s">
        <v>225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HYPERLINK("https://hotel-media.eclerx.com/savepage/tk_15459882227653685_sr_70.html","info")</f>
        <v/>
      </c>
      <c r="AA407" t="n">
        <v>-2329600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41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2329600</v>
      </c>
      <c r="AZ407" t="s">
        <v>481</v>
      </c>
      <c r="BA407" t="s"/>
      <c r="BB407" t="n">
        <v>316480</v>
      </c>
      <c r="BC407" t="n">
        <v>42.6959</v>
      </c>
      <c r="BD407" t="n">
        <v>42.6959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479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28.67</v>
      </c>
      <c r="L408" t="s">
        <v>77</v>
      </c>
      <c r="M408" t="s"/>
      <c r="N408" t="s">
        <v>145</v>
      </c>
      <c r="O408" t="s">
        <v>79</v>
      </c>
      <c r="P408" t="s">
        <v>479</v>
      </c>
      <c r="Q408" t="s"/>
      <c r="R408" t="s">
        <v>117</v>
      </c>
      <c r="S408" t="s">
        <v>225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HYPERLINK("https://hotel-media.eclerx.com/savepage/tk_15459882227653685_sr_70.html","info")</f>
        <v/>
      </c>
      <c r="AA408" t="n">
        <v>-2329600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41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2329600</v>
      </c>
      <c r="AZ408" t="s">
        <v>481</v>
      </c>
      <c r="BA408" t="s"/>
      <c r="BB408" t="n">
        <v>316480</v>
      </c>
      <c r="BC408" t="n">
        <v>42.6959</v>
      </c>
      <c r="BD408" t="n">
        <v>42.6959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479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31</v>
      </c>
      <c r="L409" t="s">
        <v>77</v>
      </c>
      <c r="M409" t="s"/>
      <c r="N409" t="s">
        <v>483</v>
      </c>
      <c r="O409" t="s">
        <v>79</v>
      </c>
      <c r="P409" t="s">
        <v>479</v>
      </c>
      <c r="Q409" t="s"/>
      <c r="R409" t="s">
        <v>117</v>
      </c>
      <c r="S409" t="s">
        <v>348</v>
      </c>
      <c r="T409" t="s">
        <v>82</v>
      </c>
      <c r="U409" t="s"/>
      <c r="V409" t="s">
        <v>83</v>
      </c>
      <c r="W409" t="s">
        <v>105</v>
      </c>
      <c r="X409" t="s"/>
      <c r="Y409" t="s">
        <v>85</v>
      </c>
      <c r="Z409">
        <f>HYPERLINK("https://hotel-media.eclerx.com/savepage/tk_15459882227653685_sr_70.html","info")</f>
        <v/>
      </c>
      <c r="AA409" t="n">
        <v>-2329600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41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2329600</v>
      </c>
      <c r="AZ409" t="s">
        <v>481</v>
      </c>
      <c r="BA409" t="s"/>
      <c r="BB409" t="n">
        <v>316480</v>
      </c>
      <c r="BC409" t="n">
        <v>42.6959</v>
      </c>
      <c r="BD409" t="n">
        <v>42.6959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479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31.33</v>
      </c>
      <c r="L410" t="s">
        <v>77</v>
      </c>
      <c r="M410" t="s"/>
      <c r="N410" t="s">
        <v>120</v>
      </c>
      <c r="O410" t="s">
        <v>79</v>
      </c>
      <c r="P410" t="s">
        <v>479</v>
      </c>
      <c r="Q410" t="s"/>
      <c r="R410" t="s">
        <v>117</v>
      </c>
      <c r="S410" t="s">
        <v>177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HYPERLINK("https://hotel-media.eclerx.com/savepage/tk_15459882227653685_sr_70.html","info")</f>
        <v/>
      </c>
      <c r="AA410" t="n">
        <v>-2329600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41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2329600</v>
      </c>
      <c r="AZ410" t="s">
        <v>481</v>
      </c>
      <c r="BA410" t="s"/>
      <c r="BB410" t="n">
        <v>316480</v>
      </c>
      <c r="BC410" t="n">
        <v>42.6959</v>
      </c>
      <c r="BD410" t="n">
        <v>42.6959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479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31.33</v>
      </c>
      <c r="L411" t="s">
        <v>77</v>
      </c>
      <c r="M411" t="s"/>
      <c r="N411" t="s">
        <v>122</v>
      </c>
      <c r="O411" t="s">
        <v>79</v>
      </c>
      <c r="P411" t="s">
        <v>479</v>
      </c>
      <c r="Q411" t="s"/>
      <c r="R411" t="s">
        <v>117</v>
      </c>
      <c r="S411" t="s">
        <v>177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HYPERLINK("https://hotel-media.eclerx.com/savepage/tk_15459882227653685_sr_70.html","info")</f>
        <v/>
      </c>
      <c r="AA411" t="n">
        <v>-2329600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41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2329600</v>
      </c>
      <c r="AZ411" t="s">
        <v>481</v>
      </c>
      <c r="BA411" t="s"/>
      <c r="BB411" t="n">
        <v>316480</v>
      </c>
      <c r="BC411" t="n">
        <v>42.6959</v>
      </c>
      <c r="BD411" t="n">
        <v>42.6959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479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31.67</v>
      </c>
      <c r="L412" t="s">
        <v>77</v>
      </c>
      <c r="M412" t="s"/>
      <c r="N412" t="s">
        <v>145</v>
      </c>
      <c r="O412" t="s">
        <v>79</v>
      </c>
      <c r="P412" t="s">
        <v>479</v>
      </c>
      <c r="Q412" t="s"/>
      <c r="R412" t="s">
        <v>117</v>
      </c>
      <c r="S412" t="s">
        <v>228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HYPERLINK("https://hotel-media.eclerx.com/savepage/tk_15459882227653685_sr_70.html","info")</f>
        <v/>
      </c>
      <c r="AA412" t="n">
        <v>-2329600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41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2329600</v>
      </c>
      <c r="AZ412" t="s">
        <v>481</v>
      </c>
      <c r="BA412" t="s"/>
      <c r="BB412" t="n">
        <v>316480</v>
      </c>
      <c r="BC412" t="n">
        <v>42.6959</v>
      </c>
      <c r="BD412" t="n">
        <v>42.6959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479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33.67</v>
      </c>
      <c r="L413" t="s">
        <v>77</v>
      </c>
      <c r="M413" t="s"/>
      <c r="N413" t="s">
        <v>138</v>
      </c>
      <c r="O413" t="s">
        <v>79</v>
      </c>
      <c r="P413" t="s">
        <v>479</v>
      </c>
      <c r="Q413" t="s"/>
      <c r="R413" t="s">
        <v>117</v>
      </c>
      <c r="S413" t="s">
        <v>340</v>
      </c>
      <c r="T413" t="s">
        <v>82</v>
      </c>
      <c r="U413" t="s"/>
      <c r="V413" t="s">
        <v>83</v>
      </c>
      <c r="W413" t="s">
        <v>105</v>
      </c>
      <c r="X413" t="s"/>
      <c r="Y413" t="s">
        <v>85</v>
      </c>
      <c r="Z413">
        <f>HYPERLINK("https://hotel-media.eclerx.com/savepage/tk_15459882227653685_sr_70.html","info")</f>
        <v/>
      </c>
      <c r="AA413" t="n">
        <v>-2329600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/>
      <c r="AO413" t="s"/>
      <c r="AP413" t="n">
        <v>41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2329600</v>
      </c>
      <c r="AZ413" t="s">
        <v>481</v>
      </c>
      <c r="BA413" t="s"/>
      <c r="BB413" t="n">
        <v>316480</v>
      </c>
      <c r="BC413" t="n">
        <v>42.6959</v>
      </c>
      <c r="BD413" t="n">
        <v>42.6959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479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34.33</v>
      </c>
      <c r="L414" t="s">
        <v>77</v>
      </c>
      <c r="M414" t="s"/>
      <c r="N414" t="s">
        <v>483</v>
      </c>
      <c r="O414" t="s">
        <v>79</v>
      </c>
      <c r="P414" t="s">
        <v>479</v>
      </c>
      <c r="Q414" t="s"/>
      <c r="R414" t="s">
        <v>117</v>
      </c>
      <c r="S414" t="s">
        <v>223</v>
      </c>
      <c r="T414" t="s">
        <v>82</v>
      </c>
      <c r="U414" t="s"/>
      <c r="V414" t="s">
        <v>83</v>
      </c>
      <c r="W414" t="s">
        <v>105</v>
      </c>
      <c r="X414" t="s"/>
      <c r="Y414" t="s">
        <v>85</v>
      </c>
      <c r="Z414">
        <f>HYPERLINK("https://hotel-media.eclerx.com/savepage/tk_15459882227653685_sr_70.html","info")</f>
        <v/>
      </c>
      <c r="AA414" t="n">
        <v>-2329600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/>
      <c r="AO414" t="s"/>
      <c r="AP414" t="n">
        <v>41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2329600</v>
      </c>
      <c r="AZ414" t="s">
        <v>481</v>
      </c>
      <c r="BA414" t="s"/>
      <c r="BB414" t="n">
        <v>316480</v>
      </c>
      <c r="BC414" t="n">
        <v>42.6959</v>
      </c>
      <c r="BD414" t="n">
        <v>42.6959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479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38</v>
      </c>
      <c r="L415" t="s">
        <v>77</v>
      </c>
      <c r="M415" t="s"/>
      <c r="N415" t="s">
        <v>483</v>
      </c>
      <c r="O415" t="s">
        <v>79</v>
      </c>
      <c r="P415" t="s">
        <v>479</v>
      </c>
      <c r="Q415" t="s"/>
      <c r="R415" t="s">
        <v>117</v>
      </c>
      <c r="S415" t="s">
        <v>97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HYPERLINK("https://hotel-media.eclerx.com/savepage/tk_15459882227653685_sr_70.html","info")</f>
        <v/>
      </c>
      <c r="AA415" t="n">
        <v>-2329600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/>
      <c r="AO415" t="s"/>
      <c r="AP415" t="n">
        <v>41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2329600</v>
      </c>
      <c r="AZ415" t="s">
        <v>481</v>
      </c>
      <c r="BA415" t="s"/>
      <c r="BB415" t="n">
        <v>316480</v>
      </c>
      <c r="BC415" t="n">
        <v>42.6959</v>
      </c>
      <c r="BD415" t="n">
        <v>42.6959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479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40.67</v>
      </c>
      <c r="L416" t="s">
        <v>77</v>
      </c>
      <c r="M416" t="s"/>
      <c r="N416" t="s">
        <v>484</v>
      </c>
      <c r="O416" t="s">
        <v>79</v>
      </c>
      <c r="P416" t="s">
        <v>479</v>
      </c>
      <c r="Q416" t="s"/>
      <c r="R416" t="s">
        <v>117</v>
      </c>
      <c r="S416" t="s">
        <v>313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HYPERLINK("https://hotel-media.eclerx.com/savepage/tk_15459882227653685_sr_70.html","info")</f>
        <v/>
      </c>
      <c r="AA416" t="n">
        <v>-2329600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/>
      <c r="AO416" t="s"/>
      <c r="AP416" t="n">
        <v>41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2329600</v>
      </c>
      <c r="AZ416" t="s">
        <v>481</v>
      </c>
      <c r="BA416" t="s"/>
      <c r="BB416" t="n">
        <v>316480</v>
      </c>
      <c r="BC416" t="n">
        <v>42.6959</v>
      </c>
      <c r="BD416" t="n">
        <v>42.6959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479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42.33</v>
      </c>
      <c r="L417" t="s">
        <v>77</v>
      </c>
      <c r="M417" t="s"/>
      <c r="N417" t="s">
        <v>483</v>
      </c>
      <c r="O417" t="s">
        <v>79</v>
      </c>
      <c r="P417" t="s">
        <v>479</v>
      </c>
      <c r="Q417" t="s"/>
      <c r="R417" t="s">
        <v>117</v>
      </c>
      <c r="S417" t="s">
        <v>269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HYPERLINK("https://hotel-media.eclerx.com/savepage/tk_15459882227653685_sr_70.html","info")</f>
        <v/>
      </c>
      <c r="AA417" t="n">
        <v>-2329600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/>
      <c r="AO417" t="s"/>
      <c r="AP417" t="n">
        <v>41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2329600</v>
      </c>
      <c r="AZ417" t="s">
        <v>481</v>
      </c>
      <c r="BA417" t="s"/>
      <c r="BB417" t="n">
        <v>316480</v>
      </c>
      <c r="BC417" t="n">
        <v>42.6959</v>
      </c>
      <c r="BD417" t="n">
        <v>42.6959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485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37.67</v>
      </c>
      <c r="L418" t="s">
        <v>77</v>
      </c>
      <c r="M418" t="s"/>
      <c r="N418" t="s">
        <v>486</v>
      </c>
      <c r="O418" t="s">
        <v>79</v>
      </c>
      <c r="P418" t="s">
        <v>485</v>
      </c>
      <c r="Q418" t="s"/>
      <c r="R418" t="s">
        <v>80</v>
      </c>
      <c r="S418" t="s">
        <v>286</v>
      </c>
      <c r="T418" t="s">
        <v>82</v>
      </c>
      <c r="U418" t="s"/>
      <c r="V418" t="s">
        <v>83</v>
      </c>
      <c r="W418" t="s"/>
      <c r="X418" t="s"/>
      <c r="Y418" t="s">
        <v>85</v>
      </c>
      <c r="Z418">
        <f>HYPERLINK("https://hotel-media.eclerx.com/savepage/tk_1545988513952547_sr_70.html","info")</f>
        <v/>
      </c>
      <c r="AA418" t="n">
        <v>-6763305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/>
      <c r="AO418" t="s"/>
      <c r="AP418" t="n">
        <v>102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6763305</v>
      </c>
      <c r="AZ418" t="s">
        <v>487</v>
      </c>
      <c r="BA418" t="s"/>
      <c r="BB418" t="n">
        <v>2908842</v>
      </c>
      <c r="BC418" t="n">
        <v>42.275</v>
      </c>
      <c r="BD418" t="n">
        <v>42.275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485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41.33</v>
      </c>
      <c r="L419" t="s">
        <v>77</v>
      </c>
      <c r="M419" t="s"/>
      <c r="N419" t="s">
        <v>488</v>
      </c>
      <c r="O419" t="s">
        <v>79</v>
      </c>
      <c r="P419" t="s">
        <v>485</v>
      </c>
      <c r="Q419" t="s"/>
      <c r="R419" t="s">
        <v>80</v>
      </c>
      <c r="S419" t="s">
        <v>125</v>
      </c>
      <c r="T419" t="s">
        <v>82</v>
      </c>
      <c r="U419" t="s"/>
      <c r="V419" t="s">
        <v>83</v>
      </c>
      <c r="W419" t="s"/>
      <c r="X419" t="s"/>
      <c r="Y419" t="s">
        <v>85</v>
      </c>
      <c r="Z419">
        <f>HYPERLINK("https://hotel-media.eclerx.com/savepage/tk_1545988513952547_sr_70.html","info")</f>
        <v/>
      </c>
      <c r="AA419" t="n">
        <v>-6763305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/>
      <c r="AO419" t="s"/>
      <c r="AP419" t="n">
        <v>102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6763305</v>
      </c>
      <c r="AZ419" t="s">
        <v>487</v>
      </c>
      <c r="BA419" t="s"/>
      <c r="BB419" t="n">
        <v>2908842</v>
      </c>
      <c r="BC419" t="n">
        <v>42.275</v>
      </c>
      <c r="BD419" t="n">
        <v>42.275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485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45</v>
      </c>
      <c r="L420" t="s">
        <v>77</v>
      </c>
      <c r="M420" t="s"/>
      <c r="N420" t="s">
        <v>489</v>
      </c>
      <c r="O420" t="s">
        <v>79</v>
      </c>
      <c r="P420" t="s">
        <v>485</v>
      </c>
      <c r="Q420" t="s"/>
      <c r="R420" t="s">
        <v>80</v>
      </c>
      <c r="S420" t="s">
        <v>453</v>
      </c>
      <c r="T420" t="s">
        <v>82</v>
      </c>
      <c r="U420" t="s"/>
      <c r="V420" t="s">
        <v>83</v>
      </c>
      <c r="W420" t="s"/>
      <c r="X420" t="s"/>
      <c r="Y420" t="s">
        <v>85</v>
      </c>
      <c r="Z420">
        <f>HYPERLINK("https://hotel-media.eclerx.com/savepage/tk_1545988513952547_sr_70.html","info")</f>
        <v/>
      </c>
      <c r="AA420" t="n">
        <v>-6763305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/>
      <c r="AO420" t="s"/>
      <c r="AP420" t="n">
        <v>102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6763305</v>
      </c>
      <c r="AZ420" t="s">
        <v>487</v>
      </c>
      <c r="BA420" t="s"/>
      <c r="BB420" t="n">
        <v>2908842</v>
      </c>
      <c r="BC420" t="n">
        <v>42.275</v>
      </c>
      <c r="BD420" t="n">
        <v>42.275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485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45</v>
      </c>
      <c r="L421" t="s">
        <v>77</v>
      </c>
      <c r="M421" t="s"/>
      <c r="N421" t="s">
        <v>486</v>
      </c>
      <c r="O421" t="s">
        <v>79</v>
      </c>
      <c r="P421" t="s">
        <v>485</v>
      </c>
      <c r="Q421" t="s"/>
      <c r="R421" t="s">
        <v>80</v>
      </c>
      <c r="S421" t="s">
        <v>453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HYPERLINK("https://hotel-media.eclerx.com/savepage/tk_1545988513952547_sr_70.html","info")</f>
        <v/>
      </c>
      <c r="AA421" t="n">
        <v>-6763305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/>
      <c r="AO421" t="s"/>
      <c r="AP421" t="n">
        <v>102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6763305</v>
      </c>
      <c r="AZ421" t="s">
        <v>487</v>
      </c>
      <c r="BA421" t="s"/>
      <c r="BB421" t="n">
        <v>2908842</v>
      </c>
      <c r="BC421" t="n">
        <v>42.275</v>
      </c>
      <c r="BD421" t="n">
        <v>42.275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485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48.67</v>
      </c>
      <c r="L422" t="s">
        <v>77</v>
      </c>
      <c r="M422" t="s"/>
      <c r="N422" t="s">
        <v>488</v>
      </c>
      <c r="O422" t="s">
        <v>79</v>
      </c>
      <c r="P422" t="s">
        <v>485</v>
      </c>
      <c r="Q422" t="s"/>
      <c r="R422" t="s">
        <v>80</v>
      </c>
      <c r="S422" t="s">
        <v>188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HYPERLINK("https://hotel-media.eclerx.com/savepage/tk_1545988513952547_sr_70.html","info")</f>
        <v/>
      </c>
      <c r="AA422" t="n">
        <v>-6763305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/>
      <c r="AO422" t="s"/>
      <c r="AP422" t="n">
        <v>102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6763305</v>
      </c>
      <c r="AZ422" t="s">
        <v>487</v>
      </c>
      <c r="BA422" t="s"/>
      <c r="BB422" t="n">
        <v>2908842</v>
      </c>
      <c r="BC422" t="n">
        <v>42.275</v>
      </c>
      <c r="BD422" t="n">
        <v>42.275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485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52.33</v>
      </c>
      <c r="L423" t="s">
        <v>77</v>
      </c>
      <c r="M423" t="s"/>
      <c r="N423" t="s">
        <v>489</v>
      </c>
      <c r="O423" t="s">
        <v>79</v>
      </c>
      <c r="P423" t="s">
        <v>485</v>
      </c>
      <c r="Q423" t="s"/>
      <c r="R423" t="s">
        <v>80</v>
      </c>
      <c r="S423" t="s">
        <v>358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HYPERLINK("https://hotel-media.eclerx.com/savepage/tk_1545988513952547_sr_70.html","info")</f>
        <v/>
      </c>
      <c r="AA423" t="n">
        <v>-6763305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/>
      <c r="AO423" t="s"/>
      <c r="AP423" t="n">
        <v>102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6763305</v>
      </c>
      <c r="AZ423" t="s">
        <v>487</v>
      </c>
      <c r="BA423" t="s"/>
      <c r="BB423" t="n">
        <v>2908842</v>
      </c>
      <c r="BC423" t="n">
        <v>42.275</v>
      </c>
      <c r="BD423" t="n">
        <v>42.275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485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59.67</v>
      </c>
      <c r="L424" t="s">
        <v>77</v>
      </c>
      <c r="M424" t="s"/>
      <c r="N424" t="s">
        <v>486</v>
      </c>
      <c r="O424" t="s">
        <v>79</v>
      </c>
      <c r="P424" t="s">
        <v>485</v>
      </c>
      <c r="Q424" t="s"/>
      <c r="R424" t="s">
        <v>80</v>
      </c>
      <c r="S424" t="s">
        <v>264</v>
      </c>
      <c r="T424" t="s">
        <v>82</v>
      </c>
      <c r="U424" t="s"/>
      <c r="V424" t="s">
        <v>83</v>
      </c>
      <c r="W424" t="s">
        <v>187</v>
      </c>
      <c r="X424" t="s"/>
      <c r="Y424" t="s">
        <v>85</v>
      </c>
      <c r="Z424">
        <f>HYPERLINK("https://hotel-media.eclerx.com/savepage/tk_1545988513952547_sr_70.html","info")</f>
        <v/>
      </c>
      <c r="AA424" t="n">
        <v>-6763305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/>
      <c r="AO424" t="s"/>
      <c r="AP424" t="n">
        <v>102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6763305</v>
      </c>
      <c r="AZ424" t="s">
        <v>487</v>
      </c>
      <c r="BA424" t="s"/>
      <c r="BB424" t="n">
        <v>2908842</v>
      </c>
      <c r="BC424" t="n">
        <v>42.275</v>
      </c>
      <c r="BD424" t="n">
        <v>42.275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485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63.33</v>
      </c>
      <c r="L425" t="s">
        <v>77</v>
      </c>
      <c r="M425" t="s"/>
      <c r="N425" t="s">
        <v>488</v>
      </c>
      <c r="O425" t="s">
        <v>79</v>
      </c>
      <c r="P425" t="s">
        <v>485</v>
      </c>
      <c r="Q425" t="s"/>
      <c r="R425" t="s">
        <v>80</v>
      </c>
      <c r="S425" t="s">
        <v>490</v>
      </c>
      <c r="T425" t="s">
        <v>82</v>
      </c>
      <c r="U425" t="s"/>
      <c r="V425" t="s">
        <v>83</v>
      </c>
      <c r="W425" t="s">
        <v>187</v>
      </c>
      <c r="X425" t="s"/>
      <c r="Y425" t="s">
        <v>85</v>
      </c>
      <c r="Z425">
        <f>HYPERLINK("https://hotel-media.eclerx.com/savepage/tk_1545988513952547_sr_70.html","info")</f>
        <v/>
      </c>
      <c r="AA425" t="n">
        <v>-6763305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/>
      <c r="AO425" t="s"/>
      <c r="AP425" t="n">
        <v>102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6763305</v>
      </c>
      <c r="AZ425" t="s">
        <v>487</v>
      </c>
      <c r="BA425" t="s"/>
      <c r="BB425" t="n">
        <v>2908842</v>
      </c>
      <c r="BC425" t="n">
        <v>42.275</v>
      </c>
      <c r="BD425" t="n">
        <v>42.275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485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67</v>
      </c>
      <c r="L426" t="s">
        <v>77</v>
      </c>
      <c r="M426" t="s"/>
      <c r="N426" t="s">
        <v>489</v>
      </c>
      <c r="O426" t="s">
        <v>79</v>
      </c>
      <c r="P426" t="s">
        <v>485</v>
      </c>
      <c r="Q426" t="s"/>
      <c r="R426" t="s">
        <v>80</v>
      </c>
      <c r="S426" t="s">
        <v>491</v>
      </c>
      <c r="T426" t="s">
        <v>82</v>
      </c>
      <c r="U426" t="s"/>
      <c r="V426" t="s">
        <v>83</v>
      </c>
      <c r="W426" t="s">
        <v>187</v>
      </c>
      <c r="X426" t="s"/>
      <c r="Y426" t="s">
        <v>85</v>
      </c>
      <c r="Z426">
        <f>HYPERLINK("https://hotel-media.eclerx.com/savepage/tk_1545988513952547_sr_70.html","info")</f>
        <v/>
      </c>
      <c r="AA426" t="n">
        <v>-6763305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/>
      <c r="AO426" t="s"/>
      <c r="AP426" t="n">
        <v>102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6763305</v>
      </c>
      <c r="AZ426" t="s">
        <v>487</v>
      </c>
      <c r="BA426" t="s"/>
      <c r="BB426" t="n">
        <v>2908842</v>
      </c>
      <c r="BC426" t="n">
        <v>42.275</v>
      </c>
      <c r="BD426" t="n">
        <v>42.275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492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232</v>
      </c>
      <c r="O427" t="s">
        <v>79</v>
      </c>
      <c r="P427" t="s">
        <v>492</v>
      </c>
      <c r="Q427" t="s"/>
      <c r="R427" t="s">
        <v>117</v>
      </c>
      <c r="S427" t="s">
        <v>199</v>
      </c>
      <c r="T427" t="s">
        <v>82</v>
      </c>
      <c r="U427" t="s"/>
      <c r="V427" t="s">
        <v>83</v>
      </c>
      <c r="W427" t="s">
        <v>105</v>
      </c>
      <c r="X427" t="s"/>
      <c r="Y427" t="s">
        <v>85</v>
      </c>
      <c r="Z427">
        <f>HYPERLINK("https://hotel-media.eclerx.com/savepage/tk_1545988486581029_sr_71.html","info")</f>
        <v/>
      </c>
      <c r="AA427" t="n">
        <v>-2330388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/>
      <c r="AO427" t="s"/>
      <c r="AP427" t="n">
        <v>97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2330388</v>
      </c>
      <c r="AZ427" t="s">
        <v>493</v>
      </c>
      <c r="BA427" t="s"/>
      <c r="BB427" t="n">
        <v>316502</v>
      </c>
      <c r="BC427" t="n">
        <v>42.6592</v>
      </c>
      <c r="BD427" t="n">
        <v>42.6592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492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38</v>
      </c>
      <c r="L428" t="s">
        <v>77</v>
      </c>
      <c r="M428" t="s"/>
      <c r="N428" t="s">
        <v>232</v>
      </c>
      <c r="O428" t="s">
        <v>79</v>
      </c>
      <c r="P428" t="s">
        <v>492</v>
      </c>
      <c r="Q428" t="s"/>
      <c r="R428" t="s">
        <v>117</v>
      </c>
      <c r="S428" t="s">
        <v>97</v>
      </c>
      <c r="T428" t="s">
        <v>82</v>
      </c>
      <c r="U428" t="s"/>
      <c r="V428" t="s">
        <v>83</v>
      </c>
      <c r="W428" t="s">
        <v>105</v>
      </c>
      <c r="X428" t="s"/>
      <c r="Y428" t="s">
        <v>85</v>
      </c>
      <c r="Z428">
        <f>HYPERLINK("https://hotel-media.eclerx.com/savepage/tk_1545988486581029_sr_71.html","info")</f>
        <v/>
      </c>
      <c r="AA428" t="n">
        <v>-2330388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97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2330388</v>
      </c>
      <c r="AZ428" t="s">
        <v>493</v>
      </c>
      <c r="BA428" t="s"/>
      <c r="BB428" t="n">
        <v>316502</v>
      </c>
      <c r="BC428" t="n">
        <v>42.6592</v>
      </c>
      <c r="BD428" t="n">
        <v>42.6592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492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40.33</v>
      </c>
      <c r="L429" t="s">
        <v>77</v>
      </c>
      <c r="M429" t="s"/>
      <c r="N429" t="s">
        <v>494</v>
      </c>
      <c r="O429" t="s">
        <v>79</v>
      </c>
      <c r="P429" t="s">
        <v>492</v>
      </c>
      <c r="Q429" t="s"/>
      <c r="R429" t="s">
        <v>117</v>
      </c>
      <c r="S429" t="s">
        <v>139</v>
      </c>
      <c r="T429" t="s">
        <v>82</v>
      </c>
      <c r="U429" t="s"/>
      <c r="V429" t="s">
        <v>83</v>
      </c>
      <c r="W429" t="s">
        <v>105</v>
      </c>
      <c r="X429" t="s"/>
      <c r="Y429" t="s">
        <v>85</v>
      </c>
      <c r="Z429">
        <f>HYPERLINK("https://hotel-media.eclerx.com/savepage/tk_1545988486581029_sr_71.html","info")</f>
        <v/>
      </c>
      <c r="AA429" t="n">
        <v>-2330388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97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2330388</v>
      </c>
      <c r="AZ429" t="s">
        <v>493</v>
      </c>
      <c r="BA429" t="s"/>
      <c r="BB429" t="n">
        <v>316502</v>
      </c>
      <c r="BC429" t="n">
        <v>42.6592</v>
      </c>
      <c r="BD429" t="n">
        <v>42.6592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492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40.33</v>
      </c>
      <c r="L430" t="s">
        <v>77</v>
      </c>
      <c r="M430" t="s"/>
      <c r="N430" t="s">
        <v>495</v>
      </c>
      <c r="O430" t="s">
        <v>79</v>
      </c>
      <c r="P430" t="s">
        <v>492</v>
      </c>
      <c r="Q430" t="s"/>
      <c r="R430" t="s">
        <v>117</v>
      </c>
      <c r="S430" t="s">
        <v>139</v>
      </c>
      <c r="T430" t="s">
        <v>82</v>
      </c>
      <c r="U430" t="s"/>
      <c r="V430" t="s">
        <v>83</v>
      </c>
      <c r="W430" t="s">
        <v>105</v>
      </c>
      <c r="X430" t="s"/>
      <c r="Y430" t="s">
        <v>85</v>
      </c>
      <c r="Z430">
        <f>HYPERLINK("https://hotel-media.eclerx.com/savepage/tk_1545988486581029_sr_71.html","info")</f>
        <v/>
      </c>
      <c r="AA430" t="n">
        <v>-2330388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97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2330388</v>
      </c>
      <c r="AZ430" t="s">
        <v>493</v>
      </c>
      <c r="BA430" t="s"/>
      <c r="BB430" t="n">
        <v>316502</v>
      </c>
      <c r="BC430" t="n">
        <v>42.6592</v>
      </c>
      <c r="BD430" t="n">
        <v>42.6592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492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42.67</v>
      </c>
      <c r="L431" t="s">
        <v>77</v>
      </c>
      <c r="M431" t="s"/>
      <c r="N431" t="s">
        <v>232</v>
      </c>
      <c r="O431" t="s">
        <v>79</v>
      </c>
      <c r="P431" t="s">
        <v>492</v>
      </c>
      <c r="Q431" t="s"/>
      <c r="R431" t="s">
        <v>117</v>
      </c>
      <c r="S431" t="s">
        <v>449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HYPERLINK("https://hotel-media.eclerx.com/savepage/tk_1545988486581029_sr_71.html","info")</f>
        <v/>
      </c>
      <c r="AA431" t="n">
        <v>-2330388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97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2330388</v>
      </c>
      <c r="AZ431" t="s">
        <v>493</v>
      </c>
      <c r="BA431" t="s"/>
      <c r="BB431" t="n">
        <v>316502</v>
      </c>
      <c r="BC431" t="n">
        <v>42.6592</v>
      </c>
      <c r="BD431" t="n">
        <v>42.6592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492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44.67</v>
      </c>
      <c r="L432" t="s">
        <v>77</v>
      </c>
      <c r="M432" t="s"/>
      <c r="N432" t="s">
        <v>232</v>
      </c>
      <c r="O432" t="s">
        <v>79</v>
      </c>
      <c r="P432" t="s">
        <v>492</v>
      </c>
      <c r="Q432" t="s"/>
      <c r="R432" t="s">
        <v>117</v>
      </c>
      <c r="S432" t="s">
        <v>263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HYPERLINK("https://hotel-media.eclerx.com/savepage/tk_1545988486581029_sr_71.html","info")</f>
        <v/>
      </c>
      <c r="AA432" t="n">
        <v>-2330388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97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2330388</v>
      </c>
      <c r="AZ432" t="s">
        <v>493</v>
      </c>
      <c r="BA432" t="s"/>
      <c r="BB432" t="n">
        <v>316502</v>
      </c>
      <c r="BC432" t="n">
        <v>42.6592</v>
      </c>
      <c r="BD432" t="n">
        <v>42.6592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492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45.67</v>
      </c>
      <c r="L433" t="s">
        <v>77</v>
      </c>
      <c r="M433" t="s"/>
      <c r="N433" t="s">
        <v>494</v>
      </c>
      <c r="O433" t="s">
        <v>79</v>
      </c>
      <c r="P433" t="s">
        <v>492</v>
      </c>
      <c r="Q433" t="s"/>
      <c r="R433" t="s">
        <v>117</v>
      </c>
      <c r="S433" t="s">
        <v>186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HYPERLINK("https://hotel-media.eclerx.com/savepage/tk_1545988486581029_sr_71.html","info")</f>
        <v/>
      </c>
      <c r="AA433" t="n">
        <v>-2330388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97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2330388</v>
      </c>
      <c r="AZ433" t="s">
        <v>493</v>
      </c>
      <c r="BA433" t="s"/>
      <c r="BB433" t="n">
        <v>316502</v>
      </c>
      <c r="BC433" t="n">
        <v>42.6592</v>
      </c>
      <c r="BD433" t="n">
        <v>42.6592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492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45.67</v>
      </c>
      <c r="L434" t="s">
        <v>77</v>
      </c>
      <c r="M434" t="s"/>
      <c r="N434" t="s">
        <v>495</v>
      </c>
      <c r="O434" t="s">
        <v>79</v>
      </c>
      <c r="P434" t="s">
        <v>492</v>
      </c>
      <c r="Q434" t="s"/>
      <c r="R434" t="s">
        <v>117</v>
      </c>
      <c r="S434" t="s">
        <v>186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HYPERLINK("https://hotel-media.eclerx.com/savepage/tk_1545988486581029_sr_71.html","info")</f>
        <v/>
      </c>
      <c r="AA434" t="n">
        <v>-2330388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97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2330388</v>
      </c>
      <c r="AZ434" t="s">
        <v>493</v>
      </c>
      <c r="BA434" t="s"/>
      <c r="BB434" t="n">
        <v>316502</v>
      </c>
      <c r="BC434" t="n">
        <v>42.6592</v>
      </c>
      <c r="BD434" t="n">
        <v>42.6592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492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63.67</v>
      </c>
      <c r="L435" t="s">
        <v>77</v>
      </c>
      <c r="M435" t="s"/>
      <c r="N435" t="s">
        <v>496</v>
      </c>
      <c r="O435" t="s">
        <v>79</v>
      </c>
      <c r="P435" t="s">
        <v>492</v>
      </c>
      <c r="Q435" t="s"/>
      <c r="R435" t="s">
        <v>117</v>
      </c>
      <c r="S435" t="s">
        <v>299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HYPERLINK("https://hotel-media.eclerx.com/savepage/tk_1545988486581029_sr_71.html","info")</f>
        <v/>
      </c>
      <c r="AA435" t="n">
        <v>-2330388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97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2330388</v>
      </c>
      <c r="AZ435" t="s">
        <v>493</v>
      </c>
      <c r="BA435" t="s"/>
      <c r="BB435" t="n">
        <v>316502</v>
      </c>
      <c r="BC435" t="n">
        <v>42.6592</v>
      </c>
      <c r="BD435" t="n">
        <v>42.6592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492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75</v>
      </c>
      <c r="L436" t="s">
        <v>77</v>
      </c>
      <c r="M436" t="s"/>
      <c r="N436" t="s">
        <v>497</v>
      </c>
      <c r="O436" t="s">
        <v>79</v>
      </c>
      <c r="P436" t="s">
        <v>492</v>
      </c>
      <c r="Q436" t="s"/>
      <c r="R436" t="s">
        <v>117</v>
      </c>
      <c r="S436" t="s">
        <v>498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HYPERLINK("https://hotel-media.eclerx.com/savepage/tk_1545988486581029_sr_71.html","info")</f>
        <v/>
      </c>
      <c r="AA436" t="n">
        <v>-2330388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97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2330388</v>
      </c>
      <c r="AZ436" t="s">
        <v>493</v>
      </c>
      <c r="BA436" t="s"/>
      <c r="BB436" t="n">
        <v>316502</v>
      </c>
      <c r="BC436" t="n">
        <v>42.6592</v>
      </c>
      <c r="BD436" t="n">
        <v>42.6592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492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79</v>
      </c>
      <c r="L437" t="s">
        <v>77</v>
      </c>
      <c r="M437" t="s"/>
      <c r="N437" t="s">
        <v>496</v>
      </c>
      <c r="O437" t="s">
        <v>79</v>
      </c>
      <c r="P437" t="s">
        <v>492</v>
      </c>
      <c r="Q437" t="s"/>
      <c r="R437" t="s">
        <v>117</v>
      </c>
      <c r="S437" t="s">
        <v>377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HYPERLINK("https://hotel-media.eclerx.com/savepage/tk_1545988486581029_sr_71.html","info")</f>
        <v/>
      </c>
      <c r="AA437" t="n">
        <v>-2330388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97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2330388</v>
      </c>
      <c r="AZ437" t="s">
        <v>493</v>
      </c>
      <c r="BA437" t="s"/>
      <c r="BB437" t="n">
        <v>316502</v>
      </c>
      <c r="BC437" t="n">
        <v>42.6592</v>
      </c>
      <c r="BD437" t="n">
        <v>42.6592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492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90.33</v>
      </c>
      <c r="L438" t="s">
        <v>77</v>
      </c>
      <c r="M438" t="s"/>
      <c r="N438" t="s">
        <v>497</v>
      </c>
      <c r="O438" t="s">
        <v>79</v>
      </c>
      <c r="P438" t="s">
        <v>492</v>
      </c>
      <c r="Q438" t="s"/>
      <c r="R438" t="s">
        <v>117</v>
      </c>
      <c r="S438" t="s">
        <v>499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HYPERLINK("https://hotel-media.eclerx.com/savepage/tk_1545988486581029_sr_71.html","info")</f>
        <v/>
      </c>
      <c r="AA438" t="n">
        <v>-2330388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97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2330388</v>
      </c>
      <c r="AZ438" t="s">
        <v>493</v>
      </c>
      <c r="BA438" t="s"/>
      <c r="BB438" t="n">
        <v>316502</v>
      </c>
      <c r="BC438" t="n">
        <v>42.6592</v>
      </c>
      <c r="BD438" t="n">
        <v>42.6592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338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33.67</v>
      </c>
      <c r="L439" t="s">
        <v>77</v>
      </c>
      <c r="M439" t="s"/>
      <c r="N439" t="s">
        <v>339</v>
      </c>
      <c r="O439" t="s">
        <v>79</v>
      </c>
      <c r="P439" t="s">
        <v>338</v>
      </c>
      <c r="Q439" t="s"/>
      <c r="R439" t="s">
        <v>80</v>
      </c>
      <c r="S439" t="s">
        <v>340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HYPERLINK("https://hotel-media.eclerx.com/savepage/tk_15459881992040021_sr_71.html","info")</f>
        <v/>
      </c>
      <c r="AA439" t="n">
        <v>-2992946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106</v>
      </c>
      <c r="AL439" t="s"/>
      <c r="AM439" t="s"/>
      <c r="AN439" t="s"/>
      <c r="AO439" t="s"/>
      <c r="AP439" t="n">
        <v>36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2992946</v>
      </c>
      <c r="AZ439" t="s">
        <v>341</v>
      </c>
      <c r="BA439" t="s"/>
      <c r="BB439" t="n">
        <v>3230170</v>
      </c>
      <c r="BC439" t="n">
        <v>42.7066</v>
      </c>
      <c r="BD439" t="n">
        <v>42.7066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338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33.67</v>
      </c>
      <c r="L440" t="s">
        <v>77</v>
      </c>
      <c r="M440" t="s"/>
      <c r="N440" t="s">
        <v>206</v>
      </c>
      <c r="O440" t="s">
        <v>79</v>
      </c>
      <c r="P440" t="s">
        <v>338</v>
      </c>
      <c r="Q440" t="s"/>
      <c r="R440" t="s">
        <v>80</v>
      </c>
      <c r="S440" t="s">
        <v>340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HYPERLINK("https://hotel-media.eclerx.com/savepage/tk_15459881992040021_sr_71.html","info")</f>
        <v/>
      </c>
      <c r="AA440" t="n">
        <v>-2992946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106</v>
      </c>
      <c r="AL440" t="s"/>
      <c r="AM440" t="s"/>
      <c r="AN440" t="s"/>
      <c r="AO440" t="s"/>
      <c r="AP440" t="n">
        <v>36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2992946</v>
      </c>
      <c r="AZ440" t="s">
        <v>341</v>
      </c>
      <c r="BA440" t="s"/>
      <c r="BB440" t="n">
        <v>3230170</v>
      </c>
      <c r="BC440" t="n">
        <v>42.7066</v>
      </c>
      <c r="BD440" t="n">
        <v>42.7066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338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</v>
      </c>
      <c r="L441" t="s">
        <v>77</v>
      </c>
      <c r="M441" t="s"/>
      <c r="N441" t="s">
        <v>342</v>
      </c>
      <c r="O441" t="s">
        <v>79</v>
      </c>
      <c r="P441" t="s">
        <v>338</v>
      </c>
      <c r="Q441" t="s"/>
      <c r="R441" t="s">
        <v>80</v>
      </c>
      <c r="S441" t="s">
        <v>94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HYPERLINK("https://hotel-media.eclerx.com/savepage/tk_15459881992040021_sr_71.html","info")</f>
        <v/>
      </c>
      <c r="AA441" t="n">
        <v>-2992946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106</v>
      </c>
      <c r="AL441" t="s"/>
      <c r="AM441" t="s"/>
      <c r="AN441" t="s"/>
      <c r="AO441" t="s"/>
      <c r="AP441" t="n">
        <v>36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2992946</v>
      </c>
      <c r="AZ441" t="s">
        <v>341</v>
      </c>
      <c r="BA441" t="s"/>
      <c r="BB441" t="n">
        <v>3230170</v>
      </c>
      <c r="BC441" t="n">
        <v>42.7066</v>
      </c>
      <c r="BD441" t="n">
        <v>42.7066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338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39.33</v>
      </c>
      <c r="L442" t="s">
        <v>77</v>
      </c>
      <c r="M442" t="s"/>
      <c r="N442" t="s">
        <v>342</v>
      </c>
      <c r="O442" t="s">
        <v>79</v>
      </c>
      <c r="P442" t="s">
        <v>338</v>
      </c>
      <c r="Q442" t="s"/>
      <c r="R442" t="s">
        <v>80</v>
      </c>
      <c r="S442" t="s">
        <v>343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HYPERLINK("https://hotel-media.eclerx.com/savepage/tk_15459881992040021_sr_71.html","info")</f>
        <v/>
      </c>
      <c r="AA442" t="n">
        <v>-2992946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106</v>
      </c>
      <c r="AL442" t="s"/>
      <c r="AM442" t="s"/>
      <c r="AN442" t="s"/>
      <c r="AO442" t="s"/>
      <c r="AP442" t="n">
        <v>36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2992946</v>
      </c>
      <c r="AZ442" t="s">
        <v>341</v>
      </c>
      <c r="BA442" t="s"/>
      <c r="BB442" t="n">
        <v>3230170</v>
      </c>
      <c r="BC442" t="n">
        <v>42.7066</v>
      </c>
      <c r="BD442" t="n">
        <v>42.7066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338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47</v>
      </c>
      <c r="L443" t="s">
        <v>77</v>
      </c>
      <c r="M443" t="s"/>
      <c r="N443" t="s">
        <v>344</v>
      </c>
      <c r="O443" t="s">
        <v>79</v>
      </c>
      <c r="P443" t="s">
        <v>338</v>
      </c>
      <c r="Q443" t="s"/>
      <c r="R443" t="s">
        <v>80</v>
      </c>
      <c r="S443" t="s">
        <v>345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HYPERLINK("https://hotel-media.eclerx.com/savepage/tk_15459881992040021_sr_71.html","info")</f>
        <v/>
      </c>
      <c r="AA443" t="n">
        <v>-2992946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106</v>
      </c>
      <c r="AL443" t="s"/>
      <c r="AM443" t="s"/>
      <c r="AN443" t="s"/>
      <c r="AO443" t="s"/>
      <c r="AP443" t="n">
        <v>36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2992946</v>
      </c>
      <c r="AZ443" t="s">
        <v>341</v>
      </c>
      <c r="BA443" t="s"/>
      <c r="BB443" t="n">
        <v>3230170</v>
      </c>
      <c r="BC443" t="n">
        <v>42.7066</v>
      </c>
      <c r="BD443" t="n">
        <v>42.7066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500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22.33</v>
      </c>
      <c r="L444" t="s">
        <v>77</v>
      </c>
      <c r="M444" t="s"/>
      <c r="N444" t="s">
        <v>122</v>
      </c>
      <c r="O444" t="s">
        <v>79</v>
      </c>
      <c r="P444" t="s">
        <v>500</v>
      </c>
      <c r="Q444" t="s"/>
      <c r="R444" t="s">
        <v>117</v>
      </c>
      <c r="S444" t="s">
        <v>480</v>
      </c>
      <c r="T444" t="s">
        <v>82</v>
      </c>
      <c r="U444" t="s"/>
      <c r="V444" t="s">
        <v>83</v>
      </c>
      <c r="W444" t="s">
        <v>105</v>
      </c>
      <c r="X444" t="s"/>
      <c r="Y444" t="s">
        <v>85</v>
      </c>
      <c r="Z444">
        <f>HYPERLINK("https://hotel-media.eclerx.com/savepage/tk_15459885004990294_sr_71.html","info")</f>
        <v/>
      </c>
      <c r="AA444" t="n">
        <v>-2330404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100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2330404</v>
      </c>
      <c r="AZ444" t="s">
        <v>501</v>
      </c>
      <c r="BA444" t="s"/>
      <c r="BB444" t="n">
        <v>316503</v>
      </c>
      <c r="BC444" t="n">
        <v>42.64</v>
      </c>
      <c r="BD444" t="n">
        <v>42.64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500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23.33</v>
      </c>
      <c r="L445" t="s">
        <v>77</v>
      </c>
      <c r="M445" t="s"/>
      <c r="N445" t="s">
        <v>122</v>
      </c>
      <c r="O445" t="s">
        <v>79</v>
      </c>
      <c r="P445" t="s">
        <v>500</v>
      </c>
      <c r="Q445" t="s"/>
      <c r="R445" t="s">
        <v>117</v>
      </c>
      <c r="S445" t="s">
        <v>108</v>
      </c>
      <c r="T445" t="s">
        <v>82</v>
      </c>
      <c r="U445" t="s"/>
      <c r="V445" t="s">
        <v>83</v>
      </c>
      <c r="W445" t="s">
        <v>105</v>
      </c>
      <c r="X445" t="s"/>
      <c r="Y445" t="s">
        <v>85</v>
      </c>
      <c r="Z445">
        <f>HYPERLINK("https://hotel-media.eclerx.com/savepage/tk_15459885004990294_sr_71.html","info")</f>
        <v/>
      </c>
      <c r="AA445" t="n">
        <v>-2330404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/>
      <c r="AO445" t="s"/>
      <c r="AP445" t="n">
        <v>100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2330404</v>
      </c>
      <c r="AZ445" t="s">
        <v>501</v>
      </c>
      <c r="BA445" t="s"/>
      <c r="BB445" t="n">
        <v>316503</v>
      </c>
      <c r="BC445" t="n">
        <v>42.64</v>
      </c>
      <c r="BD445" t="n">
        <v>42.64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500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26</v>
      </c>
      <c r="L446" t="s">
        <v>77</v>
      </c>
      <c r="M446" t="s"/>
      <c r="N446" t="s">
        <v>120</v>
      </c>
      <c r="O446" t="s">
        <v>79</v>
      </c>
      <c r="P446" t="s">
        <v>500</v>
      </c>
      <c r="Q446" t="s"/>
      <c r="R446" t="s">
        <v>117</v>
      </c>
      <c r="S446" t="s">
        <v>502</v>
      </c>
      <c r="T446" t="s">
        <v>82</v>
      </c>
      <c r="U446" t="s"/>
      <c r="V446" t="s">
        <v>83</v>
      </c>
      <c r="W446" t="s">
        <v>105</v>
      </c>
      <c r="X446" t="s"/>
      <c r="Y446" t="s">
        <v>85</v>
      </c>
      <c r="Z446">
        <f>HYPERLINK("https://hotel-media.eclerx.com/savepage/tk_15459885004990294_sr_71.html","info")</f>
        <v/>
      </c>
      <c r="AA446" t="n">
        <v>-2330404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/>
      <c r="AO446" t="s"/>
      <c r="AP446" t="n">
        <v>100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2330404</v>
      </c>
      <c r="AZ446" t="s">
        <v>501</v>
      </c>
      <c r="BA446" t="s"/>
      <c r="BB446" t="n">
        <v>316503</v>
      </c>
      <c r="BC446" t="n">
        <v>42.64</v>
      </c>
      <c r="BD446" t="n">
        <v>42.64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500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26.33</v>
      </c>
      <c r="L447" t="s">
        <v>77</v>
      </c>
      <c r="M447" t="s"/>
      <c r="N447" t="s">
        <v>122</v>
      </c>
      <c r="O447" t="s">
        <v>79</v>
      </c>
      <c r="P447" t="s">
        <v>500</v>
      </c>
      <c r="Q447" t="s"/>
      <c r="R447" t="s">
        <v>117</v>
      </c>
      <c r="S447" t="s">
        <v>158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HYPERLINK("https://hotel-media.eclerx.com/savepage/tk_15459885004990294_sr_71.html","info")</f>
        <v/>
      </c>
      <c r="AA447" t="n">
        <v>-2330404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/>
      <c r="AO447" t="s"/>
      <c r="AP447" t="n">
        <v>100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2330404</v>
      </c>
      <c r="AZ447" t="s">
        <v>501</v>
      </c>
      <c r="BA447" t="s"/>
      <c r="BB447" t="n">
        <v>316503</v>
      </c>
      <c r="BC447" t="n">
        <v>42.64</v>
      </c>
      <c r="BD447" t="n">
        <v>42.64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500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26.67</v>
      </c>
      <c r="L448" t="s">
        <v>77</v>
      </c>
      <c r="M448" t="s"/>
      <c r="N448" t="s">
        <v>136</v>
      </c>
      <c r="O448" t="s">
        <v>79</v>
      </c>
      <c r="P448" t="s">
        <v>500</v>
      </c>
      <c r="Q448" t="s"/>
      <c r="R448" t="s">
        <v>117</v>
      </c>
      <c r="S448" t="s">
        <v>503</v>
      </c>
      <c r="T448" t="s">
        <v>82</v>
      </c>
      <c r="U448" t="s"/>
      <c r="V448" t="s">
        <v>83</v>
      </c>
      <c r="W448" t="s">
        <v>105</v>
      </c>
      <c r="X448" t="s"/>
      <c r="Y448" t="s">
        <v>85</v>
      </c>
      <c r="Z448">
        <f>HYPERLINK("https://hotel-media.eclerx.com/savepage/tk_15459885004990294_sr_71.html","info")</f>
        <v/>
      </c>
      <c r="AA448" t="n">
        <v>-2330404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/>
      <c r="AO448" t="s"/>
      <c r="AP448" t="n">
        <v>100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2330404</v>
      </c>
      <c r="AZ448" t="s">
        <v>501</v>
      </c>
      <c r="BA448" t="s"/>
      <c r="BB448" t="n">
        <v>316503</v>
      </c>
      <c r="BC448" t="n">
        <v>42.64</v>
      </c>
      <c r="BD448" t="n">
        <v>42.64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500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29</v>
      </c>
      <c r="L449" t="s">
        <v>77</v>
      </c>
      <c r="M449" t="s"/>
      <c r="N449" t="s">
        <v>122</v>
      </c>
      <c r="O449" t="s">
        <v>79</v>
      </c>
      <c r="P449" t="s">
        <v>500</v>
      </c>
      <c r="Q449" t="s"/>
      <c r="R449" t="s">
        <v>117</v>
      </c>
      <c r="S449" t="s">
        <v>132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HYPERLINK("https://hotel-media.eclerx.com/savepage/tk_15459885004990294_sr_71.html","info")</f>
        <v/>
      </c>
      <c r="AA449" t="n">
        <v>-2330404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/>
      <c r="AO449" t="s"/>
      <c r="AP449" t="n">
        <v>100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2330404</v>
      </c>
      <c r="AZ449" t="s">
        <v>501</v>
      </c>
      <c r="BA449" t="s"/>
      <c r="BB449" t="n">
        <v>316503</v>
      </c>
      <c r="BC449" t="n">
        <v>42.64</v>
      </c>
      <c r="BD449" t="n">
        <v>42.64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500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29.33</v>
      </c>
      <c r="L450" t="s">
        <v>77</v>
      </c>
      <c r="M450" t="s"/>
      <c r="N450" t="s">
        <v>120</v>
      </c>
      <c r="O450" t="s">
        <v>79</v>
      </c>
      <c r="P450" t="s">
        <v>500</v>
      </c>
      <c r="Q450" t="s"/>
      <c r="R450" t="s">
        <v>117</v>
      </c>
      <c r="S450" t="s">
        <v>181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HYPERLINK("https://hotel-media.eclerx.com/savepage/tk_15459885004990294_sr_71.html","info")</f>
        <v/>
      </c>
      <c r="AA450" t="n">
        <v>-2330404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/>
      <c r="AO450" t="s"/>
      <c r="AP450" t="n">
        <v>100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2330404</v>
      </c>
      <c r="AZ450" t="s">
        <v>501</v>
      </c>
      <c r="BA450" t="s"/>
      <c r="BB450" t="n">
        <v>316503</v>
      </c>
      <c r="BC450" t="n">
        <v>42.64</v>
      </c>
      <c r="BD450" t="n">
        <v>42.64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500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51.33</v>
      </c>
      <c r="L451" t="s">
        <v>77</v>
      </c>
      <c r="M451" t="s"/>
      <c r="N451" t="s">
        <v>275</v>
      </c>
      <c r="O451" t="s">
        <v>79</v>
      </c>
      <c r="P451" t="s">
        <v>500</v>
      </c>
      <c r="Q451" t="s"/>
      <c r="R451" t="s">
        <v>117</v>
      </c>
      <c r="S451" t="s">
        <v>422</v>
      </c>
      <c r="T451" t="s">
        <v>82</v>
      </c>
      <c r="U451" t="s"/>
      <c r="V451" t="s">
        <v>83</v>
      </c>
      <c r="W451" t="s">
        <v>105</v>
      </c>
      <c r="X451" t="s"/>
      <c r="Y451" t="s">
        <v>85</v>
      </c>
      <c r="Z451">
        <f>HYPERLINK("https://hotel-media.eclerx.com/savepage/tk_15459885004990294_sr_71.html","info")</f>
        <v/>
      </c>
      <c r="AA451" t="n">
        <v>-2330404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/>
      <c r="AO451" t="s"/>
      <c r="AP451" t="n">
        <v>100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2330404</v>
      </c>
      <c r="AZ451" t="s">
        <v>501</v>
      </c>
      <c r="BA451" t="s"/>
      <c r="BB451" t="n">
        <v>316503</v>
      </c>
      <c r="BC451" t="n">
        <v>42.64</v>
      </c>
      <c r="BD451" t="n">
        <v>42.64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500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51.33</v>
      </c>
      <c r="L452" t="s">
        <v>77</v>
      </c>
      <c r="M452" t="s"/>
      <c r="N452" t="s">
        <v>179</v>
      </c>
      <c r="O452" t="s">
        <v>79</v>
      </c>
      <c r="P452" t="s">
        <v>500</v>
      </c>
      <c r="Q452" t="s"/>
      <c r="R452" t="s">
        <v>117</v>
      </c>
      <c r="S452" t="s">
        <v>422</v>
      </c>
      <c r="T452" t="s">
        <v>82</v>
      </c>
      <c r="U452" t="s"/>
      <c r="V452" t="s">
        <v>83</v>
      </c>
      <c r="W452" t="s">
        <v>105</v>
      </c>
      <c r="X452" t="s"/>
      <c r="Y452" t="s">
        <v>85</v>
      </c>
      <c r="Z452">
        <f>HYPERLINK("https://hotel-media.eclerx.com/savepage/tk_15459885004990294_sr_71.html","info")</f>
        <v/>
      </c>
      <c r="AA452" t="n">
        <v>-2330404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100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2330404</v>
      </c>
      <c r="AZ452" t="s">
        <v>501</v>
      </c>
      <c r="BA452" t="s"/>
      <c r="BB452" t="n">
        <v>316503</v>
      </c>
      <c r="BC452" t="n">
        <v>42.64</v>
      </c>
      <c r="BD452" t="n">
        <v>42.64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500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53.67</v>
      </c>
      <c r="L453" t="s">
        <v>77</v>
      </c>
      <c r="M453" t="s"/>
      <c r="N453" t="s">
        <v>179</v>
      </c>
      <c r="O453" t="s">
        <v>79</v>
      </c>
      <c r="P453" t="s">
        <v>500</v>
      </c>
      <c r="Q453" t="s"/>
      <c r="R453" t="s">
        <v>117</v>
      </c>
      <c r="S453" t="s">
        <v>298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HYPERLINK("https://hotel-media.eclerx.com/savepage/tk_15459885004990294_sr_71.html","info")</f>
        <v/>
      </c>
      <c r="AA453" t="n">
        <v>-2330404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100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2330404</v>
      </c>
      <c r="AZ453" t="s">
        <v>501</v>
      </c>
      <c r="BA453" t="s"/>
      <c r="BB453" t="n">
        <v>316503</v>
      </c>
      <c r="BC453" t="n">
        <v>42.64</v>
      </c>
      <c r="BD453" t="n">
        <v>42.64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500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53.67</v>
      </c>
      <c r="L454" t="s">
        <v>77</v>
      </c>
      <c r="M454" t="s"/>
      <c r="N454" t="s">
        <v>275</v>
      </c>
      <c r="O454" t="s">
        <v>79</v>
      </c>
      <c r="P454" t="s">
        <v>500</v>
      </c>
      <c r="Q454" t="s"/>
      <c r="R454" t="s">
        <v>117</v>
      </c>
      <c r="S454" t="s">
        <v>298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HYPERLINK("https://hotel-media.eclerx.com/savepage/tk_15459885004990294_sr_71.html","info")</f>
        <v/>
      </c>
      <c r="AA454" t="n">
        <v>-2330404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100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2330404</v>
      </c>
      <c r="AZ454" t="s">
        <v>501</v>
      </c>
      <c r="BA454" t="s"/>
      <c r="BB454" t="n">
        <v>316503</v>
      </c>
      <c r="BC454" t="n">
        <v>42.64</v>
      </c>
      <c r="BD454" t="n">
        <v>42.64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500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57.33</v>
      </c>
      <c r="L455" t="s">
        <v>77</v>
      </c>
      <c r="M455" t="s"/>
      <c r="N455" t="s">
        <v>275</v>
      </c>
      <c r="O455" t="s">
        <v>79</v>
      </c>
      <c r="P455" t="s">
        <v>500</v>
      </c>
      <c r="Q455" t="s"/>
      <c r="R455" t="s">
        <v>117</v>
      </c>
      <c r="S455" t="s">
        <v>233</v>
      </c>
      <c r="T455" t="s">
        <v>82</v>
      </c>
      <c r="U455" t="s"/>
      <c r="V455" t="s">
        <v>83</v>
      </c>
      <c r="W455" t="s">
        <v>105</v>
      </c>
      <c r="X455" t="s"/>
      <c r="Y455" t="s">
        <v>85</v>
      </c>
      <c r="Z455">
        <f>HYPERLINK("https://hotel-media.eclerx.com/savepage/tk_15459885004990294_sr_71.html","info")</f>
        <v/>
      </c>
      <c r="AA455" t="n">
        <v>-2330404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100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2330404</v>
      </c>
      <c r="AZ455" t="s">
        <v>501</v>
      </c>
      <c r="BA455" t="s"/>
      <c r="BB455" t="n">
        <v>316503</v>
      </c>
      <c r="BC455" t="n">
        <v>42.64</v>
      </c>
      <c r="BD455" t="n">
        <v>42.64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500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57.33</v>
      </c>
      <c r="L456" t="s">
        <v>77</v>
      </c>
      <c r="M456" t="s"/>
      <c r="N456" t="s">
        <v>179</v>
      </c>
      <c r="O456" t="s">
        <v>79</v>
      </c>
      <c r="P456" t="s">
        <v>500</v>
      </c>
      <c r="Q456" t="s"/>
      <c r="R456" t="s">
        <v>117</v>
      </c>
      <c r="S456" t="s">
        <v>233</v>
      </c>
      <c r="T456" t="s">
        <v>82</v>
      </c>
      <c r="U456" t="s"/>
      <c r="V456" t="s">
        <v>83</v>
      </c>
      <c r="W456" t="s">
        <v>105</v>
      </c>
      <c r="X456" t="s"/>
      <c r="Y456" t="s">
        <v>85</v>
      </c>
      <c r="Z456">
        <f>HYPERLINK("https://hotel-media.eclerx.com/savepage/tk_15459885004990294_sr_71.html","info")</f>
        <v/>
      </c>
      <c r="AA456" t="n">
        <v>-2330404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100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2330404</v>
      </c>
      <c r="AZ456" t="s">
        <v>501</v>
      </c>
      <c r="BA456" t="s"/>
      <c r="BB456" t="n">
        <v>316503</v>
      </c>
      <c r="BC456" t="n">
        <v>42.64</v>
      </c>
      <c r="BD456" t="n">
        <v>42.64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500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63.33</v>
      </c>
      <c r="L457" t="s">
        <v>77</v>
      </c>
      <c r="M457" t="s"/>
      <c r="N457" t="s">
        <v>179</v>
      </c>
      <c r="O457" t="s">
        <v>79</v>
      </c>
      <c r="P457" t="s">
        <v>500</v>
      </c>
      <c r="Q457" t="s"/>
      <c r="R457" t="s">
        <v>117</v>
      </c>
      <c r="S457" t="s">
        <v>490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HYPERLINK("https://hotel-media.eclerx.com/savepage/tk_15459885004990294_sr_71.html","info")</f>
        <v/>
      </c>
      <c r="AA457" t="n">
        <v>-2330404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100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2330404</v>
      </c>
      <c r="AZ457" t="s">
        <v>501</v>
      </c>
      <c r="BA457" t="s"/>
      <c r="BB457" t="n">
        <v>316503</v>
      </c>
      <c r="BC457" t="n">
        <v>42.64</v>
      </c>
      <c r="BD457" t="n">
        <v>42.64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500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63.33</v>
      </c>
      <c r="L458" t="s">
        <v>77</v>
      </c>
      <c r="M458" t="s"/>
      <c r="N458" t="s">
        <v>504</v>
      </c>
      <c r="O458" t="s">
        <v>79</v>
      </c>
      <c r="P458" t="s">
        <v>500</v>
      </c>
      <c r="Q458" t="s"/>
      <c r="R458" t="s">
        <v>117</v>
      </c>
      <c r="S458" t="s">
        <v>490</v>
      </c>
      <c r="T458" t="s">
        <v>82</v>
      </c>
      <c r="U458" t="s"/>
      <c r="V458" t="s">
        <v>83</v>
      </c>
      <c r="W458" t="s">
        <v>105</v>
      </c>
      <c r="X458" t="s"/>
      <c r="Y458" t="s">
        <v>85</v>
      </c>
      <c r="Z458">
        <f>HYPERLINK("https://hotel-media.eclerx.com/savepage/tk_15459885004990294_sr_71.html","info")</f>
        <v/>
      </c>
      <c r="AA458" t="n">
        <v>-2330404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100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2330404</v>
      </c>
      <c r="AZ458" t="s">
        <v>501</v>
      </c>
      <c r="BA458" t="s"/>
      <c r="BB458" t="n">
        <v>316503</v>
      </c>
      <c r="BC458" t="n">
        <v>42.64</v>
      </c>
      <c r="BD458" t="n">
        <v>42.64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500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63.33</v>
      </c>
      <c r="L459" t="s">
        <v>77</v>
      </c>
      <c r="M459" t="s"/>
      <c r="N459" t="s">
        <v>275</v>
      </c>
      <c r="O459" t="s">
        <v>79</v>
      </c>
      <c r="P459" t="s">
        <v>500</v>
      </c>
      <c r="Q459" t="s"/>
      <c r="R459" t="s">
        <v>117</v>
      </c>
      <c r="S459" t="s">
        <v>490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HYPERLINK("https://hotel-media.eclerx.com/savepage/tk_15459885004990294_sr_71.html","info")</f>
        <v/>
      </c>
      <c r="AA459" t="n">
        <v>-2330404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100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2330404</v>
      </c>
      <c r="AZ459" t="s">
        <v>501</v>
      </c>
      <c r="BA459" t="s"/>
      <c r="BB459" t="n">
        <v>316503</v>
      </c>
      <c r="BC459" t="n">
        <v>42.64</v>
      </c>
      <c r="BD459" t="n">
        <v>42.64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500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63.33</v>
      </c>
      <c r="L460" t="s">
        <v>77</v>
      </c>
      <c r="M460" t="s"/>
      <c r="N460" t="s">
        <v>252</v>
      </c>
      <c r="O460" t="s">
        <v>79</v>
      </c>
      <c r="P460" t="s">
        <v>500</v>
      </c>
      <c r="Q460" t="s"/>
      <c r="R460" t="s">
        <v>117</v>
      </c>
      <c r="S460" t="s">
        <v>490</v>
      </c>
      <c r="T460" t="s">
        <v>82</v>
      </c>
      <c r="U460" t="s"/>
      <c r="V460" t="s">
        <v>83</v>
      </c>
      <c r="W460" t="s">
        <v>105</v>
      </c>
      <c r="X460" t="s"/>
      <c r="Y460" t="s">
        <v>85</v>
      </c>
      <c r="Z460">
        <f>HYPERLINK("https://hotel-media.eclerx.com/savepage/tk_15459885004990294_sr_71.html","info")</f>
        <v/>
      </c>
      <c r="AA460" t="n">
        <v>-2330404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100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2330404</v>
      </c>
      <c r="AZ460" t="s">
        <v>501</v>
      </c>
      <c r="BA460" t="s"/>
      <c r="BB460" t="n">
        <v>316503</v>
      </c>
      <c r="BC460" t="n">
        <v>42.64</v>
      </c>
      <c r="BD460" t="n">
        <v>42.64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500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64</v>
      </c>
      <c r="L461" t="s">
        <v>77</v>
      </c>
      <c r="M461" t="s"/>
      <c r="N461" t="s">
        <v>252</v>
      </c>
      <c r="O461" t="s">
        <v>79</v>
      </c>
      <c r="P461" t="s">
        <v>500</v>
      </c>
      <c r="Q461" t="s"/>
      <c r="R461" t="s">
        <v>117</v>
      </c>
      <c r="S461" t="s">
        <v>204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HYPERLINK("https://hotel-media.eclerx.com/savepage/tk_15459885004990294_sr_71.html","info")</f>
        <v/>
      </c>
      <c r="AA461" t="n">
        <v>-2330404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100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2330404</v>
      </c>
      <c r="AZ461" t="s">
        <v>501</v>
      </c>
      <c r="BA461" t="s"/>
      <c r="BB461" t="n">
        <v>316503</v>
      </c>
      <c r="BC461" t="n">
        <v>42.64</v>
      </c>
      <c r="BD461" t="n">
        <v>42.64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500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64</v>
      </c>
      <c r="L462" t="s">
        <v>77</v>
      </c>
      <c r="M462" t="s"/>
      <c r="N462" t="s">
        <v>504</v>
      </c>
      <c r="O462" t="s">
        <v>79</v>
      </c>
      <c r="P462" t="s">
        <v>500</v>
      </c>
      <c r="Q462" t="s"/>
      <c r="R462" t="s">
        <v>117</v>
      </c>
      <c r="S462" t="s">
        <v>204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HYPERLINK("https://hotel-media.eclerx.com/savepage/tk_15459885004990294_sr_71.html","info")</f>
        <v/>
      </c>
      <c r="AA462" t="n">
        <v>-2330404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100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2330404</v>
      </c>
      <c r="AZ462" t="s">
        <v>501</v>
      </c>
      <c r="BA462" t="s"/>
      <c r="BB462" t="n">
        <v>316503</v>
      </c>
      <c r="BC462" t="n">
        <v>42.64</v>
      </c>
      <c r="BD462" t="n">
        <v>42.64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500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69.33</v>
      </c>
      <c r="L463" t="s">
        <v>77</v>
      </c>
      <c r="M463" t="s"/>
      <c r="N463" t="s">
        <v>504</v>
      </c>
      <c r="O463" t="s">
        <v>79</v>
      </c>
      <c r="P463" t="s">
        <v>500</v>
      </c>
      <c r="Q463" t="s"/>
      <c r="R463" t="s">
        <v>117</v>
      </c>
      <c r="S463" t="s">
        <v>195</v>
      </c>
      <c r="T463" t="s">
        <v>82</v>
      </c>
      <c r="U463" t="s"/>
      <c r="V463" t="s">
        <v>83</v>
      </c>
      <c r="W463" t="s">
        <v>105</v>
      </c>
      <c r="X463" t="s"/>
      <c r="Y463" t="s">
        <v>85</v>
      </c>
      <c r="Z463">
        <f>HYPERLINK("https://hotel-media.eclerx.com/savepage/tk_15459885004990294_sr_71.html","info")</f>
        <v/>
      </c>
      <c r="AA463" t="n">
        <v>-2330404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100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2330404</v>
      </c>
      <c r="AZ463" t="s">
        <v>501</v>
      </c>
      <c r="BA463" t="s"/>
      <c r="BB463" t="n">
        <v>316503</v>
      </c>
      <c r="BC463" t="n">
        <v>42.64</v>
      </c>
      <c r="BD463" t="n">
        <v>42.64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500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69.33</v>
      </c>
      <c r="L464" t="s">
        <v>77</v>
      </c>
      <c r="M464" t="s"/>
      <c r="N464" t="s">
        <v>252</v>
      </c>
      <c r="O464" t="s">
        <v>79</v>
      </c>
      <c r="P464" t="s">
        <v>500</v>
      </c>
      <c r="Q464" t="s"/>
      <c r="R464" t="s">
        <v>117</v>
      </c>
      <c r="S464" t="s">
        <v>195</v>
      </c>
      <c r="T464" t="s">
        <v>82</v>
      </c>
      <c r="U464" t="s"/>
      <c r="V464" t="s">
        <v>83</v>
      </c>
      <c r="W464" t="s">
        <v>105</v>
      </c>
      <c r="X464" t="s"/>
      <c r="Y464" t="s">
        <v>85</v>
      </c>
      <c r="Z464">
        <f>HYPERLINK("https://hotel-media.eclerx.com/savepage/tk_15459885004990294_sr_71.html","info")</f>
        <v/>
      </c>
      <c r="AA464" t="n">
        <v>-2330404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100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2330404</v>
      </c>
      <c r="AZ464" t="s">
        <v>501</v>
      </c>
      <c r="BA464" t="s"/>
      <c r="BB464" t="n">
        <v>316503</v>
      </c>
      <c r="BC464" t="n">
        <v>42.64</v>
      </c>
      <c r="BD464" t="n">
        <v>42.64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500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75.33</v>
      </c>
      <c r="L465" t="s">
        <v>77</v>
      </c>
      <c r="M465" t="s"/>
      <c r="N465" t="s">
        <v>504</v>
      </c>
      <c r="O465" t="s">
        <v>79</v>
      </c>
      <c r="P465" t="s">
        <v>500</v>
      </c>
      <c r="Q465" t="s"/>
      <c r="R465" t="s">
        <v>117</v>
      </c>
      <c r="S465" t="s">
        <v>505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HYPERLINK("https://hotel-media.eclerx.com/savepage/tk_15459885004990294_sr_71.html","info")</f>
        <v/>
      </c>
      <c r="AA465" t="n">
        <v>-2330404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100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2330404</v>
      </c>
      <c r="AZ465" t="s">
        <v>501</v>
      </c>
      <c r="BA465" t="s"/>
      <c r="BB465" t="n">
        <v>316503</v>
      </c>
      <c r="BC465" t="n">
        <v>42.64</v>
      </c>
      <c r="BD465" t="n">
        <v>42.64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500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75.33</v>
      </c>
      <c r="L466" t="s">
        <v>77</v>
      </c>
      <c r="M466" t="s"/>
      <c r="N466" t="s">
        <v>252</v>
      </c>
      <c r="O466" t="s">
        <v>79</v>
      </c>
      <c r="P466" t="s">
        <v>500</v>
      </c>
      <c r="Q466" t="s"/>
      <c r="R466" t="s">
        <v>117</v>
      </c>
      <c r="S466" t="s">
        <v>505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HYPERLINK("https://hotel-media.eclerx.com/savepage/tk_15459885004990294_sr_71.html","info")</f>
        <v/>
      </c>
      <c r="AA466" t="n">
        <v>-2330404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100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2330404</v>
      </c>
      <c r="AZ466" t="s">
        <v>501</v>
      </c>
      <c r="BA466" t="s"/>
      <c r="BB466" t="n">
        <v>316503</v>
      </c>
      <c r="BC466" t="n">
        <v>42.64</v>
      </c>
      <c r="BD466" t="n">
        <v>42.64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506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34.33</v>
      </c>
      <c r="L467" t="s">
        <v>77</v>
      </c>
      <c r="M467" t="s"/>
      <c r="N467" t="s">
        <v>122</v>
      </c>
      <c r="O467" t="s">
        <v>79</v>
      </c>
      <c r="P467" t="s">
        <v>506</v>
      </c>
      <c r="Q467" t="s"/>
      <c r="R467" t="s">
        <v>117</v>
      </c>
      <c r="S467" t="s">
        <v>223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HYPERLINK("https://hotel-media.eclerx.com/savepage/tk_15459881049690711_sr_70.html","info")</f>
        <v/>
      </c>
      <c r="AA467" t="n">
        <v>-2329341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16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2329341</v>
      </c>
      <c r="AZ467" t="s">
        <v>507</v>
      </c>
      <c r="BA467" t="s"/>
      <c r="BB467" t="n">
        <v>316477</v>
      </c>
      <c r="BC467" t="n">
        <v>42.69914</v>
      </c>
      <c r="BD467" t="n">
        <v>42.69914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506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34.67</v>
      </c>
      <c r="L468" t="s">
        <v>77</v>
      </c>
      <c r="M468" t="s"/>
      <c r="N468" t="s">
        <v>131</v>
      </c>
      <c r="O468" t="s">
        <v>79</v>
      </c>
      <c r="P468" t="s">
        <v>506</v>
      </c>
      <c r="Q468" t="s"/>
      <c r="R468" t="s">
        <v>117</v>
      </c>
      <c r="S468" t="s">
        <v>92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HYPERLINK("https://hotel-media.eclerx.com/savepage/tk_15459881049690711_sr_70.html","info")</f>
        <v/>
      </c>
      <c r="AA468" t="n">
        <v>-2329341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16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2329341</v>
      </c>
      <c r="AZ468" t="s">
        <v>507</v>
      </c>
      <c r="BA468" t="s"/>
      <c r="BB468" t="n">
        <v>316477</v>
      </c>
      <c r="BC468" t="n">
        <v>42.69914</v>
      </c>
      <c r="BD468" t="n">
        <v>42.69914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506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38.33</v>
      </c>
      <c r="L469" t="s">
        <v>77</v>
      </c>
      <c r="M469" t="s"/>
      <c r="N469" t="s">
        <v>122</v>
      </c>
      <c r="O469" t="s">
        <v>79</v>
      </c>
      <c r="P469" t="s">
        <v>506</v>
      </c>
      <c r="Q469" t="s"/>
      <c r="R469" t="s">
        <v>117</v>
      </c>
      <c r="S469" t="s">
        <v>200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HYPERLINK("https://hotel-media.eclerx.com/savepage/tk_15459881049690711_sr_70.html","info")</f>
        <v/>
      </c>
      <c r="AA469" t="n">
        <v>-2329341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16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2329341</v>
      </c>
      <c r="AZ469" t="s">
        <v>507</v>
      </c>
      <c r="BA469" t="s"/>
      <c r="BB469" t="n">
        <v>316477</v>
      </c>
      <c r="BC469" t="n">
        <v>42.69914</v>
      </c>
      <c r="BD469" t="n">
        <v>42.69914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506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39.67</v>
      </c>
      <c r="L470" t="s">
        <v>77</v>
      </c>
      <c r="M470" t="s"/>
      <c r="N470" t="s">
        <v>131</v>
      </c>
      <c r="O470" t="s">
        <v>79</v>
      </c>
      <c r="P470" t="s">
        <v>506</v>
      </c>
      <c r="Q470" t="s"/>
      <c r="R470" t="s">
        <v>117</v>
      </c>
      <c r="S470" t="s">
        <v>508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HYPERLINK("https://hotel-media.eclerx.com/savepage/tk_15459881049690711_sr_70.html","info")</f>
        <v/>
      </c>
      <c r="AA470" t="n">
        <v>-2329341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16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2329341</v>
      </c>
      <c r="AZ470" t="s">
        <v>507</v>
      </c>
      <c r="BA470" t="s"/>
      <c r="BB470" t="n">
        <v>316477</v>
      </c>
      <c r="BC470" t="n">
        <v>42.69914</v>
      </c>
      <c r="BD470" t="n">
        <v>42.69914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506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47.33</v>
      </c>
      <c r="L471" t="s">
        <v>77</v>
      </c>
      <c r="M471" t="s"/>
      <c r="N471" t="s">
        <v>509</v>
      </c>
      <c r="O471" t="s">
        <v>79</v>
      </c>
      <c r="P471" t="s">
        <v>506</v>
      </c>
      <c r="Q471" t="s"/>
      <c r="R471" t="s">
        <v>117</v>
      </c>
      <c r="S471" t="s">
        <v>420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HYPERLINK("https://hotel-media.eclerx.com/savepage/tk_15459881049690711_sr_70.html","info")</f>
        <v/>
      </c>
      <c r="AA471" t="n">
        <v>-2329341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16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2329341</v>
      </c>
      <c r="AZ471" t="s">
        <v>507</v>
      </c>
      <c r="BA471" t="s"/>
      <c r="BB471" t="n">
        <v>316477</v>
      </c>
      <c r="BC471" t="n">
        <v>42.69914</v>
      </c>
      <c r="BD471" t="n">
        <v>42.69914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506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47.33</v>
      </c>
      <c r="L472" t="s">
        <v>77</v>
      </c>
      <c r="M472" t="s"/>
      <c r="N472" t="s">
        <v>510</v>
      </c>
      <c r="O472" t="s">
        <v>79</v>
      </c>
      <c r="P472" t="s">
        <v>506</v>
      </c>
      <c r="Q472" t="s"/>
      <c r="R472" t="s">
        <v>117</v>
      </c>
      <c r="S472" t="s">
        <v>420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HYPERLINK("https://hotel-media.eclerx.com/savepage/tk_15459881049690711_sr_70.html","info")</f>
        <v/>
      </c>
      <c r="AA472" t="n">
        <v>-2329341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16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2329341</v>
      </c>
      <c r="AZ472" t="s">
        <v>507</v>
      </c>
      <c r="BA472" t="s"/>
      <c r="BB472" t="n">
        <v>316477</v>
      </c>
      <c r="BC472" t="n">
        <v>42.69914</v>
      </c>
      <c r="BD472" t="n">
        <v>42.69914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506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52.67</v>
      </c>
      <c r="L473" t="s">
        <v>77</v>
      </c>
      <c r="M473" t="s"/>
      <c r="N473" t="s">
        <v>511</v>
      </c>
      <c r="O473" t="s">
        <v>79</v>
      </c>
      <c r="P473" t="s">
        <v>506</v>
      </c>
      <c r="Q473" t="s"/>
      <c r="R473" t="s">
        <v>117</v>
      </c>
      <c r="S473" t="s">
        <v>203</v>
      </c>
      <c r="T473" t="s">
        <v>82</v>
      </c>
      <c r="U473" t="s"/>
      <c r="V473" t="s">
        <v>83</v>
      </c>
      <c r="W473" t="s">
        <v>105</v>
      </c>
      <c r="X473" t="s"/>
      <c r="Y473" t="s">
        <v>85</v>
      </c>
      <c r="Z473">
        <f>HYPERLINK("https://hotel-media.eclerx.com/savepage/tk_15459881049690711_sr_70.html","info")</f>
        <v/>
      </c>
      <c r="AA473" t="n">
        <v>-2329341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16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2329341</v>
      </c>
      <c r="AZ473" t="s">
        <v>507</v>
      </c>
      <c r="BA473" t="s"/>
      <c r="BB473" t="n">
        <v>316477</v>
      </c>
      <c r="BC473" t="n">
        <v>42.69914</v>
      </c>
      <c r="BD473" t="n">
        <v>42.69914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506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53.67</v>
      </c>
      <c r="L474" t="s">
        <v>77</v>
      </c>
      <c r="M474" t="s"/>
      <c r="N474" t="s">
        <v>172</v>
      </c>
      <c r="O474" t="s">
        <v>79</v>
      </c>
      <c r="P474" t="s">
        <v>506</v>
      </c>
      <c r="Q474" t="s"/>
      <c r="R474" t="s">
        <v>117</v>
      </c>
      <c r="S474" t="s">
        <v>298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HYPERLINK("https://hotel-media.eclerx.com/savepage/tk_15459881049690711_sr_70.html","info")</f>
        <v/>
      </c>
      <c r="AA474" t="n">
        <v>-2329341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16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2329341</v>
      </c>
      <c r="AZ474" t="s">
        <v>507</v>
      </c>
      <c r="BA474" t="s"/>
      <c r="BB474" t="n">
        <v>316477</v>
      </c>
      <c r="BC474" t="n">
        <v>42.69914</v>
      </c>
      <c r="BD474" t="n">
        <v>42.69914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506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54.33</v>
      </c>
      <c r="L475" t="s">
        <v>77</v>
      </c>
      <c r="M475" t="s"/>
      <c r="N475" t="s">
        <v>512</v>
      </c>
      <c r="O475" t="s">
        <v>79</v>
      </c>
      <c r="P475" t="s">
        <v>506</v>
      </c>
      <c r="Q475" t="s"/>
      <c r="R475" t="s">
        <v>117</v>
      </c>
      <c r="S475" t="s">
        <v>406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HYPERLINK("https://hotel-media.eclerx.com/savepage/tk_15459881049690711_sr_70.html","info")</f>
        <v/>
      </c>
      <c r="AA475" t="n">
        <v>-2329341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16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2329341</v>
      </c>
      <c r="AZ475" t="s">
        <v>507</v>
      </c>
      <c r="BA475" t="s"/>
      <c r="BB475" t="n">
        <v>316477</v>
      </c>
      <c r="BC475" t="n">
        <v>42.69914</v>
      </c>
      <c r="BD475" t="n">
        <v>42.69914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506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56.33</v>
      </c>
      <c r="L476" t="s">
        <v>77</v>
      </c>
      <c r="M476" t="s"/>
      <c r="N476" t="s">
        <v>172</v>
      </c>
      <c r="O476" t="s">
        <v>79</v>
      </c>
      <c r="P476" t="s">
        <v>506</v>
      </c>
      <c r="Q476" t="s"/>
      <c r="R476" t="s">
        <v>117</v>
      </c>
      <c r="S476" t="s">
        <v>513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HYPERLINK("https://hotel-media.eclerx.com/savepage/tk_15459881049690711_sr_70.html","info")</f>
        <v/>
      </c>
      <c r="AA476" t="n">
        <v>-2329341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16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2329341</v>
      </c>
      <c r="AZ476" t="s">
        <v>507</v>
      </c>
      <c r="BA476" t="s"/>
      <c r="BB476" t="n">
        <v>316477</v>
      </c>
      <c r="BC476" t="n">
        <v>42.69914</v>
      </c>
      <c r="BD476" t="n">
        <v>42.69914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506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58.33</v>
      </c>
      <c r="L477" t="s">
        <v>77</v>
      </c>
      <c r="M477" t="s"/>
      <c r="N477" t="s">
        <v>131</v>
      </c>
      <c r="O477" t="s">
        <v>79</v>
      </c>
      <c r="P477" t="s">
        <v>506</v>
      </c>
      <c r="Q477" t="s"/>
      <c r="R477" t="s">
        <v>117</v>
      </c>
      <c r="S477" t="s">
        <v>463</v>
      </c>
      <c r="T477" t="s">
        <v>82</v>
      </c>
      <c r="U477" t="s"/>
      <c r="V477" t="s">
        <v>83</v>
      </c>
      <c r="W477" t="s">
        <v>187</v>
      </c>
      <c r="X477" t="s"/>
      <c r="Y477" t="s">
        <v>85</v>
      </c>
      <c r="Z477">
        <f>HYPERLINK("https://hotel-media.eclerx.com/savepage/tk_15459881049690711_sr_70.html","info")</f>
        <v/>
      </c>
      <c r="AA477" t="n">
        <v>-2329341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16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2329341</v>
      </c>
      <c r="AZ477" t="s">
        <v>507</v>
      </c>
      <c r="BA477" t="s"/>
      <c r="BB477" t="n">
        <v>316477</v>
      </c>
      <c r="BC477" t="n">
        <v>42.69914</v>
      </c>
      <c r="BD477" t="n">
        <v>42.69914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506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58.33</v>
      </c>
      <c r="L478" t="s">
        <v>77</v>
      </c>
      <c r="M478" t="s"/>
      <c r="N478" t="s">
        <v>122</v>
      </c>
      <c r="O478" t="s">
        <v>79</v>
      </c>
      <c r="P478" t="s">
        <v>506</v>
      </c>
      <c r="Q478" t="s"/>
      <c r="R478" t="s">
        <v>117</v>
      </c>
      <c r="S478" t="s">
        <v>463</v>
      </c>
      <c r="T478" t="s">
        <v>82</v>
      </c>
      <c r="U478" t="s"/>
      <c r="V478" t="s">
        <v>83</v>
      </c>
      <c r="W478" t="s">
        <v>187</v>
      </c>
      <c r="X478" t="s"/>
      <c r="Y478" t="s">
        <v>85</v>
      </c>
      <c r="Z478">
        <f>HYPERLINK("https://hotel-media.eclerx.com/savepage/tk_15459881049690711_sr_70.html","info")</f>
        <v/>
      </c>
      <c r="AA478" t="n">
        <v>-2329341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16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2329341</v>
      </c>
      <c r="AZ478" t="s">
        <v>507</v>
      </c>
      <c r="BA478" t="s"/>
      <c r="BB478" t="n">
        <v>316477</v>
      </c>
      <c r="BC478" t="n">
        <v>42.69914</v>
      </c>
      <c r="BD478" t="n">
        <v>42.69914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506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64.33</v>
      </c>
      <c r="L479" t="s">
        <v>77</v>
      </c>
      <c r="M479" t="s"/>
      <c r="N479" t="s">
        <v>514</v>
      </c>
      <c r="O479" t="s">
        <v>79</v>
      </c>
      <c r="P479" t="s">
        <v>506</v>
      </c>
      <c r="Q479" t="s"/>
      <c r="R479" t="s">
        <v>117</v>
      </c>
      <c r="S479" t="s">
        <v>114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HYPERLINK("https://hotel-media.eclerx.com/savepage/tk_15459881049690711_sr_70.html","info")</f>
        <v/>
      </c>
      <c r="AA479" t="n">
        <v>-2329341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16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2329341</v>
      </c>
      <c r="AZ479" t="s">
        <v>507</v>
      </c>
      <c r="BA479" t="s"/>
      <c r="BB479" t="n">
        <v>316477</v>
      </c>
      <c r="BC479" t="n">
        <v>42.69914</v>
      </c>
      <c r="BD479" t="n">
        <v>42.69914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506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73</v>
      </c>
      <c r="L480" t="s">
        <v>77</v>
      </c>
      <c r="M480" t="s"/>
      <c r="N480" t="s">
        <v>512</v>
      </c>
      <c r="O480" t="s">
        <v>79</v>
      </c>
      <c r="P480" t="s">
        <v>506</v>
      </c>
      <c r="Q480" t="s"/>
      <c r="R480" t="s">
        <v>117</v>
      </c>
      <c r="S480" t="s">
        <v>515</v>
      </c>
      <c r="T480" t="s">
        <v>82</v>
      </c>
      <c r="U480" t="s"/>
      <c r="V480" t="s">
        <v>83</v>
      </c>
      <c r="W480" t="s">
        <v>187</v>
      </c>
      <c r="X480" t="s"/>
      <c r="Y480" t="s">
        <v>85</v>
      </c>
      <c r="Z480">
        <f>HYPERLINK("https://hotel-media.eclerx.com/savepage/tk_15459881049690711_sr_70.html","info")</f>
        <v/>
      </c>
      <c r="AA480" t="n">
        <v>-2329341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16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2329341</v>
      </c>
      <c r="AZ480" t="s">
        <v>507</v>
      </c>
      <c r="BA480" t="s"/>
      <c r="BB480" t="n">
        <v>316477</v>
      </c>
      <c r="BC480" t="n">
        <v>42.69914</v>
      </c>
      <c r="BD480" t="n">
        <v>42.69914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516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53.67</v>
      </c>
      <c r="L481" t="s">
        <v>77</v>
      </c>
      <c r="M481" t="s"/>
      <c r="N481" t="s">
        <v>122</v>
      </c>
      <c r="O481" t="s">
        <v>79</v>
      </c>
      <c r="P481" t="s">
        <v>516</v>
      </c>
      <c r="Q481" t="s"/>
      <c r="R481" t="s">
        <v>117</v>
      </c>
      <c r="S481" t="s">
        <v>298</v>
      </c>
      <c r="T481" t="s">
        <v>82</v>
      </c>
      <c r="U481" t="s"/>
      <c r="V481" t="s">
        <v>83</v>
      </c>
      <c r="W481" t="s">
        <v>105</v>
      </c>
      <c r="X481" t="s"/>
      <c r="Y481" t="s">
        <v>85</v>
      </c>
      <c r="Z481">
        <f>HYPERLINK("https://hotel-media.eclerx.com/savepage/tk_1545988165856985_sr_70.html","info")</f>
        <v/>
      </c>
      <c r="AA481" t="n">
        <v>-2329482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106</v>
      </c>
      <c r="AL481" t="s"/>
      <c r="AM481" t="s"/>
      <c r="AN481" t="s"/>
      <c r="AO481" t="s"/>
      <c r="AP481" t="n">
        <v>29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2329482</v>
      </c>
      <c r="AZ481" t="s">
        <v>517</v>
      </c>
      <c r="BA481" t="s"/>
      <c r="BB481" t="n">
        <v>112067</v>
      </c>
      <c r="BC481" t="n">
        <v>42.69</v>
      </c>
      <c r="BD481" t="n">
        <v>42.69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516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57</v>
      </c>
      <c r="L482" t="s">
        <v>77</v>
      </c>
      <c r="M482" t="s"/>
      <c r="N482" t="s">
        <v>122</v>
      </c>
      <c r="O482" t="s">
        <v>79</v>
      </c>
      <c r="P482" t="s">
        <v>516</v>
      </c>
      <c r="Q482" t="s"/>
      <c r="R482" t="s">
        <v>117</v>
      </c>
      <c r="S482" t="s">
        <v>518</v>
      </c>
      <c r="T482" t="s">
        <v>82</v>
      </c>
      <c r="U482" t="s"/>
      <c r="V482" t="s">
        <v>83</v>
      </c>
      <c r="W482" t="s">
        <v>105</v>
      </c>
      <c r="X482" t="s"/>
      <c r="Y482" t="s">
        <v>85</v>
      </c>
      <c r="Z482">
        <f>HYPERLINK("https://hotel-media.eclerx.com/savepage/tk_1545988165856985_sr_70.html","info")</f>
        <v/>
      </c>
      <c r="AA482" t="n">
        <v>-2329482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106</v>
      </c>
      <c r="AL482" t="s"/>
      <c r="AM482" t="s"/>
      <c r="AN482" t="s"/>
      <c r="AO482" t="s"/>
      <c r="AP482" t="n">
        <v>29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2329482</v>
      </c>
      <c r="AZ482" t="s">
        <v>517</v>
      </c>
      <c r="BA482" t="s"/>
      <c r="BB482" t="n">
        <v>112067</v>
      </c>
      <c r="BC482" t="n">
        <v>42.69</v>
      </c>
      <c r="BD482" t="n">
        <v>42.69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516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66.33</v>
      </c>
      <c r="L483" t="s">
        <v>77</v>
      </c>
      <c r="M483" t="s"/>
      <c r="N483" t="s">
        <v>122</v>
      </c>
      <c r="O483" t="s">
        <v>79</v>
      </c>
      <c r="P483" t="s">
        <v>516</v>
      </c>
      <c r="Q483" t="s"/>
      <c r="R483" t="s">
        <v>117</v>
      </c>
      <c r="S483" t="s">
        <v>519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HYPERLINK("https://hotel-media.eclerx.com/savepage/tk_1545988165856985_sr_70.html","info")</f>
        <v/>
      </c>
      <c r="AA483" t="n">
        <v>-2329482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106</v>
      </c>
      <c r="AL483" t="s"/>
      <c r="AM483" t="s"/>
      <c r="AN483" t="s"/>
      <c r="AO483" t="s"/>
      <c r="AP483" t="n">
        <v>29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2329482</v>
      </c>
      <c r="AZ483" t="s">
        <v>517</v>
      </c>
      <c r="BA483" t="s"/>
      <c r="BB483" t="n">
        <v>112067</v>
      </c>
      <c r="BC483" t="n">
        <v>42.69</v>
      </c>
      <c r="BD483" t="n">
        <v>42.69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516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67</v>
      </c>
      <c r="L484" t="s">
        <v>77</v>
      </c>
      <c r="M484" t="s"/>
      <c r="N484" t="s">
        <v>116</v>
      </c>
      <c r="O484" t="s">
        <v>79</v>
      </c>
      <c r="P484" t="s">
        <v>516</v>
      </c>
      <c r="Q484" t="s"/>
      <c r="R484" t="s">
        <v>117</v>
      </c>
      <c r="S484" t="s">
        <v>491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HYPERLINK("https://hotel-media.eclerx.com/savepage/tk_1545988165856985_sr_70.html","info")</f>
        <v/>
      </c>
      <c r="AA484" t="n">
        <v>-2329482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106</v>
      </c>
      <c r="AL484" t="s"/>
      <c r="AM484" t="s"/>
      <c r="AN484" t="s"/>
      <c r="AO484" t="s"/>
      <c r="AP484" t="n">
        <v>29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2329482</v>
      </c>
      <c r="AZ484" t="s">
        <v>517</v>
      </c>
      <c r="BA484" t="s"/>
      <c r="BB484" t="n">
        <v>112067</v>
      </c>
      <c r="BC484" t="n">
        <v>42.69</v>
      </c>
      <c r="BD484" t="n">
        <v>42.69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516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68.33</v>
      </c>
      <c r="L485" t="s">
        <v>77</v>
      </c>
      <c r="M485" t="s"/>
      <c r="N485" t="s">
        <v>123</v>
      </c>
      <c r="O485" t="s">
        <v>79</v>
      </c>
      <c r="P485" t="s">
        <v>516</v>
      </c>
      <c r="Q485" t="s"/>
      <c r="R485" t="s">
        <v>117</v>
      </c>
      <c r="S485" t="s">
        <v>520</v>
      </c>
      <c r="T485" t="s">
        <v>82</v>
      </c>
      <c r="U485" t="s"/>
      <c r="V485" t="s">
        <v>83</v>
      </c>
      <c r="W485" t="s">
        <v>105</v>
      </c>
      <c r="X485" t="s"/>
      <c r="Y485" t="s">
        <v>85</v>
      </c>
      <c r="Z485">
        <f>HYPERLINK("https://hotel-media.eclerx.com/savepage/tk_1545988165856985_sr_70.html","info")</f>
        <v/>
      </c>
      <c r="AA485" t="n">
        <v>-2329482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106</v>
      </c>
      <c r="AL485" t="s"/>
      <c r="AM485" t="s"/>
      <c r="AN485" t="s"/>
      <c r="AO485" t="s"/>
      <c r="AP485" t="n">
        <v>29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2329482</v>
      </c>
      <c r="AZ485" t="s">
        <v>517</v>
      </c>
      <c r="BA485" t="s"/>
      <c r="BB485" t="n">
        <v>112067</v>
      </c>
      <c r="BC485" t="n">
        <v>42.69</v>
      </c>
      <c r="BD485" t="n">
        <v>42.69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516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68.67</v>
      </c>
      <c r="L486" t="s">
        <v>77</v>
      </c>
      <c r="M486" t="s"/>
      <c r="N486" t="s">
        <v>123</v>
      </c>
      <c r="O486" t="s">
        <v>79</v>
      </c>
      <c r="P486" t="s">
        <v>516</v>
      </c>
      <c r="Q486" t="s"/>
      <c r="R486" t="s">
        <v>117</v>
      </c>
      <c r="S486" t="s">
        <v>283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HYPERLINK("https://hotel-media.eclerx.com/savepage/tk_1545988165856985_sr_70.html","info")</f>
        <v/>
      </c>
      <c r="AA486" t="n">
        <v>-2329482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106</v>
      </c>
      <c r="AL486" t="s"/>
      <c r="AM486" t="s"/>
      <c r="AN486" t="s"/>
      <c r="AO486" t="s"/>
      <c r="AP486" t="n">
        <v>29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2329482</v>
      </c>
      <c r="AZ486" t="s">
        <v>517</v>
      </c>
      <c r="BA486" t="s"/>
      <c r="BB486" t="n">
        <v>112067</v>
      </c>
      <c r="BC486" t="n">
        <v>42.69</v>
      </c>
      <c r="BD486" t="n">
        <v>42.69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516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77.67</v>
      </c>
      <c r="L487" t="s">
        <v>77</v>
      </c>
      <c r="M487" t="s"/>
      <c r="N487" t="s">
        <v>122</v>
      </c>
      <c r="O487" t="s">
        <v>79</v>
      </c>
      <c r="P487" t="s">
        <v>516</v>
      </c>
      <c r="Q487" t="s"/>
      <c r="R487" t="s">
        <v>117</v>
      </c>
      <c r="S487" t="s">
        <v>521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HYPERLINK("https://hotel-media.eclerx.com/savepage/tk_1545988165856985_sr_70.html","info")</f>
        <v/>
      </c>
      <c r="AA487" t="n">
        <v>-2329482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106</v>
      </c>
      <c r="AL487" t="s"/>
      <c r="AM487" t="s"/>
      <c r="AN487" t="s"/>
      <c r="AO487" t="s"/>
      <c r="AP487" t="n">
        <v>29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2329482</v>
      </c>
      <c r="AZ487" t="s">
        <v>517</v>
      </c>
      <c r="BA487" t="s"/>
      <c r="BB487" t="n">
        <v>112067</v>
      </c>
      <c r="BC487" t="n">
        <v>42.69</v>
      </c>
      <c r="BD487" t="n">
        <v>42.69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516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96.67</v>
      </c>
      <c r="L488" t="s">
        <v>77</v>
      </c>
      <c r="M488" t="s"/>
      <c r="N488" t="s">
        <v>300</v>
      </c>
      <c r="O488" t="s">
        <v>79</v>
      </c>
      <c r="P488" t="s">
        <v>516</v>
      </c>
      <c r="Q488" t="s"/>
      <c r="R488" t="s">
        <v>117</v>
      </c>
      <c r="S488" t="s">
        <v>163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HYPERLINK("https://hotel-media.eclerx.com/savepage/tk_1545988165856985_sr_70.html","info")</f>
        <v/>
      </c>
      <c r="AA488" t="n">
        <v>-2329482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106</v>
      </c>
      <c r="AL488" t="s"/>
      <c r="AM488" t="s"/>
      <c r="AN488" t="s"/>
      <c r="AO488" t="s"/>
      <c r="AP488" t="n">
        <v>29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2329482</v>
      </c>
      <c r="AZ488" t="s">
        <v>517</v>
      </c>
      <c r="BA488" t="s"/>
      <c r="BB488" t="n">
        <v>112067</v>
      </c>
      <c r="BC488" t="n">
        <v>42.69</v>
      </c>
      <c r="BD488" t="n">
        <v>42.69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516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107.67</v>
      </c>
      <c r="L489" t="s">
        <v>77</v>
      </c>
      <c r="M489" t="s"/>
      <c r="N489" t="s">
        <v>522</v>
      </c>
      <c r="O489" t="s">
        <v>79</v>
      </c>
      <c r="P489" t="s">
        <v>516</v>
      </c>
      <c r="Q489" t="s"/>
      <c r="R489" t="s">
        <v>117</v>
      </c>
      <c r="S489" t="s">
        <v>523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HYPERLINK("https://hotel-media.eclerx.com/savepage/tk_1545988165856985_sr_70.html","info")</f>
        <v/>
      </c>
      <c r="AA489" t="n">
        <v>-2329482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106</v>
      </c>
      <c r="AL489" t="s"/>
      <c r="AM489" t="s"/>
      <c r="AN489" t="s"/>
      <c r="AO489" t="s"/>
      <c r="AP489" t="n">
        <v>29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2329482</v>
      </c>
      <c r="AZ489" t="s">
        <v>517</v>
      </c>
      <c r="BA489" t="s"/>
      <c r="BB489" t="n">
        <v>112067</v>
      </c>
      <c r="BC489" t="n">
        <v>42.69</v>
      </c>
      <c r="BD489" t="n">
        <v>42.69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524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20.33</v>
      </c>
      <c r="L490" t="s">
        <v>77</v>
      </c>
      <c r="M490" t="s"/>
      <c r="N490" t="s">
        <v>525</v>
      </c>
      <c r="O490" t="s">
        <v>79</v>
      </c>
      <c r="P490" t="s">
        <v>524</v>
      </c>
      <c r="Q490" t="s"/>
      <c r="R490" t="s">
        <v>80</v>
      </c>
      <c r="S490" t="s">
        <v>147</v>
      </c>
      <c r="T490" t="s">
        <v>82</v>
      </c>
      <c r="U490" t="s"/>
      <c r="V490" t="s">
        <v>83</v>
      </c>
      <c r="W490" t="s">
        <v>105</v>
      </c>
      <c r="X490" t="s"/>
      <c r="Y490" t="s">
        <v>85</v>
      </c>
      <c r="Z490">
        <f>HYPERLINK("https://hotel-media.eclerx.com/savepage/tk_15459881142334228_sr_71.html","info")</f>
        <v/>
      </c>
      <c r="AA490" t="n">
        <v>-2329364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18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2329364</v>
      </c>
      <c r="AZ490" t="s">
        <v>526</v>
      </c>
      <c r="BA490" t="s"/>
      <c r="BB490" t="n">
        <v>3230167</v>
      </c>
      <c r="BC490" t="n">
        <v>42.726</v>
      </c>
      <c r="BD490" t="n">
        <v>42.726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524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21</v>
      </c>
      <c r="L491" t="s">
        <v>77</v>
      </c>
      <c r="M491" t="s"/>
      <c r="N491" t="s">
        <v>122</v>
      </c>
      <c r="O491" t="s">
        <v>79</v>
      </c>
      <c r="P491" t="s">
        <v>524</v>
      </c>
      <c r="Q491" t="s"/>
      <c r="R491" t="s">
        <v>80</v>
      </c>
      <c r="S491" t="s">
        <v>207</v>
      </c>
      <c r="T491" t="s">
        <v>82</v>
      </c>
      <c r="U491" t="s"/>
      <c r="V491" t="s">
        <v>83</v>
      </c>
      <c r="W491" t="s">
        <v>105</v>
      </c>
      <c r="X491" t="s"/>
      <c r="Y491" t="s">
        <v>85</v>
      </c>
      <c r="Z491">
        <f>HYPERLINK("https://hotel-media.eclerx.com/savepage/tk_15459881142334228_sr_71.html","info")</f>
        <v/>
      </c>
      <c r="AA491" t="n">
        <v>-2329364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18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2329364</v>
      </c>
      <c r="AZ491" t="s">
        <v>526</v>
      </c>
      <c r="BA491" t="s"/>
      <c r="BB491" t="n">
        <v>3230167</v>
      </c>
      <c r="BC491" t="n">
        <v>42.726</v>
      </c>
      <c r="BD491" t="n">
        <v>42.726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524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22.33</v>
      </c>
      <c r="L492" t="s">
        <v>77</v>
      </c>
      <c r="M492" t="s"/>
      <c r="N492" t="s">
        <v>525</v>
      </c>
      <c r="O492" t="s">
        <v>79</v>
      </c>
      <c r="P492" t="s">
        <v>524</v>
      </c>
      <c r="Q492" t="s"/>
      <c r="R492" t="s">
        <v>80</v>
      </c>
      <c r="S492" t="s">
        <v>480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HYPERLINK("https://hotel-media.eclerx.com/savepage/tk_15459881142334228_sr_71.html","info")</f>
        <v/>
      </c>
      <c r="AA492" t="n">
        <v>-2329364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18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2329364</v>
      </c>
      <c r="AZ492" t="s">
        <v>526</v>
      </c>
      <c r="BA492" t="s"/>
      <c r="BB492" t="n">
        <v>3230167</v>
      </c>
      <c r="BC492" t="n">
        <v>42.726</v>
      </c>
      <c r="BD492" t="n">
        <v>42.726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524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27.33</v>
      </c>
      <c r="L493" t="s">
        <v>77</v>
      </c>
      <c r="M493" t="s"/>
      <c r="N493" t="s">
        <v>525</v>
      </c>
      <c r="O493" t="s">
        <v>79</v>
      </c>
      <c r="P493" t="s">
        <v>524</v>
      </c>
      <c r="Q493" t="s"/>
      <c r="R493" t="s">
        <v>80</v>
      </c>
      <c r="S493" t="s">
        <v>527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HYPERLINK("https://hotel-media.eclerx.com/savepage/tk_15459881142334228_sr_71.html","info")</f>
        <v/>
      </c>
      <c r="AA493" t="n">
        <v>-2329364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18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2329364</v>
      </c>
      <c r="AZ493" t="s">
        <v>526</v>
      </c>
      <c r="BA493" t="s"/>
      <c r="BB493" t="n">
        <v>3230167</v>
      </c>
      <c r="BC493" t="n">
        <v>42.726</v>
      </c>
      <c r="BD493" t="n">
        <v>42.726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524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28</v>
      </c>
      <c r="L494" t="s">
        <v>77</v>
      </c>
      <c r="M494" t="s"/>
      <c r="N494" t="s">
        <v>122</v>
      </c>
      <c r="O494" t="s">
        <v>79</v>
      </c>
      <c r="P494" t="s">
        <v>524</v>
      </c>
      <c r="Q494" t="s"/>
      <c r="R494" t="s">
        <v>80</v>
      </c>
      <c r="S494" t="s">
        <v>211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HYPERLINK("https://hotel-media.eclerx.com/savepage/tk_15459881142334228_sr_71.html","info")</f>
        <v/>
      </c>
      <c r="AA494" t="n">
        <v>-2329364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18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2329364</v>
      </c>
      <c r="AZ494" t="s">
        <v>526</v>
      </c>
      <c r="BA494" t="s"/>
      <c r="BB494" t="n">
        <v>3230167</v>
      </c>
      <c r="BC494" t="n">
        <v>42.726</v>
      </c>
      <c r="BD494" t="n">
        <v>42.726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528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34.33</v>
      </c>
      <c r="L495" t="s">
        <v>77</v>
      </c>
      <c r="M495" t="s"/>
      <c r="N495" t="s">
        <v>122</v>
      </c>
      <c r="O495" t="s">
        <v>79</v>
      </c>
      <c r="P495" t="s">
        <v>528</v>
      </c>
      <c r="Q495" t="s"/>
      <c r="R495" t="s">
        <v>117</v>
      </c>
      <c r="S495" t="s">
        <v>223</v>
      </c>
      <c r="T495" t="s">
        <v>82</v>
      </c>
      <c r="U495" t="s"/>
      <c r="V495" t="s">
        <v>83</v>
      </c>
      <c r="W495" t="s">
        <v>105</v>
      </c>
      <c r="X495" t="s"/>
      <c r="Y495" t="s">
        <v>85</v>
      </c>
      <c r="Z495">
        <f>HYPERLINK("https://hotel-media.eclerx.com/savepage/tk_1545988175661605_sr_70.html","info")</f>
        <v/>
      </c>
      <c r="AA495" t="n">
        <v>-2329524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31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2329524</v>
      </c>
      <c r="AZ495" t="s">
        <v>529</v>
      </c>
      <c r="BA495" t="s"/>
      <c r="BB495" t="n">
        <v>231306</v>
      </c>
      <c r="BC495" t="n">
        <v>42.68686</v>
      </c>
      <c r="BD495" t="n">
        <v>42.68686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528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37.67</v>
      </c>
      <c r="L496" t="s">
        <v>77</v>
      </c>
      <c r="M496" t="s"/>
      <c r="N496" t="s">
        <v>136</v>
      </c>
      <c r="O496" t="s">
        <v>79</v>
      </c>
      <c r="P496" t="s">
        <v>528</v>
      </c>
      <c r="Q496" t="s"/>
      <c r="R496" t="s">
        <v>117</v>
      </c>
      <c r="S496" t="s">
        <v>286</v>
      </c>
      <c r="T496" t="s">
        <v>82</v>
      </c>
      <c r="U496" t="s"/>
      <c r="V496" t="s">
        <v>83</v>
      </c>
      <c r="W496" t="s">
        <v>105</v>
      </c>
      <c r="X496" t="s"/>
      <c r="Y496" t="s">
        <v>85</v>
      </c>
      <c r="Z496">
        <f>HYPERLINK("https://hotel-media.eclerx.com/savepage/tk_1545988175661605_sr_70.html","info")</f>
        <v/>
      </c>
      <c r="AA496" t="n">
        <v>-2329524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31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2329524</v>
      </c>
      <c r="AZ496" t="s">
        <v>529</v>
      </c>
      <c r="BA496" t="s"/>
      <c r="BB496" t="n">
        <v>231306</v>
      </c>
      <c r="BC496" t="n">
        <v>42.68686</v>
      </c>
      <c r="BD496" t="n">
        <v>42.68686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528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38.33</v>
      </c>
      <c r="L497" t="s">
        <v>77</v>
      </c>
      <c r="M497" t="s"/>
      <c r="N497" t="s">
        <v>122</v>
      </c>
      <c r="O497" t="s">
        <v>79</v>
      </c>
      <c r="P497" t="s">
        <v>528</v>
      </c>
      <c r="Q497" t="s"/>
      <c r="R497" t="s">
        <v>117</v>
      </c>
      <c r="S497" t="s">
        <v>200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HYPERLINK("https://hotel-media.eclerx.com/savepage/tk_1545988175661605_sr_70.html","info")</f>
        <v/>
      </c>
      <c r="AA497" t="n">
        <v>-2329524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31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2329524</v>
      </c>
      <c r="AZ497" t="s">
        <v>529</v>
      </c>
      <c r="BA497" t="s"/>
      <c r="BB497" t="n">
        <v>231306</v>
      </c>
      <c r="BC497" t="n">
        <v>42.68686</v>
      </c>
      <c r="BD497" t="n">
        <v>42.68686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528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40</v>
      </c>
      <c r="L498" t="s">
        <v>77</v>
      </c>
      <c r="M498" t="s"/>
      <c r="N498" t="s">
        <v>184</v>
      </c>
      <c r="O498" t="s">
        <v>79</v>
      </c>
      <c r="P498" t="s">
        <v>528</v>
      </c>
      <c r="Q498" t="s"/>
      <c r="R498" t="s">
        <v>117</v>
      </c>
      <c r="S498" t="s">
        <v>352</v>
      </c>
      <c r="T498" t="s">
        <v>82</v>
      </c>
      <c r="U498" t="s"/>
      <c r="V498" t="s">
        <v>83</v>
      </c>
      <c r="W498" t="s">
        <v>105</v>
      </c>
      <c r="X498" t="s"/>
      <c r="Y498" t="s">
        <v>85</v>
      </c>
      <c r="Z498">
        <f>HYPERLINK("https://hotel-media.eclerx.com/savepage/tk_1545988175661605_sr_70.html","info")</f>
        <v/>
      </c>
      <c r="AA498" t="n">
        <v>-2329524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31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2329524</v>
      </c>
      <c r="AZ498" t="s">
        <v>529</v>
      </c>
      <c r="BA498" t="s"/>
      <c r="BB498" t="n">
        <v>231306</v>
      </c>
      <c r="BC498" t="n">
        <v>42.68686</v>
      </c>
      <c r="BD498" t="n">
        <v>42.68686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528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43.33</v>
      </c>
      <c r="L499" t="s">
        <v>77</v>
      </c>
      <c r="M499" t="s"/>
      <c r="N499" t="s">
        <v>530</v>
      </c>
      <c r="O499" t="s">
        <v>79</v>
      </c>
      <c r="P499" t="s">
        <v>528</v>
      </c>
      <c r="Q499" t="s"/>
      <c r="R499" t="s">
        <v>117</v>
      </c>
      <c r="S499" t="s">
        <v>126</v>
      </c>
      <c r="T499" t="s">
        <v>82</v>
      </c>
      <c r="U499" t="s"/>
      <c r="V499" t="s">
        <v>83</v>
      </c>
      <c r="W499" t="s">
        <v>105</v>
      </c>
      <c r="X499" t="s"/>
      <c r="Y499" t="s">
        <v>85</v>
      </c>
      <c r="Z499">
        <f>HYPERLINK("https://hotel-media.eclerx.com/savepage/tk_1545988175661605_sr_70.html","info")</f>
        <v/>
      </c>
      <c r="AA499" t="n">
        <v>-2329524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31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2329524</v>
      </c>
      <c r="AZ499" t="s">
        <v>529</v>
      </c>
      <c r="BA499" t="s"/>
      <c r="BB499" t="n">
        <v>231306</v>
      </c>
      <c r="BC499" t="n">
        <v>42.68686</v>
      </c>
      <c r="BD499" t="n">
        <v>42.68686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528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44.67</v>
      </c>
      <c r="L500" t="s">
        <v>77</v>
      </c>
      <c r="M500" t="s"/>
      <c r="N500" t="s">
        <v>184</v>
      </c>
      <c r="O500" t="s">
        <v>79</v>
      </c>
      <c r="P500" t="s">
        <v>528</v>
      </c>
      <c r="Q500" t="s"/>
      <c r="R500" t="s">
        <v>117</v>
      </c>
      <c r="S500" t="s">
        <v>263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HYPERLINK("https://hotel-media.eclerx.com/savepage/tk_1545988175661605_sr_70.html","info")</f>
        <v/>
      </c>
      <c r="AA500" t="n">
        <v>-2329524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31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2329524</v>
      </c>
      <c r="AZ500" t="s">
        <v>529</v>
      </c>
      <c r="BA500" t="s"/>
      <c r="BB500" t="n">
        <v>231306</v>
      </c>
      <c r="BC500" t="n">
        <v>42.68686</v>
      </c>
      <c r="BD500" t="n">
        <v>42.68686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528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46.33</v>
      </c>
      <c r="L501" t="s">
        <v>77</v>
      </c>
      <c r="M501" t="s"/>
      <c r="N501" t="s">
        <v>531</v>
      </c>
      <c r="O501" t="s">
        <v>79</v>
      </c>
      <c r="P501" t="s">
        <v>528</v>
      </c>
      <c r="Q501" t="s"/>
      <c r="R501" t="s">
        <v>117</v>
      </c>
      <c r="S501" t="s">
        <v>356</v>
      </c>
      <c r="T501" t="s">
        <v>82</v>
      </c>
      <c r="U501" t="s"/>
      <c r="V501" t="s">
        <v>83</v>
      </c>
      <c r="W501" t="s">
        <v>105</v>
      </c>
      <c r="X501" t="s"/>
      <c r="Y501" t="s">
        <v>85</v>
      </c>
      <c r="Z501">
        <f>HYPERLINK("https://hotel-media.eclerx.com/savepage/tk_1545988175661605_sr_70.html","info")</f>
        <v/>
      </c>
      <c r="AA501" t="n">
        <v>-2329524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31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2329524</v>
      </c>
      <c r="AZ501" t="s">
        <v>529</v>
      </c>
      <c r="BA501" t="s"/>
      <c r="BB501" t="n">
        <v>231306</v>
      </c>
      <c r="BC501" t="n">
        <v>42.68686</v>
      </c>
      <c r="BD501" t="n">
        <v>42.68686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528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46.33</v>
      </c>
      <c r="L502" t="s">
        <v>77</v>
      </c>
      <c r="M502" t="s"/>
      <c r="N502" t="s">
        <v>300</v>
      </c>
      <c r="O502" t="s">
        <v>79</v>
      </c>
      <c r="P502" t="s">
        <v>528</v>
      </c>
      <c r="Q502" t="s"/>
      <c r="R502" t="s">
        <v>117</v>
      </c>
      <c r="S502" t="s">
        <v>356</v>
      </c>
      <c r="T502" t="s">
        <v>82</v>
      </c>
      <c r="U502" t="s"/>
      <c r="V502" t="s">
        <v>83</v>
      </c>
      <c r="W502" t="s">
        <v>105</v>
      </c>
      <c r="X502" t="s"/>
      <c r="Y502" t="s">
        <v>85</v>
      </c>
      <c r="Z502">
        <f>HYPERLINK("https://hotel-media.eclerx.com/savepage/tk_1545988175661605_sr_70.html","info")</f>
        <v/>
      </c>
      <c r="AA502" t="n">
        <v>-2329524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31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2329524</v>
      </c>
      <c r="AZ502" t="s">
        <v>529</v>
      </c>
      <c r="BA502" t="s"/>
      <c r="BB502" t="n">
        <v>231306</v>
      </c>
      <c r="BC502" t="n">
        <v>42.68686</v>
      </c>
      <c r="BD502" t="n">
        <v>42.68686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528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48.67</v>
      </c>
      <c r="L503" t="s">
        <v>77</v>
      </c>
      <c r="M503" t="s"/>
      <c r="N503" t="s">
        <v>530</v>
      </c>
      <c r="O503" t="s">
        <v>79</v>
      </c>
      <c r="P503" t="s">
        <v>528</v>
      </c>
      <c r="Q503" t="s"/>
      <c r="R503" t="s">
        <v>117</v>
      </c>
      <c r="S503" t="s">
        <v>188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HYPERLINK("https://hotel-media.eclerx.com/savepage/tk_1545988175661605_sr_70.html","info")</f>
        <v/>
      </c>
      <c r="AA503" t="n">
        <v>-2329524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31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2329524</v>
      </c>
      <c r="AZ503" t="s">
        <v>529</v>
      </c>
      <c r="BA503" t="s"/>
      <c r="BB503" t="n">
        <v>231306</v>
      </c>
      <c r="BC503" t="n">
        <v>42.68686</v>
      </c>
      <c r="BD503" t="n">
        <v>42.68686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528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49.33</v>
      </c>
      <c r="L504" t="s">
        <v>77</v>
      </c>
      <c r="M504" t="s"/>
      <c r="N504" t="s">
        <v>532</v>
      </c>
      <c r="O504" t="s">
        <v>79</v>
      </c>
      <c r="P504" t="s">
        <v>528</v>
      </c>
      <c r="Q504" t="s"/>
      <c r="R504" t="s">
        <v>117</v>
      </c>
      <c r="S504" t="s">
        <v>271</v>
      </c>
      <c r="T504" t="s">
        <v>82</v>
      </c>
      <c r="U504" t="s"/>
      <c r="V504" t="s">
        <v>83</v>
      </c>
      <c r="W504" t="s">
        <v>105</v>
      </c>
      <c r="X504" t="s"/>
      <c r="Y504" t="s">
        <v>85</v>
      </c>
      <c r="Z504">
        <f>HYPERLINK("https://hotel-media.eclerx.com/savepage/tk_1545988175661605_sr_70.html","info")</f>
        <v/>
      </c>
      <c r="AA504" t="n">
        <v>-2329524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31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2329524</v>
      </c>
      <c r="AZ504" t="s">
        <v>529</v>
      </c>
      <c r="BA504" t="s"/>
      <c r="BB504" t="n">
        <v>231306</v>
      </c>
      <c r="BC504" t="n">
        <v>42.68686</v>
      </c>
      <c r="BD504" t="n">
        <v>42.68686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528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52</v>
      </c>
      <c r="L505" t="s">
        <v>77</v>
      </c>
      <c r="M505" t="s"/>
      <c r="N505" t="s">
        <v>300</v>
      </c>
      <c r="O505" t="s">
        <v>79</v>
      </c>
      <c r="P505" t="s">
        <v>528</v>
      </c>
      <c r="Q505" t="s"/>
      <c r="R505" t="s">
        <v>117</v>
      </c>
      <c r="S505" t="s">
        <v>101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HYPERLINK("https://hotel-media.eclerx.com/savepage/tk_1545988175661605_sr_70.html","info")</f>
        <v/>
      </c>
      <c r="AA505" t="n">
        <v>-2329524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31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2329524</v>
      </c>
      <c r="AZ505" t="s">
        <v>529</v>
      </c>
      <c r="BA505" t="s"/>
      <c r="BB505" t="n">
        <v>231306</v>
      </c>
      <c r="BC505" t="n">
        <v>42.68686</v>
      </c>
      <c r="BD505" t="n">
        <v>42.68686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533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32</v>
      </c>
      <c r="L506" t="s">
        <v>77</v>
      </c>
      <c r="M506" t="s"/>
      <c r="N506" t="s">
        <v>339</v>
      </c>
      <c r="O506" t="s">
        <v>79</v>
      </c>
      <c r="P506" t="s">
        <v>533</v>
      </c>
      <c r="Q506" t="s"/>
      <c r="R506" t="s">
        <v>117</v>
      </c>
      <c r="S506" t="s">
        <v>472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HYPERLINK("https://hotel-media.eclerx.com/savepage/tk_15459881803564909_sr_70.html","info")</f>
        <v/>
      </c>
      <c r="AA506" t="n">
        <v>-2992943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106</v>
      </c>
      <c r="AL506" t="s"/>
      <c r="AM506" t="s"/>
      <c r="AN506" t="s"/>
      <c r="AO506" t="s"/>
      <c r="AP506" t="n">
        <v>32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2992943</v>
      </c>
      <c r="AZ506" t="s">
        <v>534</v>
      </c>
      <c r="BA506" t="s"/>
      <c r="BB506" t="n">
        <v>3798829</v>
      </c>
      <c r="BC506" t="n">
        <v>42.6361</v>
      </c>
      <c r="BD506" t="n">
        <v>42.6361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533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34.33</v>
      </c>
      <c r="L507" t="s">
        <v>77</v>
      </c>
      <c r="M507" t="s"/>
      <c r="N507" t="s">
        <v>339</v>
      </c>
      <c r="O507" t="s">
        <v>79</v>
      </c>
      <c r="P507" t="s">
        <v>533</v>
      </c>
      <c r="Q507" t="s"/>
      <c r="R507" t="s">
        <v>117</v>
      </c>
      <c r="S507" t="s">
        <v>223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HYPERLINK("https://hotel-media.eclerx.com/savepage/tk_15459881803564909_sr_70.html","info")</f>
        <v/>
      </c>
      <c r="AA507" t="n">
        <v>-2992943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106</v>
      </c>
      <c r="AL507" t="s"/>
      <c r="AM507" t="s"/>
      <c r="AN507" t="s"/>
      <c r="AO507" t="s"/>
      <c r="AP507" t="n">
        <v>32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2992943</v>
      </c>
      <c r="AZ507" t="s">
        <v>534</v>
      </c>
      <c r="BA507" t="s"/>
      <c r="BB507" t="n">
        <v>3798829</v>
      </c>
      <c r="BC507" t="n">
        <v>42.6361</v>
      </c>
      <c r="BD507" t="n">
        <v>42.6361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533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39.67</v>
      </c>
      <c r="L508" t="s">
        <v>77</v>
      </c>
      <c r="M508" t="s"/>
      <c r="N508" t="s">
        <v>167</v>
      </c>
      <c r="O508" t="s">
        <v>79</v>
      </c>
      <c r="P508" t="s">
        <v>533</v>
      </c>
      <c r="Q508" t="s"/>
      <c r="R508" t="s">
        <v>117</v>
      </c>
      <c r="S508" t="s">
        <v>508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HYPERLINK("https://hotel-media.eclerx.com/savepage/tk_15459881803564909_sr_70.html","info")</f>
        <v/>
      </c>
      <c r="AA508" t="n">
        <v>-2992943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106</v>
      </c>
      <c r="AL508" t="s"/>
      <c r="AM508" t="s"/>
      <c r="AN508" t="s"/>
      <c r="AO508" t="s"/>
      <c r="AP508" t="n">
        <v>32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2992943</v>
      </c>
      <c r="AZ508" t="s">
        <v>534</v>
      </c>
      <c r="BA508" t="s"/>
      <c r="BB508" t="n">
        <v>3798829</v>
      </c>
      <c r="BC508" t="n">
        <v>42.6361</v>
      </c>
      <c r="BD508" t="n">
        <v>42.6361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533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40</v>
      </c>
      <c r="L509" t="s">
        <v>77</v>
      </c>
      <c r="M509" t="s"/>
      <c r="N509" t="s">
        <v>122</v>
      </c>
      <c r="O509" t="s">
        <v>79</v>
      </c>
      <c r="P509" t="s">
        <v>533</v>
      </c>
      <c r="Q509" t="s"/>
      <c r="R509" t="s">
        <v>117</v>
      </c>
      <c r="S509" t="s">
        <v>352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HYPERLINK("https://hotel-media.eclerx.com/savepage/tk_15459881803564909_sr_70.html","info")</f>
        <v/>
      </c>
      <c r="AA509" t="n">
        <v>-2992943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106</v>
      </c>
      <c r="AL509" t="s"/>
      <c r="AM509" t="s"/>
      <c r="AN509" t="s"/>
      <c r="AO509" t="s"/>
      <c r="AP509" t="n">
        <v>32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2992943</v>
      </c>
      <c r="AZ509" t="s">
        <v>534</v>
      </c>
      <c r="BA509" t="s"/>
      <c r="BB509" t="n">
        <v>3798829</v>
      </c>
      <c r="BC509" t="n">
        <v>42.6361</v>
      </c>
      <c r="BD509" t="n">
        <v>42.6361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533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47</v>
      </c>
      <c r="L510" t="s">
        <v>77</v>
      </c>
      <c r="M510" t="s"/>
      <c r="N510" t="s">
        <v>535</v>
      </c>
      <c r="O510" t="s">
        <v>79</v>
      </c>
      <c r="P510" t="s">
        <v>533</v>
      </c>
      <c r="Q510" t="s"/>
      <c r="R510" t="s">
        <v>117</v>
      </c>
      <c r="S510" t="s">
        <v>345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HYPERLINK("https://hotel-media.eclerx.com/savepage/tk_15459881803564909_sr_70.html","info")</f>
        <v/>
      </c>
      <c r="AA510" t="n">
        <v>-2992943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106</v>
      </c>
      <c r="AL510" t="s"/>
      <c r="AM510" t="s"/>
      <c r="AN510" t="s"/>
      <c r="AO510" t="s"/>
      <c r="AP510" t="n">
        <v>32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2992943</v>
      </c>
      <c r="AZ510" t="s">
        <v>534</v>
      </c>
      <c r="BA510" t="s"/>
      <c r="BB510" t="n">
        <v>3798829</v>
      </c>
      <c r="BC510" t="n">
        <v>42.6361</v>
      </c>
      <c r="BD510" t="n">
        <v>42.6361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536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26.67</v>
      </c>
      <c r="L511" t="s">
        <v>77</v>
      </c>
      <c r="M511" t="s"/>
      <c r="N511" t="s">
        <v>145</v>
      </c>
      <c r="O511" t="s">
        <v>79</v>
      </c>
      <c r="P511" t="s">
        <v>536</v>
      </c>
      <c r="Q511" t="s"/>
      <c r="R511" t="s">
        <v>117</v>
      </c>
      <c r="S511" t="s">
        <v>503</v>
      </c>
      <c r="T511" t="s">
        <v>82</v>
      </c>
      <c r="U511" t="s"/>
      <c r="V511" t="s">
        <v>83</v>
      </c>
      <c r="W511" t="s">
        <v>105</v>
      </c>
      <c r="X511" t="s"/>
      <c r="Y511" t="s">
        <v>85</v>
      </c>
      <c r="Z511">
        <f>HYPERLINK("https://hotel-media.eclerx.com/savepage/tk_15459884723417113_sr_70.html","info")</f>
        <v/>
      </c>
      <c r="AA511" t="n">
        <v>-2330159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106</v>
      </c>
      <c r="AL511" t="s"/>
      <c r="AM511" t="s"/>
      <c r="AN511" t="s"/>
      <c r="AO511" t="s"/>
      <c r="AP511" t="n">
        <v>94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537</v>
      </c>
      <c r="BA511" t="s"/>
      <c r="BB511" t="n">
        <v>4077196</v>
      </c>
      <c r="BC511" t="n">
        <v>42.6533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536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27</v>
      </c>
      <c r="L512" t="s">
        <v>77</v>
      </c>
      <c r="M512" t="s"/>
      <c r="N512" t="s">
        <v>538</v>
      </c>
      <c r="O512" t="s">
        <v>79</v>
      </c>
      <c r="P512" t="s">
        <v>536</v>
      </c>
      <c r="Q512" t="s"/>
      <c r="R512" t="s">
        <v>117</v>
      </c>
      <c r="S512" t="s">
        <v>539</v>
      </c>
      <c r="T512" t="s">
        <v>82</v>
      </c>
      <c r="U512" t="s"/>
      <c r="V512" t="s">
        <v>83</v>
      </c>
      <c r="W512" t="s">
        <v>105</v>
      </c>
      <c r="X512" t="s"/>
      <c r="Y512" t="s">
        <v>85</v>
      </c>
      <c r="Z512">
        <f>HYPERLINK("https://hotel-media.eclerx.com/savepage/tk_15459884723417113_sr_70.html","info")</f>
        <v/>
      </c>
      <c r="AA512" t="n">
        <v>-2330159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106</v>
      </c>
      <c r="AL512" t="s"/>
      <c r="AM512" t="s"/>
      <c r="AN512" t="s"/>
      <c r="AO512" t="s"/>
      <c r="AP512" t="n">
        <v>94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537</v>
      </c>
      <c r="BA512" t="s"/>
      <c r="BB512" t="n">
        <v>4077196</v>
      </c>
      <c r="BC512" t="n">
        <v>42.6533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536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27.67</v>
      </c>
      <c r="L513" t="s">
        <v>77</v>
      </c>
      <c r="M513" t="s"/>
      <c r="N513" t="s">
        <v>210</v>
      </c>
      <c r="O513" t="s">
        <v>79</v>
      </c>
      <c r="P513" t="s">
        <v>536</v>
      </c>
      <c r="Q513" t="s"/>
      <c r="R513" t="s">
        <v>117</v>
      </c>
      <c r="S513" t="s">
        <v>540</v>
      </c>
      <c r="T513" t="s">
        <v>82</v>
      </c>
      <c r="U513" t="s"/>
      <c r="V513" t="s">
        <v>83</v>
      </c>
      <c r="W513" t="s">
        <v>105</v>
      </c>
      <c r="X513" t="s"/>
      <c r="Y513" t="s">
        <v>85</v>
      </c>
      <c r="Z513">
        <f>HYPERLINK("https://hotel-media.eclerx.com/savepage/tk_15459884723417113_sr_70.html","info")</f>
        <v/>
      </c>
      <c r="AA513" t="n">
        <v>-2330159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106</v>
      </c>
      <c r="AL513" t="s"/>
      <c r="AM513" t="s"/>
      <c r="AN513" t="s"/>
      <c r="AO513" t="s"/>
      <c r="AP513" t="n">
        <v>94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537</v>
      </c>
      <c r="BA513" t="s"/>
      <c r="BB513" t="n">
        <v>4077196</v>
      </c>
      <c r="BC513" t="n">
        <v>42.6533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536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29.33</v>
      </c>
      <c r="L514" t="s">
        <v>77</v>
      </c>
      <c r="M514" t="s"/>
      <c r="N514" t="s">
        <v>122</v>
      </c>
      <c r="O514" t="s">
        <v>79</v>
      </c>
      <c r="P514" t="s">
        <v>536</v>
      </c>
      <c r="Q514" t="s"/>
      <c r="R514" t="s">
        <v>117</v>
      </c>
      <c r="S514" t="s">
        <v>181</v>
      </c>
      <c r="T514" t="s">
        <v>82</v>
      </c>
      <c r="U514" t="s"/>
      <c r="V514" t="s">
        <v>83</v>
      </c>
      <c r="W514" t="s">
        <v>105</v>
      </c>
      <c r="X514" t="s"/>
      <c r="Y514" t="s">
        <v>85</v>
      </c>
      <c r="Z514">
        <f>HYPERLINK("https://hotel-media.eclerx.com/savepage/tk_15459884723417113_sr_70.html","info")</f>
        <v/>
      </c>
      <c r="AA514" t="n">
        <v>-2330159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106</v>
      </c>
      <c r="AL514" t="s"/>
      <c r="AM514" t="s"/>
      <c r="AN514" t="s"/>
      <c r="AO514" t="s"/>
      <c r="AP514" t="n">
        <v>94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537</v>
      </c>
      <c r="BA514" t="s"/>
      <c r="BB514" t="n">
        <v>4077196</v>
      </c>
      <c r="BC514" t="n">
        <v>42.6533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536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29.67</v>
      </c>
      <c r="L515" t="s">
        <v>77</v>
      </c>
      <c r="M515" t="s"/>
      <c r="N515" t="s">
        <v>136</v>
      </c>
      <c r="O515" t="s">
        <v>79</v>
      </c>
      <c r="P515" t="s">
        <v>536</v>
      </c>
      <c r="Q515" t="s"/>
      <c r="R515" t="s">
        <v>117</v>
      </c>
      <c r="S515" t="s">
        <v>183</v>
      </c>
      <c r="T515" t="s">
        <v>82</v>
      </c>
      <c r="U515" t="s"/>
      <c r="V515" t="s">
        <v>83</v>
      </c>
      <c r="W515" t="s">
        <v>105</v>
      </c>
      <c r="X515" t="s"/>
      <c r="Y515" t="s">
        <v>85</v>
      </c>
      <c r="Z515">
        <f>HYPERLINK("https://hotel-media.eclerx.com/savepage/tk_15459884723417113_sr_70.html","info")</f>
        <v/>
      </c>
      <c r="AA515" t="n">
        <v>-2330159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106</v>
      </c>
      <c r="AL515" t="s"/>
      <c r="AM515" t="s"/>
      <c r="AN515" t="s"/>
      <c r="AO515" t="s"/>
      <c r="AP515" t="n">
        <v>94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537</v>
      </c>
      <c r="BA515" t="s"/>
      <c r="BB515" t="n">
        <v>4077196</v>
      </c>
      <c r="BC515" t="n">
        <v>42.6533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536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30.33</v>
      </c>
      <c r="L516" t="s">
        <v>77</v>
      </c>
      <c r="M516" t="s"/>
      <c r="N516" t="s">
        <v>538</v>
      </c>
      <c r="O516" t="s">
        <v>79</v>
      </c>
      <c r="P516" t="s">
        <v>536</v>
      </c>
      <c r="Q516" t="s"/>
      <c r="R516" t="s">
        <v>117</v>
      </c>
      <c r="S516" t="s">
        <v>363</v>
      </c>
      <c r="T516" t="s">
        <v>82</v>
      </c>
      <c r="U516" t="s"/>
      <c r="V516" t="s">
        <v>83</v>
      </c>
      <c r="W516" t="s">
        <v>105</v>
      </c>
      <c r="X516" t="s"/>
      <c r="Y516" t="s">
        <v>85</v>
      </c>
      <c r="Z516">
        <f>HYPERLINK("https://hotel-media.eclerx.com/savepage/tk_15459884723417113_sr_70.html","info")</f>
        <v/>
      </c>
      <c r="AA516" t="n">
        <v>-2330159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106</v>
      </c>
      <c r="AL516" t="s"/>
      <c r="AM516" t="s"/>
      <c r="AN516" t="s"/>
      <c r="AO516" t="s"/>
      <c r="AP516" t="n">
        <v>94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537</v>
      </c>
      <c r="BA516" t="s"/>
      <c r="BB516" t="n">
        <v>4077196</v>
      </c>
      <c r="BC516" t="n">
        <v>42.6533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536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30.67</v>
      </c>
      <c r="L517" t="s">
        <v>77</v>
      </c>
      <c r="M517" t="s"/>
      <c r="N517" t="s">
        <v>541</v>
      </c>
      <c r="O517" t="s">
        <v>79</v>
      </c>
      <c r="P517" t="s">
        <v>536</v>
      </c>
      <c r="Q517" t="s"/>
      <c r="R517" t="s">
        <v>117</v>
      </c>
      <c r="S517" t="s">
        <v>222</v>
      </c>
      <c r="T517" t="s">
        <v>82</v>
      </c>
      <c r="U517" t="s"/>
      <c r="V517" t="s">
        <v>83</v>
      </c>
      <c r="W517" t="s">
        <v>105</v>
      </c>
      <c r="X517" t="s"/>
      <c r="Y517" t="s">
        <v>85</v>
      </c>
      <c r="Z517">
        <f>HYPERLINK("https://hotel-media.eclerx.com/savepage/tk_15459884723417113_sr_70.html","info")</f>
        <v/>
      </c>
      <c r="AA517" t="n">
        <v>-2330159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106</v>
      </c>
      <c r="AL517" t="s"/>
      <c r="AM517" t="s"/>
      <c r="AN517" t="s"/>
      <c r="AO517" t="s"/>
      <c r="AP517" t="n">
        <v>94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537</v>
      </c>
      <c r="BA517" t="s"/>
      <c r="BB517" t="n">
        <v>4077196</v>
      </c>
      <c r="BC517" t="n">
        <v>42.6533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536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31</v>
      </c>
      <c r="L518" t="s">
        <v>77</v>
      </c>
      <c r="M518" t="s"/>
      <c r="N518" t="s">
        <v>210</v>
      </c>
      <c r="O518" t="s">
        <v>79</v>
      </c>
      <c r="P518" t="s">
        <v>536</v>
      </c>
      <c r="Q518" t="s"/>
      <c r="R518" t="s">
        <v>117</v>
      </c>
      <c r="S518" t="s">
        <v>348</v>
      </c>
      <c r="T518" t="s">
        <v>82</v>
      </c>
      <c r="U518" t="s"/>
      <c r="V518" t="s">
        <v>83</v>
      </c>
      <c r="W518" t="s">
        <v>105</v>
      </c>
      <c r="X518" t="s"/>
      <c r="Y518" t="s">
        <v>85</v>
      </c>
      <c r="Z518">
        <f>HYPERLINK("https://hotel-media.eclerx.com/savepage/tk_15459884723417113_sr_70.html","info")</f>
        <v/>
      </c>
      <c r="AA518" t="n">
        <v>-2330159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106</v>
      </c>
      <c r="AL518" t="s"/>
      <c r="AM518" t="s"/>
      <c r="AN518" t="s"/>
      <c r="AO518" t="s"/>
      <c r="AP518" t="n">
        <v>94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2330159</v>
      </c>
      <c r="AZ518" t="s">
        <v>537</v>
      </c>
      <c r="BA518" t="s"/>
      <c r="BB518" t="n">
        <v>4077196</v>
      </c>
      <c r="BC518" t="n">
        <v>42.6533</v>
      </c>
      <c r="BD518" t="n">
        <v>42.6533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536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31</v>
      </c>
      <c r="L519" t="s">
        <v>77</v>
      </c>
      <c r="M519" t="s"/>
      <c r="N519" t="s">
        <v>542</v>
      </c>
      <c r="O519" t="s">
        <v>79</v>
      </c>
      <c r="P519" t="s">
        <v>536</v>
      </c>
      <c r="Q519" t="s"/>
      <c r="R519" t="s">
        <v>117</v>
      </c>
      <c r="S519" t="s">
        <v>348</v>
      </c>
      <c r="T519" t="s">
        <v>82</v>
      </c>
      <c r="U519" t="s"/>
      <c r="V519" t="s">
        <v>83</v>
      </c>
      <c r="W519" t="s">
        <v>105</v>
      </c>
      <c r="X519" t="s"/>
      <c r="Y519" t="s">
        <v>85</v>
      </c>
      <c r="Z519">
        <f>HYPERLINK("https://hotel-media.eclerx.com/savepage/tk_15459884723417113_sr_70.html","info")</f>
        <v/>
      </c>
      <c r="AA519" t="n">
        <v>-2330159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106</v>
      </c>
      <c r="AL519" t="s"/>
      <c r="AM519" t="s"/>
      <c r="AN519" t="s"/>
      <c r="AO519" t="s"/>
      <c r="AP519" t="n">
        <v>94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2330159</v>
      </c>
      <c r="AZ519" t="s">
        <v>537</v>
      </c>
      <c r="BA519" t="s"/>
      <c r="BB519" t="n">
        <v>4077196</v>
      </c>
      <c r="BC519" t="n">
        <v>42.6533</v>
      </c>
      <c r="BD519" t="n">
        <v>42.6533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536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31</v>
      </c>
      <c r="L520" t="s">
        <v>77</v>
      </c>
      <c r="M520" t="s"/>
      <c r="N520" t="s">
        <v>543</v>
      </c>
      <c r="O520" t="s">
        <v>79</v>
      </c>
      <c r="P520" t="s">
        <v>536</v>
      </c>
      <c r="Q520" t="s"/>
      <c r="R520" t="s">
        <v>117</v>
      </c>
      <c r="S520" t="s">
        <v>348</v>
      </c>
      <c r="T520" t="s">
        <v>82</v>
      </c>
      <c r="U520" t="s"/>
      <c r="V520" t="s">
        <v>83</v>
      </c>
      <c r="W520" t="s">
        <v>105</v>
      </c>
      <c r="X520" t="s"/>
      <c r="Y520" t="s">
        <v>85</v>
      </c>
      <c r="Z520">
        <f>HYPERLINK("https://hotel-media.eclerx.com/savepage/tk_15459884723417113_sr_70.html","info")</f>
        <v/>
      </c>
      <c r="AA520" t="n">
        <v>-2330159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106</v>
      </c>
      <c r="AL520" t="s"/>
      <c r="AM520" t="s"/>
      <c r="AN520" t="s"/>
      <c r="AO520" t="s"/>
      <c r="AP520" t="n">
        <v>94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2330159</v>
      </c>
      <c r="AZ520" t="s">
        <v>537</v>
      </c>
      <c r="BA520" t="s"/>
      <c r="BB520" t="n">
        <v>4077196</v>
      </c>
      <c r="BC520" t="n">
        <v>42.6533</v>
      </c>
      <c r="BD520" t="n">
        <v>42.6533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536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32</v>
      </c>
      <c r="L521" t="s">
        <v>77</v>
      </c>
      <c r="M521" t="s"/>
      <c r="N521" t="s">
        <v>544</v>
      </c>
      <c r="O521" t="s">
        <v>79</v>
      </c>
      <c r="P521" t="s">
        <v>536</v>
      </c>
      <c r="Q521" t="s"/>
      <c r="R521" t="s">
        <v>117</v>
      </c>
      <c r="S521" t="s">
        <v>472</v>
      </c>
      <c r="T521" t="s">
        <v>82</v>
      </c>
      <c r="U521" t="s"/>
      <c r="V521" t="s">
        <v>83</v>
      </c>
      <c r="W521" t="s">
        <v>105</v>
      </c>
      <c r="X521" t="s"/>
      <c r="Y521" t="s">
        <v>85</v>
      </c>
      <c r="Z521">
        <f>HYPERLINK("https://hotel-media.eclerx.com/savepage/tk_15459884723417113_sr_70.html","info")</f>
        <v/>
      </c>
      <c r="AA521" t="n">
        <v>-2330159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106</v>
      </c>
      <c r="AL521" t="s"/>
      <c r="AM521" t="s"/>
      <c r="AN521" t="s"/>
      <c r="AO521" t="s"/>
      <c r="AP521" t="n">
        <v>94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2330159</v>
      </c>
      <c r="AZ521" t="s">
        <v>537</v>
      </c>
      <c r="BA521" t="s"/>
      <c r="BB521" t="n">
        <v>4077196</v>
      </c>
      <c r="BC521" t="n">
        <v>42.6533</v>
      </c>
      <c r="BD521" t="n">
        <v>42.6533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536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32</v>
      </c>
      <c r="L522" t="s">
        <v>77</v>
      </c>
      <c r="M522" t="s"/>
      <c r="N522" t="s">
        <v>545</v>
      </c>
      <c r="O522" t="s">
        <v>79</v>
      </c>
      <c r="P522" t="s">
        <v>536</v>
      </c>
      <c r="Q522" t="s"/>
      <c r="R522" t="s">
        <v>117</v>
      </c>
      <c r="S522" t="s">
        <v>472</v>
      </c>
      <c r="T522" t="s">
        <v>82</v>
      </c>
      <c r="U522" t="s"/>
      <c r="V522" t="s">
        <v>83</v>
      </c>
      <c r="W522" t="s">
        <v>105</v>
      </c>
      <c r="X522" t="s"/>
      <c r="Y522" t="s">
        <v>85</v>
      </c>
      <c r="Z522">
        <f>HYPERLINK("https://hotel-media.eclerx.com/savepage/tk_15459884723417113_sr_70.html","info")</f>
        <v/>
      </c>
      <c r="AA522" t="n">
        <v>-2330159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106</v>
      </c>
      <c r="AL522" t="s"/>
      <c r="AM522" t="s"/>
      <c r="AN522" t="s"/>
      <c r="AO522" t="s"/>
      <c r="AP522" t="n">
        <v>94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2330159</v>
      </c>
      <c r="AZ522" t="s">
        <v>537</v>
      </c>
      <c r="BA522" t="s"/>
      <c r="BB522" t="n">
        <v>4077196</v>
      </c>
      <c r="BC522" t="n">
        <v>42.6533</v>
      </c>
      <c r="BD522" t="n">
        <v>42.6533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536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32.33</v>
      </c>
      <c r="L523" t="s">
        <v>77</v>
      </c>
      <c r="M523" t="s"/>
      <c r="N523" t="s">
        <v>542</v>
      </c>
      <c r="O523" t="s">
        <v>79</v>
      </c>
      <c r="P523" t="s">
        <v>536</v>
      </c>
      <c r="Q523" t="s"/>
      <c r="R523" t="s">
        <v>117</v>
      </c>
      <c r="S523" t="s">
        <v>135</v>
      </c>
      <c r="T523" t="s">
        <v>82</v>
      </c>
      <c r="U523" t="s"/>
      <c r="V523" t="s">
        <v>83</v>
      </c>
      <c r="W523" t="s">
        <v>105</v>
      </c>
      <c r="X523" t="s"/>
      <c r="Y523" t="s">
        <v>85</v>
      </c>
      <c r="Z523">
        <f>HYPERLINK("https://hotel-media.eclerx.com/savepage/tk_15459884723417113_sr_70.html","info")</f>
        <v/>
      </c>
      <c r="AA523" t="n">
        <v>-2330159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106</v>
      </c>
      <c r="AL523" t="s"/>
      <c r="AM523" t="s"/>
      <c r="AN523" t="s"/>
      <c r="AO523" t="s"/>
      <c r="AP523" t="n">
        <v>94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2330159</v>
      </c>
      <c r="AZ523" t="s">
        <v>537</v>
      </c>
      <c r="BA523" t="s"/>
      <c r="BB523" t="n">
        <v>4077196</v>
      </c>
      <c r="BC523" t="n">
        <v>42.6533</v>
      </c>
      <c r="BD523" t="n">
        <v>42.6533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32.67</v>
      </c>
      <c r="L524" t="s">
        <v>77</v>
      </c>
      <c r="M524" t="s"/>
      <c r="N524" t="s">
        <v>543</v>
      </c>
      <c r="O524" t="s">
        <v>79</v>
      </c>
      <c r="P524" t="s">
        <v>536</v>
      </c>
      <c r="Q524" t="s"/>
      <c r="R524" t="s">
        <v>117</v>
      </c>
      <c r="S524" t="s">
        <v>81</v>
      </c>
      <c r="T524" t="s">
        <v>82</v>
      </c>
      <c r="U524" t="s"/>
      <c r="V524" t="s">
        <v>83</v>
      </c>
      <c r="W524" t="s">
        <v>105</v>
      </c>
      <c r="X524" t="s"/>
      <c r="Y524" t="s">
        <v>85</v>
      </c>
      <c r="Z524">
        <f>HYPERLINK("https://hotel-media.eclerx.com/savepage/tk_15459884723417113_sr_70.html","info")</f>
        <v/>
      </c>
      <c r="AA524" t="n">
        <v>-2330159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106</v>
      </c>
      <c r="AL524" t="s"/>
      <c r="AM524" t="s"/>
      <c r="AN524" t="s"/>
      <c r="AO524" t="s"/>
      <c r="AP524" t="n">
        <v>94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2330159</v>
      </c>
      <c r="AZ524" t="s">
        <v>537</v>
      </c>
      <c r="BA524" t="s"/>
      <c r="BB524" t="n">
        <v>4077196</v>
      </c>
      <c r="BC524" t="n">
        <v>42.6533</v>
      </c>
      <c r="BD524" t="n">
        <v>42.6533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536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33.67</v>
      </c>
      <c r="L525" t="s">
        <v>77</v>
      </c>
      <c r="M525" t="s"/>
      <c r="N525" t="s">
        <v>546</v>
      </c>
      <c r="O525" t="s">
        <v>79</v>
      </c>
      <c r="P525" t="s">
        <v>536</v>
      </c>
      <c r="Q525" t="s"/>
      <c r="R525" t="s">
        <v>117</v>
      </c>
      <c r="S525" t="s">
        <v>340</v>
      </c>
      <c r="T525" t="s">
        <v>82</v>
      </c>
      <c r="U525" t="s"/>
      <c r="V525" t="s">
        <v>83</v>
      </c>
      <c r="W525" t="s">
        <v>105</v>
      </c>
      <c r="X525" t="s"/>
      <c r="Y525" t="s">
        <v>85</v>
      </c>
      <c r="Z525">
        <f>HYPERLINK("https://hotel-media.eclerx.com/savepage/tk_15459884723417113_sr_70.html","info")</f>
        <v/>
      </c>
      <c r="AA525" t="n">
        <v>-2330159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106</v>
      </c>
      <c r="AL525" t="s"/>
      <c r="AM525" t="s"/>
      <c r="AN525" t="s"/>
      <c r="AO525" t="s"/>
      <c r="AP525" t="n">
        <v>94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2330159</v>
      </c>
      <c r="AZ525" t="s">
        <v>537</v>
      </c>
      <c r="BA525" t="s"/>
      <c r="BB525" t="n">
        <v>4077196</v>
      </c>
      <c r="BC525" t="n">
        <v>42.6533</v>
      </c>
      <c r="BD525" t="n">
        <v>42.6533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536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34</v>
      </c>
      <c r="L526" t="s">
        <v>77</v>
      </c>
      <c r="M526" t="s"/>
      <c r="N526" t="s">
        <v>547</v>
      </c>
      <c r="O526" t="s">
        <v>79</v>
      </c>
      <c r="P526" t="s">
        <v>536</v>
      </c>
      <c r="Q526" t="s"/>
      <c r="R526" t="s">
        <v>117</v>
      </c>
      <c r="S526" t="s">
        <v>185</v>
      </c>
      <c r="T526" t="s">
        <v>82</v>
      </c>
      <c r="U526" t="s"/>
      <c r="V526" t="s">
        <v>83</v>
      </c>
      <c r="W526" t="s">
        <v>105</v>
      </c>
      <c r="X526" t="s"/>
      <c r="Y526" t="s">
        <v>85</v>
      </c>
      <c r="Z526">
        <f>HYPERLINK("https://hotel-media.eclerx.com/savepage/tk_15459884723417113_sr_70.html","info")</f>
        <v/>
      </c>
      <c r="AA526" t="n">
        <v>-2330159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106</v>
      </c>
      <c r="AL526" t="s"/>
      <c r="AM526" t="s"/>
      <c r="AN526" t="s"/>
      <c r="AO526" t="s"/>
      <c r="AP526" t="n">
        <v>94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2330159</v>
      </c>
      <c r="AZ526" t="s">
        <v>537</v>
      </c>
      <c r="BA526" t="s"/>
      <c r="BB526" t="n">
        <v>4077196</v>
      </c>
      <c r="BC526" t="n">
        <v>42.6533</v>
      </c>
      <c r="BD526" t="n">
        <v>42.6533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536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36.67</v>
      </c>
      <c r="L527" t="s">
        <v>77</v>
      </c>
      <c r="M527" t="s"/>
      <c r="N527" t="s">
        <v>538</v>
      </c>
      <c r="O527" t="s">
        <v>79</v>
      </c>
      <c r="P527" t="s">
        <v>536</v>
      </c>
      <c r="Q527" t="s"/>
      <c r="R527" t="s">
        <v>117</v>
      </c>
      <c r="S527" t="s">
        <v>214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HYPERLINK("https://hotel-media.eclerx.com/savepage/tk_15459884723417113_sr_70.html","info")</f>
        <v/>
      </c>
      <c r="AA527" t="n">
        <v>-2330159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106</v>
      </c>
      <c r="AL527" t="s"/>
      <c r="AM527" t="s"/>
      <c r="AN527" t="s"/>
      <c r="AO527" t="s"/>
      <c r="AP527" t="n">
        <v>94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2330159</v>
      </c>
      <c r="AZ527" t="s">
        <v>537</v>
      </c>
      <c r="BA527" t="s"/>
      <c r="BB527" t="n">
        <v>4077196</v>
      </c>
      <c r="BC527" t="n">
        <v>42.6533</v>
      </c>
      <c r="BD527" t="n">
        <v>42.6533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536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36.67</v>
      </c>
      <c r="L528" t="s">
        <v>77</v>
      </c>
      <c r="M528" t="s"/>
      <c r="N528" t="s">
        <v>305</v>
      </c>
      <c r="O528" t="s">
        <v>79</v>
      </c>
      <c r="P528" t="s">
        <v>536</v>
      </c>
      <c r="Q528" t="s"/>
      <c r="R528" t="s">
        <v>117</v>
      </c>
      <c r="S528" t="s">
        <v>214</v>
      </c>
      <c r="T528" t="s">
        <v>82</v>
      </c>
      <c r="U528" t="s"/>
      <c r="V528" t="s">
        <v>83</v>
      </c>
      <c r="W528" t="s">
        <v>105</v>
      </c>
      <c r="X528" t="s"/>
      <c r="Y528" t="s">
        <v>85</v>
      </c>
      <c r="Z528">
        <f>HYPERLINK("https://hotel-media.eclerx.com/savepage/tk_15459884723417113_sr_70.html","info")</f>
        <v/>
      </c>
      <c r="AA528" t="n">
        <v>-2330159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106</v>
      </c>
      <c r="AL528" t="s"/>
      <c r="AM528" t="s"/>
      <c r="AN528" t="s"/>
      <c r="AO528" t="s"/>
      <c r="AP528" t="n">
        <v>94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2330159</v>
      </c>
      <c r="AZ528" t="s">
        <v>537</v>
      </c>
      <c r="BA528" t="s"/>
      <c r="BB528" t="n">
        <v>4077196</v>
      </c>
      <c r="BC528" t="n">
        <v>42.6533</v>
      </c>
      <c r="BD528" t="n">
        <v>42.6533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536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37.33</v>
      </c>
      <c r="L529" t="s">
        <v>77</v>
      </c>
      <c r="M529" t="s"/>
      <c r="N529" t="s">
        <v>548</v>
      </c>
      <c r="O529" t="s">
        <v>79</v>
      </c>
      <c r="P529" t="s">
        <v>536</v>
      </c>
      <c r="Q529" t="s"/>
      <c r="R529" t="s">
        <v>117</v>
      </c>
      <c r="S529" t="s">
        <v>121</v>
      </c>
      <c r="T529" t="s">
        <v>82</v>
      </c>
      <c r="U529" t="s"/>
      <c r="V529" t="s">
        <v>83</v>
      </c>
      <c r="W529" t="s">
        <v>105</v>
      </c>
      <c r="X529" t="s"/>
      <c r="Y529" t="s">
        <v>85</v>
      </c>
      <c r="Z529">
        <f>HYPERLINK("https://hotel-media.eclerx.com/savepage/tk_15459884723417113_sr_70.html","info")</f>
        <v/>
      </c>
      <c r="AA529" t="n">
        <v>-2330159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106</v>
      </c>
      <c r="AL529" t="s"/>
      <c r="AM529" t="s"/>
      <c r="AN529" t="s"/>
      <c r="AO529" t="s"/>
      <c r="AP529" t="n">
        <v>94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2330159</v>
      </c>
      <c r="AZ529" t="s">
        <v>537</v>
      </c>
      <c r="BA529" t="s"/>
      <c r="BB529" t="n">
        <v>4077196</v>
      </c>
      <c r="BC529" t="n">
        <v>42.6533</v>
      </c>
      <c r="BD529" t="n">
        <v>42.6533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536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38.33</v>
      </c>
      <c r="L530" t="s">
        <v>77</v>
      </c>
      <c r="M530" t="s"/>
      <c r="N530" t="s">
        <v>547</v>
      </c>
      <c r="O530" t="s">
        <v>79</v>
      </c>
      <c r="P530" t="s">
        <v>536</v>
      </c>
      <c r="Q530" t="s"/>
      <c r="R530" t="s">
        <v>117</v>
      </c>
      <c r="S530" t="s">
        <v>200</v>
      </c>
      <c r="T530" t="s">
        <v>82</v>
      </c>
      <c r="U530" t="s"/>
      <c r="V530" t="s">
        <v>83</v>
      </c>
      <c r="W530" t="s">
        <v>105</v>
      </c>
      <c r="X530" t="s"/>
      <c r="Y530" t="s">
        <v>85</v>
      </c>
      <c r="Z530">
        <f>HYPERLINK("https://hotel-media.eclerx.com/savepage/tk_15459884723417113_sr_70.html","info")</f>
        <v/>
      </c>
      <c r="AA530" t="n">
        <v>-2330159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106</v>
      </c>
      <c r="AL530" t="s"/>
      <c r="AM530" t="s"/>
      <c r="AN530" t="s"/>
      <c r="AO530" t="s"/>
      <c r="AP530" t="n">
        <v>94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2330159</v>
      </c>
      <c r="AZ530" t="s">
        <v>537</v>
      </c>
      <c r="BA530" t="s"/>
      <c r="BB530" t="n">
        <v>4077196</v>
      </c>
      <c r="BC530" t="n">
        <v>42.6533</v>
      </c>
      <c r="BD530" t="n">
        <v>42.6533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536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39</v>
      </c>
      <c r="L531" t="s">
        <v>77</v>
      </c>
      <c r="M531" t="s"/>
      <c r="N531" t="s">
        <v>549</v>
      </c>
      <c r="O531" t="s">
        <v>79</v>
      </c>
      <c r="P531" t="s">
        <v>536</v>
      </c>
      <c r="Q531" t="s"/>
      <c r="R531" t="s">
        <v>117</v>
      </c>
      <c r="S531" t="s">
        <v>409</v>
      </c>
      <c r="T531" t="s">
        <v>82</v>
      </c>
      <c r="U531" t="s"/>
      <c r="V531" t="s">
        <v>83</v>
      </c>
      <c r="W531" t="s">
        <v>105</v>
      </c>
      <c r="X531" t="s"/>
      <c r="Y531" t="s">
        <v>85</v>
      </c>
      <c r="Z531">
        <f>HYPERLINK("https://hotel-media.eclerx.com/savepage/tk_15459884723417113_sr_70.html","info")</f>
        <v/>
      </c>
      <c r="AA531" t="n">
        <v>-2330159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106</v>
      </c>
      <c r="AL531" t="s"/>
      <c r="AM531" t="s"/>
      <c r="AN531" t="s"/>
      <c r="AO531" t="s"/>
      <c r="AP531" t="n">
        <v>94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2330159</v>
      </c>
      <c r="AZ531" t="s">
        <v>537</v>
      </c>
      <c r="BA531" t="s"/>
      <c r="BB531" t="n">
        <v>4077196</v>
      </c>
      <c r="BC531" t="n">
        <v>42.6533</v>
      </c>
      <c r="BD531" t="n">
        <v>42.6533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536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39.33</v>
      </c>
      <c r="L532" t="s">
        <v>77</v>
      </c>
      <c r="M532" t="s"/>
      <c r="N532" t="s">
        <v>550</v>
      </c>
      <c r="O532" t="s">
        <v>79</v>
      </c>
      <c r="P532" t="s">
        <v>536</v>
      </c>
      <c r="Q532" t="s"/>
      <c r="R532" t="s">
        <v>117</v>
      </c>
      <c r="S532" t="s">
        <v>343</v>
      </c>
      <c r="T532" t="s">
        <v>82</v>
      </c>
      <c r="U532" t="s"/>
      <c r="V532" t="s">
        <v>83</v>
      </c>
      <c r="W532" t="s">
        <v>105</v>
      </c>
      <c r="X532" t="s"/>
      <c r="Y532" t="s">
        <v>85</v>
      </c>
      <c r="Z532">
        <f>HYPERLINK("https://hotel-media.eclerx.com/savepage/tk_15459884723417113_sr_70.html","info")</f>
        <v/>
      </c>
      <c r="AA532" t="n">
        <v>-2330159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106</v>
      </c>
      <c r="AL532" t="s"/>
      <c r="AM532" t="s"/>
      <c r="AN532" t="s"/>
      <c r="AO532" t="s"/>
      <c r="AP532" t="n">
        <v>94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2330159</v>
      </c>
      <c r="AZ532" t="s">
        <v>537</v>
      </c>
      <c r="BA532" t="s"/>
      <c r="BB532" t="n">
        <v>4077196</v>
      </c>
      <c r="BC532" t="n">
        <v>42.6533</v>
      </c>
      <c r="BD532" t="n">
        <v>42.6533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536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39.67</v>
      </c>
      <c r="L533" t="s">
        <v>77</v>
      </c>
      <c r="M533" t="s"/>
      <c r="N533" t="s">
        <v>122</v>
      </c>
      <c r="O533" t="s">
        <v>79</v>
      </c>
      <c r="P533" t="s">
        <v>536</v>
      </c>
      <c r="Q533" t="s"/>
      <c r="R533" t="s">
        <v>117</v>
      </c>
      <c r="S533" t="s">
        <v>508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HYPERLINK("https://hotel-media.eclerx.com/savepage/tk_15459884723417113_sr_70.html","info")</f>
        <v/>
      </c>
      <c r="AA533" t="n">
        <v>-2330159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106</v>
      </c>
      <c r="AL533" t="s"/>
      <c r="AM533" t="s"/>
      <c r="AN533" t="s"/>
      <c r="AO533" t="s"/>
      <c r="AP533" t="n">
        <v>94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2330159</v>
      </c>
      <c r="AZ533" t="s">
        <v>537</v>
      </c>
      <c r="BA533" t="s"/>
      <c r="BB533" t="n">
        <v>4077196</v>
      </c>
      <c r="BC533" t="n">
        <v>42.6533</v>
      </c>
      <c r="BD533" t="n">
        <v>42.6533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536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512</v>
      </c>
      <c r="O534" t="s">
        <v>79</v>
      </c>
      <c r="P534" t="s">
        <v>536</v>
      </c>
      <c r="Q534" t="s"/>
      <c r="R534" t="s">
        <v>117</v>
      </c>
      <c r="S534" t="s">
        <v>352</v>
      </c>
      <c r="T534" t="s">
        <v>82</v>
      </c>
      <c r="U534" t="s"/>
      <c r="V534" t="s">
        <v>83</v>
      </c>
      <c r="W534" t="s">
        <v>105</v>
      </c>
      <c r="X534" t="s"/>
      <c r="Y534" t="s">
        <v>85</v>
      </c>
      <c r="Z534">
        <f>HYPERLINK("https://hotel-media.eclerx.com/savepage/tk_15459884723417113_sr_70.html","info")</f>
        <v/>
      </c>
      <c r="AA534" t="n">
        <v>-2330159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106</v>
      </c>
      <c r="AL534" t="s"/>
      <c r="AM534" t="s"/>
      <c r="AN534" t="s"/>
      <c r="AO534" t="s"/>
      <c r="AP534" t="n">
        <v>94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2330159</v>
      </c>
      <c r="AZ534" t="s">
        <v>537</v>
      </c>
      <c r="BA534" t="s"/>
      <c r="BB534" t="n">
        <v>4077196</v>
      </c>
      <c r="BC534" t="n">
        <v>42.6533</v>
      </c>
      <c r="BD534" t="n">
        <v>42.6533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536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41</v>
      </c>
      <c r="L535" t="s">
        <v>77</v>
      </c>
      <c r="M535" t="s"/>
      <c r="N535" t="s">
        <v>145</v>
      </c>
      <c r="O535" t="s">
        <v>79</v>
      </c>
      <c r="P535" t="s">
        <v>536</v>
      </c>
      <c r="Q535" t="s"/>
      <c r="R535" t="s">
        <v>117</v>
      </c>
      <c r="S535" t="s">
        <v>98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HYPERLINK("https://hotel-media.eclerx.com/savepage/tk_15459884723417113_sr_70.html","info")</f>
        <v/>
      </c>
      <c r="AA535" t="n">
        <v>-2330159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106</v>
      </c>
      <c r="AL535" t="s"/>
      <c r="AM535" t="s"/>
      <c r="AN535" t="s"/>
      <c r="AO535" t="s"/>
      <c r="AP535" t="n">
        <v>94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2330159</v>
      </c>
      <c r="AZ535" t="s">
        <v>537</v>
      </c>
      <c r="BA535" t="s"/>
      <c r="BB535" t="n">
        <v>4077196</v>
      </c>
      <c r="BC535" t="n">
        <v>42.6533</v>
      </c>
      <c r="BD535" t="n">
        <v>42.6533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536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41</v>
      </c>
      <c r="L536" t="s">
        <v>77</v>
      </c>
      <c r="M536" t="s"/>
      <c r="N536" t="s">
        <v>538</v>
      </c>
      <c r="O536" t="s">
        <v>79</v>
      </c>
      <c r="P536" t="s">
        <v>536</v>
      </c>
      <c r="Q536" t="s"/>
      <c r="R536" t="s">
        <v>117</v>
      </c>
      <c r="S536" t="s">
        <v>98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HYPERLINK("https://hotel-media.eclerx.com/savepage/tk_15459884723417113_sr_70.html","info")</f>
        <v/>
      </c>
      <c r="AA536" t="n">
        <v>-2330159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106</v>
      </c>
      <c r="AL536" t="s"/>
      <c r="AM536" t="s"/>
      <c r="AN536" t="s"/>
      <c r="AO536" t="s"/>
      <c r="AP536" t="n">
        <v>94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2330159</v>
      </c>
      <c r="AZ536" t="s">
        <v>537</v>
      </c>
      <c r="BA536" t="s"/>
      <c r="BB536" t="n">
        <v>4077196</v>
      </c>
      <c r="BC536" t="n">
        <v>42.6533</v>
      </c>
      <c r="BD536" t="n">
        <v>42.6533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536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41</v>
      </c>
      <c r="L537" t="s">
        <v>77</v>
      </c>
      <c r="M537" t="s"/>
      <c r="N537" t="s">
        <v>549</v>
      </c>
      <c r="O537" t="s">
        <v>79</v>
      </c>
      <c r="P537" t="s">
        <v>536</v>
      </c>
      <c r="Q537" t="s"/>
      <c r="R537" t="s">
        <v>117</v>
      </c>
      <c r="S537" t="s">
        <v>98</v>
      </c>
      <c r="T537" t="s">
        <v>82</v>
      </c>
      <c r="U537" t="s"/>
      <c r="V537" t="s">
        <v>83</v>
      </c>
      <c r="W537" t="s">
        <v>105</v>
      </c>
      <c r="X537" t="s"/>
      <c r="Y537" t="s">
        <v>85</v>
      </c>
      <c r="Z537">
        <f>HYPERLINK("https://hotel-media.eclerx.com/savepage/tk_15459884723417113_sr_70.html","info")</f>
        <v/>
      </c>
      <c r="AA537" t="n">
        <v>-2330159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106</v>
      </c>
      <c r="AL537" t="s"/>
      <c r="AM537" t="s"/>
      <c r="AN537" t="s"/>
      <c r="AO537" t="s"/>
      <c r="AP537" t="n">
        <v>94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2330159</v>
      </c>
      <c r="AZ537" t="s">
        <v>537</v>
      </c>
      <c r="BA537" t="s"/>
      <c r="BB537" t="n">
        <v>4077196</v>
      </c>
      <c r="BC537" t="n">
        <v>42.6533</v>
      </c>
      <c r="BD537" t="n">
        <v>42.6533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536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41.33</v>
      </c>
      <c r="L538" t="s">
        <v>77</v>
      </c>
      <c r="M538" t="s"/>
      <c r="N538" t="s">
        <v>550</v>
      </c>
      <c r="O538" t="s">
        <v>79</v>
      </c>
      <c r="P538" t="s">
        <v>536</v>
      </c>
      <c r="Q538" t="s"/>
      <c r="R538" t="s">
        <v>117</v>
      </c>
      <c r="S538" t="s">
        <v>125</v>
      </c>
      <c r="T538" t="s">
        <v>82</v>
      </c>
      <c r="U538" t="s"/>
      <c r="V538" t="s">
        <v>83</v>
      </c>
      <c r="W538" t="s">
        <v>105</v>
      </c>
      <c r="X538" t="s"/>
      <c r="Y538" t="s">
        <v>85</v>
      </c>
      <c r="Z538">
        <f>HYPERLINK("https://hotel-media.eclerx.com/savepage/tk_15459884723417113_sr_70.html","info")</f>
        <v/>
      </c>
      <c r="AA538" t="n">
        <v>-2330159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106</v>
      </c>
      <c r="AL538" t="s"/>
      <c r="AM538" t="s"/>
      <c r="AN538" t="s"/>
      <c r="AO538" t="s"/>
      <c r="AP538" t="n">
        <v>94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2330159</v>
      </c>
      <c r="AZ538" t="s">
        <v>537</v>
      </c>
      <c r="BA538" t="s"/>
      <c r="BB538" t="n">
        <v>4077196</v>
      </c>
      <c r="BC538" t="n">
        <v>42.6533</v>
      </c>
      <c r="BD538" t="n">
        <v>42.6533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536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42</v>
      </c>
      <c r="L539" t="s">
        <v>77</v>
      </c>
      <c r="M539" t="s"/>
      <c r="N539" t="s">
        <v>542</v>
      </c>
      <c r="O539" t="s">
        <v>79</v>
      </c>
      <c r="P539" t="s">
        <v>536</v>
      </c>
      <c r="Q539" t="s"/>
      <c r="R539" t="s">
        <v>117</v>
      </c>
      <c r="S539" t="s">
        <v>354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HYPERLINK("https://hotel-media.eclerx.com/savepage/tk_15459884723417113_sr_70.html","info")</f>
        <v/>
      </c>
      <c r="AA539" t="n">
        <v>-2330159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106</v>
      </c>
      <c r="AL539" t="s"/>
      <c r="AM539" t="s"/>
      <c r="AN539" t="s"/>
      <c r="AO539" t="s"/>
      <c r="AP539" t="n">
        <v>94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2330159</v>
      </c>
      <c r="AZ539" t="s">
        <v>537</v>
      </c>
      <c r="BA539" t="s"/>
      <c r="BB539" t="n">
        <v>4077196</v>
      </c>
      <c r="BC539" t="n">
        <v>42.6533</v>
      </c>
      <c r="BD539" t="n">
        <v>42.6533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536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42.33</v>
      </c>
      <c r="L540" t="s">
        <v>77</v>
      </c>
      <c r="M540" t="s"/>
      <c r="N540" t="s">
        <v>543</v>
      </c>
      <c r="O540" t="s">
        <v>79</v>
      </c>
      <c r="P540" t="s">
        <v>536</v>
      </c>
      <c r="Q540" t="s"/>
      <c r="R540" t="s">
        <v>117</v>
      </c>
      <c r="S540" t="s">
        <v>269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HYPERLINK("https://hotel-media.eclerx.com/savepage/tk_15459884723417113_sr_70.html","info")</f>
        <v/>
      </c>
      <c r="AA540" t="n">
        <v>-2330159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106</v>
      </c>
      <c r="AL540" t="s"/>
      <c r="AM540" t="s"/>
      <c r="AN540" t="s"/>
      <c r="AO540" t="s"/>
      <c r="AP540" t="n">
        <v>94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2330159</v>
      </c>
      <c r="AZ540" t="s">
        <v>537</v>
      </c>
      <c r="BA540" t="s"/>
      <c r="BB540" t="n">
        <v>4077196</v>
      </c>
      <c r="BC540" t="n">
        <v>42.6533</v>
      </c>
      <c r="BD540" t="n">
        <v>42.6533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536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43</v>
      </c>
      <c r="L541" t="s">
        <v>77</v>
      </c>
      <c r="M541" t="s"/>
      <c r="N541" t="s">
        <v>350</v>
      </c>
      <c r="O541" t="s">
        <v>79</v>
      </c>
      <c r="P541" t="s">
        <v>536</v>
      </c>
      <c r="Q541" t="s"/>
      <c r="R541" t="s">
        <v>117</v>
      </c>
      <c r="S541" t="s">
        <v>140</v>
      </c>
      <c r="T541" t="s">
        <v>82</v>
      </c>
      <c r="U541" t="s"/>
      <c r="V541" t="s">
        <v>83</v>
      </c>
      <c r="W541" t="s">
        <v>105</v>
      </c>
      <c r="X541" t="s"/>
      <c r="Y541" t="s">
        <v>85</v>
      </c>
      <c r="Z541">
        <f>HYPERLINK("https://hotel-media.eclerx.com/savepage/tk_15459884723417113_sr_70.html","info")</f>
        <v/>
      </c>
      <c r="AA541" t="n">
        <v>-2330159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106</v>
      </c>
      <c r="AL541" t="s"/>
      <c r="AM541" t="s"/>
      <c r="AN541" t="s"/>
      <c r="AO541" t="s"/>
      <c r="AP541" t="n">
        <v>94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2330159</v>
      </c>
      <c r="AZ541" t="s">
        <v>537</v>
      </c>
      <c r="BA541" t="s"/>
      <c r="BB541" t="n">
        <v>4077196</v>
      </c>
      <c r="BC541" t="n">
        <v>42.6533</v>
      </c>
      <c r="BD541" t="n">
        <v>42.6533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536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43.33</v>
      </c>
      <c r="L542" t="s">
        <v>77</v>
      </c>
      <c r="M542" t="s"/>
      <c r="N542" t="s">
        <v>544</v>
      </c>
      <c r="O542" t="s">
        <v>79</v>
      </c>
      <c r="P542" t="s">
        <v>536</v>
      </c>
      <c r="Q542" t="s"/>
      <c r="R542" t="s">
        <v>117</v>
      </c>
      <c r="S542" t="s">
        <v>126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HYPERLINK("https://hotel-media.eclerx.com/savepage/tk_15459884723417113_sr_70.html","info")</f>
        <v/>
      </c>
      <c r="AA542" t="n">
        <v>-2330159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106</v>
      </c>
      <c r="AL542" t="s"/>
      <c r="AM542" t="s"/>
      <c r="AN542" t="s"/>
      <c r="AO542" t="s"/>
      <c r="AP542" t="n">
        <v>94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2330159</v>
      </c>
      <c r="AZ542" t="s">
        <v>537</v>
      </c>
      <c r="BA542" t="s"/>
      <c r="BB542" t="n">
        <v>4077196</v>
      </c>
      <c r="BC542" t="n">
        <v>42.6533</v>
      </c>
      <c r="BD542" t="n">
        <v>42.6533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536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43.33</v>
      </c>
      <c r="L543" t="s">
        <v>77</v>
      </c>
      <c r="M543" t="s"/>
      <c r="N543" t="s">
        <v>545</v>
      </c>
      <c r="O543" t="s">
        <v>79</v>
      </c>
      <c r="P543" t="s">
        <v>536</v>
      </c>
      <c r="Q543" t="s"/>
      <c r="R543" t="s">
        <v>117</v>
      </c>
      <c r="S543" t="s">
        <v>126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HYPERLINK("https://hotel-media.eclerx.com/savepage/tk_15459884723417113_sr_70.html","info")</f>
        <v/>
      </c>
      <c r="AA543" t="n">
        <v>-2330159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106</v>
      </c>
      <c r="AL543" t="s"/>
      <c r="AM543" t="s"/>
      <c r="AN543" t="s"/>
      <c r="AO543" t="s"/>
      <c r="AP543" t="n">
        <v>94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2330159</v>
      </c>
      <c r="AZ543" t="s">
        <v>537</v>
      </c>
      <c r="BA543" t="s"/>
      <c r="BB543" t="n">
        <v>4077196</v>
      </c>
      <c r="BC543" t="n">
        <v>42.6533</v>
      </c>
      <c r="BD543" t="n">
        <v>42.6533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536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43.67</v>
      </c>
      <c r="L544" t="s">
        <v>77</v>
      </c>
      <c r="M544" t="s"/>
      <c r="N544" t="s">
        <v>547</v>
      </c>
      <c r="O544" t="s">
        <v>79</v>
      </c>
      <c r="P544" t="s">
        <v>536</v>
      </c>
      <c r="Q544" t="s"/>
      <c r="R544" t="s">
        <v>117</v>
      </c>
      <c r="S544" t="s">
        <v>289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HYPERLINK("https://hotel-media.eclerx.com/savepage/tk_15459884723417113_sr_70.html","info")</f>
        <v/>
      </c>
      <c r="AA544" t="n">
        <v>-2330159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106</v>
      </c>
      <c r="AL544" t="s"/>
      <c r="AM544" t="s"/>
      <c r="AN544" t="s"/>
      <c r="AO544" t="s"/>
      <c r="AP544" t="n">
        <v>94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2330159</v>
      </c>
      <c r="AZ544" t="s">
        <v>537</v>
      </c>
      <c r="BA544" t="s"/>
      <c r="BB544" t="n">
        <v>4077196</v>
      </c>
      <c r="BC544" t="n">
        <v>42.6533</v>
      </c>
      <c r="BD544" t="n">
        <v>42.6533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536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44</v>
      </c>
      <c r="L545" t="s">
        <v>77</v>
      </c>
      <c r="M545" t="s"/>
      <c r="N545" t="s">
        <v>145</v>
      </c>
      <c r="O545" t="s">
        <v>79</v>
      </c>
      <c r="P545" t="s">
        <v>536</v>
      </c>
      <c r="Q545" t="s"/>
      <c r="R545" t="s">
        <v>117</v>
      </c>
      <c r="S545" t="s">
        <v>100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HYPERLINK("https://hotel-media.eclerx.com/savepage/tk_15459884723417113_sr_70.html","info")</f>
        <v/>
      </c>
      <c r="AA545" t="n">
        <v>-2330159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106</v>
      </c>
      <c r="AL545" t="s"/>
      <c r="AM545" t="s"/>
      <c r="AN545" t="s"/>
      <c r="AO545" t="s"/>
      <c r="AP545" t="n">
        <v>94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2330159</v>
      </c>
      <c r="AZ545" t="s">
        <v>537</v>
      </c>
      <c r="BA545" t="s"/>
      <c r="BB545" t="n">
        <v>4077196</v>
      </c>
      <c r="BC545" t="n">
        <v>42.6533</v>
      </c>
      <c r="BD545" t="n">
        <v>42.6533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536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44</v>
      </c>
      <c r="L546" t="s">
        <v>77</v>
      </c>
      <c r="M546" t="s"/>
      <c r="N546" t="s">
        <v>542</v>
      </c>
      <c r="O546" t="s">
        <v>79</v>
      </c>
      <c r="P546" t="s">
        <v>536</v>
      </c>
      <c r="Q546" t="s"/>
      <c r="R546" t="s">
        <v>117</v>
      </c>
      <c r="S546" t="s">
        <v>100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HYPERLINK("https://hotel-media.eclerx.com/savepage/tk_15459884723417113_sr_70.html","info")</f>
        <v/>
      </c>
      <c r="AA546" t="n">
        <v>-2330159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106</v>
      </c>
      <c r="AL546" t="s"/>
      <c r="AM546" t="s"/>
      <c r="AN546" t="s"/>
      <c r="AO546" t="s"/>
      <c r="AP546" t="n">
        <v>94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2330159</v>
      </c>
      <c r="AZ546" t="s">
        <v>537</v>
      </c>
      <c r="BA546" t="s"/>
      <c r="BB546" t="n">
        <v>4077196</v>
      </c>
      <c r="BC546" t="n">
        <v>42.6533</v>
      </c>
      <c r="BD546" t="n">
        <v>42.6533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536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44.33</v>
      </c>
      <c r="L547" t="s">
        <v>77</v>
      </c>
      <c r="M547" t="s"/>
      <c r="N547" t="s">
        <v>543</v>
      </c>
      <c r="O547" t="s">
        <v>79</v>
      </c>
      <c r="P547" t="s">
        <v>536</v>
      </c>
      <c r="Q547" t="s"/>
      <c r="R547" t="s">
        <v>117</v>
      </c>
      <c r="S547" t="s">
        <v>216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HYPERLINK("https://hotel-media.eclerx.com/savepage/tk_15459884723417113_sr_70.html","info")</f>
        <v/>
      </c>
      <c r="AA547" t="n">
        <v>-2330159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106</v>
      </c>
      <c r="AL547" t="s"/>
      <c r="AM547" t="s"/>
      <c r="AN547" t="s"/>
      <c r="AO547" t="s"/>
      <c r="AP547" t="n">
        <v>94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2330159</v>
      </c>
      <c r="AZ547" t="s">
        <v>537</v>
      </c>
      <c r="BA547" t="s"/>
      <c r="BB547" t="n">
        <v>4077196</v>
      </c>
      <c r="BC547" t="n">
        <v>42.6533</v>
      </c>
      <c r="BD547" t="n">
        <v>42.6533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536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45.33</v>
      </c>
      <c r="L548" t="s">
        <v>77</v>
      </c>
      <c r="M548" t="s"/>
      <c r="N548" t="s">
        <v>541</v>
      </c>
      <c r="O548" t="s">
        <v>79</v>
      </c>
      <c r="P548" t="s">
        <v>536</v>
      </c>
      <c r="Q548" t="s"/>
      <c r="R548" t="s">
        <v>117</v>
      </c>
      <c r="S548" t="s">
        <v>127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HYPERLINK("https://hotel-media.eclerx.com/savepage/tk_15459884723417113_sr_70.html","info")</f>
        <v/>
      </c>
      <c r="AA548" t="n">
        <v>-2330159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106</v>
      </c>
      <c r="AL548" t="s"/>
      <c r="AM548" t="s"/>
      <c r="AN548" t="s"/>
      <c r="AO548" t="s"/>
      <c r="AP548" t="n">
        <v>94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2330159</v>
      </c>
      <c r="AZ548" t="s">
        <v>537</v>
      </c>
      <c r="BA548" t="s"/>
      <c r="BB548" t="n">
        <v>4077196</v>
      </c>
      <c r="BC548" t="n">
        <v>42.6533</v>
      </c>
      <c r="BD548" t="n">
        <v>42.6533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536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46</v>
      </c>
      <c r="L549" t="s">
        <v>77</v>
      </c>
      <c r="M549" t="s"/>
      <c r="N549" t="s">
        <v>538</v>
      </c>
      <c r="O549" t="s">
        <v>79</v>
      </c>
      <c r="P549" t="s">
        <v>536</v>
      </c>
      <c r="Q549" t="s"/>
      <c r="R549" t="s">
        <v>117</v>
      </c>
      <c r="S549" t="s">
        <v>551</v>
      </c>
      <c r="T549" t="s">
        <v>82</v>
      </c>
      <c r="U549" t="s"/>
      <c r="V549" t="s">
        <v>83</v>
      </c>
      <c r="W549" t="s">
        <v>187</v>
      </c>
      <c r="X549" t="s"/>
      <c r="Y549" t="s">
        <v>85</v>
      </c>
      <c r="Z549">
        <f>HYPERLINK("https://hotel-media.eclerx.com/savepage/tk_15459884723417113_sr_70.html","info")</f>
        <v/>
      </c>
      <c r="AA549" t="n">
        <v>-2330159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106</v>
      </c>
      <c r="AL549" t="s"/>
      <c r="AM549" t="s"/>
      <c r="AN549" t="s"/>
      <c r="AO549" t="s"/>
      <c r="AP549" t="n">
        <v>94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2330159</v>
      </c>
      <c r="AZ549" t="s">
        <v>537</v>
      </c>
      <c r="BA549" t="s"/>
      <c r="BB549" t="n">
        <v>4077196</v>
      </c>
      <c r="BC549" t="n">
        <v>42.6533</v>
      </c>
      <c r="BD549" t="n">
        <v>42.6533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536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46.33</v>
      </c>
      <c r="L550" t="s">
        <v>77</v>
      </c>
      <c r="M550" t="s"/>
      <c r="N550" t="s">
        <v>531</v>
      </c>
      <c r="O550" t="s">
        <v>79</v>
      </c>
      <c r="P550" t="s">
        <v>536</v>
      </c>
      <c r="Q550" t="s"/>
      <c r="R550" t="s">
        <v>117</v>
      </c>
      <c r="S550" t="s">
        <v>356</v>
      </c>
      <c r="T550" t="s">
        <v>82</v>
      </c>
      <c r="U550" t="s"/>
      <c r="V550" t="s">
        <v>83</v>
      </c>
      <c r="W550" t="s">
        <v>105</v>
      </c>
      <c r="X550" t="s"/>
      <c r="Y550" t="s">
        <v>85</v>
      </c>
      <c r="Z550">
        <f>HYPERLINK("https://hotel-media.eclerx.com/savepage/tk_15459884723417113_sr_70.html","info")</f>
        <v/>
      </c>
      <c r="AA550" t="n">
        <v>-2330159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106</v>
      </c>
      <c r="AL550" t="s"/>
      <c r="AM550" t="s"/>
      <c r="AN550" t="s"/>
      <c r="AO550" t="s"/>
      <c r="AP550" t="n">
        <v>94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2330159</v>
      </c>
      <c r="AZ550" t="s">
        <v>537</v>
      </c>
      <c r="BA550" t="s"/>
      <c r="BB550" t="n">
        <v>4077196</v>
      </c>
      <c r="BC550" t="n">
        <v>42.6533</v>
      </c>
      <c r="BD550" t="n">
        <v>42.6533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536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47.33</v>
      </c>
      <c r="L551" t="s">
        <v>77</v>
      </c>
      <c r="M551" t="s"/>
      <c r="N551" t="s">
        <v>548</v>
      </c>
      <c r="O551" t="s">
        <v>79</v>
      </c>
      <c r="P551" t="s">
        <v>536</v>
      </c>
      <c r="Q551" t="s"/>
      <c r="R551" t="s">
        <v>117</v>
      </c>
      <c r="S551" t="s">
        <v>420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HYPERLINK("https://hotel-media.eclerx.com/savepage/tk_15459884723417113_sr_70.html","info")</f>
        <v/>
      </c>
      <c r="AA551" t="n">
        <v>-2330159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106</v>
      </c>
      <c r="AL551" t="s"/>
      <c r="AM551" t="s"/>
      <c r="AN551" t="s"/>
      <c r="AO551" t="s"/>
      <c r="AP551" t="n">
        <v>94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2330159</v>
      </c>
      <c r="AZ551" t="s">
        <v>537</v>
      </c>
      <c r="BA551" t="s"/>
      <c r="BB551" t="n">
        <v>4077196</v>
      </c>
      <c r="BC551" t="n">
        <v>42.6533</v>
      </c>
      <c r="BD551" t="n">
        <v>42.6533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536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47.33</v>
      </c>
      <c r="L552" t="s">
        <v>77</v>
      </c>
      <c r="M552" t="s"/>
      <c r="N552" t="s">
        <v>252</v>
      </c>
      <c r="O552" t="s">
        <v>79</v>
      </c>
      <c r="P552" t="s">
        <v>536</v>
      </c>
      <c r="Q552" t="s"/>
      <c r="R552" t="s">
        <v>117</v>
      </c>
      <c r="S552" t="s">
        <v>420</v>
      </c>
      <c r="T552" t="s">
        <v>82</v>
      </c>
      <c r="U552" t="s"/>
      <c r="V552" t="s">
        <v>83</v>
      </c>
      <c r="W552" t="s">
        <v>105</v>
      </c>
      <c r="X552" t="s"/>
      <c r="Y552" t="s">
        <v>85</v>
      </c>
      <c r="Z552">
        <f>HYPERLINK("https://hotel-media.eclerx.com/savepage/tk_15459884723417113_sr_70.html","info")</f>
        <v/>
      </c>
      <c r="AA552" t="n">
        <v>-2330159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106</v>
      </c>
      <c r="AL552" t="s"/>
      <c r="AM552" t="s"/>
      <c r="AN552" t="s"/>
      <c r="AO552" t="s"/>
      <c r="AP552" t="n">
        <v>94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2330159</v>
      </c>
      <c r="AZ552" t="s">
        <v>537</v>
      </c>
      <c r="BA552" t="s"/>
      <c r="BB552" t="n">
        <v>4077196</v>
      </c>
      <c r="BC552" t="n">
        <v>42.6533</v>
      </c>
      <c r="BD552" t="n">
        <v>42.6533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536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48</v>
      </c>
      <c r="L553" t="s">
        <v>77</v>
      </c>
      <c r="M553" t="s"/>
      <c r="N553" t="s">
        <v>546</v>
      </c>
      <c r="O553" t="s">
        <v>79</v>
      </c>
      <c r="P553" t="s">
        <v>536</v>
      </c>
      <c r="Q553" t="s"/>
      <c r="R553" t="s">
        <v>117</v>
      </c>
      <c r="S553" t="s">
        <v>217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HYPERLINK("https://hotel-media.eclerx.com/savepage/tk_15459884723417113_sr_70.html","info")</f>
        <v/>
      </c>
      <c r="AA553" t="n">
        <v>-2330159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106</v>
      </c>
      <c r="AL553" t="s"/>
      <c r="AM553" t="s"/>
      <c r="AN553" t="s"/>
      <c r="AO553" t="s"/>
      <c r="AP553" t="n">
        <v>94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2330159</v>
      </c>
      <c r="AZ553" t="s">
        <v>537</v>
      </c>
      <c r="BA553" t="s"/>
      <c r="BB553" t="n">
        <v>4077196</v>
      </c>
      <c r="BC553" t="n">
        <v>42.6533</v>
      </c>
      <c r="BD553" t="n">
        <v>42.6533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536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49</v>
      </c>
      <c r="L554" t="s">
        <v>77</v>
      </c>
      <c r="M554" t="s"/>
      <c r="N554" t="s">
        <v>145</v>
      </c>
      <c r="O554" t="s">
        <v>79</v>
      </c>
      <c r="P554" t="s">
        <v>536</v>
      </c>
      <c r="Q554" t="s"/>
      <c r="R554" t="s">
        <v>117</v>
      </c>
      <c r="S554" t="s">
        <v>357</v>
      </c>
      <c r="T554" t="s">
        <v>82</v>
      </c>
      <c r="U554" t="s"/>
      <c r="V554" t="s">
        <v>83</v>
      </c>
      <c r="W554" t="s">
        <v>187</v>
      </c>
      <c r="X554" t="s"/>
      <c r="Y554" t="s">
        <v>85</v>
      </c>
      <c r="Z554">
        <f>HYPERLINK("https://hotel-media.eclerx.com/savepage/tk_15459884723417113_sr_70.html","info")</f>
        <v/>
      </c>
      <c r="AA554" t="n">
        <v>-2330159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106</v>
      </c>
      <c r="AL554" t="s"/>
      <c r="AM554" t="s"/>
      <c r="AN554" t="s"/>
      <c r="AO554" t="s"/>
      <c r="AP554" t="n">
        <v>94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2330159</v>
      </c>
      <c r="AZ554" t="s">
        <v>537</v>
      </c>
      <c r="BA554" t="s"/>
      <c r="BB554" t="n">
        <v>4077196</v>
      </c>
      <c r="BC554" t="n">
        <v>42.6533</v>
      </c>
      <c r="BD554" t="n">
        <v>42.6533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536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49.33</v>
      </c>
      <c r="L555" t="s">
        <v>77</v>
      </c>
      <c r="M555" t="s"/>
      <c r="N555" t="s">
        <v>547</v>
      </c>
      <c r="O555" t="s">
        <v>79</v>
      </c>
      <c r="P555" t="s">
        <v>536</v>
      </c>
      <c r="Q555" t="s"/>
      <c r="R555" t="s">
        <v>117</v>
      </c>
      <c r="S555" t="s">
        <v>271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HYPERLINK("https://hotel-media.eclerx.com/savepage/tk_15459884723417113_sr_70.html","info")</f>
        <v/>
      </c>
      <c r="AA555" t="n">
        <v>-2330159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106</v>
      </c>
      <c r="AL555" t="s"/>
      <c r="AM555" t="s"/>
      <c r="AN555" t="s"/>
      <c r="AO555" t="s"/>
      <c r="AP555" t="n">
        <v>94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2330159</v>
      </c>
      <c r="AZ555" t="s">
        <v>537</v>
      </c>
      <c r="BA555" t="s"/>
      <c r="BB555" t="n">
        <v>4077196</v>
      </c>
      <c r="BC555" t="n">
        <v>42.6533</v>
      </c>
      <c r="BD555" t="n">
        <v>42.6533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536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50</v>
      </c>
      <c r="L556" t="s">
        <v>77</v>
      </c>
      <c r="M556" t="s"/>
      <c r="N556" t="s">
        <v>549</v>
      </c>
      <c r="O556" t="s">
        <v>79</v>
      </c>
      <c r="P556" t="s">
        <v>536</v>
      </c>
      <c r="Q556" t="s"/>
      <c r="R556" t="s">
        <v>117</v>
      </c>
      <c r="S556" t="s">
        <v>552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HYPERLINK("https://hotel-media.eclerx.com/savepage/tk_15459884723417113_sr_70.html","info")</f>
        <v/>
      </c>
      <c r="AA556" t="n">
        <v>-2330159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106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2330159</v>
      </c>
      <c r="AZ556" t="s">
        <v>537</v>
      </c>
      <c r="BA556" t="s"/>
      <c r="BB556" t="n">
        <v>4077196</v>
      </c>
      <c r="BC556" t="n">
        <v>42.6533</v>
      </c>
      <c r="BD556" t="n">
        <v>42.6533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536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50</v>
      </c>
      <c r="L557" t="s">
        <v>77</v>
      </c>
      <c r="M557" t="s"/>
      <c r="N557" t="s">
        <v>553</v>
      </c>
      <c r="O557" t="s">
        <v>79</v>
      </c>
      <c r="P557" t="s">
        <v>536</v>
      </c>
      <c r="Q557" t="s"/>
      <c r="R557" t="s">
        <v>117</v>
      </c>
      <c r="S557" t="s">
        <v>552</v>
      </c>
      <c r="T557" t="s">
        <v>82</v>
      </c>
      <c r="U557" t="s"/>
      <c r="V557" t="s">
        <v>83</v>
      </c>
      <c r="W557" t="s">
        <v>105</v>
      </c>
      <c r="X557" t="s"/>
      <c r="Y557" t="s">
        <v>85</v>
      </c>
      <c r="Z557">
        <f>HYPERLINK("https://hotel-media.eclerx.com/savepage/tk_15459884723417113_sr_70.html","info")</f>
        <v/>
      </c>
      <c r="AA557" t="n">
        <v>-2330159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106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2330159</v>
      </c>
      <c r="AZ557" t="s">
        <v>537</v>
      </c>
      <c r="BA557" t="s"/>
      <c r="BB557" t="n">
        <v>4077196</v>
      </c>
      <c r="BC557" t="n">
        <v>42.6533</v>
      </c>
      <c r="BD557" t="n">
        <v>42.6533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536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50.67</v>
      </c>
      <c r="L558" t="s">
        <v>77</v>
      </c>
      <c r="M558" t="s"/>
      <c r="N558" t="s">
        <v>550</v>
      </c>
      <c r="O558" t="s">
        <v>79</v>
      </c>
      <c r="P558" t="s">
        <v>536</v>
      </c>
      <c r="Q558" t="s"/>
      <c r="R558" t="s">
        <v>117</v>
      </c>
      <c r="S558" t="s">
        <v>295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HYPERLINK("https://hotel-media.eclerx.com/savepage/tk_15459884723417113_sr_70.html","info")</f>
        <v/>
      </c>
      <c r="AA558" t="n">
        <v>-2330159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106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2330159</v>
      </c>
      <c r="AZ558" t="s">
        <v>537</v>
      </c>
      <c r="BA558" t="s"/>
      <c r="BB558" t="n">
        <v>4077196</v>
      </c>
      <c r="BC558" t="n">
        <v>42.6533</v>
      </c>
      <c r="BD558" t="n">
        <v>42.6533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536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52</v>
      </c>
      <c r="L559" t="s">
        <v>77</v>
      </c>
      <c r="M559" t="s"/>
      <c r="N559" t="s">
        <v>538</v>
      </c>
      <c r="O559" t="s">
        <v>79</v>
      </c>
      <c r="P559" t="s">
        <v>536</v>
      </c>
      <c r="Q559" t="s"/>
      <c r="R559" t="s">
        <v>117</v>
      </c>
      <c r="S559" t="s">
        <v>101</v>
      </c>
      <c r="T559" t="s">
        <v>82</v>
      </c>
      <c r="U559" t="s"/>
      <c r="V559" t="s">
        <v>83</v>
      </c>
      <c r="W559" t="s">
        <v>187</v>
      </c>
      <c r="X559" t="s"/>
      <c r="Y559" t="s">
        <v>85</v>
      </c>
      <c r="Z559">
        <f>HYPERLINK("https://hotel-media.eclerx.com/savepage/tk_15459884723417113_sr_70.html","info")</f>
        <v/>
      </c>
      <c r="AA559" t="n">
        <v>-2330159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106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2330159</v>
      </c>
      <c r="AZ559" t="s">
        <v>537</v>
      </c>
      <c r="BA559" t="s"/>
      <c r="BB559" t="n">
        <v>4077196</v>
      </c>
      <c r="BC559" t="n">
        <v>42.6533</v>
      </c>
      <c r="BD559" t="n">
        <v>42.6533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536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52</v>
      </c>
      <c r="L560" t="s">
        <v>77</v>
      </c>
      <c r="M560" t="s"/>
      <c r="N560" t="s">
        <v>546</v>
      </c>
      <c r="O560" t="s">
        <v>79</v>
      </c>
      <c r="P560" t="s">
        <v>536</v>
      </c>
      <c r="Q560" t="s"/>
      <c r="R560" t="s">
        <v>117</v>
      </c>
      <c r="S560" t="s">
        <v>101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HYPERLINK("https://hotel-media.eclerx.com/savepage/tk_15459884723417113_sr_70.html","info")</f>
        <v/>
      </c>
      <c r="AA560" t="n">
        <v>-2330159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106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2330159</v>
      </c>
      <c r="AZ560" t="s">
        <v>537</v>
      </c>
      <c r="BA560" t="s"/>
      <c r="BB560" t="n">
        <v>4077196</v>
      </c>
      <c r="BC560" t="n">
        <v>42.6533</v>
      </c>
      <c r="BD560" t="n">
        <v>42.6533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536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52.33</v>
      </c>
      <c r="L561" t="s">
        <v>77</v>
      </c>
      <c r="M561" t="s"/>
      <c r="N561" t="s">
        <v>145</v>
      </c>
      <c r="O561" t="s">
        <v>79</v>
      </c>
      <c r="P561" t="s">
        <v>536</v>
      </c>
      <c r="Q561" t="s"/>
      <c r="R561" t="s">
        <v>117</v>
      </c>
      <c r="S561" t="s">
        <v>358</v>
      </c>
      <c r="T561" t="s">
        <v>82</v>
      </c>
      <c r="U561" t="s"/>
      <c r="V561" t="s">
        <v>83</v>
      </c>
      <c r="W561" t="s">
        <v>187</v>
      </c>
      <c r="X561" t="s"/>
      <c r="Y561" t="s">
        <v>85</v>
      </c>
      <c r="Z561">
        <f>HYPERLINK("https://hotel-media.eclerx.com/savepage/tk_15459884723417113_sr_70.html","info")</f>
        <v/>
      </c>
      <c r="AA561" t="n">
        <v>-2330159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106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2330159</v>
      </c>
      <c r="AZ561" t="s">
        <v>537</v>
      </c>
      <c r="BA561" t="s"/>
      <c r="BB561" t="n">
        <v>4077196</v>
      </c>
      <c r="BC561" t="n">
        <v>42.6533</v>
      </c>
      <c r="BD561" t="n">
        <v>42.6533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536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52.67</v>
      </c>
      <c r="L562" t="s">
        <v>77</v>
      </c>
      <c r="M562" t="s"/>
      <c r="N562" t="s">
        <v>553</v>
      </c>
      <c r="O562" t="s">
        <v>79</v>
      </c>
      <c r="P562" t="s">
        <v>536</v>
      </c>
      <c r="Q562" t="s"/>
      <c r="R562" t="s">
        <v>117</v>
      </c>
      <c r="S562" t="s">
        <v>203</v>
      </c>
      <c r="T562" t="s">
        <v>82</v>
      </c>
      <c r="U562" t="s"/>
      <c r="V562" t="s">
        <v>83</v>
      </c>
      <c r="W562" t="s">
        <v>105</v>
      </c>
      <c r="X562" t="s"/>
      <c r="Y562" t="s">
        <v>85</v>
      </c>
      <c r="Z562">
        <f>HYPERLINK("https://hotel-media.eclerx.com/savepage/tk_15459884723417113_sr_70.html","info")</f>
        <v/>
      </c>
      <c r="AA562" t="n">
        <v>-2330159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106</v>
      </c>
      <c r="AL562" t="s"/>
      <c r="AM562" t="s"/>
      <c r="AN562" t="s"/>
      <c r="AO562" t="s"/>
      <c r="AP562" t="n">
        <v>94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2330159</v>
      </c>
      <c r="AZ562" t="s">
        <v>537</v>
      </c>
      <c r="BA562" t="s"/>
      <c r="BB562" t="n">
        <v>4077196</v>
      </c>
      <c r="BC562" t="n">
        <v>42.6533</v>
      </c>
      <c r="BD562" t="n">
        <v>42.6533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536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52.67</v>
      </c>
      <c r="L563" t="s">
        <v>77</v>
      </c>
      <c r="M563" t="s"/>
      <c r="N563" t="s">
        <v>549</v>
      </c>
      <c r="O563" t="s">
        <v>79</v>
      </c>
      <c r="P563" t="s">
        <v>536</v>
      </c>
      <c r="Q563" t="s"/>
      <c r="R563" t="s">
        <v>117</v>
      </c>
      <c r="S563" t="s">
        <v>203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HYPERLINK("https://hotel-media.eclerx.com/savepage/tk_15459884723417113_sr_70.html","info")</f>
        <v/>
      </c>
      <c r="AA563" t="n">
        <v>-2330159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106</v>
      </c>
      <c r="AL563" t="s"/>
      <c r="AM563" t="s"/>
      <c r="AN563" t="s"/>
      <c r="AO563" t="s"/>
      <c r="AP563" t="n">
        <v>94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2330159</v>
      </c>
      <c r="AZ563" t="s">
        <v>537</v>
      </c>
      <c r="BA563" t="s"/>
      <c r="BB563" t="n">
        <v>4077196</v>
      </c>
      <c r="BC563" t="n">
        <v>42.6533</v>
      </c>
      <c r="BD563" t="n">
        <v>42.6533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536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53</v>
      </c>
      <c r="L564" t="s">
        <v>77</v>
      </c>
      <c r="M564" t="s"/>
      <c r="N564" t="s">
        <v>550</v>
      </c>
      <c r="O564" t="s">
        <v>79</v>
      </c>
      <c r="P564" t="s">
        <v>536</v>
      </c>
      <c r="Q564" t="s"/>
      <c r="R564" t="s">
        <v>117</v>
      </c>
      <c r="S564" t="s">
        <v>219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HYPERLINK("https://hotel-media.eclerx.com/savepage/tk_15459884723417113_sr_70.html","info")</f>
        <v/>
      </c>
      <c r="AA564" t="n">
        <v>-2330159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106</v>
      </c>
      <c r="AL564" t="s"/>
      <c r="AM564" t="s"/>
      <c r="AN564" t="s"/>
      <c r="AO564" t="s"/>
      <c r="AP564" t="n">
        <v>94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2330159</v>
      </c>
      <c r="AZ564" t="s">
        <v>537</v>
      </c>
      <c r="BA564" t="s"/>
      <c r="BB564" t="n">
        <v>4077196</v>
      </c>
      <c r="BC564" t="n">
        <v>42.6533</v>
      </c>
      <c r="BD564" t="n">
        <v>42.6533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536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53.33</v>
      </c>
      <c r="L565" t="s">
        <v>77</v>
      </c>
      <c r="M565" t="s"/>
      <c r="N565" t="s">
        <v>547</v>
      </c>
      <c r="O565" t="s">
        <v>79</v>
      </c>
      <c r="P565" t="s">
        <v>536</v>
      </c>
      <c r="Q565" t="s"/>
      <c r="R565" t="s">
        <v>117</v>
      </c>
      <c r="S565" t="s">
        <v>297</v>
      </c>
      <c r="T565" t="s">
        <v>82</v>
      </c>
      <c r="U565" t="s"/>
      <c r="V565" t="s">
        <v>83</v>
      </c>
      <c r="W565" t="s">
        <v>187</v>
      </c>
      <c r="X565" t="s"/>
      <c r="Y565" t="s">
        <v>85</v>
      </c>
      <c r="Z565">
        <f>HYPERLINK("https://hotel-media.eclerx.com/savepage/tk_15459884723417113_sr_70.html","info")</f>
        <v/>
      </c>
      <c r="AA565" t="n">
        <v>-2330159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106</v>
      </c>
      <c r="AL565" t="s"/>
      <c r="AM565" t="s"/>
      <c r="AN565" t="s"/>
      <c r="AO565" t="s"/>
      <c r="AP565" t="n">
        <v>94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2330159</v>
      </c>
      <c r="AZ565" t="s">
        <v>537</v>
      </c>
      <c r="BA565" t="s"/>
      <c r="BB565" t="n">
        <v>4077196</v>
      </c>
      <c r="BC565" t="n">
        <v>42.6533</v>
      </c>
      <c r="BD565" t="n">
        <v>42.6533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536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53.67</v>
      </c>
      <c r="L566" t="s">
        <v>77</v>
      </c>
      <c r="M566" t="s"/>
      <c r="N566" t="s">
        <v>541</v>
      </c>
      <c r="O566" t="s">
        <v>79</v>
      </c>
      <c r="P566" t="s">
        <v>536</v>
      </c>
      <c r="Q566" t="s"/>
      <c r="R566" t="s">
        <v>117</v>
      </c>
      <c r="S566" t="s">
        <v>298</v>
      </c>
      <c r="T566" t="s">
        <v>82</v>
      </c>
      <c r="U566" t="s"/>
      <c r="V566" t="s">
        <v>83</v>
      </c>
      <c r="W566" t="s">
        <v>187</v>
      </c>
      <c r="X566" t="s"/>
      <c r="Y566" t="s">
        <v>85</v>
      </c>
      <c r="Z566">
        <f>HYPERLINK("https://hotel-media.eclerx.com/savepage/tk_15459884723417113_sr_70.html","info")</f>
        <v/>
      </c>
      <c r="AA566" t="n">
        <v>-2330159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106</v>
      </c>
      <c r="AL566" t="s"/>
      <c r="AM566" t="s"/>
      <c r="AN566" t="s"/>
      <c r="AO566" t="s"/>
      <c r="AP566" t="n">
        <v>94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2330159</v>
      </c>
      <c r="AZ566" t="s">
        <v>537</v>
      </c>
      <c r="BA566" t="s"/>
      <c r="BB566" t="n">
        <v>4077196</v>
      </c>
      <c r="BC566" t="n">
        <v>42.6533</v>
      </c>
      <c r="BD566" t="n">
        <v>42.6533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536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544</v>
      </c>
      <c r="O567" t="s">
        <v>79</v>
      </c>
      <c r="P567" t="s">
        <v>536</v>
      </c>
      <c r="Q567" t="s"/>
      <c r="R567" t="s">
        <v>117</v>
      </c>
      <c r="S567" t="s">
        <v>280</v>
      </c>
      <c r="T567" t="s">
        <v>82</v>
      </c>
      <c r="U567" t="s"/>
      <c r="V567" t="s">
        <v>83</v>
      </c>
      <c r="W567" t="s">
        <v>187</v>
      </c>
      <c r="X567" t="s"/>
      <c r="Y567" t="s">
        <v>85</v>
      </c>
      <c r="Z567">
        <f>HYPERLINK("https://hotel-media.eclerx.com/savepage/tk_15459884723417113_sr_70.html","info")</f>
        <v/>
      </c>
      <c r="AA567" t="n">
        <v>-2330159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106</v>
      </c>
      <c r="AL567" t="s"/>
      <c r="AM567" t="s"/>
      <c r="AN567" t="s"/>
      <c r="AO567" t="s"/>
      <c r="AP567" t="n">
        <v>94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2330159</v>
      </c>
      <c r="AZ567" t="s">
        <v>537</v>
      </c>
      <c r="BA567" t="s"/>
      <c r="BB567" t="n">
        <v>4077196</v>
      </c>
      <c r="BC567" t="n">
        <v>42.6533</v>
      </c>
      <c r="BD567" t="n">
        <v>42.6533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536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54.67</v>
      </c>
      <c r="L568" t="s">
        <v>77</v>
      </c>
      <c r="M568" t="s"/>
      <c r="N568" t="s">
        <v>545</v>
      </c>
      <c r="O568" t="s">
        <v>79</v>
      </c>
      <c r="P568" t="s">
        <v>536</v>
      </c>
      <c r="Q568" t="s"/>
      <c r="R568" t="s">
        <v>117</v>
      </c>
      <c r="S568" t="s">
        <v>280</v>
      </c>
      <c r="T568" t="s">
        <v>82</v>
      </c>
      <c r="U568" t="s"/>
      <c r="V568" t="s">
        <v>83</v>
      </c>
      <c r="W568" t="s">
        <v>187</v>
      </c>
      <c r="X568" t="s"/>
      <c r="Y568" t="s">
        <v>85</v>
      </c>
      <c r="Z568">
        <f>HYPERLINK("https://hotel-media.eclerx.com/savepage/tk_15459884723417113_sr_70.html","info")</f>
        <v/>
      </c>
      <c r="AA568" t="n">
        <v>-2330159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106</v>
      </c>
      <c r="AL568" t="s"/>
      <c r="AM568" t="s"/>
      <c r="AN568" t="s"/>
      <c r="AO568" t="s"/>
      <c r="AP568" t="n">
        <v>94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2330159</v>
      </c>
      <c r="AZ568" t="s">
        <v>537</v>
      </c>
      <c r="BA568" t="s"/>
      <c r="BB568" t="n">
        <v>4077196</v>
      </c>
      <c r="BC568" t="n">
        <v>42.6533</v>
      </c>
      <c r="BD568" t="n">
        <v>42.6533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536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55.67</v>
      </c>
      <c r="L569" t="s">
        <v>77</v>
      </c>
      <c r="M569" t="s"/>
      <c r="N569" t="s">
        <v>512</v>
      </c>
      <c r="O569" t="s">
        <v>79</v>
      </c>
      <c r="P569" t="s">
        <v>536</v>
      </c>
      <c r="Q569" t="s"/>
      <c r="R569" t="s">
        <v>117</v>
      </c>
      <c r="S569" t="s">
        <v>274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HYPERLINK("https://hotel-media.eclerx.com/savepage/tk_15459884723417113_sr_70.html","info")</f>
        <v/>
      </c>
      <c r="AA569" t="n">
        <v>-2330159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106</v>
      </c>
      <c r="AL569" t="s"/>
      <c r="AM569" t="s"/>
      <c r="AN569" t="s"/>
      <c r="AO569" t="s"/>
      <c r="AP569" t="n">
        <v>94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2330159</v>
      </c>
      <c r="AZ569" t="s">
        <v>537</v>
      </c>
      <c r="BA569" t="s"/>
      <c r="BB569" t="n">
        <v>4077196</v>
      </c>
      <c r="BC569" t="n">
        <v>42.6533</v>
      </c>
      <c r="BD569" t="n">
        <v>42.6533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536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56.33</v>
      </c>
      <c r="L570" t="s">
        <v>77</v>
      </c>
      <c r="M570" t="s"/>
      <c r="N570" t="s">
        <v>546</v>
      </c>
      <c r="O570" t="s">
        <v>79</v>
      </c>
      <c r="P570" t="s">
        <v>536</v>
      </c>
      <c r="Q570" t="s"/>
      <c r="R570" t="s">
        <v>117</v>
      </c>
      <c r="S570" t="s">
        <v>513</v>
      </c>
      <c r="T570" t="s">
        <v>82</v>
      </c>
      <c r="U570" t="s"/>
      <c r="V570" t="s">
        <v>83</v>
      </c>
      <c r="W570" t="s">
        <v>187</v>
      </c>
      <c r="X570" t="s"/>
      <c r="Y570" t="s">
        <v>85</v>
      </c>
      <c r="Z570">
        <f>HYPERLINK("https://hotel-media.eclerx.com/savepage/tk_15459884723417113_sr_70.html","info")</f>
        <v/>
      </c>
      <c r="AA570" t="n">
        <v>-2330159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106</v>
      </c>
      <c r="AL570" t="s"/>
      <c r="AM570" t="s"/>
      <c r="AN570" t="s"/>
      <c r="AO570" t="s"/>
      <c r="AP570" t="n">
        <v>94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2330159</v>
      </c>
      <c r="AZ570" t="s">
        <v>537</v>
      </c>
      <c r="BA570" t="s"/>
      <c r="BB570" t="n">
        <v>4077196</v>
      </c>
      <c r="BC570" t="n">
        <v>42.6533</v>
      </c>
      <c r="BD570" t="n">
        <v>42.6533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536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57.67</v>
      </c>
      <c r="L571" t="s">
        <v>77</v>
      </c>
      <c r="M571" t="s"/>
      <c r="N571" t="s">
        <v>350</v>
      </c>
      <c r="O571" t="s">
        <v>79</v>
      </c>
      <c r="P571" t="s">
        <v>536</v>
      </c>
      <c r="Q571" t="s"/>
      <c r="R571" t="s">
        <v>117</v>
      </c>
      <c r="S571" t="s">
        <v>462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HYPERLINK("https://hotel-media.eclerx.com/savepage/tk_15459884723417113_sr_70.html","info")</f>
        <v/>
      </c>
      <c r="AA571" t="n">
        <v>-2330159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106</v>
      </c>
      <c r="AL571" t="s"/>
      <c r="AM571" t="s"/>
      <c r="AN571" t="s"/>
      <c r="AO571" t="s"/>
      <c r="AP571" t="n">
        <v>94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2330159</v>
      </c>
      <c r="AZ571" t="s">
        <v>537</v>
      </c>
      <c r="BA571" t="s"/>
      <c r="BB571" t="n">
        <v>4077196</v>
      </c>
      <c r="BC571" t="n">
        <v>42.6533</v>
      </c>
      <c r="BD571" t="n">
        <v>42.6533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536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58</v>
      </c>
      <c r="L572" t="s">
        <v>77</v>
      </c>
      <c r="M572" t="s"/>
      <c r="N572" t="s">
        <v>252</v>
      </c>
      <c r="O572" t="s">
        <v>79</v>
      </c>
      <c r="P572" t="s">
        <v>536</v>
      </c>
      <c r="Q572" t="s"/>
      <c r="R572" t="s">
        <v>117</v>
      </c>
      <c r="S572" t="s">
        <v>554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HYPERLINK("https://hotel-media.eclerx.com/savepage/tk_15459884723417113_sr_70.html","info")</f>
        <v/>
      </c>
      <c r="AA572" t="n">
        <v>-2330159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106</v>
      </c>
      <c r="AL572" t="s"/>
      <c r="AM572" t="s"/>
      <c r="AN572" t="s"/>
      <c r="AO572" t="s"/>
      <c r="AP572" t="n">
        <v>94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2330159</v>
      </c>
      <c r="AZ572" t="s">
        <v>537</v>
      </c>
      <c r="BA572" t="s"/>
      <c r="BB572" t="n">
        <v>4077196</v>
      </c>
      <c r="BC572" t="n">
        <v>42.6533</v>
      </c>
      <c r="BD572" t="n">
        <v>42.6533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536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60</v>
      </c>
      <c r="L573" t="s">
        <v>77</v>
      </c>
      <c r="M573" t="s"/>
      <c r="N573" t="s">
        <v>547</v>
      </c>
      <c r="O573" t="s">
        <v>79</v>
      </c>
      <c r="P573" t="s">
        <v>536</v>
      </c>
      <c r="Q573" t="s"/>
      <c r="R573" t="s">
        <v>117</v>
      </c>
      <c r="S573" t="s">
        <v>555</v>
      </c>
      <c r="T573" t="s">
        <v>82</v>
      </c>
      <c r="U573" t="s"/>
      <c r="V573" t="s">
        <v>83</v>
      </c>
      <c r="W573" t="s">
        <v>187</v>
      </c>
      <c r="X573" t="s"/>
      <c r="Y573" t="s">
        <v>85</v>
      </c>
      <c r="Z573">
        <f>HYPERLINK("https://hotel-media.eclerx.com/savepage/tk_15459884723417113_sr_70.html","info")</f>
        <v/>
      </c>
      <c r="AA573" t="n">
        <v>-2330159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106</v>
      </c>
      <c r="AL573" t="s"/>
      <c r="AM573" t="s"/>
      <c r="AN573" t="s"/>
      <c r="AO573" t="s"/>
      <c r="AP573" t="n">
        <v>94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2330159</v>
      </c>
      <c r="AZ573" t="s">
        <v>537</v>
      </c>
      <c r="BA573" t="s"/>
      <c r="BB573" t="n">
        <v>4077196</v>
      </c>
      <c r="BC573" t="n">
        <v>42.6533</v>
      </c>
      <c r="BD573" t="n">
        <v>42.6533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536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60.33</v>
      </c>
      <c r="L574" t="s">
        <v>77</v>
      </c>
      <c r="M574" t="s"/>
      <c r="N574" t="s">
        <v>546</v>
      </c>
      <c r="O574" t="s">
        <v>79</v>
      </c>
      <c r="P574" t="s">
        <v>536</v>
      </c>
      <c r="Q574" t="s"/>
      <c r="R574" t="s">
        <v>117</v>
      </c>
      <c r="S574" t="s">
        <v>282</v>
      </c>
      <c r="T574" t="s">
        <v>82</v>
      </c>
      <c r="U574" t="s"/>
      <c r="V574" t="s">
        <v>83</v>
      </c>
      <c r="W574" t="s">
        <v>187</v>
      </c>
      <c r="X574" t="s"/>
      <c r="Y574" t="s">
        <v>85</v>
      </c>
      <c r="Z574">
        <f>HYPERLINK("https://hotel-media.eclerx.com/savepage/tk_15459884723417113_sr_70.html","info")</f>
        <v/>
      </c>
      <c r="AA574" t="n">
        <v>-2330159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106</v>
      </c>
      <c r="AL574" t="s"/>
      <c r="AM574" t="s"/>
      <c r="AN574" t="s"/>
      <c r="AO574" t="s"/>
      <c r="AP574" t="n">
        <v>94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2330159</v>
      </c>
      <c r="AZ574" t="s">
        <v>537</v>
      </c>
      <c r="BA574" t="s"/>
      <c r="BB574" t="n">
        <v>4077196</v>
      </c>
      <c r="BC574" t="n">
        <v>42.6533</v>
      </c>
      <c r="BD574" t="n">
        <v>42.6533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536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61</v>
      </c>
      <c r="L575" t="s">
        <v>77</v>
      </c>
      <c r="M575" t="s"/>
      <c r="N575" t="s">
        <v>553</v>
      </c>
      <c r="O575" t="s">
        <v>79</v>
      </c>
      <c r="P575" t="s">
        <v>536</v>
      </c>
      <c r="Q575" t="s"/>
      <c r="R575" t="s">
        <v>117</v>
      </c>
      <c r="S575" t="s">
        <v>236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HYPERLINK("https://hotel-media.eclerx.com/savepage/tk_15459884723417113_sr_70.html","info")</f>
        <v/>
      </c>
      <c r="AA575" t="n">
        <v>-2330159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106</v>
      </c>
      <c r="AL575" t="s"/>
      <c r="AM575" t="s"/>
      <c r="AN575" t="s"/>
      <c r="AO575" t="s"/>
      <c r="AP575" t="n">
        <v>94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2330159</v>
      </c>
      <c r="AZ575" t="s">
        <v>537</v>
      </c>
      <c r="BA575" t="s"/>
      <c r="BB575" t="n">
        <v>4077196</v>
      </c>
      <c r="BC575" t="n">
        <v>42.6533</v>
      </c>
      <c r="BD575" t="n">
        <v>42.6533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536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62.67</v>
      </c>
      <c r="L576" t="s">
        <v>77</v>
      </c>
      <c r="M576" t="s"/>
      <c r="N576" t="s">
        <v>350</v>
      </c>
      <c r="O576" t="s">
        <v>79</v>
      </c>
      <c r="P576" t="s">
        <v>536</v>
      </c>
      <c r="Q576" t="s"/>
      <c r="R576" t="s">
        <v>117</v>
      </c>
      <c r="S576" t="s">
        <v>556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HYPERLINK("https://hotel-media.eclerx.com/savepage/tk_15459884723417113_sr_70.html","info")</f>
        <v/>
      </c>
      <c r="AA576" t="n">
        <v>-2330159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106</v>
      </c>
      <c r="AL576" t="s"/>
      <c r="AM576" t="s"/>
      <c r="AN576" t="s"/>
      <c r="AO576" t="s"/>
      <c r="AP576" t="n">
        <v>94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2330159</v>
      </c>
      <c r="AZ576" t="s">
        <v>537</v>
      </c>
      <c r="BA576" t="s"/>
      <c r="BB576" t="n">
        <v>4077196</v>
      </c>
      <c r="BC576" t="n">
        <v>42.6533</v>
      </c>
      <c r="BD576" t="n">
        <v>42.6533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536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64.33</v>
      </c>
      <c r="L577" t="s">
        <v>77</v>
      </c>
      <c r="M577" t="s"/>
      <c r="N577" t="s">
        <v>553</v>
      </c>
      <c r="O577" t="s">
        <v>79</v>
      </c>
      <c r="P577" t="s">
        <v>536</v>
      </c>
      <c r="Q577" t="s"/>
      <c r="R577" t="s">
        <v>117</v>
      </c>
      <c r="S577" t="s">
        <v>114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HYPERLINK("https://hotel-media.eclerx.com/savepage/tk_15459884723417113_sr_70.html","info")</f>
        <v/>
      </c>
      <c r="AA577" t="n">
        <v>-2330159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106</v>
      </c>
      <c r="AL577" t="s"/>
      <c r="AM577" t="s"/>
      <c r="AN577" t="s"/>
      <c r="AO577" t="s"/>
      <c r="AP577" t="n">
        <v>94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2330159</v>
      </c>
      <c r="AZ577" t="s">
        <v>537</v>
      </c>
      <c r="BA577" t="s"/>
      <c r="BB577" t="n">
        <v>4077196</v>
      </c>
      <c r="BC577" t="n">
        <v>42.6533</v>
      </c>
      <c r="BD577" t="n">
        <v>42.6533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536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65.67</v>
      </c>
      <c r="L578" t="s">
        <v>77</v>
      </c>
      <c r="M578" t="s"/>
      <c r="N578" t="s">
        <v>350</v>
      </c>
      <c r="O578" t="s">
        <v>79</v>
      </c>
      <c r="P578" t="s">
        <v>536</v>
      </c>
      <c r="Q578" t="s"/>
      <c r="R578" t="s">
        <v>117</v>
      </c>
      <c r="S578" t="s">
        <v>194</v>
      </c>
      <c r="T578" t="s">
        <v>82</v>
      </c>
      <c r="U578" t="s"/>
      <c r="V578" t="s">
        <v>83</v>
      </c>
      <c r="W578" t="s">
        <v>187</v>
      </c>
      <c r="X578" t="s"/>
      <c r="Y578" t="s">
        <v>85</v>
      </c>
      <c r="Z578">
        <f>HYPERLINK("https://hotel-media.eclerx.com/savepage/tk_15459884723417113_sr_70.html","info")</f>
        <v/>
      </c>
      <c r="AA578" t="n">
        <v>-2330159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106</v>
      </c>
      <c r="AL578" t="s"/>
      <c r="AM578" t="s"/>
      <c r="AN578" t="s"/>
      <c r="AO578" t="s"/>
      <c r="AP578" t="n">
        <v>94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2330159</v>
      </c>
      <c r="AZ578" t="s">
        <v>537</v>
      </c>
      <c r="BA578" t="s"/>
      <c r="BB578" t="n">
        <v>4077196</v>
      </c>
      <c r="BC578" t="n">
        <v>42.6533</v>
      </c>
      <c r="BD578" t="n">
        <v>42.6533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536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70.67</v>
      </c>
      <c r="L579" t="s">
        <v>77</v>
      </c>
      <c r="M579" t="s"/>
      <c r="N579" t="s">
        <v>350</v>
      </c>
      <c r="O579" t="s">
        <v>79</v>
      </c>
      <c r="P579" t="s">
        <v>536</v>
      </c>
      <c r="Q579" t="s"/>
      <c r="R579" t="s">
        <v>117</v>
      </c>
      <c r="S579" t="s">
        <v>465</v>
      </c>
      <c r="T579" t="s">
        <v>82</v>
      </c>
      <c r="U579" t="s"/>
      <c r="V579" t="s">
        <v>83</v>
      </c>
      <c r="W579" t="s">
        <v>187</v>
      </c>
      <c r="X579" t="s"/>
      <c r="Y579" t="s">
        <v>85</v>
      </c>
      <c r="Z579">
        <f>HYPERLINK("https://hotel-media.eclerx.com/savepage/tk_15459884723417113_sr_70.html","info")</f>
        <v/>
      </c>
      <c r="AA579" t="n">
        <v>-2330159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106</v>
      </c>
      <c r="AL579" t="s"/>
      <c r="AM579" t="s"/>
      <c r="AN579" t="s"/>
      <c r="AO579" t="s"/>
      <c r="AP579" t="n">
        <v>94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2330159</v>
      </c>
      <c r="AZ579" t="s">
        <v>537</v>
      </c>
      <c r="BA579" t="s"/>
      <c r="BB579" t="n">
        <v>4077196</v>
      </c>
      <c r="BC579" t="n">
        <v>42.6533</v>
      </c>
      <c r="BD579" t="n">
        <v>42.6533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557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50.33</v>
      </c>
      <c r="L580" t="s">
        <v>77</v>
      </c>
      <c r="M580" t="s"/>
      <c r="N580" t="s">
        <v>179</v>
      </c>
      <c r="O580" t="s">
        <v>79</v>
      </c>
      <c r="P580" t="s">
        <v>557</v>
      </c>
      <c r="Q580" t="s"/>
      <c r="R580" t="s">
        <v>117</v>
      </c>
      <c r="S580" t="s">
        <v>129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HYPERLINK("https://hotel-media.eclerx.com/savepage/tk_1545988194616249_sr_71.html","info")</f>
        <v/>
      </c>
      <c r="AA580" t="n">
        <v>-2992944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35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2992944</v>
      </c>
      <c r="AZ580" t="s">
        <v>558</v>
      </c>
      <c r="BA580" t="s"/>
      <c r="BB580" t="n">
        <v>2534879</v>
      </c>
      <c r="BC580" t="n">
        <v>42.27864</v>
      </c>
      <c r="BD580" t="n">
        <v>42.27864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557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179</v>
      </c>
      <c r="O581" t="s">
        <v>79</v>
      </c>
      <c r="P581" t="s">
        <v>557</v>
      </c>
      <c r="Q581" t="s"/>
      <c r="R581" t="s">
        <v>117</v>
      </c>
      <c r="S581" t="s">
        <v>559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HYPERLINK("https://hotel-media.eclerx.com/savepage/tk_1545988194616249_sr_71.html","info")</f>
        <v/>
      </c>
      <c r="AA581" t="n">
        <v>-2992944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35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2992944</v>
      </c>
      <c r="AZ581" t="s">
        <v>558</v>
      </c>
      <c r="BA581" t="s"/>
      <c r="BB581" t="n">
        <v>2534879</v>
      </c>
      <c r="BC581" t="n">
        <v>42.27864</v>
      </c>
      <c r="BD581" t="n">
        <v>42.27864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557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64.67</v>
      </c>
      <c r="L582" t="s">
        <v>77</v>
      </c>
      <c r="M582" t="s"/>
      <c r="N582" t="s">
        <v>560</v>
      </c>
      <c r="O582" t="s">
        <v>79</v>
      </c>
      <c r="P582" t="s">
        <v>557</v>
      </c>
      <c r="Q582" t="s"/>
      <c r="R582" t="s">
        <v>117</v>
      </c>
      <c r="S582" t="s">
        <v>193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HYPERLINK("https://hotel-media.eclerx.com/savepage/tk_1545988194616249_sr_71.html","info")</f>
        <v/>
      </c>
      <c r="AA582" t="n">
        <v>-2992944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35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2992944</v>
      </c>
      <c r="AZ582" t="s">
        <v>558</v>
      </c>
      <c r="BA582" t="s"/>
      <c r="BB582" t="n">
        <v>2534879</v>
      </c>
      <c r="BC582" t="n">
        <v>42.27864</v>
      </c>
      <c r="BD582" t="n">
        <v>42.27864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557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70.33</v>
      </c>
      <c r="L583" t="s">
        <v>77</v>
      </c>
      <c r="M583" t="s"/>
      <c r="N583" t="s">
        <v>560</v>
      </c>
      <c r="O583" t="s">
        <v>79</v>
      </c>
      <c r="P583" t="s">
        <v>557</v>
      </c>
      <c r="Q583" t="s"/>
      <c r="R583" t="s">
        <v>117</v>
      </c>
      <c r="S583" t="s">
        <v>561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HYPERLINK("https://hotel-media.eclerx.com/savepage/tk_1545988194616249_sr_71.html","info")</f>
        <v/>
      </c>
      <c r="AA583" t="n">
        <v>-2992944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35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2992944</v>
      </c>
      <c r="AZ583" t="s">
        <v>558</v>
      </c>
      <c r="BA583" t="s"/>
      <c r="BB583" t="n">
        <v>2534879</v>
      </c>
      <c r="BC583" t="n">
        <v>42.27864</v>
      </c>
      <c r="BD583" t="n">
        <v>42.27864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557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118.33</v>
      </c>
      <c r="L584" t="s">
        <v>77</v>
      </c>
      <c r="M584" t="s"/>
      <c r="N584" t="s">
        <v>562</v>
      </c>
      <c r="O584" t="s">
        <v>79</v>
      </c>
      <c r="P584" t="s">
        <v>557</v>
      </c>
      <c r="Q584" t="s"/>
      <c r="R584" t="s">
        <v>117</v>
      </c>
      <c r="S584" t="s">
        <v>168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HYPERLINK("https://hotel-media.eclerx.com/savepage/tk_1545988194616249_sr_71.html","info")</f>
        <v/>
      </c>
      <c r="AA584" t="n">
        <v>-2992944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35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2992944</v>
      </c>
      <c r="AZ584" t="s">
        <v>558</v>
      </c>
      <c r="BA584" t="s"/>
      <c r="BB584" t="n">
        <v>2534879</v>
      </c>
      <c r="BC584" t="n">
        <v>42.27864</v>
      </c>
      <c r="BD584" t="n">
        <v>42.27864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563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32</v>
      </c>
      <c r="L585" t="s">
        <v>77</v>
      </c>
      <c r="M585" t="s"/>
      <c r="N585" t="s">
        <v>232</v>
      </c>
      <c r="O585" t="s">
        <v>79</v>
      </c>
      <c r="P585" t="s">
        <v>563</v>
      </c>
      <c r="Q585" t="s"/>
      <c r="R585" t="s">
        <v>117</v>
      </c>
      <c r="S585" t="s">
        <v>472</v>
      </c>
      <c r="T585" t="s">
        <v>82</v>
      </c>
      <c r="U585" t="s"/>
      <c r="V585" t="s">
        <v>83</v>
      </c>
      <c r="W585" t="s">
        <v>105</v>
      </c>
      <c r="X585" t="s"/>
      <c r="Y585" t="s">
        <v>85</v>
      </c>
      <c r="Z585">
        <f>HYPERLINK("https://hotel-media.eclerx.com/savepage/tk_15459881565646346_sr_71.html","info")</f>
        <v/>
      </c>
      <c r="AA585" t="n">
        <v>-2329433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27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2329433</v>
      </c>
      <c r="AZ585" t="s">
        <v>564</v>
      </c>
      <c r="BA585" t="s"/>
      <c r="BB585" t="n">
        <v>316476</v>
      </c>
      <c r="BC585" t="n">
        <v>42.6857</v>
      </c>
      <c r="BD585" t="n">
        <v>42.6857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563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39</v>
      </c>
      <c r="L586" t="s">
        <v>77</v>
      </c>
      <c r="M586" t="s"/>
      <c r="N586" t="s">
        <v>232</v>
      </c>
      <c r="O586" t="s">
        <v>79</v>
      </c>
      <c r="P586" t="s">
        <v>563</v>
      </c>
      <c r="Q586" t="s"/>
      <c r="R586" t="s">
        <v>117</v>
      </c>
      <c r="S586" t="s">
        <v>409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HYPERLINK("https://hotel-media.eclerx.com/savepage/tk_15459881565646346_sr_71.html","info")</f>
        <v/>
      </c>
      <c r="AA586" t="n">
        <v>-2329433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27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2329433</v>
      </c>
      <c r="AZ586" t="s">
        <v>564</v>
      </c>
      <c r="BA586" t="s"/>
      <c r="BB586" t="n">
        <v>316476</v>
      </c>
      <c r="BC586" t="n">
        <v>42.6857</v>
      </c>
      <c r="BD586" t="n">
        <v>42.6857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563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40.33</v>
      </c>
      <c r="L587" t="s">
        <v>77</v>
      </c>
      <c r="M587" t="s"/>
      <c r="N587" t="s">
        <v>232</v>
      </c>
      <c r="O587" t="s">
        <v>79</v>
      </c>
      <c r="P587" t="s">
        <v>563</v>
      </c>
      <c r="Q587" t="s"/>
      <c r="R587" t="s">
        <v>117</v>
      </c>
      <c r="S587" t="s">
        <v>139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HYPERLINK("https://hotel-media.eclerx.com/savepage/tk_15459881565646346_sr_71.html","info")</f>
        <v/>
      </c>
      <c r="AA587" t="n">
        <v>-2329433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27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2329433</v>
      </c>
      <c r="AZ587" t="s">
        <v>564</v>
      </c>
      <c r="BA587" t="s"/>
      <c r="BB587" t="n">
        <v>316476</v>
      </c>
      <c r="BC587" t="n">
        <v>42.6857</v>
      </c>
      <c r="BD587" t="n">
        <v>42.6857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563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51.33</v>
      </c>
      <c r="L588" t="s">
        <v>77</v>
      </c>
      <c r="M588" t="s"/>
      <c r="N588" t="s">
        <v>184</v>
      </c>
      <c r="O588" t="s">
        <v>79</v>
      </c>
      <c r="P588" t="s">
        <v>563</v>
      </c>
      <c r="Q588" t="s"/>
      <c r="R588" t="s">
        <v>117</v>
      </c>
      <c r="S588" t="s">
        <v>422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HYPERLINK("https://hotel-media.eclerx.com/savepage/tk_15459881565646346_sr_71.html","info")</f>
        <v/>
      </c>
      <c r="AA588" t="n">
        <v>-2329433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27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2329433</v>
      </c>
      <c r="AZ588" t="s">
        <v>564</v>
      </c>
      <c r="BA588" t="s"/>
      <c r="BB588" t="n">
        <v>316476</v>
      </c>
      <c r="BC588" t="n">
        <v>42.6857</v>
      </c>
      <c r="BD588" t="n">
        <v>42.6857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563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67.67</v>
      </c>
      <c r="L589" t="s">
        <v>77</v>
      </c>
      <c r="M589" t="s"/>
      <c r="N589" t="s">
        <v>565</v>
      </c>
      <c r="O589" t="s">
        <v>79</v>
      </c>
      <c r="P589" t="s">
        <v>563</v>
      </c>
      <c r="Q589" t="s"/>
      <c r="R589" t="s">
        <v>117</v>
      </c>
      <c r="S589" t="s">
        <v>301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HYPERLINK("https://hotel-media.eclerx.com/savepage/tk_15459881565646346_sr_71.html","info")</f>
        <v/>
      </c>
      <c r="AA589" t="n">
        <v>-2329433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27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2329433</v>
      </c>
      <c r="AZ589" t="s">
        <v>564</v>
      </c>
      <c r="BA589" t="s"/>
      <c r="BB589" t="n">
        <v>316476</v>
      </c>
      <c r="BC589" t="n">
        <v>42.6857</v>
      </c>
      <c r="BD589" t="n">
        <v>42.6857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563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72.67</v>
      </c>
      <c r="L590" t="s">
        <v>77</v>
      </c>
      <c r="M590" t="s"/>
      <c r="N590" t="s">
        <v>566</v>
      </c>
      <c r="O590" t="s">
        <v>79</v>
      </c>
      <c r="P590" t="s">
        <v>563</v>
      </c>
      <c r="Q590" t="s"/>
      <c r="R590" t="s">
        <v>117</v>
      </c>
      <c r="S590" t="s">
        <v>373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HYPERLINK("https://hotel-media.eclerx.com/savepage/tk_15459881565646346_sr_71.html","info")</f>
        <v/>
      </c>
      <c r="AA590" t="n">
        <v>-2329433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27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2329433</v>
      </c>
      <c r="AZ590" t="s">
        <v>564</v>
      </c>
      <c r="BA590" t="s"/>
      <c r="BB590" t="n">
        <v>316476</v>
      </c>
      <c r="BC590" t="n">
        <v>42.6857</v>
      </c>
      <c r="BD590" t="n">
        <v>42.6857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563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83.67</v>
      </c>
      <c r="L591" t="s">
        <v>77</v>
      </c>
      <c r="M591" t="s"/>
      <c r="N591" t="s">
        <v>567</v>
      </c>
      <c r="O591" t="s">
        <v>79</v>
      </c>
      <c r="P591" t="s">
        <v>563</v>
      </c>
      <c r="Q591" t="s"/>
      <c r="R591" t="s">
        <v>117</v>
      </c>
      <c r="S591" t="s">
        <v>568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HYPERLINK("https://hotel-media.eclerx.com/savepage/tk_15459881565646346_sr_71.html","info")</f>
        <v/>
      </c>
      <c r="AA591" t="n">
        <v>-2329433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27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2329433</v>
      </c>
      <c r="AZ591" t="s">
        <v>564</v>
      </c>
      <c r="BA591" t="s"/>
      <c r="BB591" t="n">
        <v>316476</v>
      </c>
      <c r="BC591" t="n">
        <v>42.6857</v>
      </c>
      <c r="BD591" t="n">
        <v>42.6857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569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29.33</v>
      </c>
      <c r="L592" t="s">
        <v>77</v>
      </c>
      <c r="M592" t="s"/>
      <c r="N592" t="s">
        <v>570</v>
      </c>
      <c r="O592" t="s">
        <v>79</v>
      </c>
      <c r="P592" t="s">
        <v>569</v>
      </c>
      <c r="Q592" t="s"/>
      <c r="R592" t="s">
        <v>80</v>
      </c>
      <c r="S592" t="s">
        <v>181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HYPERLINK("https://hotel-media.eclerx.com/savepage/tk_15459881426138017_sr_71.html","info")</f>
        <v/>
      </c>
      <c r="AA592" t="n">
        <v>-3884479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24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3884479</v>
      </c>
      <c r="AZ592" t="s">
        <v>571</v>
      </c>
      <c r="BA592" t="s"/>
      <c r="BB592" t="n">
        <v>3053993</v>
      </c>
      <c r="BC592" t="n">
        <v>42.691</v>
      </c>
      <c r="BD592" t="n">
        <v>42.691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569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31.67</v>
      </c>
      <c r="L593" t="s">
        <v>77</v>
      </c>
      <c r="M593" t="s"/>
      <c r="N593" t="s">
        <v>570</v>
      </c>
      <c r="O593" t="s">
        <v>79</v>
      </c>
      <c r="P593" t="s">
        <v>569</v>
      </c>
      <c r="Q593" t="s"/>
      <c r="R593" t="s">
        <v>80</v>
      </c>
      <c r="S593" t="s">
        <v>228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HYPERLINK("https://hotel-media.eclerx.com/savepage/tk_15459881426138017_sr_71.html","info")</f>
        <v/>
      </c>
      <c r="AA593" t="n">
        <v>-3884479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24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3884479</v>
      </c>
      <c r="AZ593" t="s">
        <v>571</v>
      </c>
      <c r="BA593" t="s"/>
      <c r="BB593" t="n">
        <v>3053993</v>
      </c>
      <c r="BC593" t="n">
        <v>42.691</v>
      </c>
      <c r="BD593" t="n">
        <v>42.691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569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34</v>
      </c>
      <c r="L594" t="s">
        <v>77</v>
      </c>
      <c r="M594" t="s"/>
      <c r="N594" t="s">
        <v>572</v>
      </c>
      <c r="O594" t="s">
        <v>79</v>
      </c>
      <c r="P594" t="s">
        <v>569</v>
      </c>
      <c r="Q594" t="s"/>
      <c r="R594" t="s">
        <v>80</v>
      </c>
      <c r="S594" t="s">
        <v>185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HYPERLINK("https://hotel-media.eclerx.com/savepage/tk_15459881426138017_sr_71.html","info")</f>
        <v/>
      </c>
      <c r="AA594" t="n">
        <v>-3884479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24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3884479</v>
      </c>
      <c r="AZ594" t="s">
        <v>571</v>
      </c>
      <c r="BA594" t="s"/>
      <c r="BB594" t="n">
        <v>3053993</v>
      </c>
      <c r="BC594" t="n">
        <v>42.691</v>
      </c>
      <c r="BD594" t="n">
        <v>42.691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569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36.33</v>
      </c>
      <c r="L595" t="s">
        <v>77</v>
      </c>
      <c r="M595" t="s"/>
      <c r="N595" t="s">
        <v>572</v>
      </c>
      <c r="O595" t="s">
        <v>79</v>
      </c>
      <c r="P595" t="s">
        <v>569</v>
      </c>
      <c r="Q595" t="s"/>
      <c r="R595" t="s">
        <v>80</v>
      </c>
      <c r="S595" t="s">
        <v>438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HYPERLINK("https://hotel-media.eclerx.com/savepage/tk_15459881426138017_sr_71.html","info")</f>
        <v/>
      </c>
      <c r="AA595" t="n">
        <v>-3884479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24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3884479</v>
      </c>
      <c r="AZ595" t="s">
        <v>571</v>
      </c>
      <c r="BA595" t="s"/>
      <c r="BB595" t="n">
        <v>3053993</v>
      </c>
      <c r="BC595" t="n">
        <v>42.691</v>
      </c>
      <c r="BD595" t="n">
        <v>42.691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524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20.33</v>
      </c>
      <c r="L596" t="s">
        <v>77</v>
      </c>
      <c r="M596" t="s"/>
      <c r="N596" t="s">
        <v>525</v>
      </c>
      <c r="O596" t="s">
        <v>79</v>
      </c>
      <c r="P596" t="s">
        <v>524</v>
      </c>
      <c r="Q596" t="s"/>
      <c r="R596" t="s">
        <v>80</v>
      </c>
      <c r="S596" t="s">
        <v>147</v>
      </c>
      <c r="T596" t="s">
        <v>82</v>
      </c>
      <c r="U596" t="s"/>
      <c r="V596" t="s">
        <v>83</v>
      </c>
      <c r="W596" t="s">
        <v>105</v>
      </c>
      <c r="X596" t="s"/>
      <c r="Y596" t="s">
        <v>85</v>
      </c>
      <c r="Z596">
        <f>HYPERLINK("https://hotel-media.eclerx.com/savepage/tk_15459881144655802_sr_70.html","info")</f>
        <v/>
      </c>
      <c r="AA596" t="n">
        <v>-2329364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18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2329364</v>
      </c>
      <c r="AZ596" t="s">
        <v>526</v>
      </c>
      <c r="BA596" t="s"/>
      <c r="BB596" t="n">
        <v>3230167</v>
      </c>
      <c r="BC596" t="n">
        <v>42.726</v>
      </c>
      <c r="BD596" t="n">
        <v>42.726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524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21</v>
      </c>
      <c r="L597" t="s">
        <v>77</v>
      </c>
      <c r="M597" t="s"/>
      <c r="N597" t="s">
        <v>122</v>
      </c>
      <c r="O597" t="s">
        <v>79</v>
      </c>
      <c r="P597" t="s">
        <v>524</v>
      </c>
      <c r="Q597" t="s"/>
      <c r="R597" t="s">
        <v>80</v>
      </c>
      <c r="S597" t="s">
        <v>207</v>
      </c>
      <c r="T597" t="s">
        <v>82</v>
      </c>
      <c r="U597" t="s"/>
      <c r="V597" t="s">
        <v>83</v>
      </c>
      <c r="W597" t="s">
        <v>105</v>
      </c>
      <c r="X597" t="s"/>
      <c r="Y597" t="s">
        <v>85</v>
      </c>
      <c r="Z597">
        <f>HYPERLINK("https://hotel-media.eclerx.com/savepage/tk_15459881144655802_sr_70.html","info")</f>
        <v/>
      </c>
      <c r="AA597" t="n">
        <v>-2329364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18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2329364</v>
      </c>
      <c r="AZ597" t="s">
        <v>526</v>
      </c>
      <c r="BA597" t="s"/>
      <c r="BB597" t="n">
        <v>3230167</v>
      </c>
      <c r="BC597" t="n">
        <v>42.726</v>
      </c>
      <c r="BD597" t="n">
        <v>42.726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524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22.33</v>
      </c>
      <c r="L598" t="s">
        <v>77</v>
      </c>
      <c r="M598" t="s"/>
      <c r="N598" t="s">
        <v>525</v>
      </c>
      <c r="O598" t="s">
        <v>79</v>
      </c>
      <c r="P598" t="s">
        <v>524</v>
      </c>
      <c r="Q598" t="s"/>
      <c r="R598" t="s">
        <v>80</v>
      </c>
      <c r="S598" t="s">
        <v>480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HYPERLINK("https://hotel-media.eclerx.com/savepage/tk_15459881144655802_sr_70.html","info")</f>
        <v/>
      </c>
      <c r="AA598" t="n">
        <v>-2329364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18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2329364</v>
      </c>
      <c r="AZ598" t="s">
        <v>526</v>
      </c>
      <c r="BA598" t="s"/>
      <c r="BB598" t="n">
        <v>3230167</v>
      </c>
      <c r="BC598" t="n">
        <v>42.726</v>
      </c>
      <c r="BD598" t="n">
        <v>42.726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524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27.33</v>
      </c>
      <c r="L599" t="s">
        <v>77</v>
      </c>
      <c r="M599" t="s"/>
      <c r="N599" t="s">
        <v>525</v>
      </c>
      <c r="O599" t="s">
        <v>79</v>
      </c>
      <c r="P599" t="s">
        <v>524</v>
      </c>
      <c r="Q599" t="s"/>
      <c r="R599" t="s">
        <v>80</v>
      </c>
      <c r="S599" t="s">
        <v>527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HYPERLINK("https://hotel-media.eclerx.com/savepage/tk_15459881144655802_sr_70.html","info")</f>
        <v/>
      </c>
      <c r="AA599" t="n">
        <v>-2329364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18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2329364</v>
      </c>
      <c r="AZ599" t="s">
        <v>526</v>
      </c>
      <c r="BA599" t="s"/>
      <c r="BB599" t="n">
        <v>3230167</v>
      </c>
      <c r="BC599" t="n">
        <v>42.726</v>
      </c>
      <c r="BD599" t="n">
        <v>42.726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524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28</v>
      </c>
      <c r="L600" t="s">
        <v>77</v>
      </c>
      <c r="M600" t="s"/>
      <c r="N600" t="s">
        <v>122</v>
      </c>
      <c r="O600" t="s">
        <v>79</v>
      </c>
      <c r="P600" t="s">
        <v>524</v>
      </c>
      <c r="Q600" t="s"/>
      <c r="R600" t="s">
        <v>80</v>
      </c>
      <c r="S600" t="s">
        <v>211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HYPERLINK("https://hotel-media.eclerx.com/savepage/tk_15459881144655802_sr_70.html","info")</f>
        <v/>
      </c>
      <c r="AA600" t="n">
        <v>-2329364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18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2329364</v>
      </c>
      <c r="AZ600" t="s">
        <v>526</v>
      </c>
      <c r="BA600" t="s"/>
      <c r="BB600" t="n">
        <v>3230167</v>
      </c>
      <c r="BC600" t="n">
        <v>42.726</v>
      </c>
      <c r="BD600" t="n">
        <v>42.726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285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37.67</v>
      </c>
      <c r="L601" t="s">
        <v>77</v>
      </c>
      <c r="M601" t="s"/>
      <c r="N601" t="s">
        <v>122</v>
      </c>
      <c r="O601" t="s">
        <v>79</v>
      </c>
      <c r="P601" t="s">
        <v>285</v>
      </c>
      <c r="Q601" t="s"/>
      <c r="R601" t="s">
        <v>117</v>
      </c>
      <c r="S601" t="s">
        <v>286</v>
      </c>
      <c r="T601" t="s">
        <v>82</v>
      </c>
      <c r="U601" t="s"/>
      <c r="V601" t="s">
        <v>83</v>
      </c>
      <c r="W601" t="s">
        <v>105</v>
      </c>
      <c r="X601" t="s"/>
      <c r="Y601" t="s">
        <v>85</v>
      </c>
      <c r="Z601">
        <f>HYPERLINK("https://hotel-media.eclerx.com/savepage/tk_15459883549360192_sr_71.html","info")</f>
        <v/>
      </c>
      <c r="AA601" t="n">
        <v>-2329884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106</v>
      </c>
      <c r="AL601" t="s"/>
      <c r="AM601" t="s"/>
      <c r="AN601" t="s"/>
      <c r="AO601" t="s"/>
      <c r="AP601" t="n">
        <v>69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2329884</v>
      </c>
      <c r="AZ601" t="s">
        <v>287</v>
      </c>
      <c r="BA601" t="s"/>
      <c r="BB601" t="n">
        <v>747671</v>
      </c>
      <c r="BC601" t="n">
        <v>42.657</v>
      </c>
      <c r="BD601" t="n">
        <v>42.657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285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41</v>
      </c>
      <c r="L602" t="s">
        <v>77</v>
      </c>
      <c r="M602" t="s"/>
      <c r="N602" t="s">
        <v>122</v>
      </c>
      <c r="O602" t="s">
        <v>79</v>
      </c>
      <c r="P602" t="s">
        <v>285</v>
      </c>
      <c r="Q602" t="s"/>
      <c r="R602" t="s">
        <v>117</v>
      </c>
      <c r="S602" t="s">
        <v>98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HYPERLINK("https://hotel-media.eclerx.com/savepage/tk_15459883549360192_sr_71.html","info")</f>
        <v/>
      </c>
      <c r="AA602" t="n">
        <v>-2329884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106</v>
      </c>
      <c r="AL602" t="s"/>
      <c r="AM602" t="s"/>
      <c r="AN602" t="s"/>
      <c r="AO602" t="s"/>
      <c r="AP602" t="n">
        <v>69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2329884</v>
      </c>
      <c r="AZ602" t="s">
        <v>287</v>
      </c>
      <c r="BA602" t="s"/>
      <c r="BB602" t="n">
        <v>747671</v>
      </c>
      <c r="BC602" t="n">
        <v>42.657</v>
      </c>
      <c r="BD602" t="n">
        <v>42.657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285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41.33</v>
      </c>
      <c r="L603" t="s">
        <v>77</v>
      </c>
      <c r="M603" t="s"/>
      <c r="N603" t="s">
        <v>122</v>
      </c>
      <c r="O603" t="s">
        <v>79</v>
      </c>
      <c r="P603" t="s">
        <v>285</v>
      </c>
      <c r="Q603" t="s"/>
      <c r="R603" t="s">
        <v>117</v>
      </c>
      <c r="S603" t="s">
        <v>125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HYPERLINK("https://hotel-media.eclerx.com/savepage/tk_15459883549360192_sr_71.html","info")</f>
        <v/>
      </c>
      <c r="AA603" t="n">
        <v>-2329884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106</v>
      </c>
      <c r="AL603" t="s"/>
      <c r="AM603" t="s"/>
      <c r="AN603" t="s"/>
      <c r="AO603" t="s"/>
      <c r="AP603" t="n">
        <v>69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2329884</v>
      </c>
      <c r="AZ603" t="s">
        <v>287</v>
      </c>
      <c r="BA603" t="s"/>
      <c r="BB603" t="n">
        <v>747671</v>
      </c>
      <c r="BC603" t="n">
        <v>42.657</v>
      </c>
      <c r="BD603" t="n">
        <v>42.657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285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43.67</v>
      </c>
      <c r="L604" t="s">
        <v>77</v>
      </c>
      <c r="M604" t="s"/>
      <c r="N604" t="s">
        <v>288</v>
      </c>
      <c r="O604" t="s">
        <v>79</v>
      </c>
      <c r="P604" t="s">
        <v>285</v>
      </c>
      <c r="Q604" t="s"/>
      <c r="R604" t="s">
        <v>117</v>
      </c>
      <c r="S604" t="s">
        <v>289</v>
      </c>
      <c r="T604" t="s">
        <v>82</v>
      </c>
      <c r="U604" t="s"/>
      <c r="V604" t="s">
        <v>83</v>
      </c>
      <c r="W604" t="s">
        <v>105</v>
      </c>
      <c r="X604" t="s"/>
      <c r="Y604" t="s">
        <v>85</v>
      </c>
      <c r="Z604">
        <f>HYPERLINK("https://hotel-media.eclerx.com/savepage/tk_15459883549360192_sr_71.html","info")</f>
        <v/>
      </c>
      <c r="AA604" t="n">
        <v>-2329884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106</v>
      </c>
      <c r="AL604" t="s"/>
      <c r="AM604" t="s"/>
      <c r="AN604" t="s"/>
      <c r="AO604" t="s"/>
      <c r="AP604" t="n">
        <v>69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2329884</v>
      </c>
      <c r="AZ604" t="s">
        <v>287</v>
      </c>
      <c r="BA604" t="s"/>
      <c r="BB604" t="n">
        <v>747671</v>
      </c>
      <c r="BC604" t="n">
        <v>42.657</v>
      </c>
      <c r="BD604" t="n">
        <v>42.657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285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45.33</v>
      </c>
      <c r="L605" t="s">
        <v>77</v>
      </c>
      <c r="M605" t="s"/>
      <c r="N605" t="s">
        <v>290</v>
      </c>
      <c r="O605" t="s">
        <v>79</v>
      </c>
      <c r="P605" t="s">
        <v>285</v>
      </c>
      <c r="Q605" t="s"/>
      <c r="R605" t="s">
        <v>117</v>
      </c>
      <c r="S605" t="s">
        <v>127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HYPERLINK("https://hotel-media.eclerx.com/savepage/tk_15459883549360192_sr_71.html","info")</f>
        <v/>
      </c>
      <c r="AA605" t="n">
        <v>-2329884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106</v>
      </c>
      <c r="AL605" t="s"/>
      <c r="AM605" t="s"/>
      <c r="AN605" t="s"/>
      <c r="AO605" t="s"/>
      <c r="AP605" t="n">
        <v>69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2329884</v>
      </c>
      <c r="AZ605" t="s">
        <v>287</v>
      </c>
      <c r="BA605" t="s"/>
      <c r="BB605" t="n">
        <v>747671</v>
      </c>
      <c r="BC605" t="n">
        <v>42.657</v>
      </c>
      <c r="BD605" t="n">
        <v>42.657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285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46.67</v>
      </c>
      <c r="L606" t="s">
        <v>77</v>
      </c>
      <c r="M606" t="s"/>
      <c r="N606" t="s">
        <v>291</v>
      </c>
      <c r="O606" t="s">
        <v>79</v>
      </c>
      <c r="P606" t="s">
        <v>285</v>
      </c>
      <c r="Q606" t="s"/>
      <c r="R606" t="s">
        <v>117</v>
      </c>
      <c r="S606" t="s">
        <v>292</v>
      </c>
      <c r="T606" t="s">
        <v>82</v>
      </c>
      <c r="U606" t="s"/>
      <c r="V606" t="s">
        <v>83</v>
      </c>
      <c r="W606" t="s">
        <v>105</v>
      </c>
      <c r="X606" t="s"/>
      <c r="Y606" t="s">
        <v>85</v>
      </c>
      <c r="Z606">
        <f>HYPERLINK("https://hotel-media.eclerx.com/savepage/tk_15459883549360192_sr_71.html","info")</f>
        <v/>
      </c>
      <c r="AA606" t="n">
        <v>-2329884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106</v>
      </c>
      <c r="AL606" t="s"/>
      <c r="AM606" t="s"/>
      <c r="AN606" t="s"/>
      <c r="AO606" t="s"/>
      <c r="AP606" t="n">
        <v>69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2329884</v>
      </c>
      <c r="AZ606" t="s">
        <v>287</v>
      </c>
      <c r="BA606" t="s"/>
      <c r="BB606" t="n">
        <v>747671</v>
      </c>
      <c r="BC606" t="n">
        <v>42.657</v>
      </c>
      <c r="BD606" t="n">
        <v>42.657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285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46.67</v>
      </c>
      <c r="L607" t="s">
        <v>77</v>
      </c>
      <c r="M607" t="s"/>
      <c r="N607" t="s">
        <v>134</v>
      </c>
      <c r="O607" t="s">
        <v>79</v>
      </c>
      <c r="P607" t="s">
        <v>285</v>
      </c>
      <c r="Q607" t="s"/>
      <c r="R607" t="s">
        <v>117</v>
      </c>
      <c r="S607" t="s">
        <v>292</v>
      </c>
      <c r="T607" t="s">
        <v>82</v>
      </c>
      <c r="U607" t="s"/>
      <c r="V607" t="s">
        <v>83</v>
      </c>
      <c r="W607" t="s">
        <v>105</v>
      </c>
      <c r="X607" t="s"/>
      <c r="Y607" t="s">
        <v>85</v>
      </c>
      <c r="Z607">
        <f>HYPERLINK("https://hotel-media.eclerx.com/savepage/tk_15459883549360192_sr_71.html","info")</f>
        <v/>
      </c>
      <c r="AA607" t="n">
        <v>-2329884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106</v>
      </c>
      <c r="AL607" t="s"/>
      <c r="AM607" t="s"/>
      <c r="AN607" t="s"/>
      <c r="AO607" t="s"/>
      <c r="AP607" t="n">
        <v>69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2329884</v>
      </c>
      <c r="AZ607" t="s">
        <v>287</v>
      </c>
      <c r="BA607" t="s"/>
      <c r="BB607" t="n">
        <v>747671</v>
      </c>
      <c r="BC607" t="n">
        <v>42.657</v>
      </c>
      <c r="BD607" t="n">
        <v>42.657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285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47.67</v>
      </c>
      <c r="L608" t="s">
        <v>77</v>
      </c>
      <c r="M608" t="s"/>
      <c r="N608" t="s">
        <v>120</v>
      </c>
      <c r="O608" t="s">
        <v>79</v>
      </c>
      <c r="P608" t="s">
        <v>285</v>
      </c>
      <c r="Q608" t="s"/>
      <c r="R608" t="s">
        <v>117</v>
      </c>
      <c r="S608" t="s">
        <v>128</v>
      </c>
      <c r="T608" t="s">
        <v>82</v>
      </c>
      <c r="U608" t="s"/>
      <c r="V608" t="s">
        <v>83</v>
      </c>
      <c r="W608" t="s">
        <v>105</v>
      </c>
      <c r="X608" t="s"/>
      <c r="Y608" t="s">
        <v>85</v>
      </c>
      <c r="Z608">
        <f>HYPERLINK("https://hotel-media.eclerx.com/savepage/tk_15459883549360192_sr_71.html","info")</f>
        <v/>
      </c>
      <c r="AA608" t="n">
        <v>-2329884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106</v>
      </c>
      <c r="AL608" t="s"/>
      <c r="AM608" t="s"/>
      <c r="AN608" t="s"/>
      <c r="AO608" t="s"/>
      <c r="AP608" t="n">
        <v>69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2329884</v>
      </c>
      <c r="AZ608" t="s">
        <v>287</v>
      </c>
      <c r="BA608" t="s"/>
      <c r="BB608" t="n">
        <v>747671</v>
      </c>
      <c r="BC608" t="n">
        <v>42.657</v>
      </c>
      <c r="BD608" t="n">
        <v>42.657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285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47.67</v>
      </c>
      <c r="L609" t="s">
        <v>77</v>
      </c>
      <c r="M609" t="s"/>
      <c r="N609" t="s">
        <v>293</v>
      </c>
      <c r="O609" t="s">
        <v>79</v>
      </c>
      <c r="P609" t="s">
        <v>285</v>
      </c>
      <c r="Q609" t="s"/>
      <c r="R609" t="s">
        <v>117</v>
      </c>
      <c r="S609" t="s">
        <v>128</v>
      </c>
      <c r="T609" t="s">
        <v>82</v>
      </c>
      <c r="U609" t="s"/>
      <c r="V609" t="s">
        <v>83</v>
      </c>
      <c r="W609" t="s">
        <v>105</v>
      </c>
      <c r="X609" t="s"/>
      <c r="Y609" t="s">
        <v>85</v>
      </c>
      <c r="Z609">
        <f>HYPERLINK("https://hotel-media.eclerx.com/savepage/tk_15459883549360192_sr_71.html","info")</f>
        <v/>
      </c>
      <c r="AA609" t="n">
        <v>-2329884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106</v>
      </c>
      <c r="AL609" t="s"/>
      <c r="AM609" t="s"/>
      <c r="AN609" t="s"/>
      <c r="AO609" t="s"/>
      <c r="AP609" t="n">
        <v>69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2329884</v>
      </c>
      <c r="AZ609" t="s">
        <v>287</v>
      </c>
      <c r="BA609" t="s"/>
      <c r="BB609" t="n">
        <v>747671</v>
      </c>
      <c r="BC609" t="n">
        <v>42.657</v>
      </c>
      <c r="BD609" t="n">
        <v>42.657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285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48.67</v>
      </c>
      <c r="L610" t="s">
        <v>77</v>
      </c>
      <c r="M610" t="s"/>
      <c r="N610" t="s">
        <v>136</v>
      </c>
      <c r="O610" t="s">
        <v>79</v>
      </c>
      <c r="P610" t="s">
        <v>285</v>
      </c>
      <c r="Q610" t="s"/>
      <c r="R610" t="s">
        <v>117</v>
      </c>
      <c r="S610" t="s">
        <v>188</v>
      </c>
      <c r="T610" t="s">
        <v>82</v>
      </c>
      <c r="U610" t="s"/>
      <c r="V610" t="s">
        <v>83</v>
      </c>
      <c r="W610" t="s">
        <v>105</v>
      </c>
      <c r="X610" t="s"/>
      <c r="Y610" t="s">
        <v>85</v>
      </c>
      <c r="Z610">
        <f>HYPERLINK("https://hotel-media.eclerx.com/savepage/tk_15459883549360192_sr_71.html","info")</f>
        <v/>
      </c>
      <c r="AA610" t="n">
        <v>-2329884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106</v>
      </c>
      <c r="AL610" t="s"/>
      <c r="AM610" t="s"/>
      <c r="AN610" t="s"/>
      <c r="AO610" t="s"/>
      <c r="AP610" t="n">
        <v>69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2329884</v>
      </c>
      <c r="AZ610" t="s">
        <v>287</v>
      </c>
      <c r="BA610" t="s"/>
      <c r="BB610" t="n">
        <v>747671</v>
      </c>
      <c r="BC610" t="n">
        <v>42.657</v>
      </c>
      <c r="BD610" t="n">
        <v>42.657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285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50.67</v>
      </c>
      <c r="L611" t="s">
        <v>77</v>
      </c>
      <c r="M611" t="s"/>
      <c r="N611" t="s">
        <v>294</v>
      </c>
      <c r="O611" t="s">
        <v>79</v>
      </c>
      <c r="P611" t="s">
        <v>285</v>
      </c>
      <c r="Q611" t="s"/>
      <c r="R611" t="s">
        <v>117</v>
      </c>
      <c r="S611" t="s">
        <v>295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HYPERLINK("https://hotel-media.eclerx.com/savepage/tk_15459883549360192_sr_71.html","info")</f>
        <v/>
      </c>
      <c r="AA611" t="n">
        <v>-2329884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106</v>
      </c>
      <c r="AL611" t="s"/>
      <c r="AM611" t="s"/>
      <c r="AN611" t="s"/>
      <c r="AO611" t="s"/>
      <c r="AP611" t="n">
        <v>69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2329884</v>
      </c>
      <c r="AZ611" t="s">
        <v>287</v>
      </c>
      <c r="BA611" t="s"/>
      <c r="BB611" t="n">
        <v>747671</v>
      </c>
      <c r="BC611" t="n">
        <v>42.657</v>
      </c>
      <c r="BD611" t="n">
        <v>42.657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285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51</v>
      </c>
      <c r="L612" t="s">
        <v>77</v>
      </c>
      <c r="M612" t="s"/>
      <c r="N612" t="s">
        <v>120</v>
      </c>
      <c r="O612" t="s">
        <v>79</v>
      </c>
      <c r="P612" t="s">
        <v>285</v>
      </c>
      <c r="Q612" t="s"/>
      <c r="R612" t="s">
        <v>117</v>
      </c>
      <c r="S612" t="s">
        <v>202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HYPERLINK("https://hotel-media.eclerx.com/savepage/tk_15459883549360192_sr_71.html","info")</f>
        <v/>
      </c>
      <c r="AA612" t="n">
        <v>-2329884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106</v>
      </c>
      <c r="AL612" t="s"/>
      <c r="AM612" t="s"/>
      <c r="AN612" t="s"/>
      <c r="AO612" t="s"/>
      <c r="AP612" t="n">
        <v>69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2329884</v>
      </c>
      <c r="AZ612" t="s">
        <v>287</v>
      </c>
      <c r="BA612" t="s"/>
      <c r="BB612" t="n">
        <v>747671</v>
      </c>
      <c r="BC612" t="n">
        <v>42.657</v>
      </c>
      <c r="BD612" t="n">
        <v>42.657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285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293</v>
      </c>
      <c r="O613" t="s">
        <v>79</v>
      </c>
      <c r="P613" t="s">
        <v>285</v>
      </c>
      <c r="Q613" t="s"/>
      <c r="R613" t="s">
        <v>117</v>
      </c>
      <c r="S613" t="s">
        <v>202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HYPERLINK("https://hotel-media.eclerx.com/savepage/tk_15459883549360192_sr_71.html","info")</f>
        <v/>
      </c>
      <c r="AA613" t="n">
        <v>-2329884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106</v>
      </c>
      <c r="AL613" t="s"/>
      <c r="AM613" t="s"/>
      <c r="AN613" t="s"/>
      <c r="AO613" t="s"/>
      <c r="AP613" t="n">
        <v>69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2329884</v>
      </c>
      <c r="AZ613" t="s">
        <v>287</v>
      </c>
      <c r="BA613" t="s"/>
      <c r="BB613" t="n">
        <v>747671</v>
      </c>
      <c r="BC613" t="n">
        <v>42.657</v>
      </c>
      <c r="BD613" t="n">
        <v>42.657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285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53.67</v>
      </c>
      <c r="L614" t="s">
        <v>77</v>
      </c>
      <c r="M614" t="s"/>
      <c r="N614" t="s">
        <v>291</v>
      </c>
      <c r="O614" t="s">
        <v>79</v>
      </c>
      <c r="P614" t="s">
        <v>285</v>
      </c>
      <c r="Q614" t="s"/>
      <c r="R614" t="s">
        <v>117</v>
      </c>
      <c r="S614" t="s">
        <v>298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HYPERLINK("https://hotel-media.eclerx.com/savepage/tk_15459883549360192_sr_71.html","info")</f>
        <v/>
      </c>
      <c r="AA614" t="n">
        <v>-2329884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106</v>
      </c>
      <c r="AL614" t="s"/>
      <c r="AM614" t="s"/>
      <c r="AN614" t="s"/>
      <c r="AO614" t="s"/>
      <c r="AP614" t="n">
        <v>69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2329884</v>
      </c>
      <c r="AZ614" t="s">
        <v>287</v>
      </c>
      <c r="BA614" t="s"/>
      <c r="BB614" t="n">
        <v>747671</v>
      </c>
      <c r="BC614" t="n">
        <v>42.657</v>
      </c>
      <c r="BD614" t="n">
        <v>42.657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285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55.67</v>
      </c>
      <c r="L615" t="s">
        <v>77</v>
      </c>
      <c r="M615" t="s"/>
      <c r="N615" t="s">
        <v>179</v>
      </c>
      <c r="O615" t="s">
        <v>79</v>
      </c>
      <c r="P615" t="s">
        <v>285</v>
      </c>
      <c r="Q615" t="s"/>
      <c r="R615" t="s">
        <v>117</v>
      </c>
      <c r="S615" t="s">
        <v>274</v>
      </c>
      <c r="T615" t="s">
        <v>82</v>
      </c>
      <c r="U615" t="s"/>
      <c r="V615" t="s">
        <v>83</v>
      </c>
      <c r="W615" t="s">
        <v>105</v>
      </c>
      <c r="X615" t="s"/>
      <c r="Y615" t="s">
        <v>85</v>
      </c>
      <c r="Z615">
        <f>HYPERLINK("https://hotel-media.eclerx.com/savepage/tk_15459883549360192_sr_71.html","info")</f>
        <v/>
      </c>
      <c r="AA615" t="n">
        <v>-2329884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106</v>
      </c>
      <c r="AL615" t="s"/>
      <c r="AM615" t="s"/>
      <c r="AN615" t="s"/>
      <c r="AO615" t="s"/>
      <c r="AP615" t="n">
        <v>69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2329884</v>
      </c>
      <c r="AZ615" t="s">
        <v>287</v>
      </c>
      <c r="BA615" t="s"/>
      <c r="BB615" t="n">
        <v>747671</v>
      </c>
      <c r="BC615" t="n">
        <v>42.657</v>
      </c>
      <c r="BD615" t="n">
        <v>42.657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285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57.33</v>
      </c>
      <c r="L616" t="s">
        <v>77</v>
      </c>
      <c r="M616" t="s"/>
      <c r="N616" t="s">
        <v>179</v>
      </c>
      <c r="O616" t="s">
        <v>79</v>
      </c>
      <c r="P616" t="s">
        <v>285</v>
      </c>
      <c r="Q616" t="s"/>
      <c r="R616" t="s">
        <v>117</v>
      </c>
      <c r="S616" t="s">
        <v>233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HYPERLINK("https://hotel-media.eclerx.com/savepage/tk_15459883549360192_sr_71.html","info")</f>
        <v/>
      </c>
      <c r="AA616" t="n">
        <v>-2329884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106</v>
      </c>
      <c r="AL616" t="s"/>
      <c r="AM616" t="s"/>
      <c r="AN616" t="s"/>
      <c r="AO616" t="s"/>
      <c r="AP616" t="n">
        <v>69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2329884</v>
      </c>
      <c r="AZ616" t="s">
        <v>287</v>
      </c>
      <c r="BA616" t="s"/>
      <c r="BB616" t="n">
        <v>747671</v>
      </c>
      <c r="BC616" t="n">
        <v>42.657</v>
      </c>
      <c r="BD616" t="n">
        <v>42.657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285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63.67</v>
      </c>
      <c r="L617" t="s">
        <v>77</v>
      </c>
      <c r="M617" t="s"/>
      <c r="N617" t="s">
        <v>179</v>
      </c>
      <c r="O617" t="s">
        <v>79</v>
      </c>
      <c r="P617" t="s">
        <v>285</v>
      </c>
      <c r="Q617" t="s"/>
      <c r="R617" t="s">
        <v>117</v>
      </c>
      <c r="S617" t="s">
        <v>299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HYPERLINK("https://hotel-media.eclerx.com/savepage/tk_15459883549360192_sr_71.html","info")</f>
        <v/>
      </c>
      <c r="AA617" t="n">
        <v>-2329884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106</v>
      </c>
      <c r="AL617" t="s"/>
      <c r="AM617" t="s"/>
      <c r="AN617" t="s"/>
      <c r="AO617" t="s"/>
      <c r="AP617" t="n">
        <v>69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2329884</v>
      </c>
      <c r="AZ617" t="s">
        <v>287</v>
      </c>
      <c r="BA617" t="s"/>
      <c r="BB617" t="n">
        <v>747671</v>
      </c>
      <c r="BC617" t="n">
        <v>42.657</v>
      </c>
      <c r="BD617" t="n">
        <v>42.657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285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67.67</v>
      </c>
      <c r="L618" t="s">
        <v>77</v>
      </c>
      <c r="M618" t="s"/>
      <c r="N618" t="s">
        <v>300</v>
      </c>
      <c r="O618" t="s">
        <v>79</v>
      </c>
      <c r="P618" t="s">
        <v>285</v>
      </c>
      <c r="Q618" t="s"/>
      <c r="R618" t="s">
        <v>117</v>
      </c>
      <c r="S618" t="s">
        <v>301</v>
      </c>
      <c r="T618" t="s">
        <v>82</v>
      </c>
      <c r="U618" t="s"/>
      <c r="V618" t="s">
        <v>83</v>
      </c>
      <c r="W618" t="s">
        <v>105</v>
      </c>
      <c r="X618" t="s"/>
      <c r="Y618" t="s">
        <v>85</v>
      </c>
      <c r="Z618">
        <f>HYPERLINK("https://hotel-media.eclerx.com/savepage/tk_15459883549360192_sr_71.html","info")</f>
        <v/>
      </c>
      <c r="AA618" t="n">
        <v>-2329884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106</v>
      </c>
      <c r="AL618" t="s"/>
      <c r="AM618" t="s"/>
      <c r="AN618" t="s"/>
      <c r="AO618" t="s"/>
      <c r="AP618" t="n">
        <v>69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2329884</v>
      </c>
      <c r="AZ618" t="s">
        <v>287</v>
      </c>
      <c r="BA618" t="s"/>
      <c r="BB618" t="n">
        <v>747671</v>
      </c>
      <c r="BC618" t="n">
        <v>42.657</v>
      </c>
      <c r="BD618" t="n">
        <v>42.657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285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300</v>
      </c>
      <c r="O619" t="s">
        <v>79</v>
      </c>
      <c r="P619" t="s">
        <v>285</v>
      </c>
      <c r="Q619" t="s"/>
      <c r="R619" t="s">
        <v>117</v>
      </c>
      <c r="S619" t="s">
        <v>302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HYPERLINK("https://hotel-media.eclerx.com/savepage/tk_15459883549360192_sr_71.html","info")</f>
        <v/>
      </c>
      <c r="AA619" t="n">
        <v>-2329884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106</v>
      </c>
      <c r="AL619" t="s"/>
      <c r="AM619" t="s"/>
      <c r="AN619" t="s"/>
      <c r="AO619" t="s"/>
      <c r="AP619" t="n">
        <v>69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2329884</v>
      </c>
      <c r="AZ619" t="s">
        <v>287</v>
      </c>
      <c r="BA619" t="s"/>
      <c r="BB619" t="n">
        <v>747671</v>
      </c>
      <c r="BC619" t="n">
        <v>42.657</v>
      </c>
      <c r="BD619" t="n">
        <v>42.657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285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74.33</v>
      </c>
      <c r="L620" t="s">
        <v>77</v>
      </c>
      <c r="M620" t="s"/>
      <c r="N620" t="s">
        <v>303</v>
      </c>
      <c r="O620" t="s">
        <v>79</v>
      </c>
      <c r="P620" t="s">
        <v>285</v>
      </c>
      <c r="Q620" t="s"/>
      <c r="R620" t="s">
        <v>117</v>
      </c>
      <c r="S620" t="s">
        <v>304</v>
      </c>
      <c r="T620" t="s">
        <v>82</v>
      </c>
      <c r="U620" t="s"/>
      <c r="V620" t="s">
        <v>83</v>
      </c>
      <c r="W620" t="s">
        <v>105</v>
      </c>
      <c r="X620" t="s"/>
      <c r="Y620" t="s">
        <v>85</v>
      </c>
      <c r="Z620">
        <f>HYPERLINK("https://hotel-media.eclerx.com/savepage/tk_15459883549360192_sr_71.html","info")</f>
        <v/>
      </c>
      <c r="AA620" t="n">
        <v>-2329884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106</v>
      </c>
      <c r="AL620" t="s"/>
      <c r="AM620" t="s"/>
      <c r="AN620" t="s"/>
      <c r="AO620" t="s"/>
      <c r="AP620" t="n">
        <v>69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2329884</v>
      </c>
      <c r="AZ620" t="s">
        <v>287</v>
      </c>
      <c r="BA620" t="s"/>
      <c r="BB620" t="n">
        <v>747671</v>
      </c>
      <c r="BC620" t="n">
        <v>42.657</v>
      </c>
      <c r="BD620" t="n">
        <v>42.657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285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74.67</v>
      </c>
      <c r="L621" t="s">
        <v>77</v>
      </c>
      <c r="M621" t="s"/>
      <c r="N621" t="s">
        <v>305</v>
      </c>
      <c r="O621" t="s">
        <v>79</v>
      </c>
      <c r="P621" t="s">
        <v>285</v>
      </c>
      <c r="Q621" t="s"/>
      <c r="R621" t="s">
        <v>117</v>
      </c>
      <c r="S621" t="s">
        <v>306</v>
      </c>
      <c r="T621" t="s">
        <v>82</v>
      </c>
      <c r="U621" t="s"/>
      <c r="V621" t="s">
        <v>83</v>
      </c>
      <c r="W621" t="s">
        <v>105</v>
      </c>
      <c r="X621" t="s"/>
      <c r="Y621" t="s">
        <v>85</v>
      </c>
      <c r="Z621">
        <f>HYPERLINK("https://hotel-media.eclerx.com/savepage/tk_15459883549360192_sr_71.html","info")</f>
        <v/>
      </c>
      <c r="AA621" t="n">
        <v>-2329884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106</v>
      </c>
      <c r="AL621" t="s"/>
      <c r="AM621" t="s"/>
      <c r="AN621" t="s"/>
      <c r="AO621" t="s"/>
      <c r="AP621" t="n">
        <v>69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2329884</v>
      </c>
      <c r="AZ621" t="s">
        <v>287</v>
      </c>
      <c r="BA621" t="s"/>
      <c r="BB621" t="n">
        <v>747671</v>
      </c>
      <c r="BC621" t="n">
        <v>42.657</v>
      </c>
      <c r="BD621" t="n">
        <v>42.657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285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75.67</v>
      </c>
      <c r="L622" t="s">
        <v>77</v>
      </c>
      <c r="M622" t="s"/>
      <c r="N622" t="s">
        <v>300</v>
      </c>
      <c r="O622" t="s">
        <v>79</v>
      </c>
      <c r="P622" t="s">
        <v>285</v>
      </c>
      <c r="Q622" t="s"/>
      <c r="R622" t="s">
        <v>117</v>
      </c>
      <c r="S622" t="s">
        <v>307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HYPERLINK("https://hotel-media.eclerx.com/savepage/tk_15459883549360192_sr_71.html","info")</f>
        <v/>
      </c>
      <c r="AA622" t="n">
        <v>-2329884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106</v>
      </c>
      <c r="AL622" t="s"/>
      <c r="AM622" t="s"/>
      <c r="AN622" t="s"/>
      <c r="AO622" t="s"/>
      <c r="AP622" t="n">
        <v>69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2329884</v>
      </c>
      <c r="AZ622" t="s">
        <v>287</v>
      </c>
      <c r="BA622" t="s"/>
      <c r="BB622" t="n">
        <v>747671</v>
      </c>
      <c r="BC622" t="n">
        <v>42.657</v>
      </c>
      <c r="BD622" t="n">
        <v>42.657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285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79.67</v>
      </c>
      <c r="L623" t="s">
        <v>77</v>
      </c>
      <c r="M623" t="s"/>
      <c r="N623" t="s">
        <v>308</v>
      </c>
      <c r="O623" t="s">
        <v>79</v>
      </c>
      <c r="P623" t="s">
        <v>285</v>
      </c>
      <c r="Q623" t="s"/>
      <c r="R623" t="s">
        <v>117</v>
      </c>
      <c r="S623" t="s">
        <v>309</v>
      </c>
      <c r="T623" t="s">
        <v>82</v>
      </c>
      <c r="U623" t="s"/>
      <c r="V623" t="s">
        <v>83</v>
      </c>
      <c r="W623" t="s">
        <v>105</v>
      </c>
      <c r="X623" t="s"/>
      <c r="Y623" t="s">
        <v>85</v>
      </c>
      <c r="Z623">
        <f>HYPERLINK("https://hotel-media.eclerx.com/savepage/tk_15459883549360192_sr_71.html","info")</f>
        <v/>
      </c>
      <c r="AA623" t="n">
        <v>-2329884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106</v>
      </c>
      <c r="AL623" t="s"/>
      <c r="AM623" t="s"/>
      <c r="AN623" t="s"/>
      <c r="AO623" t="s"/>
      <c r="AP623" t="n">
        <v>69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2329884</v>
      </c>
      <c r="AZ623" t="s">
        <v>287</v>
      </c>
      <c r="BA623" t="s"/>
      <c r="BB623" t="n">
        <v>747671</v>
      </c>
      <c r="BC623" t="n">
        <v>42.657</v>
      </c>
      <c r="BD623" t="n">
        <v>42.657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285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82.33</v>
      </c>
      <c r="L624" t="s">
        <v>77</v>
      </c>
      <c r="M624" t="s"/>
      <c r="N624" t="s">
        <v>303</v>
      </c>
      <c r="O624" t="s">
        <v>79</v>
      </c>
      <c r="P624" t="s">
        <v>285</v>
      </c>
      <c r="Q624" t="s"/>
      <c r="R624" t="s">
        <v>117</v>
      </c>
      <c r="S624" t="s">
        <v>310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HYPERLINK("https://hotel-media.eclerx.com/savepage/tk_15459883549360192_sr_71.html","info")</f>
        <v/>
      </c>
      <c r="AA624" t="n">
        <v>-2329884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106</v>
      </c>
      <c r="AL624" t="s"/>
      <c r="AM624" t="s"/>
      <c r="AN624" t="s"/>
      <c r="AO624" t="s"/>
      <c r="AP624" t="n">
        <v>69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2329884</v>
      </c>
      <c r="AZ624" t="s">
        <v>287</v>
      </c>
      <c r="BA624" t="s"/>
      <c r="BB624" t="n">
        <v>747671</v>
      </c>
      <c r="BC624" t="n">
        <v>42.657</v>
      </c>
      <c r="BD624" t="n">
        <v>42.657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285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82.33</v>
      </c>
      <c r="L625" t="s">
        <v>77</v>
      </c>
      <c r="M625" t="s"/>
      <c r="N625" t="s">
        <v>308</v>
      </c>
      <c r="O625" t="s">
        <v>79</v>
      </c>
      <c r="P625" t="s">
        <v>285</v>
      </c>
      <c r="Q625" t="s"/>
      <c r="R625" t="s">
        <v>117</v>
      </c>
      <c r="S625" t="s">
        <v>310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HYPERLINK("https://hotel-media.eclerx.com/savepage/tk_15459883549360192_sr_71.html","info")</f>
        <v/>
      </c>
      <c r="AA625" t="n">
        <v>-2329884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106</v>
      </c>
      <c r="AL625" t="s"/>
      <c r="AM625" t="s"/>
      <c r="AN625" t="s"/>
      <c r="AO625" t="s"/>
      <c r="AP625" t="n">
        <v>69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2329884</v>
      </c>
      <c r="AZ625" t="s">
        <v>287</v>
      </c>
      <c r="BA625" t="s"/>
      <c r="BB625" t="n">
        <v>747671</v>
      </c>
      <c r="BC625" t="n">
        <v>42.657</v>
      </c>
      <c r="BD625" t="n">
        <v>42.657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573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28.33</v>
      </c>
      <c r="L626" t="s">
        <v>77</v>
      </c>
      <c r="M626" t="s"/>
      <c r="N626" t="s">
        <v>122</v>
      </c>
      <c r="O626" t="s">
        <v>79</v>
      </c>
      <c r="P626" t="s">
        <v>573</v>
      </c>
      <c r="Q626" t="s"/>
      <c r="R626" t="s">
        <v>117</v>
      </c>
      <c r="S626" t="s">
        <v>159</v>
      </c>
      <c r="T626" t="s">
        <v>82</v>
      </c>
      <c r="U626" t="s"/>
      <c r="V626" t="s">
        <v>83</v>
      </c>
      <c r="W626" t="s">
        <v>105</v>
      </c>
      <c r="X626" t="s"/>
      <c r="Y626" t="s">
        <v>85</v>
      </c>
      <c r="Z626">
        <f>HYPERLINK("https://hotel-media.eclerx.com/savepage/tk_15459882040048234_sr_71.html","info")</f>
        <v/>
      </c>
      <c r="AA626" t="n">
        <v>-2329573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/>
      <c r="AO626" t="s"/>
      <c r="AP626" t="n">
        <v>37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2329573</v>
      </c>
      <c r="AZ626" t="s">
        <v>574</v>
      </c>
      <c r="BA626" t="s"/>
      <c r="BB626" t="n">
        <v>316479</v>
      </c>
      <c r="BC626" t="n">
        <v>42.6959</v>
      </c>
      <c r="BD626" t="n">
        <v>42.6959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573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28.33</v>
      </c>
      <c r="L627" t="s">
        <v>77</v>
      </c>
      <c r="M627" t="s"/>
      <c r="N627" t="s">
        <v>122</v>
      </c>
      <c r="O627" t="s">
        <v>79</v>
      </c>
      <c r="P627" t="s">
        <v>573</v>
      </c>
      <c r="Q627" t="s"/>
      <c r="R627" t="s">
        <v>117</v>
      </c>
      <c r="S627" t="s">
        <v>159</v>
      </c>
      <c r="T627" t="s">
        <v>82</v>
      </c>
      <c r="U627" t="s"/>
      <c r="V627" t="s">
        <v>83</v>
      </c>
      <c r="W627" t="s">
        <v>105</v>
      </c>
      <c r="X627" t="s"/>
      <c r="Y627" t="s">
        <v>85</v>
      </c>
      <c r="Z627">
        <f>HYPERLINK("https://hotel-media.eclerx.com/savepage/tk_15459882040048234_sr_71.html","info")</f>
        <v/>
      </c>
      <c r="AA627" t="n">
        <v>-2329573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/>
      <c r="AO627" t="s"/>
      <c r="AP627" t="n">
        <v>37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2329573</v>
      </c>
      <c r="AZ627" t="s">
        <v>574</v>
      </c>
      <c r="BA627" t="s"/>
      <c r="BB627" t="n">
        <v>316479</v>
      </c>
      <c r="BC627" t="n">
        <v>42.6959</v>
      </c>
      <c r="BD627" t="n">
        <v>42.6959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573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28.67</v>
      </c>
      <c r="L628" t="s">
        <v>77</v>
      </c>
      <c r="M628" t="s"/>
      <c r="N628" t="s">
        <v>122</v>
      </c>
      <c r="O628" t="s">
        <v>79</v>
      </c>
      <c r="P628" t="s">
        <v>573</v>
      </c>
      <c r="Q628" t="s"/>
      <c r="R628" t="s">
        <v>117</v>
      </c>
      <c r="S628" t="s">
        <v>225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HYPERLINK("https://hotel-media.eclerx.com/savepage/tk_15459882040048234_sr_71.html","info")</f>
        <v/>
      </c>
      <c r="AA628" t="n">
        <v>-2329573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/>
      <c r="AO628" t="s"/>
      <c r="AP628" t="n">
        <v>37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2329573</v>
      </c>
      <c r="AZ628" t="s">
        <v>574</v>
      </c>
      <c r="BA628" t="s"/>
      <c r="BB628" t="n">
        <v>316479</v>
      </c>
      <c r="BC628" t="n">
        <v>42.6959</v>
      </c>
      <c r="BD628" t="n">
        <v>42.6959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573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31.67</v>
      </c>
      <c r="L629" t="s">
        <v>77</v>
      </c>
      <c r="M629" t="s"/>
      <c r="N629" t="s">
        <v>122</v>
      </c>
      <c r="O629" t="s">
        <v>79</v>
      </c>
      <c r="P629" t="s">
        <v>573</v>
      </c>
      <c r="Q629" t="s"/>
      <c r="R629" t="s">
        <v>117</v>
      </c>
      <c r="S629" t="s">
        <v>228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HYPERLINK("https://hotel-media.eclerx.com/savepage/tk_15459882040048234_sr_71.html","info")</f>
        <v/>
      </c>
      <c r="AA629" t="n">
        <v>-2329573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/>
      <c r="AO629" t="s"/>
      <c r="AP629" t="n">
        <v>37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2329573</v>
      </c>
      <c r="AZ629" t="s">
        <v>574</v>
      </c>
      <c r="BA629" t="s"/>
      <c r="BB629" t="n">
        <v>316479</v>
      </c>
      <c r="BC629" t="n">
        <v>42.6959</v>
      </c>
      <c r="BD629" t="n">
        <v>42.6959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573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32.33</v>
      </c>
      <c r="L630" t="s">
        <v>77</v>
      </c>
      <c r="M630" t="s"/>
      <c r="N630" t="s">
        <v>123</v>
      </c>
      <c r="O630" t="s">
        <v>79</v>
      </c>
      <c r="P630" t="s">
        <v>573</v>
      </c>
      <c r="Q630" t="s"/>
      <c r="R630" t="s">
        <v>117</v>
      </c>
      <c r="S630" t="s">
        <v>135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HYPERLINK("https://hotel-media.eclerx.com/savepage/tk_15459882040048234_sr_71.html","info")</f>
        <v/>
      </c>
      <c r="AA630" t="n">
        <v>-2329573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/>
      <c r="AO630" t="s"/>
      <c r="AP630" t="n">
        <v>37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2329573</v>
      </c>
      <c r="AZ630" t="s">
        <v>574</v>
      </c>
      <c r="BA630" t="s"/>
      <c r="BB630" t="n">
        <v>316479</v>
      </c>
      <c r="BC630" t="n">
        <v>42.6959</v>
      </c>
      <c r="BD630" t="n">
        <v>42.6959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573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32.33</v>
      </c>
      <c r="L631" t="s">
        <v>77</v>
      </c>
      <c r="M631" t="s"/>
      <c r="N631" t="s">
        <v>123</v>
      </c>
      <c r="O631" t="s">
        <v>79</v>
      </c>
      <c r="P631" t="s">
        <v>573</v>
      </c>
      <c r="Q631" t="s"/>
      <c r="R631" t="s">
        <v>117</v>
      </c>
      <c r="S631" t="s">
        <v>135</v>
      </c>
      <c r="T631" t="s">
        <v>82</v>
      </c>
      <c r="U631" t="s"/>
      <c r="V631" t="s">
        <v>83</v>
      </c>
      <c r="W631" t="s">
        <v>105</v>
      </c>
      <c r="X631" t="s"/>
      <c r="Y631" t="s">
        <v>85</v>
      </c>
      <c r="Z631">
        <f>HYPERLINK("https://hotel-media.eclerx.com/savepage/tk_15459882040048234_sr_71.html","info")</f>
        <v/>
      </c>
      <c r="AA631" t="n">
        <v>-2329573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/>
      <c r="AO631" t="s"/>
      <c r="AP631" t="n">
        <v>37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2329573</v>
      </c>
      <c r="AZ631" t="s">
        <v>574</v>
      </c>
      <c r="BA631" t="s"/>
      <c r="BB631" t="n">
        <v>316479</v>
      </c>
      <c r="BC631" t="n">
        <v>42.6959</v>
      </c>
      <c r="BD631" t="n">
        <v>42.6959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573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32.67</v>
      </c>
      <c r="L632" t="s">
        <v>77</v>
      </c>
      <c r="M632" t="s"/>
      <c r="N632" t="s">
        <v>123</v>
      </c>
      <c r="O632" t="s">
        <v>79</v>
      </c>
      <c r="P632" t="s">
        <v>573</v>
      </c>
      <c r="Q632" t="s"/>
      <c r="R632" t="s">
        <v>117</v>
      </c>
      <c r="S632" t="s">
        <v>81</v>
      </c>
      <c r="T632" t="s">
        <v>82</v>
      </c>
      <c r="U632" t="s"/>
      <c r="V632" t="s">
        <v>83</v>
      </c>
      <c r="W632" t="s">
        <v>105</v>
      </c>
      <c r="X632" t="s"/>
      <c r="Y632" t="s">
        <v>85</v>
      </c>
      <c r="Z632">
        <f>HYPERLINK("https://hotel-media.eclerx.com/savepage/tk_15459882040048234_sr_71.html","info")</f>
        <v/>
      </c>
      <c r="AA632" t="n">
        <v>-2329573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/>
      <c r="AO632" t="s"/>
      <c r="AP632" t="n">
        <v>37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2329573</v>
      </c>
      <c r="AZ632" t="s">
        <v>574</v>
      </c>
      <c r="BA632" t="s"/>
      <c r="BB632" t="n">
        <v>316479</v>
      </c>
      <c r="BC632" t="n">
        <v>42.6959</v>
      </c>
      <c r="BD632" t="n">
        <v>42.6959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573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34</v>
      </c>
      <c r="L633" t="s">
        <v>77</v>
      </c>
      <c r="M633" t="s"/>
      <c r="N633" t="s">
        <v>575</v>
      </c>
      <c r="O633" t="s">
        <v>79</v>
      </c>
      <c r="P633" t="s">
        <v>573</v>
      </c>
      <c r="Q633" t="s"/>
      <c r="R633" t="s">
        <v>117</v>
      </c>
      <c r="S633" t="s">
        <v>185</v>
      </c>
      <c r="T633" t="s">
        <v>82</v>
      </c>
      <c r="U633" t="s"/>
      <c r="V633" t="s">
        <v>83</v>
      </c>
      <c r="W633" t="s">
        <v>105</v>
      </c>
      <c r="X633" t="s"/>
      <c r="Y633" t="s">
        <v>85</v>
      </c>
      <c r="Z633">
        <f>HYPERLINK("https://hotel-media.eclerx.com/savepage/tk_15459882040048234_sr_71.html","info")</f>
        <v/>
      </c>
      <c r="AA633" t="n">
        <v>-2329573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/>
      <c r="AO633" t="s"/>
      <c r="AP633" t="n">
        <v>37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2329573</v>
      </c>
      <c r="AZ633" t="s">
        <v>574</v>
      </c>
      <c r="BA633" t="s"/>
      <c r="BB633" t="n">
        <v>316479</v>
      </c>
      <c r="BC633" t="n">
        <v>42.6959</v>
      </c>
      <c r="BD633" t="n">
        <v>42.6959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573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35.67</v>
      </c>
      <c r="L634" t="s">
        <v>77</v>
      </c>
      <c r="M634" t="s"/>
      <c r="N634" t="s">
        <v>123</v>
      </c>
      <c r="O634" t="s">
        <v>79</v>
      </c>
      <c r="P634" t="s">
        <v>573</v>
      </c>
      <c r="Q634" t="s"/>
      <c r="R634" t="s">
        <v>117</v>
      </c>
      <c r="S634" t="s">
        <v>267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HYPERLINK("https://hotel-media.eclerx.com/savepage/tk_15459882040048234_sr_71.html","info")</f>
        <v/>
      </c>
      <c r="AA634" t="n">
        <v>-2329573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/>
      <c r="AO634" t="s"/>
      <c r="AP634" t="n">
        <v>37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2329573</v>
      </c>
      <c r="AZ634" t="s">
        <v>574</v>
      </c>
      <c r="BA634" t="s"/>
      <c r="BB634" t="n">
        <v>316479</v>
      </c>
      <c r="BC634" t="n">
        <v>42.6959</v>
      </c>
      <c r="BD634" t="n">
        <v>42.6959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573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38.33</v>
      </c>
      <c r="L635" t="s">
        <v>77</v>
      </c>
      <c r="M635" t="s"/>
      <c r="N635" t="s">
        <v>456</v>
      </c>
      <c r="O635" t="s">
        <v>79</v>
      </c>
      <c r="P635" t="s">
        <v>573</v>
      </c>
      <c r="Q635" t="s"/>
      <c r="R635" t="s">
        <v>117</v>
      </c>
      <c r="S635" t="s">
        <v>200</v>
      </c>
      <c r="T635" t="s">
        <v>82</v>
      </c>
      <c r="U635" t="s"/>
      <c r="V635" t="s">
        <v>83</v>
      </c>
      <c r="W635" t="s">
        <v>105</v>
      </c>
      <c r="X635" t="s"/>
      <c r="Y635" t="s">
        <v>85</v>
      </c>
      <c r="Z635">
        <f>HYPERLINK("https://hotel-media.eclerx.com/savepage/tk_15459882040048234_sr_71.html","info")</f>
        <v/>
      </c>
      <c r="AA635" t="n">
        <v>-2329573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/>
      <c r="AO635" t="s"/>
      <c r="AP635" t="n">
        <v>37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2329573</v>
      </c>
      <c r="AZ635" t="s">
        <v>574</v>
      </c>
      <c r="BA635" t="s"/>
      <c r="BB635" t="n">
        <v>316479</v>
      </c>
      <c r="BC635" t="n">
        <v>42.6959</v>
      </c>
      <c r="BD635" t="n">
        <v>42.6959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573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42.33</v>
      </c>
      <c r="L636" t="s">
        <v>77</v>
      </c>
      <c r="M636" t="s"/>
      <c r="N636" t="s">
        <v>576</v>
      </c>
      <c r="O636" t="s">
        <v>79</v>
      </c>
      <c r="P636" t="s">
        <v>573</v>
      </c>
      <c r="Q636" t="s"/>
      <c r="R636" t="s">
        <v>117</v>
      </c>
      <c r="S636" t="s">
        <v>269</v>
      </c>
      <c r="T636" t="s">
        <v>82</v>
      </c>
      <c r="U636" t="s"/>
      <c r="V636" t="s">
        <v>83</v>
      </c>
      <c r="W636" t="s">
        <v>105</v>
      </c>
      <c r="X636" t="s"/>
      <c r="Y636" t="s">
        <v>85</v>
      </c>
      <c r="Z636">
        <f>HYPERLINK("https://hotel-media.eclerx.com/savepage/tk_15459882040048234_sr_71.html","info")</f>
        <v/>
      </c>
      <c r="AA636" t="n">
        <v>-2329573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/>
      <c r="AO636" t="s"/>
      <c r="AP636" t="n">
        <v>37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2329573</v>
      </c>
      <c r="AZ636" t="s">
        <v>574</v>
      </c>
      <c r="BA636" t="s"/>
      <c r="BB636" t="n">
        <v>316479</v>
      </c>
      <c r="BC636" t="n">
        <v>42.6959</v>
      </c>
      <c r="BD636" t="n">
        <v>42.6959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573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45.67</v>
      </c>
      <c r="L637" t="s">
        <v>77</v>
      </c>
      <c r="M637" t="s"/>
      <c r="N637" t="s">
        <v>122</v>
      </c>
      <c r="O637" t="s">
        <v>79</v>
      </c>
      <c r="P637" t="s">
        <v>573</v>
      </c>
      <c r="Q637" t="s"/>
      <c r="R637" t="s">
        <v>117</v>
      </c>
      <c r="S637" t="s">
        <v>186</v>
      </c>
      <c r="T637" t="s">
        <v>82</v>
      </c>
      <c r="U637" t="s"/>
      <c r="V637" t="s">
        <v>83</v>
      </c>
      <c r="W637" t="s">
        <v>187</v>
      </c>
      <c r="X637" t="s"/>
      <c r="Y637" t="s">
        <v>85</v>
      </c>
      <c r="Z637">
        <f>HYPERLINK("https://hotel-media.eclerx.com/savepage/tk_15459882040048234_sr_71.html","info")</f>
        <v/>
      </c>
      <c r="AA637" t="n">
        <v>-2329573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/>
      <c r="AO637" t="s"/>
      <c r="AP637" t="n">
        <v>37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2329573</v>
      </c>
      <c r="AZ637" t="s">
        <v>574</v>
      </c>
      <c r="BA637" t="s"/>
      <c r="BB637" t="n">
        <v>316479</v>
      </c>
      <c r="BC637" t="n">
        <v>42.6959</v>
      </c>
      <c r="BD637" t="n">
        <v>42.6959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573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47</v>
      </c>
      <c r="L638" t="s">
        <v>77</v>
      </c>
      <c r="M638" t="s"/>
      <c r="N638" t="s">
        <v>576</v>
      </c>
      <c r="O638" t="s">
        <v>79</v>
      </c>
      <c r="P638" t="s">
        <v>573</v>
      </c>
      <c r="Q638" t="s"/>
      <c r="R638" t="s">
        <v>117</v>
      </c>
      <c r="S638" t="s">
        <v>345</v>
      </c>
      <c r="T638" t="s">
        <v>82</v>
      </c>
      <c r="U638" t="s"/>
      <c r="V638" t="s">
        <v>83</v>
      </c>
      <c r="W638" t="s">
        <v>105</v>
      </c>
      <c r="X638" t="s"/>
      <c r="Y638" t="s">
        <v>85</v>
      </c>
      <c r="Z638">
        <f>HYPERLINK("https://hotel-media.eclerx.com/savepage/tk_15459882040048234_sr_71.html","info")</f>
        <v/>
      </c>
      <c r="AA638" t="n">
        <v>-2329573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/>
      <c r="AO638" t="s"/>
      <c r="AP638" t="n">
        <v>37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2329573</v>
      </c>
      <c r="AZ638" t="s">
        <v>574</v>
      </c>
      <c r="BA638" t="s"/>
      <c r="BB638" t="n">
        <v>316479</v>
      </c>
      <c r="BC638" t="n">
        <v>42.6959</v>
      </c>
      <c r="BD638" t="n">
        <v>42.6959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573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47.33</v>
      </c>
      <c r="L639" t="s">
        <v>77</v>
      </c>
      <c r="M639" t="s"/>
      <c r="N639" t="s">
        <v>576</v>
      </c>
      <c r="O639" t="s">
        <v>79</v>
      </c>
      <c r="P639" t="s">
        <v>573</v>
      </c>
      <c r="Q639" t="s"/>
      <c r="R639" t="s">
        <v>117</v>
      </c>
      <c r="S639" t="s">
        <v>420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HYPERLINK("https://hotel-media.eclerx.com/savepage/tk_15459882040048234_sr_71.html","info")</f>
        <v/>
      </c>
      <c r="AA639" t="n">
        <v>-2329573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/>
      <c r="AO639" t="s"/>
      <c r="AP639" t="n">
        <v>37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2329573</v>
      </c>
      <c r="AZ639" t="s">
        <v>574</v>
      </c>
      <c r="BA639" t="s"/>
      <c r="BB639" t="n">
        <v>316479</v>
      </c>
      <c r="BC639" t="n">
        <v>42.6959</v>
      </c>
      <c r="BD639" t="n">
        <v>42.6959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573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48.67</v>
      </c>
      <c r="L640" t="s">
        <v>77</v>
      </c>
      <c r="M640" t="s"/>
      <c r="N640" t="s">
        <v>123</v>
      </c>
      <c r="O640" t="s">
        <v>79</v>
      </c>
      <c r="P640" t="s">
        <v>573</v>
      </c>
      <c r="Q640" t="s"/>
      <c r="R640" t="s">
        <v>117</v>
      </c>
      <c r="S640" t="s">
        <v>188</v>
      </c>
      <c r="T640" t="s">
        <v>82</v>
      </c>
      <c r="U640" t="s"/>
      <c r="V640" t="s">
        <v>83</v>
      </c>
      <c r="W640" t="s">
        <v>187</v>
      </c>
      <c r="X640" t="s"/>
      <c r="Y640" t="s">
        <v>85</v>
      </c>
      <c r="Z640">
        <f>HYPERLINK("https://hotel-media.eclerx.com/savepage/tk_15459882040048234_sr_71.html","info")</f>
        <v/>
      </c>
      <c r="AA640" t="n">
        <v>-2329573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/>
      <c r="AO640" t="s"/>
      <c r="AP640" t="n">
        <v>37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2329573</v>
      </c>
      <c r="AZ640" t="s">
        <v>574</v>
      </c>
      <c r="BA640" t="s"/>
      <c r="BB640" t="n">
        <v>316479</v>
      </c>
      <c r="BC640" t="n">
        <v>42.6959</v>
      </c>
      <c r="BD640" t="n">
        <v>42.6959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573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52.33</v>
      </c>
      <c r="L641" t="s">
        <v>77</v>
      </c>
      <c r="M641" t="s"/>
      <c r="N641" t="s">
        <v>576</v>
      </c>
      <c r="O641" t="s">
        <v>79</v>
      </c>
      <c r="P641" t="s">
        <v>573</v>
      </c>
      <c r="Q641" t="s"/>
      <c r="R641" t="s">
        <v>117</v>
      </c>
      <c r="S641" t="s">
        <v>358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HYPERLINK("https://hotel-media.eclerx.com/savepage/tk_15459882040048234_sr_71.html","info")</f>
        <v/>
      </c>
      <c r="AA641" t="n">
        <v>-2329573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/>
      <c r="AO641" t="s"/>
      <c r="AP641" t="n">
        <v>37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2329573</v>
      </c>
      <c r="AZ641" t="s">
        <v>574</v>
      </c>
      <c r="BA641" t="s"/>
      <c r="BB641" t="n">
        <v>316479</v>
      </c>
      <c r="BC641" t="n">
        <v>42.6959</v>
      </c>
      <c r="BD641" t="n">
        <v>42.6959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573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62</v>
      </c>
      <c r="L642" t="s">
        <v>77</v>
      </c>
      <c r="M642" t="s"/>
      <c r="N642" t="s">
        <v>122</v>
      </c>
      <c r="O642" t="s">
        <v>79</v>
      </c>
      <c r="P642" t="s">
        <v>573</v>
      </c>
      <c r="Q642" t="s"/>
      <c r="R642" t="s">
        <v>117</v>
      </c>
      <c r="S642" t="s">
        <v>577</v>
      </c>
      <c r="T642" t="s">
        <v>82</v>
      </c>
      <c r="U642" t="s"/>
      <c r="V642" t="s">
        <v>83</v>
      </c>
      <c r="W642" t="s">
        <v>192</v>
      </c>
      <c r="X642" t="s"/>
      <c r="Y642" t="s">
        <v>85</v>
      </c>
      <c r="Z642">
        <f>HYPERLINK("https://hotel-media.eclerx.com/savepage/tk_15459882040048234_sr_71.html","info")</f>
        <v/>
      </c>
      <c r="AA642" t="n">
        <v>-2329573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/>
      <c r="AO642" t="s"/>
      <c r="AP642" t="n">
        <v>37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2329573</v>
      </c>
      <c r="AZ642" t="s">
        <v>574</v>
      </c>
      <c r="BA642" t="s"/>
      <c r="BB642" t="n">
        <v>316479</v>
      </c>
      <c r="BC642" t="n">
        <v>42.6959</v>
      </c>
      <c r="BD642" t="n">
        <v>42.6959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573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123</v>
      </c>
      <c r="O643" t="s">
        <v>79</v>
      </c>
      <c r="P643" t="s">
        <v>573</v>
      </c>
      <c r="Q643" t="s"/>
      <c r="R643" t="s">
        <v>117</v>
      </c>
      <c r="S643" t="s">
        <v>491</v>
      </c>
      <c r="T643" t="s">
        <v>82</v>
      </c>
      <c r="U643" t="s"/>
      <c r="V643" t="s">
        <v>83</v>
      </c>
      <c r="W643" t="s">
        <v>192</v>
      </c>
      <c r="X643" t="s"/>
      <c r="Y643" t="s">
        <v>85</v>
      </c>
      <c r="Z643">
        <f>HYPERLINK("https://hotel-media.eclerx.com/savepage/tk_15459882040048234_sr_71.html","info")</f>
        <v/>
      </c>
      <c r="AA643" t="n">
        <v>-2329573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/>
      <c r="AO643" t="s"/>
      <c r="AP643" t="n">
        <v>37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2329573</v>
      </c>
      <c r="AZ643" t="s">
        <v>574</v>
      </c>
      <c r="BA643" t="s"/>
      <c r="BB643" t="n">
        <v>316479</v>
      </c>
      <c r="BC643" t="n">
        <v>42.6959</v>
      </c>
      <c r="BD643" t="n">
        <v>42.6959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573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73.67</v>
      </c>
      <c r="L644" t="s">
        <v>77</v>
      </c>
      <c r="M644" t="s"/>
      <c r="N644" t="s">
        <v>576</v>
      </c>
      <c r="O644" t="s">
        <v>79</v>
      </c>
      <c r="P644" t="s">
        <v>573</v>
      </c>
      <c r="Q644" t="s"/>
      <c r="R644" t="s">
        <v>117</v>
      </c>
      <c r="S644" t="s">
        <v>578</v>
      </c>
      <c r="T644" t="s">
        <v>82</v>
      </c>
      <c r="U644" t="s"/>
      <c r="V644" t="s">
        <v>83</v>
      </c>
      <c r="W644" t="s">
        <v>187</v>
      </c>
      <c r="X644" t="s"/>
      <c r="Y644" t="s">
        <v>85</v>
      </c>
      <c r="Z644">
        <f>HYPERLINK("https://hotel-media.eclerx.com/savepage/tk_15459882040048234_sr_71.html","info")</f>
        <v/>
      </c>
      <c r="AA644" t="n">
        <v>-2329573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/>
      <c r="AO644" t="s"/>
      <c r="AP644" t="n">
        <v>37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2329573</v>
      </c>
      <c r="AZ644" t="s">
        <v>574</v>
      </c>
      <c r="BA644" t="s"/>
      <c r="BB644" t="n">
        <v>316479</v>
      </c>
      <c r="BC644" t="n">
        <v>42.6959</v>
      </c>
      <c r="BD644" t="n">
        <v>42.6959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579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18.33</v>
      </c>
      <c r="L645" t="s">
        <v>77</v>
      </c>
      <c r="M645" t="s"/>
      <c r="N645" t="s">
        <v>122</v>
      </c>
      <c r="O645" t="s">
        <v>79</v>
      </c>
      <c r="P645" t="s">
        <v>579</v>
      </c>
      <c r="Q645" t="s"/>
      <c r="R645" t="s">
        <v>580</v>
      </c>
      <c r="S645" t="s">
        <v>143</v>
      </c>
      <c r="T645" t="s">
        <v>82</v>
      </c>
      <c r="U645" t="s"/>
      <c r="V645" t="s">
        <v>83</v>
      </c>
      <c r="W645" t="s">
        <v>105</v>
      </c>
      <c r="X645" t="s"/>
      <c r="Y645" t="s">
        <v>85</v>
      </c>
      <c r="Z645">
        <f>HYPERLINK("https://hotel-media.eclerx.com/savepage/tk_15459881850876777_sr_71.html","info")</f>
        <v/>
      </c>
      <c r="AA645" t="n">
        <v>-2329541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106</v>
      </c>
      <c r="AL645" t="s"/>
      <c r="AM645" t="s"/>
      <c r="AN645" t="s"/>
      <c r="AO645" t="s"/>
      <c r="AP645" t="n">
        <v>33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2329541</v>
      </c>
      <c r="AZ645" t="s">
        <v>581</v>
      </c>
      <c r="BA645" t="s"/>
      <c r="BB645" t="n">
        <v>2192961</v>
      </c>
      <c r="BC645" t="n">
        <v>42.7009</v>
      </c>
      <c r="BD645" t="n">
        <v>42.7009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229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43.33</v>
      </c>
      <c r="L646" t="s">
        <v>77</v>
      </c>
      <c r="M646" t="s"/>
      <c r="N646" t="s">
        <v>103</v>
      </c>
      <c r="O646" t="s">
        <v>79</v>
      </c>
      <c r="P646" t="s">
        <v>229</v>
      </c>
      <c r="Q646" t="s"/>
      <c r="R646" t="s">
        <v>162</v>
      </c>
      <c r="S646" t="s">
        <v>126</v>
      </c>
      <c r="T646" t="s">
        <v>82</v>
      </c>
      <c r="U646" t="s"/>
      <c r="V646" t="s">
        <v>83</v>
      </c>
      <c r="W646" t="s">
        <v>105</v>
      </c>
      <c r="X646" t="s"/>
      <c r="Y646" t="s">
        <v>85</v>
      </c>
      <c r="Z646">
        <f>HYPERLINK("https://hotel-media.eclerx.com/savepage/tk_15459884443844044_sr_71.html","info")</f>
        <v/>
      </c>
      <c r="AA646" t="n">
        <v>-2992965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/>
      <c r="AO646" t="s"/>
      <c r="AP646" t="n">
        <v>88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2992965</v>
      </c>
      <c r="AZ646" t="s">
        <v>230</v>
      </c>
      <c r="BA646" t="s"/>
      <c r="BB646" t="n">
        <v>112072</v>
      </c>
      <c r="BC646" t="n">
        <v>42.7</v>
      </c>
      <c r="BD646" t="n">
        <v>42.7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229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43.33</v>
      </c>
      <c r="L647" t="s">
        <v>77</v>
      </c>
      <c r="M647" t="s"/>
      <c r="N647" t="s">
        <v>231</v>
      </c>
      <c r="O647" t="s">
        <v>79</v>
      </c>
      <c r="P647" t="s">
        <v>229</v>
      </c>
      <c r="Q647" t="s"/>
      <c r="R647" t="s">
        <v>162</v>
      </c>
      <c r="S647" t="s">
        <v>126</v>
      </c>
      <c r="T647" t="s">
        <v>82</v>
      </c>
      <c r="U647" t="s"/>
      <c r="V647" t="s">
        <v>83</v>
      </c>
      <c r="W647" t="s">
        <v>105</v>
      </c>
      <c r="X647" t="s"/>
      <c r="Y647" t="s">
        <v>85</v>
      </c>
      <c r="Z647">
        <f>HYPERLINK("https://hotel-media.eclerx.com/savepage/tk_15459884443844044_sr_71.html","info")</f>
        <v/>
      </c>
      <c r="AA647" t="n">
        <v>-2992965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/>
      <c r="AO647" t="s"/>
      <c r="AP647" t="n">
        <v>88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2992965</v>
      </c>
      <c r="AZ647" t="s">
        <v>230</v>
      </c>
      <c r="BA647" t="s"/>
      <c r="BB647" t="n">
        <v>112072</v>
      </c>
      <c r="BC647" t="n">
        <v>42.7</v>
      </c>
      <c r="BD647" t="n">
        <v>42.7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229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52.67</v>
      </c>
      <c r="L648" t="s">
        <v>77</v>
      </c>
      <c r="M648" t="s"/>
      <c r="N648" t="s">
        <v>103</v>
      </c>
      <c r="O648" t="s">
        <v>79</v>
      </c>
      <c r="P648" t="s">
        <v>229</v>
      </c>
      <c r="Q648" t="s"/>
      <c r="R648" t="s">
        <v>162</v>
      </c>
      <c r="S648" t="s">
        <v>203</v>
      </c>
      <c r="T648" t="s">
        <v>82</v>
      </c>
      <c r="U648" t="s"/>
      <c r="V648" t="s">
        <v>83</v>
      </c>
      <c r="W648" t="s">
        <v>105</v>
      </c>
      <c r="X648" t="s"/>
      <c r="Y648" t="s">
        <v>85</v>
      </c>
      <c r="Z648">
        <f>HYPERLINK("https://hotel-media.eclerx.com/savepage/tk_15459884443844044_sr_71.html","info")</f>
        <v/>
      </c>
      <c r="AA648" t="n">
        <v>-2992965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/>
      <c r="AO648" t="s"/>
      <c r="AP648" t="n">
        <v>88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2992965</v>
      </c>
      <c r="AZ648" t="s">
        <v>230</v>
      </c>
      <c r="BA648" t="s"/>
      <c r="BB648" t="n">
        <v>112072</v>
      </c>
      <c r="BC648" t="n">
        <v>42.7</v>
      </c>
      <c r="BD648" t="n">
        <v>42.7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229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52.67</v>
      </c>
      <c r="L649" t="s">
        <v>77</v>
      </c>
      <c r="M649" t="s"/>
      <c r="N649" t="s">
        <v>231</v>
      </c>
      <c r="O649" t="s">
        <v>79</v>
      </c>
      <c r="P649" t="s">
        <v>229</v>
      </c>
      <c r="Q649" t="s"/>
      <c r="R649" t="s">
        <v>162</v>
      </c>
      <c r="S649" t="s">
        <v>203</v>
      </c>
      <c r="T649" t="s">
        <v>82</v>
      </c>
      <c r="U649" t="s"/>
      <c r="V649" t="s">
        <v>83</v>
      </c>
      <c r="W649" t="s">
        <v>105</v>
      </c>
      <c r="X649" t="s"/>
      <c r="Y649" t="s">
        <v>85</v>
      </c>
      <c r="Z649">
        <f>HYPERLINK("https://hotel-media.eclerx.com/savepage/tk_15459884443844044_sr_71.html","info")</f>
        <v/>
      </c>
      <c r="AA649" t="n">
        <v>-2992965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/>
      <c r="AO649" t="s"/>
      <c r="AP649" t="n">
        <v>88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2992965</v>
      </c>
      <c r="AZ649" t="s">
        <v>230</v>
      </c>
      <c r="BA649" t="s"/>
      <c r="BB649" t="n">
        <v>112072</v>
      </c>
      <c r="BC649" t="n">
        <v>42.7</v>
      </c>
      <c r="BD649" t="n">
        <v>42.7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229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61</v>
      </c>
      <c r="L650" t="s">
        <v>77</v>
      </c>
      <c r="M650" t="s"/>
      <c r="N650" t="s">
        <v>235</v>
      </c>
      <c r="O650" t="s">
        <v>79</v>
      </c>
      <c r="P650" t="s">
        <v>229</v>
      </c>
      <c r="Q650" t="s"/>
      <c r="R650" t="s">
        <v>162</v>
      </c>
      <c r="S650" t="s">
        <v>236</v>
      </c>
      <c r="T650" t="s">
        <v>82</v>
      </c>
      <c r="U650" t="s"/>
      <c r="V650" t="s">
        <v>83</v>
      </c>
      <c r="W650" t="s">
        <v>105</v>
      </c>
      <c r="X650" t="s"/>
      <c r="Y650" t="s">
        <v>85</v>
      </c>
      <c r="Z650">
        <f>HYPERLINK("https://hotel-media.eclerx.com/savepage/tk_15459884443844044_sr_71.html","info")</f>
        <v/>
      </c>
      <c r="AA650" t="n">
        <v>-2992965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88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2992965</v>
      </c>
      <c r="AZ650" t="s">
        <v>230</v>
      </c>
      <c r="BA650" t="s"/>
      <c r="BB650" t="n">
        <v>112072</v>
      </c>
      <c r="BC650" t="n">
        <v>42.7</v>
      </c>
      <c r="BD650" t="n">
        <v>42.7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229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61</v>
      </c>
      <c r="L651" t="s">
        <v>77</v>
      </c>
      <c r="M651" t="s"/>
      <c r="N651" t="s">
        <v>237</v>
      </c>
      <c r="O651" t="s">
        <v>79</v>
      </c>
      <c r="P651" t="s">
        <v>229</v>
      </c>
      <c r="Q651" t="s"/>
      <c r="R651" t="s">
        <v>162</v>
      </c>
      <c r="S651" t="s">
        <v>236</v>
      </c>
      <c r="T651" t="s">
        <v>82</v>
      </c>
      <c r="U651" t="s"/>
      <c r="V651" t="s">
        <v>83</v>
      </c>
      <c r="W651" t="s">
        <v>105</v>
      </c>
      <c r="X651" t="s"/>
      <c r="Y651" t="s">
        <v>85</v>
      </c>
      <c r="Z651">
        <f>HYPERLINK("https://hotel-media.eclerx.com/savepage/tk_15459884443844044_sr_71.html","info")</f>
        <v/>
      </c>
      <c r="AA651" t="n">
        <v>-2992965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88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2992965</v>
      </c>
      <c r="AZ651" t="s">
        <v>230</v>
      </c>
      <c r="BA651" t="s"/>
      <c r="BB651" t="n">
        <v>112072</v>
      </c>
      <c r="BC651" t="n">
        <v>42.7</v>
      </c>
      <c r="BD651" t="n">
        <v>42.7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229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72.33</v>
      </c>
      <c r="L652" t="s">
        <v>77</v>
      </c>
      <c r="M652" t="s"/>
      <c r="N652" t="s">
        <v>235</v>
      </c>
      <c r="O652" t="s">
        <v>79</v>
      </c>
      <c r="P652" t="s">
        <v>229</v>
      </c>
      <c r="Q652" t="s"/>
      <c r="R652" t="s">
        <v>162</v>
      </c>
      <c r="S652" t="s">
        <v>238</v>
      </c>
      <c r="T652" t="s">
        <v>82</v>
      </c>
      <c r="U652" t="s"/>
      <c r="V652" t="s">
        <v>83</v>
      </c>
      <c r="W652" t="s">
        <v>105</v>
      </c>
      <c r="X652" t="s"/>
      <c r="Y652" t="s">
        <v>85</v>
      </c>
      <c r="Z652">
        <f>HYPERLINK("https://hotel-media.eclerx.com/savepage/tk_15459884443844044_sr_71.html","info")</f>
        <v/>
      </c>
      <c r="AA652" t="n">
        <v>-2992965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88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2992965</v>
      </c>
      <c r="AZ652" t="s">
        <v>230</v>
      </c>
      <c r="BA652" t="s"/>
      <c r="BB652" t="n">
        <v>112072</v>
      </c>
      <c r="BC652" t="n">
        <v>42.7</v>
      </c>
      <c r="BD652" t="n">
        <v>42.7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229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72.33</v>
      </c>
      <c r="L653" t="s">
        <v>77</v>
      </c>
      <c r="M653" t="s"/>
      <c r="N653" t="s">
        <v>239</v>
      </c>
      <c r="O653" t="s">
        <v>79</v>
      </c>
      <c r="P653" t="s">
        <v>229</v>
      </c>
      <c r="Q653" t="s"/>
      <c r="R653" t="s">
        <v>162</v>
      </c>
      <c r="S653" t="s">
        <v>238</v>
      </c>
      <c r="T653" t="s">
        <v>82</v>
      </c>
      <c r="U653" t="s"/>
      <c r="V653" t="s">
        <v>83</v>
      </c>
      <c r="W653" t="s">
        <v>105</v>
      </c>
      <c r="X653" t="s"/>
      <c r="Y653" t="s">
        <v>85</v>
      </c>
      <c r="Z653">
        <f>HYPERLINK("https://hotel-media.eclerx.com/savepage/tk_15459884443844044_sr_71.html","info")</f>
        <v/>
      </c>
      <c r="AA653" t="n">
        <v>-2992965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88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2992965</v>
      </c>
      <c r="AZ653" t="s">
        <v>230</v>
      </c>
      <c r="BA653" t="s"/>
      <c r="BB653" t="n">
        <v>112072</v>
      </c>
      <c r="BC653" t="n">
        <v>42.7</v>
      </c>
      <c r="BD653" t="n">
        <v>42.7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229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72.33</v>
      </c>
      <c r="L654" t="s">
        <v>77</v>
      </c>
      <c r="M654" t="s"/>
      <c r="N654" t="s">
        <v>237</v>
      </c>
      <c r="O654" t="s">
        <v>79</v>
      </c>
      <c r="P654" t="s">
        <v>229</v>
      </c>
      <c r="Q654" t="s"/>
      <c r="R654" t="s">
        <v>162</v>
      </c>
      <c r="S654" t="s">
        <v>238</v>
      </c>
      <c r="T654" t="s">
        <v>82</v>
      </c>
      <c r="U654" t="s"/>
      <c r="V654" t="s">
        <v>83</v>
      </c>
      <c r="W654" t="s">
        <v>105</v>
      </c>
      <c r="X654" t="s"/>
      <c r="Y654" t="s">
        <v>85</v>
      </c>
      <c r="Z654">
        <f>HYPERLINK("https://hotel-media.eclerx.com/savepage/tk_15459884443844044_sr_71.html","info")</f>
        <v/>
      </c>
      <c r="AA654" t="n">
        <v>-2992965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88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2992965</v>
      </c>
      <c r="AZ654" t="s">
        <v>230</v>
      </c>
      <c r="BA654" t="s"/>
      <c r="BB654" t="n">
        <v>112072</v>
      </c>
      <c r="BC654" t="n">
        <v>42.7</v>
      </c>
      <c r="BD654" t="n">
        <v>42.7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229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85.33</v>
      </c>
      <c r="L655" t="s">
        <v>77</v>
      </c>
      <c r="M655" t="s"/>
      <c r="N655" t="s">
        <v>239</v>
      </c>
      <c r="O655" t="s">
        <v>79</v>
      </c>
      <c r="P655" t="s">
        <v>229</v>
      </c>
      <c r="Q655" t="s"/>
      <c r="R655" t="s">
        <v>162</v>
      </c>
      <c r="S655" t="s">
        <v>242</v>
      </c>
      <c r="T655" t="s">
        <v>82</v>
      </c>
      <c r="U655" t="s"/>
      <c r="V655" t="s">
        <v>83</v>
      </c>
      <c r="W655" t="s">
        <v>105</v>
      </c>
      <c r="X655" t="s"/>
      <c r="Y655" t="s">
        <v>85</v>
      </c>
      <c r="Z655">
        <f>HYPERLINK("https://hotel-media.eclerx.com/savepage/tk_15459884443844044_sr_71.html","info")</f>
        <v/>
      </c>
      <c r="AA655" t="n">
        <v>-2992965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88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2992965</v>
      </c>
      <c r="AZ655" t="s">
        <v>230</v>
      </c>
      <c r="BA655" t="s"/>
      <c r="BB655" t="n">
        <v>112072</v>
      </c>
      <c r="BC655" t="n">
        <v>42.7</v>
      </c>
      <c r="BD655" t="n">
        <v>42.7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229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89.33</v>
      </c>
      <c r="L656" t="s">
        <v>77</v>
      </c>
      <c r="M656" t="s"/>
      <c r="N656" t="s">
        <v>243</v>
      </c>
      <c r="O656" t="s">
        <v>79</v>
      </c>
      <c r="P656" t="s">
        <v>229</v>
      </c>
      <c r="Q656" t="s"/>
      <c r="R656" t="s">
        <v>162</v>
      </c>
      <c r="S656" t="s">
        <v>244</v>
      </c>
      <c r="T656" t="s">
        <v>82</v>
      </c>
      <c r="U656" t="s"/>
      <c r="V656" t="s">
        <v>83</v>
      </c>
      <c r="W656" t="s">
        <v>105</v>
      </c>
      <c r="X656" t="s"/>
      <c r="Y656" t="s">
        <v>85</v>
      </c>
      <c r="Z656">
        <f>HYPERLINK("https://hotel-media.eclerx.com/savepage/tk_15459884443844044_sr_71.html","info")</f>
        <v/>
      </c>
      <c r="AA656" t="n">
        <v>-2992965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88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2992965</v>
      </c>
      <c r="AZ656" t="s">
        <v>230</v>
      </c>
      <c r="BA656" t="s"/>
      <c r="BB656" t="n">
        <v>112072</v>
      </c>
      <c r="BC656" t="n">
        <v>42.7</v>
      </c>
      <c r="BD656" t="n">
        <v>42.7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229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100.67</v>
      </c>
      <c r="L657" t="s">
        <v>77</v>
      </c>
      <c r="M657" t="s"/>
      <c r="N657" t="s">
        <v>247</v>
      </c>
      <c r="O657" t="s">
        <v>79</v>
      </c>
      <c r="P657" t="s">
        <v>229</v>
      </c>
      <c r="Q657" t="s"/>
      <c r="R657" t="s">
        <v>162</v>
      </c>
      <c r="S657" t="s">
        <v>248</v>
      </c>
      <c r="T657" t="s">
        <v>82</v>
      </c>
      <c r="U657" t="s"/>
      <c r="V657" t="s">
        <v>83</v>
      </c>
      <c r="W657" t="s">
        <v>105</v>
      </c>
      <c r="X657" t="s"/>
      <c r="Y657" t="s">
        <v>85</v>
      </c>
      <c r="Z657">
        <f>HYPERLINK("https://hotel-media.eclerx.com/savepage/tk_15459884443844044_sr_71.html","info")</f>
        <v/>
      </c>
      <c r="AA657" t="n">
        <v>-2992965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88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2992965</v>
      </c>
      <c r="AZ657" t="s">
        <v>230</v>
      </c>
      <c r="BA657" t="s"/>
      <c r="BB657" t="n">
        <v>112072</v>
      </c>
      <c r="BC657" t="n">
        <v>42.7</v>
      </c>
      <c r="BD657" t="n">
        <v>42.7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229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105</v>
      </c>
      <c r="L658" t="s">
        <v>77</v>
      </c>
      <c r="M658" t="s"/>
      <c r="N658" t="s">
        <v>243</v>
      </c>
      <c r="O658" t="s">
        <v>79</v>
      </c>
      <c r="P658" t="s">
        <v>229</v>
      </c>
      <c r="Q658" t="s"/>
      <c r="R658" t="s">
        <v>162</v>
      </c>
      <c r="S658" t="s">
        <v>249</v>
      </c>
      <c r="T658" t="s">
        <v>82</v>
      </c>
      <c r="U658" t="s"/>
      <c r="V658" t="s">
        <v>83</v>
      </c>
      <c r="W658" t="s">
        <v>105</v>
      </c>
      <c r="X658" t="s"/>
      <c r="Y658" t="s">
        <v>85</v>
      </c>
      <c r="Z658">
        <f>HYPERLINK("https://hotel-media.eclerx.com/savepage/tk_15459884443844044_sr_71.html","info")</f>
        <v/>
      </c>
      <c r="AA658" t="n">
        <v>-2992965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88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2992965</v>
      </c>
      <c r="AZ658" t="s">
        <v>230</v>
      </c>
      <c r="BA658" t="s"/>
      <c r="BB658" t="n">
        <v>112072</v>
      </c>
      <c r="BC658" t="n">
        <v>42.7</v>
      </c>
      <c r="BD658" t="n">
        <v>42.7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229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118.33</v>
      </c>
      <c r="L659" t="s">
        <v>77</v>
      </c>
      <c r="M659" t="s"/>
      <c r="N659" t="s">
        <v>247</v>
      </c>
      <c r="O659" t="s">
        <v>79</v>
      </c>
      <c r="P659" t="s">
        <v>229</v>
      </c>
      <c r="Q659" t="s"/>
      <c r="R659" t="s">
        <v>162</v>
      </c>
      <c r="S659" t="s">
        <v>168</v>
      </c>
      <c r="T659" t="s">
        <v>82</v>
      </c>
      <c r="U659" t="s"/>
      <c r="V659" t="s">
        <v>83</v>
      </c>
      <c r="W659" t="s">
        <v>105</v>
      </c>
      <c r="X659" t="s"/>
      <c r="Y659" t="s">
        <v>85</v>
      </c>
      <c r="Z659">
        <f>HYPERLINK("https://hotel-media.eclerx.com/savepage/tk_15459884443844044_sr_71.html","info")</f>
        <v/>
      </c>
      <c r="AA659" t="n">
        <v>-2992965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88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2992965</v>
      </c>
      <c r="AZ659" t="s">
        <v>230</v>
      </c>
      <c r="BA659" t="s"/>
      <c r="BB659" t="n">
        <v>112072</v>
      </c>
      <c r="BC659" t="n">
        <v>42.7</v>
      </c>
      <c r="BD659" t="n">
        <v>42.7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229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561</v>
      </c>
      <c r="L660" t="s">
        <v>77</v>
      </c>
      <c r="M660" t="s"/>
      <c r="N660" t="s">
        <v>256</v>
      </c>
      <c r="O660" t="s">
        <v>79</v>
      </c>
      <c r="P660" t="s">
        <v>229</v>
      </c>
      <c r="Q660" t="s"/>
      <c r="R660" t="s">
        <v>162</v>
      </c>
      <c r="S660" t="s">
        <v>257</v>
      </c>
      <c r="T660" t="s">
        <v>82</v>
      </c>
      <c r="U660" t="s"/>
      <c r="V660" t="s">
        <v>83</v>
      </c>
      <c r="W660" t="s">
        <v>105</v>
      </c>
      <c r="X660" t="s"/>
      <c r="Y660" t="s">
        <v>85</v>
      </c>
      <c r="Z660">
        <f>HYPERLINK("https://hotel-media.eclerx.com/savepage/tk_15459884443844044_sr_71.html","info")</f>
        <v/>
      </c>
      <c r="AA660" t="n">
        <v>-2992965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88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2992965</v>
      </c>
      <c r="AZ660" t="s">
        <v>230</v>
      </c>
      <c r="BA660" t="s"/>
      <c r="BB660" t="n">
        <v>112072</v>
      </c>
      <c r="BC660" t="n">
        <v>42.7</v>
      </c>
      <c r="BD660" t="n">
        <v>42.7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229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673.33</v>
      </c>
      <c r="L661" t="s">
        <v>77</v>
      </c>
      <c r="M661" t="s"/>
      <c r="N661" t="s">
        <v>256</v>
      </c>
      <c r="O661" t="s">
        <v>79</v>
      </c>
      <c r="P661" t="s">
        <v>229</v>
      </c>
      <c r="Q661" t="s"/>
      <c r="R661" t="s">
        <v>162</v>
      </c>
      <c r="S661" t="s">
        <v>258</v>
      </c>
      <c r="T661" t="s">
        <v>82</v>
      </c>
      <c r="U661" t="s"/>
      <c r="V661" t="s">
        <v>83</v>
      </c>
      <c r="W661" t="s">
        <v>105</v>
      </c>
      <c r="X661" t="s"/>
      <c r="Y661" t="s">
        <v>85</v>
      </c>
      <c r="Z661">
        <f>HYPERLINK("https://hotel-media.eclerx.com/savepage/tk_15459884443844044_sr_71.html","info")</f>
        <v/>
      </c>
      <c r="AA661" t="n">
        <v>-2992965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88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2992965</v>
      </c>
      <c r="AZ661" t="s">
        <v>230</v>
      </c>
      <c r="BA661" t="s"/>
      <c r="BB661" t="n">
        <v>112072</v>
      </c>
      <c r="BC661" t="n">
        <v>42.7</v>
      </c>
      <c r="BD661" t="n">
        <v>42.7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582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44.67</v>
      </c>
      <c r="L662" t="s">
        <v>77</v>
      </c>
      <c r="M662" t="s"/>
      <c r="N662" t="s">
        <v>312</v>
      </c>
      <c r="O662" t="s">
        <v>79</v>
      </c>
      <c r="P662" t="s">
        <v>582</v>
      </c>
      <c r="Q662" t="s"/>
      <c r="R662" t="s">
        <v>117</v>
      </c>
      <c r="S662" t="s">
        <v>263</v>
      </c>
      <c r="T662" t="s">
        <v>82</v>
      </c>
      <c r="U662" t="s"/>
      <c r="V662" t="s">
        <v>83</v>
      </c>
      <c r="W662" t="s">
        <v>187</v>
      </c>
      <c r="X662" t="s"/>
      <c r="Y662" t="s">
        <v>85</v>
      </c>
      <c r="Z662">
        <f>HYPERLINK("https://hotel-media.eclerx.com/savepage/tk_15459883074124765_sr_70.html","info")</f>
        <v/>
      </c>
      <c r="AA662" t="n">
        <v>-2992953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59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2992953</v>
      </c>
      <c r="AZ662" t="s">
        <v>583</v>
      </c>
      <c r="BA662" t="s"/>
      <c r="BB662" t="n">
        <v>1751417</v>
      </c>
      <c r="BC662" t="n">
        <v>42.2683</v>
      </c>
      <c r="BD662" t="n">
        <v>42.2683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584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20</v>
      </c>
      <c r="L663" t="s">
        <v>77</v>
      </c>
      <c r="M663" t="s"/>
      <c r="N663" t="s">
        <v>145</v>
      </c>
      <c r="O663" t="s">
        <v>79</v>
      </c>
      <c r="P663" t="s">
        <v>584</v>
      </c>
      <c r="Q663" t="s"/>
      <c r="R663" t="s">
        <v>80</v>
      </c>
      <c r="S663" t="s">
        <v>585</v>
      </c>
      <c r="T663" t="s">
        <v>82</v>
      </c>
      <c r="U663" t="s"/>
      <c r="V663" t="s">
        <v>83</v>
      </c>
      <c r="W663" t="s">
        <v>105</v>
      </c>
      <c r="X663" t="s"/>
      <c r="Y663" t="s">
        <v>85</v>
      </c>
      <c r="Z663">
        <f>HYPERLINK("https://hotel-media.eclerx.com/savepage/tk_15459884253511755_sr_71.html","info")</f>
        <v/>
      </c>
      <c r="AA663" t="n">
        <v>-5025249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84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5025249</v>
      </c>
      <c r="AZ663" t="s">
        <v>586</v>
      </c>
      <c r="BA663" t="s"/>
      <c r="BB663" t="n">
        <v>4332125</v>
      </c>
      <c r="BC663" t="n">
        <v>42.6955</v>
      </c>
      <c r="BD663" t="n">
        <v>42.6955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584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24.33</v>
      </c>
      <c r="L664" t="s">
        <v>77</v>
      </c>
      <c r="M664" t="s"/>
      <c r="N664" t="s">
        <v>145</v>
      </c>
      <c r="O664" t="s">
        <v>79</v>
      </c>
      <c r="P664" t="s">
        <v>584</v>
      </c>
      <c r="Q664" t="s"/>
      <c r="R664" t="s">
        <v>80</v>
      </c>
      <c r="S664" t="s">
        <v>209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HYPERLINK("https://hotel-media.eclerx.com/savepage/tk_15459884253511755_sr_71.html","info")</f>
        <v/>
      </c>
      <c r="AA664" t="n">
        <v>-5025249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84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5025249</v>
      </c>
      <c r="AZ664" t="s">
        <v>586</v>
      </c>
      <c r="BA664" t="s"/>
      <c r="BB664" t="n">
        <v>4332125</v>
      </c>
      <c r="BC664" t="n">
        <v>42.6955</v>
      </c>
      <c r="BD664" t="n">
        <v>42.6955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587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23</v>
      </c>
      <c r="L665" t="s">
        <v>77</v>
      </c>
      <c r="M665" t="s"/>
      <c r="N665" t="s">
        <v>122</v>
      </c>
      <c r="O665" t="s">
        <v>79</v>
      </c>
      <c r="P665" t="s">
        <v>587</v>
      </c>
      <c r="Q665" t="s"/>
      <c r="R665" t="s">
        <v>117</v>
      </c>
      <c r="S665" t="s">
        <v>152</v>
      </c>
      <c r="T665" t="s">
        <v>82</v>
      </c>
      <c r="U665" t="s"/>
      <c r="V665" t="s">
        <v>83</v>
      </c>
      <c r="W665" t="s">
        <v>105</v>
      </c>
      <c r="X665" t="s"/>
      <c r="Y665" t="s">
        <v>85</v>
      </c>
      <c r="Z665">
        <f>HYPERLINK("https://hotel-media.eclerx.com/savepage/tk_15459882133200672_sr_70.html","info")</f>
        <v/>
      </c>
      <c r="AA665" t="n">
        <v>-2992950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2992950</v>
      </c>
      <c r="AZ665" t="s">
        <v>588</v>
      </c>
      <c r="BA665" t="s"/>
      <c r="BB665" t="n">
        <v>112070</v>
      </c>
      <c r="BC665" t="n">
        <v>42.6859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587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</v>
      </c>
      <c r="L666" t="s">
        <v>77</v>
      </c>
      <c r="M666" t="s"/>
      <c r="N666" t="s">
        <v>122</v>
      </c>
      <c r="O666" t="s">
        <v>79</v>
      </c>
      <c r="P666" t="s">
        <v>587</v>
      </c>
      <c r="Q666" t="s"/>
      <c r="R666" t="s">
        <v>117</v>
      </c>
      <c r="S666" t="s">
        <v>361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HYPERLINK("https://hotel-media.eclerx.com/savepage/tk_15459882133200672_sr_70.html","info")</f>
        <v/>
      </c>
      <c r="AA666" t="n">
        <v>-2992950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2992950</v>
      </c>
      <c r="AZ666" t="s">
        <v>588</v>
      </c>
      <c r="BA666" t="s"/>
      <c r="BB666" t="n">
        <v>112070</v>
      </c>
      <c r="BC666" t="n">
        <v>42.6859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587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25.33</v>
      </c>
      <c r="L667" t="s">
        <v>77</v>
      </c>
      <c r="M667" t="s"/>
      <c r="N667" t="s">
        <v>184</v>
      </c>
      <c r="O667" t="s">
        <v>79</v>
      </c>
      <c r="P667" t="s">
        <v>587</v>
      </c>
      <c r="Q667" t="s"/>
      <c r="R667" t="s">
        <v>117</v>
      </c>
      <c r="S667" t="s">
        <v>156</v>
      </c>
      <c r="T667" t="s">
        <v>82</v>
      </c>
      <c r="U667" t="s"/>
      <c r="V667" t="s">
        <v>83</v>
      </c>
      <c r="W667" t="s">
        <v>105</v>
      </c>
      <c r="X667" t="s"/>
      <c r="Y667" t="s">
        <v>85</v>
      </c>
      <c r="Z667">
        <f>HYPERLINK("https://hotel-media.eclerx.com/savepage/tk_15459882133200672_sr_70.html","info")</f>
        <v/>
      </c>
      <c r="AA667" t="n">
        <v>-2992950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2992950</v>
      </c>
      <c r="AZ667" t="s">
        <v>588</v>
      </c>
      <c r="BA667" t="s"/>
      <c r="BB667" t="n">
        <v>112070</v>
      </c>
      <c r="BC667" t="n">
        <v>42.6859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587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27.67</v>
      </c>
      <c r="L668" t="s">
        <v>77</v>
      </c>
      <c r="M668" t="s"/>
      <c r="N668" t="s">
        <v>184</v>
      </c>
      <c r="O668" t="s">
        <v>79</v>
      </c>
      <c r="P668" t="s">
        <v>587</v>
      </c>
      <c r="Q668" t="s"/>
      <c r="R668" t="s">
        <v>117</v>
      </c>
      <c r="S668" t="s">
        <v>540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HYPERLINK("https://hotel-media.eclerx.com/savepage/tk_15459882133200672_sr_70.html","info")</f>
        <v/>
      </c>
      <c r="AA668" t="n">
        <v>-2992950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2992950</v>
      </c>
      <c r="AZ668" t="s">
        <v>588</v>
      </c>
      <c r="BA668" t="s"/>
      <c r="BB668" t="n">
        <v>112070</v>
      </c>
      <c r="BC668" t="n">
        <v>42.6859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587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38</v>
      </c>
      <c r="L669" t="s">
        <v>77</v>
      </c>
      <c r="M669" t="s"/>
      <c r="N669" t="s">
        <v>300</v>
      </c>
      <c r="O669" t="s">
        <v>79</v>
      </c>
      <c r="P669" t="s">
        <v>587</v>
      </c>
      <c r="Q669" t="s"/>
      <c r="R669" t="s">
        <v>117</v>
      </c>
      <c r="S669" t="s">
        <v>97</v>
      </c>
      <c r="T669" t="s">
        <v>82</v>
      </c>
      <c r="U669" t="s"/>
      <c r="V669" t="s">
        <v>83</v>
      </c>
      <c r="W669" t="s">
        <v>105</v>
      </c>
      <c r="X669" t="s"/>
      <c r="Y669" t="s">
        <v>85</v>
      </c>
      <c r="Z669">
        <f>HYPERLINK("https://hotel-media.eclerx.com/savepage/tk_15459882133200672_sr_70.html","info")</f>
        <v/>
      </c>
      <c r="AA669" t="n">
        <v>-2992950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2992950</v>
      </c>
      <c r="AZ669" t="s">
        <v>588</v>
      </c>
      <c r="BA669" t="s"/>
      <c r="BB669" t="n">
        <v>112070</v>
      </c>
      <c r="BC669" t="n">
        <v>42.6859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587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41.67</v>
      </c>
      <c r="L670" t="s">
        <v>77</v>
      </c>
      <c r="M670" t="s"/>
      <c r="N670" t="s">
        <v>300</v>
      </c>
      <c r="O670" t="s">
        <v>79</v>
      </c>
      <c r="P670" t="s">
        <v>587</v>
      </c>
      <c r="Q670" t="s"/>
      <c r="R670" t="s">
        <v>117</v>
      </c>
      <c r="S670" t="s">
        <v>260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HYPERLINK("https://hotel-media.eclerx.com/savepage/tk_15459882133200672_sr_70.html","info")</f>
        <v/>
      </c>
      <c r="AA670" t="n">
        <v>-2992950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2992950</v>
      </c>
      <c r="AZ670" t="s">
        <v>588</v>
      </c>
      <c r="BA670" t="s"/>
      <c r="BB670" t="n">
        <v>112070</v>
      </c>
      <c r="BC670" t="n">
        <v>42.6859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130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29</v>
      </c>
      <c r="L671" t="s">
        <v>77</v>
      </c>
      <c r="M671" t="s"/>
      <c r="N671" t="s">
        <v>131</v>
      </c>
      <c r="O671" t="s">
        <v>79</v>
      </c>
      <c r="P671" t="s">
        <v>130</v>
      </c>
      <c r="Q671" t="s"/>
      <c r="R671" t="s">
        <v>80</v>
      </c>
      <c r="S671" t="s">
        <v>132</v>
      </c>
      <c r="T671" t="s">
        <v>82</v>
      </c>
      <c r="U671" t="s"/>
      <c r="V671" t="s">
        <v>83</v>
      </c>
      <c r="W671" t="s">
        <v>105</v>
      </c>
      <c r="X671" t="s"/>
      <c r="Y671" t="s">
        <v>85</v>
      </c>
      <c r="Z671">
        <f>HYPERLINK("https://hotel-media.eclerx.com/savepage/tk_15459884537116165_sr_70.html","info")</f>
        <v/>
      </c>
      <c r="AA671" t="n">
        <v>-2330120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90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2330120</v>
      </c>
      <c r="AZ671" t="s">
        <v>133</v>
      </c>
      <c r="BA671" t="s"/>
      <c r="BB671" t="n">
        <v>316497</v>
      </c>
      <c r="BC671" t="n">
        <v>42.69364</v>
      </c>
      <c r="BD671" t="n">
        <v>42.69364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130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29</v>
      </c>
      <c r="L672" t="s">
        <v>77</v>
      </c>
      <c r="M672" t="s"/>
      <c r="N672" t="s">
        <v>122</v>
      </c>
      <c r="O672" t="s">
        <v>79</v>
      </c>
      <c r="P672" t="s">
        <v>130</v>
      </c>
      <c r="Q672" t="s"/>
      <c r="R672" t="s">
        <v>80</v>
      </c>
      <c r="S672" t="s">
        <v>132</v>
      </c>
      <c r="T672" t="s">
        <v>82</v>
      </c>
      <c r="U672" t="s"/>
      <c r="V672" t="s">
        <v>83</v>
      </c>
      <c r="W672" t="s">
        <v>105</v>
      </c>
      <c r="X672" t="s"/>
      <c r="Y672" t="s">
        <v>85</v>
      </c>
      <c r="Z672">
        <f>HYPERLINK("https://hotel-media.eclerx.com/savepage/tk_15459884537116165_sr_70.html","info")</f>
        <v/>
      </c>
      <c r="AA672" t="n">
        <v>-2330120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90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2330120</v>
      </c>
      <c r="AZ672" t="s">
        <v>133</v>
      </c>
      <c r="BA672" t="s"/>
      <c r="BB672" t="n">
        <v>316497</v>
      </c>
      <c r="BC672" t="n">
        <v>42.69364</v>
      </c>
      <c r="BD672" t="n">
        <v>42.69364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130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32.33</v>
      </c>
      <c r="L673" t="s">
        <v>77</v>
      </c>
      <c r="M673" t="s"/>
      <c r="N673" t="s">
        <v>136</v>
      </c>
      <c r="O673" t="s">
        <v>79</v>
      </c>
      <c r="P673" t="s">
        <v>130</v>
      </c>
      <c r="Q673" t="s"/>
      <c r="R673" t="s">
        <v>80</v>
      </c>
      <c r="S673" t="s">
        <v>135</v>
      </c>
      <c r="T673" t="s">
        <v>82</v>
      </c>
      <c r="U673" t="s"/>
      <c r="V673" t="s">
        <v>83</v>
      </c>
      <c r="W673" t="s">
        <v>105</v>
      </c>
      <c r="X673" t="s"/>
      <c r="Y673" t="s">
        <v>85</v>
      </c>
      <c r="Z673">
        <f>HYPERLINK("https://hotel-media.eclerx.com/savepage/tk_15459884537116165_sr_70.html","info")</f>
        <v/>
      </c>
      <c r="AA673" t="n">
        <v>-2330120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90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2330120</v>
      </c>
      <c r="AZ673" t="s">
        <v>133</v>
      </c>
      <c r="BA673" t="s"/>
      <c r="BB673" t="n">
        <v>316497</v>
      </c>
      <c r="BC673" t="n">
        <v>42.69364</v>
      </c>
      <c r="BD673" t="n">
        <v>42.69364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130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32.33</v>
      </c>
      <c r="L674" t="s">
        <v>77</v>
      </c>
      <c r="M674" t="s"/>
      <c r="N674" t="s">
        <v>134</v>
      </c>
      <c r="O674" t="s">
        <v>79</v>
      </c>
      <c r="P674" t="s">
        <v>130</v>
      </c>
      <c r="Q674" t="s"/>
      <c r="R674" t="s">
        <v>80</v>
      </c>
      <c r="S674" t="s">
        <v>135</v>
      </c>
      <c r="T674" t="s">
        <v>82</v>
      </c>
      <c r="U674" t="s"/>
      <c r="V674" t="s">
        <v>83</v>
      </c>
      <c r="W674" t="s">
        <v>105</v>
      </c>
      <c r="X674" t="s"/>
      <c r="Y674" t="s">
        <v>85</v>
      </c>
      <c r="Z674">
        <f>HYPERLINK("https://hotel-media.eclerx.com/savepage/tk_15459884537116165_sr_70.html","info")</f>
        <v/>
      </c>
      <c r="AA674" t="n">
        <v>-2330120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90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2330120</v>
      </c>
      <c r="AZ674" t="s">
        <v>133</v>
      </c>
      <c r="BA674" t="s"/>
      <c r="BB674" t="n">
        <v>316497</v>
      </c>
      <c r="BC674" t="n">
        <v>42.69364</v>
      </c>
      <c r="BD674" t="n">
        <v>42.69364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130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34.67</v>
      </c>
      <c r="L675" t="s">
        <v>77</v>
      </c>
      <c r="M675" t="s"/>
      <c r="N675" t="s">
        <v>122</v>
      </c>
      <c r="O675" t="s">
        <v>79</v>
      </c>
      <c r="P675" t="s">
        <v>130</v>
      </c>
      <c r="Q675" t="s"/>
      <c r="R675" t="s">
        <v>80</v>
      </c>
      <c r="S675" t="s">
        <v>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HYPERLINK("https://hotel-media.eclerx.com/savepage/tk_15459884537116165_sr_70.html","info")</f>
        <v/>
      </c>
      <c r="AA675" t="n">
        <v>-2330120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90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2330120</v>
      </c>
      <c r="AZ675" t="s">
        <v>133</v>
      </c>
      <c r="BA675" t="s"/>
      <c r="BB675" t="n">
        <v>316497</v>
      </c>
      <c r="BC675" t="n">
        <v>42.69364</v>
      </c>
      <c r="BD675" t="n">
        <v>42.69364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130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34.67</v>
      </c>
      <c r="L676" t="s">
        <v>77</v>
      </c>
      <c r="M676" t="s"/>
      <c r="N676" t="s">
        <v>131</v>
      </c>
      <c r="O676" t="s">
        <v>79</v>
      </c>
      <c r="P676" t="s">
        <v>130</v>
      </c>
      <c r="Q676" t="s"/>
      <c r="R676" t="s">
        <v>80</v>
      </c>
      <c r="S676" t="s">
        <v>92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HYPERLINK("https://hotel-media.eclerx.com/savepage/tk_15459884537116165_sr_70.html","info")</f>
        <v/>
      </c>
      <c r="AA676" t="n">
        <v>-2330120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90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2330120</v>
      </c>
      <c r="AZ676" t="s">
        <v>133</v>
      </c>
      <c r="BA676" t="s"/>
      <c r="BB676" t="n">
        <v>316497</v>
      </c>
      <c r="BC676" t="n">
        <v>42.69364</v>
      </c>
      <c r="BD676" t="n">
        <v>42.69364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130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37.33</v>
      </c>
      <c r="L677" t="s">
        <v>77</v>
      </c>
      <c r="M677" t="s"/>
      <c r="N677" t="s">
        <v>137</v>
      </c>
      <c r="O677" t="s">
        <v>79</v>
      </c>
      <c r="P677" t="s">
        <v>130</v>
      </c>
      <c r="Q677" t="s"/>
      <c r="R677" t="s">
        <v>80</v>
      </c>
      <c r="S677" t="s">
        <v>121</v>
      </c>
      <c r="T677" t="s">
        <v>82</v>
      </c>
      <c r="U677" t="s"/>
      <c r="V677" t="s">
        <v>83</v>
      </c>
      <c r="W677" t="s">
        <v>105</v>
      </c>
      <c r="X677" t="s"/>
      <c r="Y677" t="s">
        <v>85</v>
      </c>
      <c r="Z677">
        <f>HYPERLINK("https://hotel-media.eclerx.com/savepage/tk_15459884537116165_sr_70.html","info")</f>
        <v/>
      </c>
      <c r="AA677" t="n">
        <v>-2330120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90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2330120</v>
      </c>
      <c r="AZ677" t="s">
        <v>133</v>
      </c>
      <c r="BA677" t="s"/>
      <c r="BB677" t="n">
        <v>316497</v>
      </c>
      <c r="BC677" t="n">
        <v>42.69364</v>
      </c>
      <c r="BD677" t="n">
        <v>42.69364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130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40.33</v>
      </c>
      <c r="L678" t="s">
        <v>77</v>
      </c>
      <c r="M678" t="s"/>
      <c r="N678" t="s">
        <v>138</v>
      </c>
      <c r="O678" t="s">
        <v>79</v>
      </c>
      <c r="P678" t="s">
        <v>130</v>
      </c>
      <c r="Q678" t="s"/>
      <c r="R678" t="s">
        <v>80</v>
      </c>
      <c r="S678" t="s">
        <v>139</v>
      </c>
      <c r="T678" t="s">
        <v>82</v>
      </c>
      <c r="U678" t="s"/>
      <c r="V678" t="s">
        <v>83</v>
      </c>
      <c r="W678" t="s">
        <v>105</v>
      </c>
      <c r="X678" t="s"/>
      <c r="Y678" t="s">
        <v>85</v>
      </c>
      <c r="Z678">
        <f>HYPERLINK("https://hotel-media.eclerx.com/savepage/tk_15459884537116165_sr_70.html","info")</f>
        <v/>
      </c>
      <c r="AA678" t="n">
        <v>-2330120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90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2330120</v>
      </c>
      <c r="AZ678" t="s">
        <v>133</v>
      </c>
      <c r="BA678" t="s"/>
      <c r="BB678" t="n">
        <v>316497</v>
      </c>
      <c r="BC678" t="n">
        <v>42.69364</v>
      </c>
      <c r="BD678" t="n">
        <v>42.69364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130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43</v>
      </c>
      <c r="L679" t="s">
        <v>77</v>
      </c>
      <c r="M679" t="s"/>
      <c r="N679" t="s">
        <v>137</v>
      </c>
      <c r="O679" t="s">
        <v>79</v>
      </c>
      <c r="P679" t="s">
        <v>130</v>
      </c>
      <c r="Q679" t="s"/>
      <c r="R679" t="s">
        <v>80</v>
      </c>
      <c r="S679" t="s">
        <v>140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HYPERLINK("https://hotel-media.eclerx.com/savepage/tk_15459884537116165_sr_70.html","info")</f>
        <v/>
      </c>
      <c r="AA679" t="n">
        <v>-2330120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90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2330120</v>
      </c>
      <c r="AZ679" t="s">
        <v>133</v>
      </c>
      <c r="BA679" t="s"/>
      <c r="BB679" t="n">
        <v>316497</v>
      </c>
      <c r="BC679" t="n">
        <v>42.69364</v>
      </c>
      <c r="BD679" t="n">
        <v>42.69364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589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57.33</v>
      </c>
      <c r="L680" t="s">
        <v>77</v>
      </c>
      <c r="M680" t="s"/>
      <c r="N680" t="s">
        <v>572</v>
      </c>
      <c r="O680" t="s">
        <v>79</v>
      </c>
      <c r="P680" t="s">
        <v>589</v>
      </c>
      <c r="Q680" t="s"/>
      <c r="R680" t="s">
        <v>117</v>
      </c>
      <c r="S680" t="s">
        <v>233</v>
      </c>
      <c r="T680" t="s">
        <v>82</v>
      </c>
      <c r="U680" t="s"/>
      <c r="V680" t="s">
        <v>83</v>
      </c>
      <c r="W680" t="s">
        <v>187</v>
      </c>
      <c r="X680" t="s"/>
      <c r="Y680" t="s">
        <v>85</v>
      </c>
      <c r="Z680">
        <f>HYPERLINK("https://hotel-media.eclerx.com/savepage/tk_15459884019819875_sr_71.html","info")</f>
        <v/>
      </c>
      <c r="AA680" t="n">
        <v>-2992962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2992962</v>
      </c>
      <c r="AZ680" t="s">
        <v>590</v>
      </c>
      <c r="BA680" t="s"/>
      <c r="BB680" t="n">
        <v>3002466</v>
      </c>
      <c r="BC680" t="n">
        <v>42.2774</v>
      </c>
      <c r="BD680" t="n">
        <v>42.2774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506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34.33</v>
      </c>
      <c r="L681" t="s">
        <v>77</v>
      </c>
      <c r="M681" t="s"/>
      <c r="N681" t="s">
        <v>122</v>
      </c>
      <c r="O681" t="s">
        <v>79</v>
      </c>
      <c r="P681" t="s">
        <v>506</v>
      </c>
      <c r="Q681" t="s"/>
      <c r="R681" t="s">
        <v>117</v>
      </c>
      <c r="S681" t="s">
        <v>223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HYPERLINK("https://hotel-media.eclerx.com/savepage/tk_1545988104830736_sr_71.html","info")</f>
        <v/>
      </c>
      <c r="AA681" t="n">
        <v>-2329341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16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2329341</v>
      </c>
      <c r="AZ681" t="s">
        <v>507</v>
      </c>
      <c r="BA681" t="s"/>
      <c r="BB681" t="n">
        <v>316477</v>
      </c>
      <c r="BC681" t="n">
        <v>42.69914</v>
      </c>
      <c r="BD681" t="n">
        <v>42.69914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506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34.67</v>
      </c>
      <c r="L682" t="s">
        <v>77</v>
      </c>
      <c r="M682" t="s"/>
      <c r="N682" t="s">
        <v>131</v>
      </c>
      <c r="O682" t="s">
        <v>79</v>
      </c>
      <c r="P682" t="s">
        <v>506</v>
      </c>
      <c r="Q682" t="s"/>
      <c r="R682" t="s">
        <v>117</v>
      </c>
      <c r="S682" t="s">
        <v>92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HYPERLINK("https://hotel-media.eclerx.com/savepage/tk_1545988104830736_sr_71.html","info")</f>
        <v/>
      </c>
      <c r="AA682" t="n">
        <v>-2329341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16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2329341</v>
      </c>
      <c r="AZ682" t="s">
        <v>507</v>
      </c>
      <c r="BA682" t="s"/>
      <c r="BB682" t="n">
        <v>316477</v>
      </c>
      <c r="BC682" t="n">
        <v>42.69914</v>
      </c>
      <c r="BD682" t="n">
        <v>42.69914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506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38.33</v>
      </c>
      <c r="L683" t="s">
        <v>77</v>
      </c>
      <c r="M683" t="s"/>
      <c r="N683" t="s">
        <v>122</v>
      </c>
      <c r="O683" t="s">
        <v>79</v>
      </c>
      <c r="P683" t="s">
        <v>506</v>
      </c>
      <c r="Q683" t="s"/>
      <c r="R683" t="s">
        <v>117</v>
      </c>
      <c r="S683" t="s">
        <v>200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HYPERLINK("https://hotel-media.eclerx.com/savepage/tk_1545988104830736_sr_71.html","info")</f>
        <v/>
      </c>
      <c r="AA683" t="n">
        <v>-2329341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16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2329341</v>
      </c>
      <c r="AZ683" t="s">
        <v>507</v>
      </c>
      <c r="BA683" t="s"/>
      <c r="BB683" t="n">
        <v>316477</v>
      </c>
      <c r="BC683" t="n">
        <v>42.69914</v>
      </c>
      <c r="BD683" t="n">
        <v>42.69914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506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39.67</v>
      </c>
      <c r="L684" t="s">
        <v>77</v>
      </c>
      <c r="M684" t="s"/>
      <c r="N684" t="s">
        <v>131</v>
      </c>
      <c r="O684" t="s">
        <v>79</v>
      </c>
      <c r="P684" t="s">
        <v>506</v>
      </c>
      <c r="Q684" t="s"/>
      <c r="R684" t="s">
        <v>117</v>
      </c>
      <c r="S684" t="s">
        <v>508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HYPERLINK("https://hotel-media.eclerx.com/savepage/tk_1545988104830736_sr_71.html","info")</f>
        <v/>
      </c>
      <c r="AA684" t="n">
        <v>-2329341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16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2329341</v>
      </c>
      <c r="AZ684" t="s">
        <v>507</v>
      </c>
      <c r="BA684" t="s"/>
      <c r="BB684" t="n">
        <v>316477</v>
      </c>
      <c r="BC684" t="n">
        <v>42.69914</v>
      </c>
      <c r="BD684" t="n">
        <v>42.69914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506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47.33</v>
      </c>
      <c r="L685" t="s">
        <v>77</v>
      </c>
      <c r="M685" t="s"/>
      <c r="N685" t="s">
        <v>509</v>
      </c>
      <c r="O685" t="s">
        <v>79</v>
      </c>
      <c r="P685" t="s">
        <v>506</v>
      </c>
      <c r="Q685" t="s"/>
      <c r="R685" t="s">
        <v>117</v>
      </c>
      <c r="S685" t="s">
        <v>420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HYPERLINK("https://hotel-media.eclerx.com/savepage/tk_1545988104830736_sr_71.html","info")</f>
        <v/>
      </c>
      <c r="AA685" t="n">
        <v>-2329341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16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2329341</v>
      </c>
      <c r="AZ685" t="s">
        <v>507</v>
      </c>
      <c r="BA685" t="s"/>
      <c r="BB685" t="n">
        <v>316477</v>
      </c>
      <c r="BC685" t="n">
        <v>42.69914</v>
      </c>
      <c r="BD685" t="n">
        <v>42.69914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506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47.33</v>
      </c>
      <c r="L686" t="s">
        <v>77</v>
      </c>
      <c r="M686" t="s"/>
      <c r="N686" t="s">
        <v>510</v>
      </c>
      <c r="O686" t="s">
        <v>79</v>
      </c>
      <c r="P686" t="s">
        <v>506</v>
      </c>
      <c r="Q686" t="s"/>
      <c r="R686" t="s">
        <v>117</v>
      </c>
      <c r="S686" t="s">
        <v>420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HYPERLINK("https://hotel-media.eclerx.com/savepage/tk_1545988104830736_sr_71.html","info")</f>
        <v/>
      </c>
      <c r="AA686" t="n">
        <v>-2329341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16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2329341</v>
      </c>
      <c r="AZ686" t="s">
        <v>507</v>
      </c>
      <c r="BA686" t="s"/>
      <c r="BB686" t="n">
        <v>316477</v>
      </c>
      <c r="BC686" t="n">
        <v>42.69914</v>
      </c>
      <c r="BD686" t="n">
        <v>42.69914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506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52.67</v>
      </c>
      <c r="L687" t="s">
        <v>77</v>
      </c>
      <c r="M687" t="s"/>
      <c r="N687" t="s">
        <v>511</v>
      </c>
      <c r="O687" t="s">
        <v>79</v>
      </c>
      <c r="P687" t="s">
        <v>506</v>
      </c>
      <c r="Q687" t="s"/>
      <c r="R687" t="s">
        <v>117</v>
      </c>
      <c r="S687" t="s">
        <v>203</v>
      </c>
      <c r="T687" t="s">
        <v>82</v>
      </c>
      <c r="U687" t="s"/>
      <c r="V687" t="s">
        <v>83</v>
      </c>
      <c r="W687" t="s">
        <v>105</v>
      </c>
      <c r="X687" t="s"/>
      <c r="Y687" t="s">
        <v>85</v>
      </c>
      <c r="Z687">
        <f>HYPERLINK("https://hotel-media.eclerx.com/savepage/tk_1545988104830736_sr_71.html","info")</f>
        <v/>
      </c>
      <c r="AA687" t="n">
        <v>-2329341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16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2329341</v>
      </c>
      <c r="AZ687" t="s">
        <v>507</v>
      </c>
      <c r="BA687" t="s"/>
      <c r="BB687" t="n">
        <v>316477</v>
      </c>
      <c r="BC687" t="n">
        <v>42.69914</v>
      </c>
      <c r="BD687" t="n">
        <v>42.69914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506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53.67</v>
      </c>
      <c r="L688" t="s">
        <v>77</v>
      </c>
      <c r="M688" t="s"/>
      <c r="N688" t="s">
        <v>172</v>
      </c>
      <c r="O688" t="s">
        <v>79</v>
      </c>
      <c r="P688" t="s">
        <v>506</v>
      </c>
      <c r="Q688" t="s"/>
      <c r="R688" t="s">
        <v>117</v>
      </c>
      <c r="S688" t="s">
        <v>298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HYPERLINK("https://hotel-media.eclerx.com/savepage/tk_1545988104830736_sr_71.html","info")</f>
        <v/>
      </c>
      <c r="AA688" t="n">
        <v>-2329341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16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2329341</v>
      </c>
      <c r="AZ688" t="s">
        <v>507</v>
      </c>
      <c r="BA688" t="s"/>
      <c r="BB688" t="n">
        <v>316477</v>
      </c>
      <c r="BC688" t="n">
        <v>42.69914</v>
      </c>
      <c r="BD688" t="n">
        <v>42.69914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506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54.33</v>
      </c>
      <c r="L689" t="s">
        <v>77</v>
      </c>
      <c r="M689" t="s"/>
      <c r="N689" t="s">
        <v>512</v>
      </c>
      <c r="O689" t="s">
        <v>79</v>
      </c>
      <c r="P689" t="s">
        <v>506</v>
      </c>
      <c r="Q689" t="s"/>
      <c r="R689" t="s">
        <v>117</v>
      </c>
      <c r="S689" t="s">
        <v>406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HYPERLINK("https://hotel-media.eclerx.com/savepage/tk_1545988104830736_sr_71.html","info")</f>
        <v/>
      </c>
      <c r="AA689" t="n">
        <v>-2329341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16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2329341</v>
      </c>
      <c r="AZ689" t="s">
        <v>507</v>
      </c>
      <c r="BA689" t="s"/>
      <c r="BB689" t="n">
        <v>316477</v>
      </c>
      <c r="BC689" t="n">
        <v>42.69914</v>
      </c>
      <c r="BD689" t="n">
        <v>42.69914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506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56.33</v>
      </c>
      <c r="L690" t="s">
        <v>77</v>
      </c>
      <c r="M690" t="s"/>
      <c r="N690" t="s">
        <v>172</v>
      </c>
      <c r="O690" t="s">
        <v>79</v>
      </c>
      <c r="P690" t="s">
        <v>506</v>
      </c>
      <c r="Q690" t="s"/>
      <c r="R690" t="s">
        <v>117</v>
      </c>
      <c r="S690" t="s">
        <v>513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HYPERLINK("https://hotel-media.eclerx.com/savepage/tk_1545988104830736_sr_71.html","info")</f>
        <v/>
      </c>
      <c r="AA690" t="n">
        <v>-2329341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16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2329341</v>
      </c>
      <c r="AZ690" t="s">
        <v>507</v>
      </c>
      <c r="BA690" t="s"/>
      <c r="BB690" t="n">
        <v>316477</v>
      </c>
      <c r="BC690" t="n">
        <v>42.69914</v>
      </c>
      <c r="BD690" t="n">
        <v>42.69914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506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58.33</v>
      </c>
      <c r="L691" t="s">
        <v>77</v>
      </c>
      <c r="M691" t="s"/>
      <c r="N691" t="s">
        <v>122</v>
      </c>
      <c r="O691" t="s">
        <v>79</v>
      </c>
      <c r="P691" t="s">
        <v>506</v>
      </c>
      <c r="Q691" t="s"/>
      <c r="R691" t="s">
        <v>117</v>
      </c>
      <c r="S691" t="s">
        <v>463</v>
      </c>
      <c r="T691" t="s">
        <v>82</v>
      </c>
      <c r="U691" t="s"/>
      <c r="V691" t="s">
        <v>83</v>
      </c>
      <c r="W691" t="s">
        <v>187</v>
      </c>
      <c r="X691" t="s"/>
      <c r="Y691" t="s">
        <v>85</v>
      </c>
      <c r="Z691">
        <f>HYPERLINK("https://hotel-media.eclerx.com/savepage/tk_1545988104830736_sr_71.html","info")</f>
        <v/>
      </c>
      <c r="AA691" t="n">
        <v>-2329341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16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2329341</v>
      </c>
      <c r="AZ691" t="s">
        <v>507</v>
      </c>
      <c r="BA691" t="s"/>
      <c r="BB691" t="n">
        <v>316477</v>
      </c>
      <c r="BC691" t="n">
        <v>42.69914</v>
      </c>
      <c r="BD691" t="n">
        <v>42.69914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506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58.33</v>
      </c>
      <c r="L692" t="s">
        <v>77</v>
      </c>
      <c r="M692" t="s"/>
      <c r="N692" t="s">
        <v>131</v>
      </c>
      <c r="O692" t="s">
        <v>79</v>
      </c>
      <c r="P692" t="s">
        <v>506</v>
      </c>
      <c r="Q692" t="s"/>
      <c r="R692" t="s">
        <v>117</v>
      </c>
      <c r="S692" t="s">
        <v>463</v>
      </c>
      <c r="T692" t="s">
        <v>82</v>
      </c>
      <c r="U692" t="s"/>
      <c r="V692" t="s">
        <v>83</v>
      </c>
      <c r="W692" t="s">
        <v>187</v>
      </c>
      <c r="X692" t="s"/>
      <c r="Y692" t="s">
        <v>85</v>
      </c>
      <c r="Z692">
        <f>HYPERLINK("https://hotel-media.eclerx.com/savepage/tk_1545988104830736_sr_71.html","info")</f>
        <v/>
      </c>
      <c r="AA692" t="n">
        <v>-2329341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16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2329341</v>
      </c>
      <c r="AZ692" t="s">
        <v>507</v>
      </c>
      <c r="BA692" t="s"/>
      <c r="BB692" t="n">
        <v>316477</v>
      </c>
      <c r="BC692" t="n">
        <v>42.69914</v>
      </c>
      <c r="BD692" t="n">
        <v>42.69914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506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64.33</v>
      </c>
      <c r="L693" t="s">
        <v>77</v>
      </c>
      <c r="M693" t="s"/>
      <c r="N693" t="s">
        <v>514</v>
      </c>
      <c r="O693" t="s">
        <v>79</v>
      </c>
      <c r="P693" t="s">
        <v>506</v>
      </c>
      <c r="Q693" t="s"/>
      <c r="R693" t="s">
        <v>117</v>
      </c>
      <c r="S693" t="s">
        <v>114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HYPERLINK("https://hotel-media.eclerx.com/savepage/tk_1545988104830736_sr_71.html","info")</f>
        <v/>
      </c>
      <c r="AA693" t="n">
        <v>-2329341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16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2329341</v>
      </c>
      <c r="AZ693" t="s">
        <v>507</v>
      </c>
      <c r="BA693" t="s"/>
      <c r="BB693" t="n">
        <v>316477</v>
      </c>
      <c r="BC693" t="n">
        <v>42.69914</v>
      </c>
      <c r="BD693" t="n">
        <v>42.69914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506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73</v>
      </c>
      <c r="L694" t="s">
        <v>77</v>
      </c>
      <c r="M694" t="s"/>
      <c r="N694" t="s">
        <v>512</v>
      </c>
      <c r="O694" t="s">
        <v>79</v>
      </c>
      <c r="P694" t="s">
        <v>506</v>
      </c>
      <c r="Q694" t="s"/>
      <c r="R694" t="s">
        <v>117</v>
      </c>
      <c r="S694" t="s">
        <v>515</v>
      </c>
      <c r="T694" t="s">
        <v>82</v>
      </c>
      <c r="U694" t="s"/>
      <c r="V694" t="s">
        <v>83</v>
      </c>
      <c r="W694" t="s">
        <v>187</v>
      </c>
      <c r="X694" t="s"/>
      <c r="Y694" t="s">
        <v>85</v>
      </c>
      <c r="Z694">
        <f>HYPERLINK("https://hotel-media.eclerx.com/savepage/tk_1545988104830736_sr_71.html","info")</f>
        <v/>
      </c>
      <c r="AA694" t="n">
        <v>-2329341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16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2329341</v>
      </c>
      <c r="AZ694" t="s">
        <v>507</v>
      </c>
      <c r="BA694" t="s"/>
      <c r="BB694" t="n">
        <v>316477</v>
      </c>
      <c r="BC694" t="n">
        <v>42.69914</v>
      </c>
      <c r="BD694" t="n">
        <v>42.69914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591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28</v>
      </c>
      <c r="L695" t="s">
        <v>77</v>
      </c>
      <c r="M695" t="s"/>
      <c r="N695" t="s">
        <v>592</v>
      </c>
      <c r="O695" t="s">
        <v>79</v>
      </c>
      <c r="P695" t="s">
        <v>591</v>
      </c>
      <c r="Q695" t="s"/>
      <c r="R695" t="s">
        <v>117</v>
      </c>
      <c r="S695" t="s">
        <v>211</v>
      </c>
      <c r="T695" t="s">
        <v>82</v>
      </c>
      <c r="U695" t="s"/>
      <c r="V695" t="s">
        <v>83</v>
      </c>
      <c r="W695" t="s">
        <v>105</v>
      </c>
      <c r="X695" t="s"/>
      <c r="Y695" t="s">
        <v>85</v>
      </c>
      <c r="Z695">
        <f>HYPERLINK("https://hotel-media.eclerx.com/savepage/tk_1545988227511518_sr_71.html","info")</f>
        <v/>
      </c>
      <c r="AA695" t="n">
        <v>-6667690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42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6667690</v>
      </c>
      <c r="AZ695" t="s">
        <v>593</v>
      </c>
      <c r="BA695" t="s"/>
      <c r="BB695" t="n">
        <v>7323285</v>
      </c>
      <c r="BC695" t="n">
        <v>42.63451</v>
      </c>
      <c r="BD695" t="n">
        <v>42.63451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591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31</v>
      </c>
      <c r="L696" t="s">
        <v>77</v>
      </c>
      <c r="M696" t="s"/>
      <c r="N696" t="s">
        <v>594</v>
      </c>
      <c r="O696" t="s">
        <v>595</v>
      </c>
      <c r="P696" t="s">
        <v>591</v>
      </c>
      <c r="Q696" t="s"/>
      <c r="R696" t="s">
        <v>117</v>
      </c>
      <c r="S696" t="s">
        <v>348</v>
      </c>
      <c r="T696" t="s">
        <v>82</v>
      </c>
      <c r="U696" t="s"/>
      <c r="V696" t="s">
        <v>83</v>
      </c>
      <c r="W696" t="s">
        <v>105</v>
      </c>
      <c r="X696" t="s"/>
      <c r="Y696" t="s">
        <v>85</v>
      </c>
      <c r="Z696">
        <f>HYPERLINK("https://hotel-media.eclerx.com/savepage/tk_1545988227511518_sr_71.html","info")</f>
        <v/>
      </c>
      <c r="AA696" t="n">
        <v>-6667690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42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6667690</v>
      </c>
      <c r="AZ696" t="s">
        <v>593</v>
      </c>
      <c r="BA696" t="s"/>
      <c r="BB696" t="n">
        <v>7323285</v>
      </c>
      <c r="BC696" t="n">
        <v>42.63451</v>
      </c>
      <c r="BD696" t="n">
        <v>42.63451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591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31.67</v>
      </c>
      <c r="L697" t="s">
        <v>77</v>
      </c>
      <c r="M697" t="s"/>
      <c r="N697" t="s">
        <v>596</v>
      </c>
      <c r="O697" t="s">
        <v>79</v>
      </c>
      <c r="P697" t="s">
        <v>591</v>
      </c>
      <c r="Q697" t="s"/>
      <c r="R697" t="s">
        <v>117</v>
      </c>
      <c r="S697" t="s">
        <v>228</v>
      </c>
      <c r="T697" t="s">
        <v>82</v>
      </c>
      <c r="U697" t="s"/>
      <c r="V697" t="s">
        <v>83</v>
      </c>
      <c r="W697" t="s">
        <v>105</v>
      </c>
      <c r="X697" t="s"/>
      <c r="Y697" t="s">
        <v>85</v>
      </c>
      <c r="Z697">
        <f>HYPERLINK("https://hotel-media.eclerx.com/savepage/tk_1545988227511518_sr_71.html","info")</f>
        <v/>
      </c>
      <c r="AA697" t="n">
        <v>-6667690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/>
      <c r="AO697" t="s"/>
      <c r="AP697" t="n">
        <v>42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6667690</v>
      </c>
      <c r="AZ697" t="s">
        <v>593</v>
      </c>
      <c r="BA697" t="s"/>
      <c r="BB697" t="n">
        <v>7323285</v>
      </c>
      <c r="BC697" t="n">
        <v>42.63451</v>
      </c>
      <c r="BD697" t="n">
        <v>42.63451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591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34.33</v>
      </c>
      <c r="L698" t="s">
        <v>77</v>
      </c>
      <c r="M698" t="s"/>
      <c r="N698" t="s">
        <v>597</v>
      </c>
      <c r="O698" t="s">
        <v>79</v>
      </c>
      <c r="P698" t="s">
        <v>591</v>
      </c>
      <c r="Q698" t="s"/>
      <c r="R698" t="s">
        <v>117</v>
      </c>
      <c r="S698" t="s">
        <v>223</v>
      </c>
      <c r="T698" t="s">
        <v>82</v>
      </c>
      <c r="U698" t="s"/>
      <c r="V698" t="s">
        <v>83</v>
      </c>
      <c r="W698" t="s">
        <v>105</v>
      </c>
      <c r="X698" t="s"/>
      <c r="Y698" t="s">
        <v>85</v>
      </c>
      <c r="Z698">
        <f>HYPERLINK("https://hotel-media.eclerx.com/savepage/tk_1545988227511518_sr_71.html","info")</f>
        <v/>
      </c>
      <c r="AA698" t="n">
        <v>-6667690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/>
      <c r="AO698" t="s"/>
      <c r="AP698" t="n">
        <v>42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6667690</v>
      </c>
      <c r="AZ698" t="s">
        <v>593</v>
      </c>
      <c r="BA698" t="s"/>
      <c r="BB698" t="n">
        <v>7323285</v>
      </c>
      <c r="BC698" t="n">
        <v>42.63451</v>
      </c>
      <c r="BD698" t="n">
        <v>42.63451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591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34.67</v>
      </c>
      <c r="L699" t="s">
        <v>77</v>
      </c>
      <c r="M699" t="s"/>
      <c r="N699" t="s">
        <v>598</v>
      </c>
      <c r="O699" t="s">
        <v>79</v>
      </c>
      <c r="P699" t="s">
        <v>591</v>
      </c>
      <c r="Q699" t="s"/>
      <c r="R699" t="s">
        <v>117</v>
      </c>
      <c r="S699" t="s">
        <v>92</v>
      </c>
      <c r="T699" t="s">
        <v>82</v>
      </c>
      <c r="U699" t="s"/>
      <c r="V699" t="s">
        <v>83</v>
      </c>
      <c r="W699" t="s">
        <v>105</v>
      </c>
      <c r="X699" t="s"/>
      <c r="Y699" t="s">
        <v>85</v>
      </c>
      <c r="Z699">
        <f>HYPERLINK("https://hotel-media.eclerx.com/savepage/tk_1545988227511518_sr_71.html","info")</f>
        <v/>
      </c>
      <c r="AA699" t="n">
        <v>-6667690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/>
      <c r="AO699" t="s"/>
      <c r="AP699" t="n">
        <v>42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6667690</v>
      </c>
      <c r="AZ699" t="s">
        <v>593</v>
      </c>
      <c r="BA699" t="s"/>
      <c r="BB699" t="n">
        <v>7323285</v>
      </c>
      <c r="BC699" t="n">
        <v>42.63451</v>
      </c>
      <c r="BD699" t="n">
        <v>42.63451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591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35</v>
      </c>
      <c r="L700" t="s">
        <v>77</v>
      </c>
      <c r="M700" t="s"/>
      <c r="N700" t="s">
        <v>91</v>
      </c>
      <c r="O700" t="s">
        <v>79</v>
      </c>
      <c r="P700" t="s">
        <v>591</v>
      </c>
      <c r="Q700" t="s"/>
      <c r="R700" t="s">
        <v>117</v>
      </c>
      <c r="S700" t="s">
        <v>94</v>
      </c>
      <c r="T700" t="s">
        <v>82</v>
      </c>
      <c r="U700" t="s"/>
      <c r="V700" t="s">
        <v>83</v>
      </c>
      <c r="W700" t="s">
        <v>105</v>
      </c>
      <c r="X700" t="s"/>
      <c r="Y700" t="s">
        <v>85</v>
      </c>
      <c r="Z700">
        <f>HYPERLINK("https://hotel-media.eclerx.com/savepage/tk_1545988227511518_sr_71.html","info")</f>
        <v/>
      </c>
      <c r="AA700" t="n">
        <v>-6667690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/>
      <c r="AO700" t="s"/>
      <c r="AP700" t="n">
        <v>42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6667690</v>
      </c>
      <c r="AZ700" t="s">
        <v>593</v>
      </c>
      <c r="BA700" t="s"/>
      <c r="BB700" t="n">
        <v>7323285</v>
      </c>
      <c r="BC700" t="n">
        <v>42.63451</v>
      </c>
      <c r="BD700" t="n">
        <v>42.63451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591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35.33</v>
      </c>
      <c r="L701" t="s">
        <v>77</v>
      </c>
      <c r="M701" t="s"/>
      <c r="N701" t="s">
        <v>599</v>
      </c>
      <c r="O701" t="s">
        <v>595</v>
      </c>
      <c r="P701" t="s">
        <v>591</v>
      </c>
      <c r="Q701" t="s"/>
      <c r="R701" t="s">
        <v>117</v>
      </c>
      <c r="S701" t="s">
        <v>95</v>
      </c>
      <c r="T701" t="s">
        <v>82</v>
      </c>
      <c r="U701" t="s"/>
      <c r="V701" t="s">
        <v>83</v>
      </c>
      <c r="W701" t="s">
        <v>105</v>
      </c>
      <c r="X701" t="s"/>
      <c r="Y701" t="s">
        <v>85</v>
      </c>
      <c r="Z701">
        <f>HYPERLINK("https://hotel-media.eclerx.com/savepage/tk_1545988227511518_sr_71.html","info")</f>
        <v/>
      </c>
      <c r="AA701" t="n">
        <v>-6667690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/>
      <c r="AO701" t="s"/>
      <c r="AP701" t="n">
        <v>42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6667690</v>
      </c>
      <c r="AZ701" t="s">
        <v>593</v>
      </c>
      <c r="BA701" t="s"/>
      <c r="BB701" t="n">
        <v>7323285</v>
      </c>
      <c r="BC701" t="n">
        <v>42.63451</v>
      </c>
      <c r="BD701" t="n">
        <v>42.63451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591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35.67</v>
      </c>
      <c r="L702" t="s">
        <v>77</v>
      </c>
      <c r="M702" t="s"/>
      <c r="N702" t="s">
        <v>600</v>
      </c>
      <c r="O702" t="s">
        <v>317</v>
      </c>
      <c r="P702" t="s">
        <v>591</v>
      </c>
      <c r="Q702" t="s"/>
      <c r="R702" t="s">
        <v>117</v>
      </c>
      <c r="S702" t="s">
        <v>267</v>
      </c>
      <c r="T702" t="s">
        <v>82</v>
      </c>
      <c r="U702" t="s"/>
      <c r="V702" t="s">
        <v>83</v>
      </c>
      <c r="W702" t="s">
        <v>105</v>
      </c>
      <c r="X702" t="s"/>
      <c r="Y702" t="s">
        <v>85</v>
      </c>
      <c r="Z702">
        <f>HYPERLINK("https://hotel-media.eclerx.com/savepage/tk_1545988227511518_sr_71.html","info")</f>
        <v/>
      </c>
      <c r="AA702" t="n">
        <v>-6667690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/>
      <c r="AO702" t="s"/>
      <c r="AP702" t="n">
        <v>42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6667690</v>
      </c>
      <c r="AZ702" t="s">
        <v>593</v>
      </c>
      <c r="BA702" t="s"/>
      <c r="BB702" t="n">
        <v>7323285</v>
      </c>
      <c r="BC702" t="n">
        <v>42.63451</v>
      </c>
      <c r="BD702" t="n">
        <v>42.63451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591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37</v>
      </c>
      <c r="L703" t="s">
        <v>77</v>
      </c>
      <c r="M703" t="s"/>
      <c r="N703" t="s">
        <v>601</v>
      </c>
      <c r="O703" t="s">
        <v>317</v>
      </c>
      <c r="P703" t="s">
        <v>591</v>
      </c>
      <c r="Q703" t="s"/>
      <c r="R703" t="s">
        <v>117</v>
      </c>
      <c r="S703" t="s">
        <v>199</v>
      </c>
      <c r="T703" t="s">
        <v>82</v>
      </c>
      <c r="U703" t="s"/>
      <c r="V703" t="s">
        <v>83</v>
      </c>
      <c r="W703" t="s">
        <v>105</v>
      </c>
      <c r="X703" t="s"/>
      <c r="Y703" t="s">
        <v>85</v>
      </c>
      <c r="Z703">
        <f>HYPERLINK("https://hotel-media.eclerx.com/savepage/tk_1545988227511518_sr_71.html","info")</f>
        <v/>
      </c>
      <c r="AA703" t="n">
        <v>-6667690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/>
      <c r="AO703" t="s"/>
      <c r="AP703" t="n">
        <v>42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6667690</v>
      </c>
      <c r="AZ703" t="s">
        <v>593</v>
      </c>
      <c r="BA703" t="s"/>
      <c r="BB703" t="n">
        <v>7323285</v>
      </c>
      <c r="BC703" t="n">
        <v>42.63451</v>
      </c>
      <c r="BD703" t="n">
        <v>42.63451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591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37.67</v>
      </c>
      <c r="L704" t="s">
        <v>77</v>
      </c>
      <c r="M704" t="s"/>
      <c r="N704" t="s">
        <v>597</v>
      </c>
      <c r="O704" t="s">
        <v>79</v>
      </c>
      <c r="P704" t="s">
        <v>591</v>
      </c>
      <c r="Q704" t="s"/>
      <c r="R704" t="s">
        <v>117</v>
      </c>
      <c r="S704" t="s">
        <v>286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HYPERLINK("https://hotel-media.eclerx.com/savepage/tk_1545988227511518_sr_71.html","info")</f>
        <v/>
      </c>
      <c r="AA704" t="n">
        <v>-6667690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/>
      <c r="AO704" t="s"/>
      <c r="AP704" t="n">
        <v>42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6667690</v>
      </c>
      <c r="AZ704" t="s">
        <v>593</v>
      </c>
      <c r="BA704" t="s"/>
      <c r="BB704" t="n">
        <v>7323285</v>
      </c>
      <c r="BC704" t="n">
        <v>42.63451</v>
      </c>
      <c r="BD704" t="n">
        <v>42.63451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591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37.67</v>
      </c>
      <c r="L705" t="s">
        <v>77</v>
      </c>
      <c r="M705" t="s"/>
      <c r="N705" t="s">
        <v>602</v>
      </c>
      <c r="O705" t="s">
        <v>79</v>
      </c>
      <c r="P705" t="s">
        <v>591</v>
      </c>
      <c r="Q705" t="s"/>
      <c r="R705" t="s">
        <v>117</v>
      </c>
      <c r="S705" t="s">
        <v>286</v>
      </c>
      <c r="T705" t="s">
        <v>82</v>
      </c>
      <c r="U705" t="s"/>
      <c r="V705" t="s">
        <v>83</v>
      </c>
      <c r="W705" t="s">
        <v>105</v>
      </c>
      <c r="X705" t="s"/>
      <c r="Y705" t="s">
        <v>85</v>
      </c>
      <c r="Z705">
        <f>HYPERLINK("https://hotel-media.eclerx.com/savepage/tk_1545988227511518_sr_71.html","info")</f>
        <v/>
      </c>
      <c r="AA705" t="n">
        <v>-6667690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/>
      <c r="AO705" t="s"/>
      <c r="AP705" t="n">
        <v>42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6667690</v>
      </c>
      <c r="AZ705" t="s">
        <v>593</v>
      </c>
      <c r="BA705" t="s"/>
      <c r="BB705" t="n">
        <v>7323285</v>
      </c>
      <c r="BC705" t="n">
        <v>42.63451</v>
      </c>
      <c r="BD705" t="n">
        <v>42.63451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591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38.33</v>
      </c>
      <c r="L706" t="s">
        <v>77</v>
      </c>
      <c r="M706" t="s"/>
      <c r="N706" t="s">
        <v>91</v>
      </c>
      <c r="O706" t="s">
        <v>79</v>
      </c>
      <c r="P706" t="s">
        <v>591</v>
      </c>
      <c r="Q706" t="s"/>
      <c r="R706" t="s">
        <v>117</v>
      </c>
      <c r="S706" t="s">
        <v>200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HYPERLINK("https://hotel-media.eclerx.com/savepage/tk_1545988227511518_sr_71.html","info")</f>
        <v/>
      </c>
      <c r="AA706" t="n">
        <v>-6667690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/>
      <c r="AO706" t="s"/>
      <c r="AP706" t="n">
        <v>42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6667690</v>
      </c>
      <c r="AZ706" t="s">
        <v>593</v>
      </c>
      <c r="BA706" t="s"/>
      <c r="BB706" t="n">
        <v>7323285</v>
      </c>
      <c r="BC706" t="n">
        <v>42.63451</v>
      </c>
      <c r="BD706" t="n">
        <v>42.63451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591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38.33</v>
      </c>
      <c r="L707" t="s">
        <v>77</v>
      </c>
      <c r="M707" t="s"/>
      <c r="N707" t="s">
        <v>603</v>
      </c>
      <c r="O707" t="s">
        <v>317</v>
      </c>
      <c r="P707" t="s">
        <v>591</v>
      </c>
      <c r="Q707" t="s"/>
      <c r="R707" t="s">
        <v>117</v>
      </c>
      <c r="S707" t="s">
        <v>200</v>
      </c>
      <c r="T707" t="s">
        <v>82</v>
      </c>
      <c r="U707" t="s"/>
      <c r="V707" t="s">
        <v>83</v>
      </c>
      <c r="W707" t="s">
        <v>105</v>
      </c>
      <c r="X707" t="s"/>
      <c r="Y707" t="s">
        <v>85</v>
      </c>
      <c r="Z707">
        <f>HYPERLINK("https://hotel-media.eclerx.com/savepage/tk_1545988227511518_sr_71.html","info")</f>
        <v/>
      </c>
      <c r="AA707" t="n">
        <v>-6667690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/>
      <c r="AO707" t="s"/>
      <c r="AP707" t="n">
        <v>42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6667690</v>
      </c>
      <c r="AZ707" t="s">
        <v>593</v>
      </c>
      <c r="BA707" t="s"/>
      <c r="BB707" t="n">
        <v>7323285</v>
      </c>
      <c r="BC707" t="n">
        <v>42.63451</v>
      </c>
      <c r="BD707" t="n">
        <v>42.63451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591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40</v>
      </c>
      <c r="L708" t="s">
        <v>77</v>
      </c>
      <c r="M708" t="s"/>
      <c r="N708" t="s">
        <v>604</v>
      </c>
      <c r="O708" t="s">
        <v>79</v>
      </c>
      <c r="P708" t="s">
        <v>591</v>
      </c>
      <c r="Q708" t="s"/>
      <c r="R708" t="s">
        <v>117</v>
      </c>
      <c r="S708" t="s">
        <v>352</v>
      </c>
      <c r="T708" t="s">
        <v>82</v>
      </c>
      <c r="U708" t="s"/>
      <c r="V708" t="s">
        <v>83</v>
      </c>
      <c r="W708" t="s">
        <v>105</v>
      </c>
      <c r="X708" t="s"/>
      <c r="Y708" t="s">
        <v>85</v>
      </c>
      <c r="Z708">
        <f>HYPERLINK("https://hotel-media.eclerx.com/savepage/tk_1545988227511518_sr_71.html","info")</f>
        <v/>
      </c>
      <c r="AA708" t="n">
        <v>-6667690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/>
      <c r="AO708" t="s"/>
      <c r="AP708" t="n">
        <v>42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6667690</v>
      </c>
      <c r="AZ708" t="s">
        <v>593</v>
      </c>
      <c r="BA708" t="s"/>
      <c r="BB708" t="n">
        <v>7323285</v>
      </c>
      <c r="BC708" t="n">
        <v>42.63451</v>
      </c>
      <c r="BD708" t="n">
        <v>42.63451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591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41.33</v>
      </c>
      <c r="L709" t="s">
        <v>77</v>
      </c>
      <c r="M709" t="s"/>
      <c r="N709" t="s">
        <v>601</v>
      </c>
      <c r="O709" t="s">
        <v>317</v>
      </c>
      <c r="P709" t="s">
        <v>591</v>
      </c>
      <c r="Q709" t="s"/>
      <c r="R709" t="s">
        <v>117</v>
      </c>
      <c r="S709" t="s">
        <v>125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HYPERLINK("https://hotel-media.eclerx.com/savepage/tk_1545988227511518_sr_71.html","info")</f>
        <v/>
      </c>
      <c r="AA709" t="n">
        <v>-6667690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/>
      <c r="AO709" t="s"/>
      <c r="AP709" t="n">
        <v>42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6667690</v>
      </c>
      <c r="AZ709" t="s">
        <v>593</v>
      </c>
      <c r="BA709" t="s"/>
      <c r="BB709" t="n">
        <v>7323285</v>
      </c>
      <c r="BC709" t="n">
        <v>42.63451</v>
      </c>
      <c r="BD709" t="n">
        <v>42.63451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591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42.33</v>
      </c>
      <c r="L710" t="s">
        <v>77</v>
      </c>
      <c r="M710" t="s"/>
      <c r="N710" t="s">
        <v>602</v>
      </c>
      <c r="O710" t="s">
        <v>79</v>
      </c>
      <c r="P710" t="s">
        <v>591</v>
      </c>
      <c r="Q710" t="s"/>
      <c r="R710" t="s">
        <v>117</v>
      </c>
      <c r="S710" t="s">
        <v>269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HYPERLINK("https://hotel-media.eclerx.com/savepage/tk_1545988227511518_sr_71.html","info")</f>
        <v/>
      </c>
      <c r="AA710" t="n">
        <v>-6667690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/>
      <c r="AO710" t="s"/>
      <c r="AP710" t="n">
        <v>42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6667690</v>
      </c>
      <c r="AZ710" t="s">
        <v>593</v>
      </c>
      <c r="BA710" t="s"/>
      <c r="BB710" t="n">
        <v>7323285</v>
      </c>
      <c r="BC710" t="n">
        <v>42.63451</v>
      </c>
      <c r="BD710" t="n">
        <v>42.63451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591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43.67</v>
      </c>
      <c r="L711" t="s">
        <v>77</v>
      </c>
      <c r="M711" t="s"/>
      <c r="N711" t="s">
        <v>605</v>
      </c>
      <c r="O711" t="s">
        <v>79</v>
      </c>
      <c r="P711" t="s">
        <v>591</v>
      </c>
      <c r="Q711" t="s"/>
      <c r="R711" t="s">
        <v>117</v>
      </c>
      <c r="S711" t="s">
        <v>289</v>
      </c>
      <c r="T711" t="s">
        <v>82</v>
      </c>
      <c r="U711" t="s"/>
      <c r="V711" t="s">
        <v>83</v>
      </c>
      <c r="W711" t="s">
        <v>105</v>
      </c>
      <c r="X711" t="s"/>
      <c r="Y711" t="s">
        <v>85</v>
      </c>
      <c r="Z711">
        <f>HYPERLINK("https://hotel-media.eclerx.com/savepage/tk_1545988227511518_sr_71.html","info")</f>
        <v/>
      </c>
      <c r="AA711" t="n">
        <v>-6667690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/>
      <c r="AO711" t="s"/>
      <c r="AP711" t="n">
        <v>42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6667690</v>
      </c>
      <c r="AZ711" t="s">
        <v>593</v>
      </c>
      <c r="BA711" t="s"/>
      <c r="BB711" t="n">
        <v>7323285</v>
      </c>
      <c r="BC711" t="n">
        <v>42.63451</v>
      </c>
      <c r="BD711" t="n">
        <v>42.63451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591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44.33</v>
      </c>
      <c r="L712" t="s">
        <v>77</v>
      </c>
      <c r="M712" t="s"/>
      <c r="N712" t="s">
        <v>606</v>
      </c>
      <c r="O712" t="s">
        <v>317</v>
      </c>
      <c r="P712" t="s">
        <v>591</v>
      </c>
      <c r="Q712" t="s"/>
      <c r="R712" t="s">
        <v>117</v>
      </c>
      <c r="S712" t="s">
        <v>216</v>
      </c>
      <c r="T712" t="s">
        <v>82</v>
      </c>
      <c r="U712" t="s"/>
      <c r="V712" t="s">
        <v>83</v>
      </c>
      <c r="W712" t="s">
        <v>105</v>
      </c>
      <c r="X712" t="s"/>
      <c r="Y712" t="s">
        <v>85</v>
      </c>
      <c r="Z712">
        <f>HYPERLINK("https://hotel-media.eclerx.com/savepage/tk_1545988227511518_sr_71.html","info")</f>
        <v/>
      </c>
      <c r="AA712" t="n">
        <v>-6667690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/>
      <c r="AO712" t="s"/>
      <c r="AP712" t="n">
        <v>42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6667690</v>
      </c>
      <c r="AZ712" t="s">
        <v>593</v>
      </c>
      <c r="BA712" t="s"/>
      <c r="BB712" t="n">
        <v>7323285</v>
      </c>
      <c r="BC712" t="n">
        <v>42.63451</v>
      </c>
      <c r="BD712" t="n">
        <v>42.63451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591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47</v>
      </c>
      <c r="L713" t="s">
        <v>77</v>
      </c>
      <c r="M713" t="s"/>
      <c r="N713" t="s">
        <v>607</v>
      </c>
      <c r="O713" t="s">
        <v>79</v>
      </c>
      <c r="P713" t="s">
        <v>591</v>
      </c>
      <c r="Q713" t="s"/>
      <c r="R713" t="s">
        <v>117</v>
      </c>
      <c r="S713" t="s">
        <v>345</v>
      </c>
      <c r="T713" t="s">
        <v>82</v>
      </c>
      <c r="U713" t="s"/>
      <c r="V713" t="s">
        <v>83</v>
      </c>
      <c r="W713" t="s">
        <v>105</v>
      </c>
      <c r="X713" t="s"/>
      <c r="Y713" t="s">
        <v>85</v>
      </c>
      <c r="Z713">
        <f>HYPERLINK("https://hotel-media.eclerx.com/savepage/tk_1545988227511518_sr_71.html","info")</f>
        <v/>
      </c>
      <c r="AA713" t="n">
        <v>-6667690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/>
      <c r="AO713" t="s"/>
      <c r="AP713" t="n">
        <v>42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6667690</v>
      </c>
      <c r="AZ713" t="s">
        <v>593</v>
      </c>
      <c r="BA713" t="s"/>
      <c r="BB713" t="n">
        <v>7323285</v>
      </c>
      <c r="BC713" t="n">
        <v>42.63451</v>
      </c>
      <c r="BD713" t="n">
        <v>42.63451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591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47.67</v>
      </c>
      <c r="L714" t="s">
        <v>77</v>
      </c>
      <c r="M714" t="s"/>
      <c r="N714" t="s">
        <v>99</v>
      </c>
      <c r="O714" t="s">
        <v>79</v>
      </c>
      <c r="P714" t="s">
        <v>591</v>
      </c>
      <c r="Q714" t="s"/>
      <c r="R714" t="s">
        <v>117</v>
      </c>
      <c r="S714" t="s">
        <v>128</v>
      </c>
      <c r="T714" t="s">
        <v>82</v>
      </c>
      <c r="U714" t="s"/>
      <c r="V714" t="s">
        <v>83</v>
      </c>
      <c r="W714" t="s">
        <v>105</v>
      </c>
      <c r="X714" t="s"/>
      <c r="Y714" t="s">
        <v>85</v>
      </c>
      <c r="Z714">
        <f>HYPERLINK("https://hotel-media.eclerx.com/savepage/tk_1545988227511518_sr_71.html","info")</f>
        <v/>
      </c>
      <c r="AA714" t="n">
        <v>-6667690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/>
      <c r="AO714" t="s"/>
      <c r="AP714" t="n">
        <v>42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6667690</v>
      </c>
      <c r="AZ714" t="s">
        <v>593</v>
      </c>
      <c r="BA714" t="s"/>
      <c r="BB714" t="n">
        <v>7323285</v>
      </c>
      <c r="BC714" t="n">
        <v>42.63451</v>
      </c>
      <c r="BD714" t="n">
        <v>42.63451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591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48.67</v>
      </c>
      <c r="L715" t="s">
        <v>77</v>
      </c>
      <c r="M715" t="s"/>
      <c r="N715" t="s">
        <v>608</v>
      </c>
      <c r="O715" t="s">
        <v>79</v>
      </c>
      <c r="P715" t="s">
        <v>591</v>
      </c>
      <c r="Q715" t="s"/>
      <c r="R715" t="s">
        <v>117</v>
      </c>
      <c r="S715" t="s">
        <v>188</v>
      </c>
      <c r="T715" t="s">
        <v>82</v>
      </c>
      <c r="U715" t="s"/>
      <c r="V715" t="s">
        <v>83</v>
      </c>
      <c r="W715" t="s">
        <v>105</v>
      </c>
      <c r="X715" t="s"/>
      <c r="Y715" t="s">
        <v>85</v>
      </c>
      <c r="Z715">
        <f>HYPERLINK("https://hotel-media.eclerx.com/savepage/tk_1545988227511518_sr_71.html","info")</f>
        <v/>
      </c>
      <c r="AA715" t="n">
        <v>-6667690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/>
      <c r="AO715" t="s"/>
      <c r="AP715" t="n">
        <v>42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6667690</v>
      </c>
      <c r="AZ715" t="s">
        <v>593</v>
      </c>
      <c r="BA715" t="s"/>
      <c r="BB715" t="n">
        <v>7323285</v>
      </c>
      <c r="BC715" t="n">
        <v>42.63451</v>
      </c>
      <c r="BD715" t="n">
        <v>42.63451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591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48.67</v>
      </c>
      <c r="L716" t="s">
        <v>77</v>
      </c>
      <c r="M716" t="s"/>
      <c r="N716" t="s">
        <v>609</v>
      </c>
      <c r="O716" t="s">
        <v>79</v>
      </c>
      <c r="P716" t="s">
        <v>591</v>
      </c>
      <c r="Q716" t="s"/>
      <c r="R716" t="s">
        <v>117</v>
      </c>
      <c r="S716" t="s">
        <v>188</v>
      </c>
      <c r="T716" t="s">
        <v>82</v>
      </c>
      <c r="U716" t="s"/>
      <c r="V716" t="s">
        <v>83</v>
      </c>
      <c r="W716" t="s">
        <v>105</v>
      </c>
      <c r="X716" t="s"/>
      <c r="Y716" t="s">
        <v>85</v>
      </c>
      <c r="Z716">
        <f>HYPERLINK("https://hotel-media.eclerx.com/savepage/tk_1545988227511518_sr_71.html","info")</f>
        <v/>
      </c>
      <c r="AA716" t="n">
        <v>-6667690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/>
      <c r="AO716" t="s"/>
      <c r="AP716" t="n">
        <v>42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6667690</v>
      </c>
      <c r="AZ716" t="s">
        <v>593</v>
      </c>
      <c r="BA716" t="s"/>
      <c r="BB716" t="n">
        <v>7323285</v>
      </c>
      <c r="BC716" t="n">
        <v>42.63451</v>
      </c>
      <c r="BD716" t="n">
        <v>42.63451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591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49.67</v>
      </c>
      <c r="L717" t="s">
        <v>77</v>
      </c>
      <c r="M717" t="s"/>
      <c r="N717" t="s">
        <v>607</v>
      </c>
      <c r="O717" t="s">
        <v>79</v>
      </c>
      <c r="P717" t="s">
        <v>591</v>
      </c>
      <c r="Q717" t="s"/>
      <c r="R717" t="s">
        <v>117</v>
      </c>
      <c r="S717" t="s">
        <v>111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HYPERLINK("https://hotel-media.eclerx.com/savepage/tk_1545988227511518_sr_71.html","info")</f>
        <v/>
      </c>
      <c r="AA717" t="n">
        <v>-6667690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/>
      <c r="AO717" t="s"/>
      <c r="AP717" t="n">
        <v>42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6667690</v>
      </c>
      <c r="AZ717" t="s">
        <v>593</v>
      </c>
      <c r="BA717" t="s"/>
      <c r="BB717" t="n">
        <v>7323285</v>
      </c>
      <c r="BC717" t="n">
        <v>42.63451</v>
      </c>
      <c r="BD717" t="n">
        <v>42.63451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591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50.33</v>
      </c>
      <c r="L718" t="s">
        <v>77</v>
      </c>
      <c r="M718" t="s"/>
      <c r="N718" t="s">
        <v>99</v>
      </c>
      <c r="O718" t="s">
        <v>79</v>
      </c>
      <c r="P718" t="s">
        <v>591</v>
      </c>
      <c r="Q718" t="s"/>
      <c r="R718" t="s">
        <v>117</v>
      </c>
      <c r="S718" t="s">
        <v>129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HYPERLINK("https://hotel-media.eclerx.com/savepage/tk_1545988227511518_sr_71.html","info")</f>
        <v/>
      </c>
      <c r="AA718" t="n">
        <v>-6667690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/>
      <c r="AO718" t="s"/>
      <c r="AP718" t="n">
        <v>42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6667690</v>
      </c>
      <c r="AZ718" t="s">
        <v>593</v>
      </c>
      <c r="BA718" t="s"/>
      <c r="BB718" t="n">
        <v>7323285</v>
      </c>
      <c r="BC718" t="n">
        <v>42.63451</v>
      </c>
      <c r="BD718" t="n">
        <v>42.63451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591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53.33</v>
      </c>
      <c r="L719" t="s">
        <v>77</v>
      </c>
      <c r="M719" t="s"/>
      <c r="N719" t="s">
        <v>610</v>
      </c>
      <c r="O719" t="s">
        <v>79</v>
      </c>
      <c r="P719" t="s">
        <v>591</v>
      </c>
      <c r="Q719" t="s"/>
      <c r="R719" t="s">
        <v>117</v>
      </c>
      <c r="S719" t="s">
        <v>297</v>
      </c>
      <c r="T719" t="s">
        <v>82</v>
      </c>
      <c r="U719" t="s"/>
      <c r="V719" t="s">
        <v>83</v>
      </c>
      <c r="W719" t="s">
        <v>105</v>
      </c>
      <c r="X719" t="s"/>
      <c r="Y719" t="s">
        <v>85</v>
      </c>
      <c r="Z719">
        <f>HYPERLINK("https://hotel-media.eclerx.com/savepage/tk_1545988227511518_sr_71.html","info")</f>
        <v/>
      </c>
      <c r="AA719" t="n">
        <v>-6667690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/>
      <c r="AO719" t="s"/>
      <c r="AP719" t="n">
        <v>42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6667690</v>
      </c>
      <c r="AZ719" t="s">
        <v>593</v>
      </c>
      <c r="BA719" t="s"/>
      <c r="BB719" t="n">
        <v>7323285</v>
      </c>
      <c r="BC719" t="n">
        <v>42.63451</v>
      </c>
      <c r="BD719" t="n">
        <v>42.63451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65.33</v>
      </c>
      <c r="L720" t="s">
        <v>77</v>
      </c>
      <c r="M720" t="s"/>
      <c r="N720" t="s">
        <v>611</v>
      </c>
      <c r="O720" t="s">
        <v>79</v>
      </c>
      <c r="P720" t="s">
        <v>591</v>
      </c>
      <c r="Q720" t="s"/>
      <c r="R720" t="s">
        <v>117</v>
      </c>
      <c r="S720" t="s">
        <v>371</v>
      </c>
      <c r="T720" t="s">
        <v>82</v>
      </c>
      <c r="U720" t="s"/>
      <c r="V720" t="s">
        <v>83</v>
      </c>
      <c r="W720" t="s">
        <v>105</v>
      </c>
      <c r="X720" t="s"/>
      <c r="Y720" t="s">
        <v>85</v>
      </c>
      <c r="Z720">
        <f>HYPERLINK("https://hotel-media.eclerx.com/savepage/tk_1545988227511518_sr_71.html","info")</f>
        <v/>
      </c>
      <c r="AA720" t="n">
        <v>-6667690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/>
      <c r="AO720" t="s"/>
      <c r="AP720" t="n">
        <v>42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6667690</v>
      </c>
      <c r="AZ720" t="s">
        <v>593</v>
      </c>
      <c r="BA720" t="s"/>
      <c r="BB720" t="n">
        <v>7323285</v>
      </c>
      <c r="BC720" t="n">
        <v>42.63451</v>
      </c>
      <c r="BD720" t="n">
        <v>42.63451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65.67</v>
      </c>
      <c r="L721" t="s">
        <v>77</v>
      </c>
      <c r="M721" t="s"/>
      <c r="N721" t="s">
        <v>612</v>
      </c>
      <c r="O721" t="s">
        <v>79</v>
      </c>
      <c r="P721" t="s">
        <v>591</v>
      </c>
      <c r="Q721" t="s"/>
      <c r="R721" t="s">
        <v>117</v>
      </c>
      <c r="S721" t="s">
        <v>194</v>
      </c>
      <c r="T721" t="s">
        <v>82</v>
      </c>
      <c r="U721" t="s"/>
      <c r="V721" t="s">
        <v>83</v>
      </c>
      <c r="W721" t="s">
        <v>105</v>
      </c>
      <c r="X721" t="s"/>
      <c r="Y721" t="s">
        <v>85</v>
      </c>
      <c r="Z721">
        <f>HYPERLINK("https://hotel-media.eclerx.com/savepage/tk_1545988227511518_sr_71.html","info")</f>
        <v/>
      </c>
      <c r="AA721" t="n">
        <v>-6667690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/>
      <c r="AO721" t="s"/>
      <c r="AP721" t="n">
        <v>42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6667690</v>
      </c>
      <c r="AZ721" t="s">
        <v>593</v>
      </c>
      <c r="BA721" t="s"/>
      <c r="BB721" t="n">
        <v>7323285</v>
      </c>
      <c r="BC721" t="n">
        <v>42.63451</v>
      </c>
      <c r="BD721" t="n">
        <v>42.63451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70</v>
      </c>
      <c r="L722" t="s">
        <v>77</v>
      </c>
      <c r="M722" t="s"/>
      <c r="N722" t="s">
        <v>612</v>
      </c>
      <c r="O722" t="s">
        <v>79</v>
      </c>
      <c r="P722" t="s">
        <v>591</v>
      </c>
      <c r="Q722" t="s"/>
      <c r="R722" t="s">
        <v>117</v>
      </c>
      <c r="S722" t="s">
        <v>613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HYPERLINK("https://hotel-media.eclerx.com/savepage/tk_1545988227511518_sr_71.html","info")</f>
        <v/>
      </c>
      <c r="AA722" t="n">
        <v>-6667690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/>
      <c r="AO722" t="s"/>
      <c r="AP722" t="n">
        <v>42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6667690</v>
      </c>
      <c r="AZ722" t="s">
        <v>593</v>
      </c>
      <c r="BA722" t="s"/>
      <c r="BB722" t="n">
        <v>7323285</v>
      </c>
      <c r="BC722" t="n">
        <v>42.63451</v>
      </c>
      <c r="BD722" t="n">
        <v>42.63451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612</v>
      </c>
      <c r="O723" t="s">
        <v>79</v>
      </c>
      <c r="P723" t="s">
        <v>591</v>
      </c>
      <c r="Q723" t="s"/>
      <c r="R723" t="s">
        <v>117</v>
      </c>
      <c r="S723" t="s">
        <v>515</v>
      </c>
      <c r="T723" t="s">
        <v>82</v>
      </c>
      <c r="U723" t="s"/>
      <c r="V723" t="s">
        <v>83</v>
      </c>
      <c r="W723" t="s">
        <v>105</v>
      </c>
      <c r="X723" t="s"/>
      <c r="Y723" t="s">
        <v>85</v>
      </c>
      <c r="Z723">
        <f>HYPERLINK("https://hotel-media.eclerx.com/savepage/tk_1545988227511518_sr_71.html","info")</f>
        <v/>
      </c>
      <c r="AA723" t="n">
        <v>-6667690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/>
      <c r="AO723" t="s"/>
      <c r="AP723" t="n">
        <v>42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6667690</v>
      </c>
      <c r="AZ723" t="s">
        <v>593</v>
      </c>
      <c r="BA723" t="s"/>
      <c r="BB723" t="n">
        <v>7323285</v>
      </c>
      <c r="BC723" t="n">
        <v>42.63451</v>
      </c>
      <c r="BD723" t="n">
        <v>42.63451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591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77.33</v>
      </c>
      <c r="L724" t="s">
        <v>77</v>
      </c>
      <c r="M724" t="s"/>
      <c r="N724" t="s">
        <v>614</v>
      </c>
      <c r="O724" t="s">
        <v>79</v>
      </c>
      <c r="P724" t="s">
        <v>591</v>
      </c>
      <c r="Q724" t="s"/>
      <c r="R724" t="s">
        <v>117</v>
      </c>
      <c r="S724" t="s">
        <v>375</v>
      </c>
      <c r="T724" t="s">
        <v>82</v>
      </c>
      <c r="U724" t="s"/>
      <c r="V724" t="s">
        <v>83</v>
      </c>
      <c r="W724" t="s">
        <v>105</v>
      </c>
      <c r="X724" t="s"/>
      <c r="Y724" t="s">
        <v>85</v>
      </c>
      <c r="Z724">
        <f>HYPERLINK("https://hotel-media.eclerx.com/savepage/tk_1545988227511518_sr_71.html","info")</f>
        <v/>
      </c>
      <c r="AA724" t="n">
        <v>-6667690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/>
      <c r="AO724" t="s"/>
      <c r="AP724" t="n">
        <v>42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6667690</v>
      </c>
      <c r="AZ724" t="s">
        <v>593</v>
      </c>
      <c r="BA724" t="s"/>
      <c r="BB724" t="n">
        <v>7323285</v>
      </c>
      <c r="BC724" t="n">
        <v>42.63451</v>
      </c>
      <c r="BD724" t="n">
        <v>42.63451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77.67</v>
      </c>
      <c r="L725" t="s">
        <v>77</v>
      </c>
      <c r="M725" t="s"/>
      <c r="N725" t="s">
        <v>612</v>
      </c>
      <c r="O725" t="s">
        <v>79</v>
      </c>
      <c r="P725" t="s">
        <v>591</v>
      </c>
      <c r="Q725" t="s"/>
      <c r="R725" t="s">
        <v>117</v>
      </c>
      <c r="S725" t="s">
        <v>521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HYPERLINK("https://hotel-media.eclerx.com/savepage/tk_1545988227511518_sr_71.html","info")</f>
        <v/>
      </c>
      <c r="AA725" t="n">
        <v>-6667690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/>
      <c r="AO725" t="s"/>
      <c r="AP725" t="n">
        <v>42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6667690</v>
      </c>
      <c r="AZ725" t="s">
        <v>593</v>
      </c>
      <c r="BA725" t="s"/>
      <c r="BB725" t="n">
        <v>7323285</v>
      </c>
      <c r="BC725" t="n">
        <v>42.63451</v>
      </c>
      <c r="BD725" t="n">
        <v>42.63451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591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114.67</v>
      </c>
      <c r="L726" t="s">
        <v>77</v>
      </c>
      <c r="M726" t="s"/>
      <c r="N726" t="s">
        <v>572</v>
      </c>
      <c r="O726" t="s">
        <v>79</v>
      </c>
      <c r="P726" t="s">
        <v>591</v>
      </c>
      <c r="Q726" t="s"/>
      <c r="R726" t="s">
        <v>117</v>
      </c>
      <c r="S726" t="s">
        <v>615</v>
      </c>
      <c r="T726" t="s">
        <v>82</v>
      </c>
      <c r="U726" t="s"/>
      <c r="V726" t="s">
        <v>83</v>
      </c>
      <c r="W726" t="s">
        <v>105</v>
      </c>
      <c r="X726" t="s"/>
      <c r="Y726" t="s">
        <v>85</v>
      </c>
      <c r="Z726">
        <f>HYPERLINK("https://hotel-media.eclerx.com/savepage/tk_1545988227511518_sr_71.html","info")</f>
        <v/>
      </c>
      <c r="AA726" t="n">
        <v>-6667690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/>
      <c r="AO726" t="s"/>
      <c r="AP726" t="n">
        <v>42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6667690</v>
      </c>
      <c r="AZ726" t="s">
        <v>593</v>
      </c>
      <c r="BA726" t="s"/>
      <c r="BB726" t="n">
        <v>7323285</v>
      </c>
      <c r="BC726" t="n">
        <v>42.63451</v>
      </c>
      <c r="BD726" t="n">
        <v>42.63451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591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127.33</v>
      </c>
      <c r="L727" t="s">
        <v>77</v>
      </c>
      <c r="M727" t="s"/>
      <c r="N727" t="s">
        <v>572</v>
      </c>
      <c r="O727" t="s">
        <v>79</v>
      </c>
      <c r="P727" t="s">
        <v>591</v>
      </c>
      <c r="Q727" t="s"/>
      <c r="R727" t="s">
        <v>117</v>
      </c>
      <c r="S727" t="s">
        <v>616</v>
      </c>
      <c r="T727" t="s">
        <v>82</v>
      </c>
      <c r="U727" t="s"/>
      <c r="V727" t="s">
        <v>83</v>
      </c>
      <c r="W727" t="s">
        <v>105</v>
      </c>
      <c r="X727" t="s"/>
      <c r="Y727" t="s">
        <v>85</v>
      </c>
      <c r="Z727">
        <f>HYPERLINK("https://hotel-media.eclerx.com/savepage/tk_1545988227511518_sr_71.html","info")</f>
        <v/>
      </c>
      <c r="AA727" t="n">
        <v>-6667690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/>
      <c r="AO727" t="s"/>
      <c r="AP727" t="n">
        <v>42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6667690</v>
      </c>
      <c r="AZ727" t="s">
        <v>593</v>
      </c>
      <c r="BA727" t="s"/>
      <c r="BB727" t="n">
        <v>7323285</v>
      </c>
      <c r="BC727" t="n">
        <v>42.63451</v>
      </c>
      <c r="BD727" t="n">
        <v>42.63451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132</v>
      </c>
      <c r="L728" t="s">
        <v>77</v>
      </c>
      <c r="M728" t="s"/>
      <c r="N728" t="s">
        <v>572</v>
      </c>
      <c r="O728" t="s">
        <v>79</v>
      </c>
      <c r="P728" t="s">
        <v>591</v>
      </c>
      <c r="Q728" t="s"/>
      <c r="R728" t="s">
        <v>117</v>
      </c>
      <c r="S728" t="s">
        <v>617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HYPERLINK("https://hotel-media.eclerx.com/savepage/tk_1545988227511518_sr_71.html","info")</f>
        <v/>
      </c>
      <c r="AA728" t="n">
        <v>-6667690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/>
      <c r="AO728" t="s"/>
      <c r="AP728" t="n">
        <v>42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6667690</v>
      </c>
      <c r="AZ728" t="s">
        <v>593</v>
      </c>
      <c r="BA728" t="s"/>
      <c r="BB728" t="n">
        <v>7323285</v>
      </c>
      <c r="BC728" t="n">
        <v>42.63451</v>
      </c>
      <c r="BD728" t="n">
        <v>42.63451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205</v>
      </c>
      <c r="F729" t="s"/>
      <c r="G729" t="s">
        <v>74</v>
      </c>
      <c r="H729" t="s">
        <v>75</v>
      </c>
      <c r="I729" t="s"/>
      <c r="J729" t="s">
        <v>76</v>
      </c>
      <c r="K729" t="n">
        <v>24</v>
      </c>
      <c r="L729" t="s">
        <v>77</v>
      </c>
      <c r="M729" t="s"/>
      <c r="N729" t="s">
        <v>206</v>
      </c>
      <c r="O729" t="s">
        <v>79</v>
      </c>
      <c r="P729" t="s">
        <v>205</v>
      </c>
      <c r="Q729" t="s"/>
      <c r="R729" t="s">
        <v>80</v>
      </c>
      <c r="S729" t="s">
        <v>154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HYPERLINK("https://hotel-media.eclerx.com/savepage/tk_1545988076165995_sr_70.html","info")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106</v>
      </c>
      <c r="AL729" t="s"/>
      <c r="AM729" t="s"/>
      <c r="AN729" t="s"/>
      <c r="AO729" t="s"/>
      <c r="AP729" t="n">
        <v>10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s"/>
      <c r="AZ729" t="s"/>
      <c r="BA729" t="s"/>
      <c r="BB729" t="n">
        <v>2192956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205</v>
      </c>
      <c r="F730" t="s"/>
      <c r="G730" t="s">
        <v>74</v>
      </c>
      <c r="H730" t="s">
        <v>75</v>
      </c>
      <c r="I730" t="s"/>
      <c r="J730" t="s">
        <v>76</v>
      </c>
      <c r="K730" t="n">
        <v>26</v>
      </c>
      <c r="L730" t="s">
        <v>77</v>
      </c>
      <c r="M730" t="s"/>
      <c r="N730" t="s">
        <v>208</v>
      </c>
      <c r="O730" t="s">
        <v>79</v>
      </c>
      <c r="P730" t="s">
        <v>205</v>
      </c>
      <c r="Q730" t="s"/>
      <c r="R730" t="s">
        <v>80</v>
      </c>
      <c r="S730" t="s">
        <v>502</v>
      </c>
      <c r="T730" t="s">
        <v>82</v>
      </c>
      <c r="U730" t="s"/>
      <c r="V730" t="s">
        <v>83</v>
      </c>
      <c r="W730" t="s">
        <v>105</v>
      </c>
      <c r="X730" t="s"/>
      <c r="Y730" t="s">
        <v>85</v>
      </c>
      <c r="Z730">
        <f>HYPERLINK("https://hotel-media.eclerx.com/savepage/tk_1545988076165995_sr_70.html","info")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106</v>
      </c>
      <c r="AL730" t="s"/>
      <c r="AM730" t="s"/>
      <c r="AN730" t="s"/>
      <c r="AO730" t="s"/>
      <c r="AP730" t="n">
        <v>10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s"/>
      <c r="AZ730" t="s"/>
      <c r="BA730" t="s"/>
      <c r="BB730" t="n">
        <v>2192956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205</v>
      </c>
      <c r="F731" t="s"/>
      <c r="G731" t="s">
        <v>74</v>
      </c>
      <c r="H731" t="s">
        <v>75</v>
      </c>
      <c r="I731" t="s"/>
      <c r="J731" t="s">
        <v>76</v>
      </c>
      <c r="K731" t="n">
        <v>28</v>
      </c>
      <c r="L731" t="s">
        <v>77</v>
      </c>
      <c r="M731" t="s"/>
      <c r="N731" t="s">
        <v>210</v>
      </c>
      <c r="O731" t="s">
        <v>79</v>
      </c>
      <c r="P731" t="s">
        <v>205</v>
      </c>
      <c r="Q731" t="s"/>
      <c r="R731" t="s">
        <v>80</v>
      </c>
      <c r="S731" t="s">
        <v>211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HYPERLINK("https://hotel-media.eclerx.com/savepage/tk_1545988076165995_sr_70.html","info")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106</v>
      </c>
      <c r="AL731" t="s"/>
      <c r="AM731" t="s"/>
      <c r="AN731" t="s"/>
      <c r="AO731" t="s"/>
      <c r="AP731" t="n">
        <v>10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s"/>
      <c r="AZ731" t="s"/>
      <c r="BA731" t="s"/>
      <c r="BB731" t="n">
        <v>2192956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205</v>
      </c>
      <c r="F732" t="s"/>
      <c r="G732" t="s">
        <v>74</v>
      </c>
      <c r="H732" t="s">
        <v>75</v>
      </c>
      <c r="I732" t="s"/>
      <c r="J732" t="s">
        <v>76</v>
      </c>
      <c r="K732" t="n">
        <v>39.33</v>
      </c>
      <c r="L732" t="s">
        <v>77</v>
      </c>
      <c r="M732" t="s"/>
      <c r="N732" t="s">
        <v>212</v>
      </c>
      <c r="O732" t="s">
        <v>79</v>
      </c>
      <c r="P732" t="s">
        <v>205</v>
      </c>
      <c r="Q732" t="s"/>
      <c r="R732" t="s">
        <v>80</v>
      </c>
      <c r="S732" t="s">
        <v>343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HYPERLINK("https://hotel-media.eclerx.com/savepage/tk_1545988076165995_sr_70.html","info")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106</v>
      </c>
      <c r="AL732" t="s"/>
      <c r="AM732" t="s"/>
      <c r="AN732" t="s"/>
      <c r="AO732" t="s"/>
      <c r="AP732" t="n">
        <v>10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s"/>
      <c r="AZ732" t="s"/>
      <c r="BA732" t="s"/>
      <c r="BB732" t="n">
        <v>2192956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205</v>
      </c>
      <c r="F733" t="s"/>
      <c r="G733" t="s">
        <v>74</v>
      </c>
      <c r="H733" t="s">
        <v>75</v>
      </c>
      <c r="I733" t="s"/>
      <c r="J733" t="s">
        <v>76</v>
      </c>
      <c r="K733" t="n">
        <v>51.67</v>
      </c>
      <c r="L733" t="s">
        <v>77</v>
      </c>
      <c r="M733" t="s"/>
      <c r="N733" t="s">
        <v>215</v>
      </c>
      <c r="O733" t="s">
        <v>79</v>
      </c>
      <c r="P733" t="s">
        <v>205</v>
      </c>
      <c r="Q733" t="s"/>
      <c r="R733" t="s">
        <v>80</v>
      </c>
      <c r="S733" t="s">
        <v>618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HYPERLINK("https://hotel-media.eclerx.com/savepage/tk_1545988076165995_sr_70.html","info")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106</v>
      </c>
      <c r="AL733" t="s"/>
      <c r="AM733" t="s"/>
      <c r="AN733" t="s"/>
      <c r="AO733" t="s"/>
      <c r="AP733" t="n">
        <v>10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s"/>
      <c r="AZ733" t="s"/>
      <c r="BA733" t="s"/>
      <c r="BB733" t="n">
        <v>2192956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205</v>
      </c>
      <c r="F734" t="s"/>
      <c r="G734" t="s">
        <v>74</v>
      </c>
      <c r="H734" t="s">
        <v>75</v>
      </c>
      <c r="I734" t="s"/>
      <c r="J734" t="s">
        <v>76</v>
      </c>
      <c r="K734" t="n">
        <v>56.67</v>
      </c>
      <c r="L734" t="s">
        <v>77</v>
      </c>
      <c r="M734" t="s"/>
      <c r="N734" t="s">
        <v>218</v>
      </c>
      <c r="O734" t="s">
        <v>79</v>
      </c>
      <c r="P734" t="s">
        <v>205</v>
      </c>
      <c r="Q734" t="s"/>
      <c r="R734" t="s">
        <v>80</v>
      </c>
      <c r="S734" t="s">
        <v>320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HYPERLINK("https://hotel-media.eclerx.com/savepage/tk_1545988076165995_sr_70.html","info")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106</v>
      </c>
      <c r="AL734" t="s"/>
      <c r="AM734" t="s"/>
      <c r="AN734" t="s"/>
      <c r="AO734" t="s"/>
      <c r="AP734" t="n">
        <v>10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s"/>
      <c r="AZ734" t="s"/>
      <c r="BA734" t="s"/>
      <c r="BB734" t="n">
        <v>2192956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619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30.33</v>
      </c>
      <c r="L735" t="s">
        <v>77</v>
      </c>
      <c r="M735" t="s"/>
      <c r="N735" t="s">
        <v>176</v>
      </c>
      <c r="O735" t="s">
        <v>79</v>
      </c>
      <c r="P735" t="s">
        <v>619</v>
      </c>
      <c r="Q735" t="s"/>
      <c r="R735" t="s">
        <v>117</v>
      </c>
      <c r="S735" t="s">
        <v>363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HYPERLINK("https://hotel-media.eclerx.com/savepage/tk_15459884819053404_sr_70.html","info")</f>
        <v/>
      </c>
      <c r="AA735" t="n">
        <v>-2330373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/>
      <c r="AO735" t="s"/>
      <c r="AP735" t="n">
        <v>96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2330373</v>
      </c>
      <c r="AZ735" t="s">
        <v>620</v>
      </c>
      <c r="BA735" t="s"/>
      <c r="BB735" t="n">
        <v>316501</v>
      </c>
      <c r="BC735" t="n">
        <v>42.6959</v>
      </c>
      <c r="BD735" t="n">
        <v>42.6959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619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32</v>
      </c>
      <c r="L736" t="s">
        <v>77</v>
      </c>
      <c r="M736" t="s"/>
      <c r="N736" t="s">
        <v>176</v>
      </c>
      <c r="O736" t="s">
        <v>79</v>
      </c>
      <c r="P736" t="s">
        <v>619</v>
      </c>
      <c r="Q736" t="s"/>
      <c r="R736" t="s">
        <v>117</v>
      </c>
      <c r="S736" t="s">
        <v>472</v>
      </c>
      <c r="T736" t="s">
        <v>82</v>
      </c>
      <c r="U736" t="s"/>
      <c r="V736" t="s">
        <v>83</v>
      </c>
      <c r="W736" t="s">
        <v>105</v>
      </c>
      <c r="X736" t="s"/>
      <c r="Y736" t="s">
        <v>85</v>
      </c>
      <c r="Z736">
        <f>HYPERLINK("https://hotel-media.eclerx.com/savepage/tk_15459884819053404_sr_70.html","info")</f>
        <v/>
      </c>
      <c r="AA736" t="n">
        <v>-2330373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/>
      <c r="AO736" t="s"/>
      <c r="AP736" t="n">
        <v>96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2330373</v>
      </c>
      <c r="AZ736" t="s">
        <v>620</v>
      </c>
      <c r="BA736" t="s"/>
      <c r="BB736" t="n">
        <v>316501</v>
      </c>
      <c r="BC736" t="n">
        <v>42.6959</v>
      </c>
      <c r="BD736" t="n">
        <v>42.6959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619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33.67</v>
      </c>
      <c r="L737" t="s">
        <v>77</v>
      </c>
      <c r="M737" t="s"/>
      <c r="N737" t="s">
        <v>176</v>
      </c>
      <c r="O737" t="s">
        <v>79</v>
      </c>
      <c r="P737" t="s">
        <v>619</v>
      </c>
      <c r="Q737" t="s"/>
      <c r="R737" t="s">
        <v>117</v>
      </c>
      <c r="S737" t="s">
        <v>340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HYPERLINK("https://hotel-media.eclerx.com/savepage/tk_15459884819053404_sr_70.html","info")</f>
        <v/>
      </c>
      <c r="AA737" t="n">
        <v>-2330373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96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2330373</v>
      </c>
      <c r="AZ737" t="s">
        <v>620</v>
      </c>
      <c r="BA737" t="s"/>
      <c r="BB737" t="n">
        <v>316501</v>
      </c>
      <c r="BC737" t="n">
        <v>42.6959</v>
      </c>
      <c r="BD737" t="n">
        <v>42.6959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619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37.33</v>
      </c>
      <c r="L738" t="s">
        <v>77</v>
      </c>
      <c r="M738" t="s"/>
      <c r="N738" t="s">
        <v>362</v>
      </c>
      <c r="O738" t="s">
        <v>79</v>
      </c>
      <c r="P738" t="s">
        <v>619</v>
      </c>
      <c r="Q738" t="s"/>
      <c r="R738" t="s">
        <v>117</v>
      </c>
      <c r="S738" t="s">
        <v>121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HYPERLINK("https://hotel-media.eclerx.com/savepage/tk_15459884819053404_sr_70.html","info")</f>
        <v/>
      </c>
      <c r="AA738" t="n">
        <v>-2330373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96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2330373</v>
      </c>
      <c r="AZ738" t="s">
        <v>620</v>
      </c>
      <c r="BA738" t="s"/>
      <c r="BB738" t="n">
        <v>316501</v>
      </c>
      <c r="BC738" t="n">
        <v>42.6959</v>
      </c>
      <c r="BD738" t="n">
        <v>42.6959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619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39</v>
      </c>
      <c r="L739" t="s">
        <v>77</v>
      </c>
      <c r="M739" t="s"/>
      <c r="N739" t="s">
        <v>362</v>
      </c>
      <c r="O739" t="s">
        <v>79</v>
      </c>
      <c r="P739" t="s">
        <v>619</v>
      </c>
      <c r="Q739" t="s"/>
      <c r="R739" t="s">
        <v>117</v>
      </c>
      <c r="S739" t="s">
        <v>409</v>
      </c>
      <c r="T739" t="s">
        <v>82</v>
      </c>
      <c r="U739" t="s"/>
      <c r="V739" t="s">
        <v>83</v>
      </c>
      <c r="W739" t="s">
        <v>105</v>
      </c>
      <c r="X739" t="s"/>
      <c r="Y739" t="s">
        <v>85</v>
      </c>
      <c r="Z739">
        <f>HYPERLINK("https://hotel-media.eclerx.com/savepage/tk_15459884819053404_sr_70.html","info")</f>
        <v/>
      </c>
      <c r="AA739" t="n">
        <v>-2330373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/>
      <c r="AO739" t="s"/>
      <c r="AP739" t="n">
        <v>96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2330373</v>
      </c>
      <c r="AZ739" t="s">
        <v>620</v>
      </c>
      <c r="BA739" t="s"/>
      <c r="BB739" t="n">
        <v>316501</v>
      </c>
      <c r="BC739" t="n">
        <v>42.6959</v>
      </c>
      <c r="BD739" t="n">
        <v>42.6959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619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41.67</v>
      </c>
      <c r="L740" t="s">
        <v>77</v>
      </c>
      <c r="M740" t="s"/>
      <c r="N740" t="s">
        <v>362</v>
      </c>
      <c r="O740" t="s">
        <v>79</v>
      </c>
      <c r="P740" t="s">
        <v>619</v>
      </c>
      <c r="Q740" t="s"/>
      <c r="R740" t="s">
        <v>117</v>
      </c>
      <c r="S740" t="s">
        <v>260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HYPERLINK("https://hotel-media.eclerx.com/savepage/tk_15459884819053404_sr_70.html","info")</f>
        <v/>
      </c>
      <c r="AA740" t="n">
        <v>-2330373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/>
      <c r="AO740" t="s"/>
      <c r="AP740" t="n">
        <v>96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2330373</v>
      </c>
      <c r="AZ740" t="s">
        <v>620</v>
      </c>
      <c r="BA740" t="s"/>
      <c r="BB740" t="n">
        <v>316501</v>
      </c>
      <c r="BC740" t="n">
        <v>42.6959</v>
      </c>
      <c r="BD740" t="n">
        <v>42.6959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619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44.33</v>
      </c>
      <c r="L741" t="s">
        <v>77</v>
      </c>
      <c r="M741" t="s"/>
      <c r="N741" t="s">
        <v>137</v>
      </c>
      <c r="O741" t="s">
        <v>79</v>
      </c>
      <c r="P741" t="s">
        <v>619</v>
      </c>
      <c r="Q741" t="s"/>
      <c r="R741" t="s">
        <v>117</v>
      </c>
      <c r="S741" t="s">
        <v>216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HYPERLINK("https://hotel-media.eclerx.com/savepage/tk_15459884819053404_sr_70.html","info")</f>
        <v/>
      </c>
      <c r="AA741" t="n">
        <v>-2330373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/>
      <c r="AO741" t="s"/>
      <c r="AP741" t="n">
        <v>96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2330373</v>
      </c>
      <c r="AZ741" t="s">
        <v>620</v>
      </c>
      <c r="BA741" t="s"/>
      <c r="BB741" t="n">
        <v>316501</v>
      </c>
      <c r="BC741" t="n">
        <v>42.6959</v>
      </c>
      <c r="BD741" t="n">
        <v>42.6959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619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47.67</v>
      </c>
      <c r="L742" t="s">
        <v>77</v>
      </c>
      <c r="M742" t="s"/>
      <c r="N742" t="s">
        <v>137</v>
      </c>
      <c r="O742" t="s">
        <v>79</v>
      </c>
      <c r="P742" t="s">
        <v>619</v>
      </c>
      <c r="Q742" t="s"/>
      <c r="R742" t="s">
        <v>117</v>
      </c>
      <c r="S742" t="s">
        <v>128</v>
      </c>
      <c r="T742" t="s">
        <v>82</v>
      </c>
      <c r="U742" t="s"/>
      <c r="V742" t="s">
        <v>83</v>
      </c>
      <c r="W742" t="s">
        <v>105</v>
      </c>
      <c r="X742" t="s"/>
      <c r="Y742" t="s">
        <v>85</v>
      </c>
      <c r="Z742">
        <f>HYPERLINK("https://hotel-media.eclerx.com/savepage/tk_15459884819053404_sr_70.html","info")</f>
        <v/>
      </c>
      <c r="AA742" t="n">
        <v>-2330373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/>
      <c r="AO742" t="s"/>
      <c r="AP742" t="n">
        <v>96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2330373</v>
      </c>
      <c r="AZ742" t="s">
        <v>620</v>
      </c>
      <c r="BA742" t="s"/>
      <c r="BB742" t="n">
        <v>316501</v>
      </c>
      <c r="BC742" t="n">
        <v>42.6959</v>
      </c>
      <c r="BD742" t="n">
        <v>42.6959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619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49.33</v>
      </c>
      <c r="L743" t="s">
        <v>77</v>
      </c>
      <c r="M743" t="s"/>
      <c r="N743" t="s">
        <v>137</v>
      </c>
      <c r="O743" t="s">
        <v>79</v>
      </c>
      <c r="P743" t="s">
        <v>619</v>
      </c>
      <c r="Q743" t="s"/>
      <c r="R743" t="s">
        <v>117</v>
      </c>
      <c r="S743" t="s">
        <v>271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HYPERLINK("https://hotel-media.eclerx.com/savepage/tk_15459884819053404_sr_70.html","info")</f>
        <v/>
      </c>
      <c r="AA743" t="n">
        <v>-2330373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/>
      <c r="AO743" t="s"/>
      <c r="AP743" t="n">
        <v>96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2330373</v>
      </c>
      <c r="AZ743" t="s">
        <v>620</v>
      </c>
      <c r="BA743" t="s"/>
      <c r="BB743" t="n">
        <v>316501</v>
      </c>
      <c r="BC743" t="n">
        <v>42.6959</v>
      </c>
      <c r="BD743" t="n">
        <v>42.6959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175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31.33</v>
      </c>
      <c r="L744" t="s">
        <v>77</v>
      </c>
      <c r="M744" t="s"/>
      <c r="N744" t="s">
        <v>176</v>
      </c>
      <c r="O744" t="s">
        <v>79</v>
      </c>
      <c r="P744" t="s">
        <v>175</v>
      </c>
      <c r="Q744" t="s"/>
      <c r="R744" t="s">
        <v>80</v>
      </c>
      <c r="S744" t="s">
        <v>177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HYPERLINK("https://hotel-media.eclerx.com/savepage/tk_15459881707372355_sr_71.html","info")</f>
        <v/>
      </c>
      <c r="AA744" t="n">
        <v>-6955337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/>
      <c r="AO744" t="s"/>
      <c r="AP744" t="n">
        <v>30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6955337</v>
      </c>
      <c r="AZ744" t="s">
        <v>178</v>
      </c>
      <c r="BA744" t="s"/>
      <c r="BB744" t="n">
        <v>316478</v>
      </c>
      <c r="BC744" t="n">
        <v>42.6959</v>
      </c>
      <c r="BD744" t="n">
        <v>42.6959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175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35</v>
      </c>
      <c r="L745" t="s">
        <v>77</v>
      </c>
      <c r="M745" t="s"/>
      <c r="N745" t="s">
        <v>179</v>
      </c>
      <c r="O745" t="s">
        <v>79</v>
      </c>
      <c r="P745" t="s">
        <v>175</v>
      </c>
      <c r="Q745" t="s"/>
      <c r="R745" t="s">
        <v>80</v>
      </c>
      <c r="S745" t="s">
        <v>94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HYPERLINK("https://hotel-media.eclerx.com/savepage/tk_15459881707372355_sr_71.html","info")</f>
        <v/>
      </c>
      <c r="AA745" t="n">
        <v>-6955337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/>
      <c r="AO745" t="s"/>
      <c r="AP745" t="n">
        <v>30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6955337</v>
      </c>
      <c r="AZ745" t="s">
        <v>178</v>
      </c>
      <c r="BA745" t="s"/>
      <c r="BB745" t="n">
        <v>316478</v>
      </c>
      <c r="BC745" t="n">
        <v>42.6959</v>
      </c>
      <c r="BD745" t="n">
        <v>42.6959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621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67.33</v>
      </c>
      <c r="L746" t="s">
        <v>77</v>
      </c>
      <c r="M746" t="s"/>
      <c r="N746" t="s">
        <v>232</v>
      </c>
      <c r="O746" t="s">
        <v>79</v>
      </c>
      <c r="P746" t="s">
        <v>621</v>
      </c>
      <c r="Q746" t="s"/>
      <c r="R746" t="s">
        <v>162</v>
      </c>
      <c r="S746" t="s">
        <v>276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HYPERLINK("https://hotel-media.eclerx.com/savepage/tk_15459880481013122_sr_71.html","info")</f>
        <v/>
      </c>
      <c r="AA746" t="n">
        <v>-2329271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106</v>
      </c>
      <c r="AL746" t="s"/>
      <c r="AM746" t="s"/>
      <c r="AN746" t="s"/>
      <c r="AO746" t="s"/>
      <c r="AP746" t="n">
        <v>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2329271</v>
      </c>
      <c r="AZ746" t="s">
        <v>622</v>
      </c>
      <c r="BA746" t="s"/>
      <c r="BB746" t="n">
        <v>316472</v>
      </c>
      <c r="BC746" t="n">
        <v>42.7</v>
      </c>
      <c r="BD746" t="n">
        <v>42.7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621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75.33</v>
      </c>
      <c r="L747" t="s">
        <v>77</v>
      </c>
      <c r="M747" t="s"/>
      <c r="N747" t="s">
        <v>232</v>
      </c>
      <c r="O747" t="s">
        <v>79</v>
      </c>
      <c r="P747" t="s">
        <v>621</v>
      </c>
      <c r="Q747" t="s"/>
      <c r="R747" t="s">
        <v>162</v>
      </c>
      <c r="S747" t="s">
        <v>505</v>
      </c>
      <c r="T747" t="s">
        <v>82</v>
      </c>
      <c r="U747" t="s"/>
      <c r="V747" t="s">
        <v>83</v>
      </c>
      <c r="W747" t="s">
        <v>105</v>
      </c>
      <c r="X747" t="s"/>
      <c r="Y747" t="s">
        <v>85</v>
      </c>
      <c r="Z747">
        <f>HYPERLINK("https://hotel-media.eclerx.com/savepage/tk_15459880481013122_sr_71.html","info")</f>
        <v/>
      </c>
      <c r="AA747" t="n">
        <v>-2329271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106</v>
      </c>
      <c r="AL747" t="s"/>
      <c r="AM747" t="s"/>
      <c r="AN747" t="s"/>
      <c r="AO747" t="s"/>
      <c r="AP747" t="n">
        <v>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2329271</v>
      </c>
      <c r="AZ747" t="s">
        <v>622</v>
      </c>
      <c r="BA747" t="s"/>
      <c r="BB747" t="n">
        <v>316472</v>
      </c>
      <c r="BC747" t="n">
        <v>42.7</v>
      </c>
      <c r="BD747" t="n">
        <v>42.7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621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93.33</v>
      </c>
      <c r="L748" t="s">
        <v>77</v>
      </c>
      <c r="M748" t="s"/>
      <c r="N748" t="s">
        <v>456</v>
      </c>
      <c r="O748" t="s">
        <v>79</v>
      </c>
      <c r="P748" t="s">
        <v>621</v>
      </c>
      <c r="Q748" t="s"/>
      <c r="R748" t="s">
        <v>162</v>
      </c>
      <c r="S748" t="s">
        <v>623</v>
      </c>
      <c r="T748" t="s">
        <v>82</v>
      </c>
      <c r="U748" t="s"/>
      <c r="V748" t="s">
        <v>83</v>
      </c>
      <c r="W748" t="s">
        <v>105</v>
      </c>
      <c r="X748" t="s"/>
      <c r="Y748" t="s">
        <v>85</v>
      </c>
      <c r="Z748">
        <f>HYPERLINK("https://hotel-media.eclerx.com/savepage/tk_15459880481013122_sr_71.html","info")</f>
        <v/>
      </c>
      <c r="AA748" t="n">
        <v>-2329271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106</v>
      </c>
      <c r="AL748" t="s"/>
      <c r="AM748" t="s"/>
      <c r="AN748" t="s"/>
      <c r="AO748" t="s"/>
      <c r="AP748" t="n">
        <v>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2329271</v>
      </c>
      <c r="AZ748" t="s">
        <v>622</v>
      </c>
      <c r="BA748" t="s"/>
      <c r="BB748" t="n">
        <v>316472</v>
      </c>
      <c r="BC748" t="n">
        <v>42.7</v>
      </c>
      <c r="BD748" t="n">
        <v>42.7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621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94</v>
      </c>
      <c r="L749" t="s">
        <v>77</v>
      </c>
      <c r="M749" t="s"/>
      <c r="N749" t="s">
        <v>123</v>
      </c>
      <c r="O749" t="s">
        <v>79</v>
      </c>
      <c r="P749" t="s">
        <v>621</v>
      </c>
      <c r="Q749" t="s"/>
      <c r="R749" t="s">
        <v>162</v>
      </c>
      <c r="S749" t="s">
        <v>624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HYPERLINK("https://hotel-media.eclerx.com/savepage/tk_15459880481013122_sr_71.html","info")</f>
        <v/>
      </c>
      <c r="AA749" t="n">
        <v>-2329271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106</v>
      </c>
      <c r="AL749" t="s"/>
      <c r="AM749" t="s"/>
      <c r="AN749" t="s"/>
      <c r="AO749" t="s"/>
      <c r="AP749" t="n">
        <v>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2329271</v>
      </c>
      <c r="AZ749" t="s">
        <v>622</v>
      </c>
      <c r="BA749" t="s"/>
      <c r="BB749" t="n">
        <v>316472</v>
      </c>
      <c r="BC749" t="n">
        <v>42.7</v>
      </c>
      <c r="BD749" t="n">
        <v>42.7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621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96</v>
      </c>
      <c r="L750" t="s">
        <v>77</v>
      </c>
      <c r="M750" t="s"/>
      <c r="N750" t="s">
        <v>456</v>
      </c>
      <c r="O750" t="s">
        <v>79</v>
      </c>
      <c r="P750" t="s">
        <v>621</v>
      </c>
      <c r="Q750" t="s"/>
      <c r="R750" t="s">
        <v>162</v>
      </c>
      <c r="S750" t="s">
        <v>625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HYPERLINK("https://hotel-media.eclerx.com/savepage/tk_15459880481013122_sr_71.html","info")</f>
        <v/>
      </c>
      <c r="AA750" t="n">
        <v>-2329271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106</v>
      </c>
      <c r="AL750" t="s"/>
      <c r="AM750" t="s"/>
      <c r="AN750" t="s"/>
      <c r="AO750" t="s"/>
      <c r="AP750" t="n">
        <v>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2329271</v>
      </c>
      <c r="AZ750" t="s">
        <v>622</v>
      </c>
      <c r="BA750" t="s"/>
      <c r="BB750" t="n">
        <v>316472</v>
      </c>
      <c r="BC750" t="n">
        <v>42.7</v>
      </c>
      <c r="BD750" t="n">
        <v>42.7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621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112.33</v>
      </c>
      <c r="L751" t="s">
        <v>77</v>
      </c>
      <c r="M751" t="s"/>
      <c r="N751" t="s">
        <v>300</v>
      </c>
      <c r="O751" t="s">
        <v>79</v>
      </c>
      <c r="P751" t="s">
        <v>621</v>
      </c>
      <c r="Q751" t="s"/>
      <c r="R751" t="s">
        <v>162</v>
      </c>
      <c r="S751" t="s">
        <v>626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HYPERLINK("https://hotel-media.eclerx.com/savepage/tk_15459880481013122_sr_71.html","info")</f>
        <v/>
      </c>
      <c r="AA751" t="n">
        <v>-2329271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106</v>
      </c>
      <c r="AL751" t="s"/>
      <c r="AM751" t="s"/>
      <c r="AN751" t="s"/>
      <c r="AO751" t="s"/>
      <c r="AP751" t="n">
        <v>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2329271</v>
      </c>
      <c r="AZ751" t="s">
        <v>622</v>
      </c>
      <c r="BA751" t="s"/>
      <c r="BB751" t="n">
        <v>316472</v>
      </c>
      <c r="BC751" t="n">
        <v>42.7</v>
      </c>
      <c r="BD751" t="n">
        <v>42.7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621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121.33</v>
      </c>
      <c r="L752" t="s">
        <v>77</v>
      </c>
      <c r="M752" t="s"/>
      <c r="N752" t="s">
        <v>522</v>
      </c>
      <c r="O752" t="s">
        <v>79</v>
      </c>
      <c r="P752" t="s">
        <v>621</v>
      </c>
      <c r="Q752" t="s"/>
      <c r="R752" t="s">
        <v>162</v>
      </c>
      <c r="S752" t="s">
        <v>627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HYPERLINK("https://hotel-media.eclerx.com/savepage/tk_15459880481013122_sr_71.html","info")</f>
        <v/>
      </c>
      <c r="AA752" t="n">
        <v>-2329271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106</v>
      </c>
      <c r="AL752" t="s"/>
      <c r="AM752" t="s"/>
      <c r="AN752" t="s"/>
      <c r="AO752" t="s"/>
      <c r="AP752" t="n">
        <v>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2329271</v>
      </c>
      <c r="AZ752" t="s">
        <v>622</v>
      </c>
      <c r="BA752" t="s"/>
      <c r="BB752" t="n">
        <v>316472</v>
      </c>
      <c r="BC752" t="n">
        <v>42.7</v>
      </c>
      <c r="BD752" t="n">
        <v>42.7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628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26</v>
      </c>
      <c r="L753" t="s">
        <v>77</v>
      </c>
      <c r="M753" t="s"/>
      <c r="N753" t="s">
        <v>232</v>
      </c>
      <c r="O753" t="s">
        <v>79</v>
      </c>
      <c r="P753" t="s">
        <v>628</v>
      </c>
      <c r="Q753" t="s"/>
      <c r="R753" t="s">
        <v>80</v>
      </c>
      <c r="S753" t="s">
        <v>502</v>
      </c>
      <c r="T753" t="s">
        <v>82</v>
      </c>
      <c r="U753" t="s"/>
      <c r="V753" t="s">
        <v>83</v>
      </c>
      <c r="W753" t="s">
        <v>105</v>
      </c>
      <c r="X753" t="s"/>
      <c r="Y753" t="s">
        <v>85</v>
      </c>
      <c r="Z753">
        <f>HYPERLINK("https://hotel-media.eclerx.com/savepage/tk_15459881610413318_sr_70.html","info")</f>
        <v/>
      </c>
      <c r="AA753" t="n">
        <v>-2329444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28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2329444</v>
      </c>
      <c r="AZ753" t="s">
        <v>629</v>
      </c>
      <c r="BA753" t="s"/>
      <c r="BB753" t="n">
        <v>2331837</v>
      </c>
      <c r="BC753" t="n">
        <v>42.7006</v>
      </c>
      <c r="BD753" t="n">
        <v>42.7006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628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26.67</v>
      </c>
      <c r="L754" t="s">
        <v>77</v>
      </c>
      <c r="M754" t="s"/>
      <c r="N754" t="s">
        <v>232</v>
      </c>
      <c r="O754" t="s">
        <v>79</v>
      </c>
      <c r="P754" t="s">
        <v>628</v>
      </c>
      <c r="Q754" t="s"/>
      <c r="R754" t="s">
        <v>80</v>
      </c>
      <c r="S754" t="s">
        <v>503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HYPERLINK("https://hotel-media.eclerx.com/savepage/tk_15459881610413318_sr_70.html","info")</f>
        <v/>
      </c>
      <c r="AA754" t="n">
        <v>-2329444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28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2329444</v>
      </c>
      <c r="AZ754" t="s">
        <v>629</v>
      </c>
      <c r="BA754" t="s"/>
      <c r="BB754" t="n">
        <v>2331837</v>
      </c>
      <c r="BC754" t="n">
        <v>42.7006</v>
      </c>
      <c r="BD754" t="n">
        <v>42.7006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628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26.67</v>
      </c>
      <c r="L755" t="s">
        <v>77</v>
      </c>
      <c r="M755" t="s"/>
      <c r="N755" t="s">
        <v>116</v>
      </c>
      <c r="O755" t="s">
        <v>79</v>
      </c>
      <c r="P755" t="s">
        <v>628</v>
      </c>
      <c r="Q755" t="s"/>
      <c r="R755" t="s">
        <v>80</v>
      </c>
      <c r="S755" t="s">
        <v>503</v>
      </c>
      <c r="T755" t="s">
        <v>82</v>
      </c>
      <c r="U755" t="s"/>
      <c r="V755" t="s">
        <v>83</v>
      </c>
      <c r="W755" t="s">
        <v>105</v>
      </c>
      <c r="X755" t="s"/>
      <c r="Y755" t="s">
        <v>85</v>
      </c>
      <c r="Z755">
        <f>HYPERLINK("https://hotel-media.eclerx.com/savepage/tk_15459881610413318_sr_70.html","info")</f>
        <v/>
      </c>
      <c r="AA755" t="n">
        <v>-2329444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28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2329444</v>
      </c>
      <c r="AZ755" t="s">
        <v>629</v>
      </c>
      <c r="BA755" t="s"/>
      <c r="BB755" t="n">
        <v>2331837</v>
      </c>
      <c r="BC755" t="n">
        <v>42.7006</v>
      </c>
      <c r="BD755" t="n">
        <v>42.7006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628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27.33</v>
      </c>
      <c r="L756" t="s">
        <v>77</v>
      </c>
      <c r="M756" t="s"/>
      <c r="N756" t="s">
        <v>495</v>
      </c>
      <c r="O756" t="s">
        <v>79</v>
      </c>
      <c r="P756" t="s">
        <v>628</v>
      </c>
      <c r="Q756" t="s"/>
      <c r="R756" t="s">
        <v>80</v>
      </c>
      <c r="S756" t="s">
        <v>527</v>
      </c>
      <c r="T756" t="s">
        <v>82</v>
      </c>
      <c r="U756" t="s"/>
      <c r="V756" t="s">
        <v>83</v>
      </c>
      <c r="W756" t="s">
        <v>105</v>
      </c>
      <c r="X756" t="s"/>
      <c r="Y756" t="s">
        <v>85</v>
      </c>
      <c r="Z756">
        <f>HYPERLINK("https://hotel-media.eclerx.com/savepage/tk_15459881610413318_sr_70.html","info")</f>
        <v/>
      </c>
      <c r="AA756" t="n">
        <v>-2329444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28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2329444</v>
      </c>
      <c r="AZ756" t="s">
        <v>629</v>
      </c>
      <c r="BA756" t="s"/>
      <c r="BB756" t="n">
        <v>2331837</v>
      </c>
      <c r="BC756" t="n">
        <v>42.7006</v>
      </c>
      <c r="BD756" t="n">
        <v>42.7006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628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28.67</v>
      </c>
      <c r="L757" t="s">
        <v>77</v>
      </c>
      <c r="M757" t="s"/>
      <c r="N757" t="s">
        <v>234</v>
      </c>
      <c r="O757" t="s">
        <v>79</v>
      </c>
      <c r="P757" t="s">
        <v>628</v>
      </c>
      <c r="Q757" t="s"/>
      <c r="R757" t="s">
        <v>80</v>
      </c>
      <c r="S757" t="s">
        <v>225</v>
      </c>
      <c r="T757" t="s">
        <v>82</v>
      </c>
      <c r="U757" t="s"/>
      <c r="V757" t="s">
        <v>83</v>
      </c>
      <c r="W757" t="s">
        <v>105</v>
      </c>
      <c r="X757" t="s"/>
      <c r="Y757" t="s">
        <v>85</v>
      </c>
      <c r="Z757">
        <f>HYPERLINK("https://hotel-media.eclerx.com/savepage/tk_15459881610413318_sr_70.html","info")</f>
        <v/>
      </c>
      <c r="AA757" t="n">
        <v>-2329444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28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2329444</v>
      </c>
      <c r="AZ757" t="s">
        <v>629</v>
      </c>
      <c r="BA757" t="s"/>
      <c r="BB757" t="n">
        <v>2331837</v>
      </c>
      <c r="BC757" t="n">
        <v>42.7006</v>
      </c>
      <c r="BD757" t="n">
        <v>42.7006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628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29.67</v>
      </c>
      <c r="L758" t="s">
        <v>77</v>
      </c>
      <c r="M758" t="s"/>
      <c r="N758" t="s">
        <v>232</v>
      </c>
      <c r="O758" t="s">
        <v>79</v>
      </c>
      <c r="P758" t="s">
        <v>628</v>
      </c>
      <c r="Q758" t="s"/>
      <c r="R758" t="s">
        <v>80</v>
      </c>
      <c r="S758" t="s">
        <v>183</v>
      </c>
      <c r="T758" t="s">
        <v>82</v>
      </c>
      <c r="U758" t="s"/>
      <c r="V758" t="s">
        <v>83</v>
      </c>
      <c r="W758" t="s">
        <v>105</v>
      </c>
      <c r="X758" t="s"/>
      <c r="Y758" t="s">
        <v>85</v>
      </c>
      <c r="Z758">
        <f>HYPERLINK("https://hotel-media.eclerx.com/savepage/tk_15459881610413318_sr_70.html","info")</f>
        <v/>
      </c>
      <c r="AA758" t="n">
        <v>-2329444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28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2329444</v>
      </c>
      <c r="AZ758" t="s">
        <v>629</v>
      </c>
      <c r="BA758" t="s"/>
      <c r="BB758" t="n">
        <v>2331837</v>
      </c>
      <c r="BC758" t="n">
        <v>42.7006</v>
      </c>
      <c r="BD758" t="n">
        <v>42.7006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628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29.67</v>
      </c>
      <c r="L759" t="s">
        <v>77</v>
      </c>
      <c r="M759" t="s"/>
      <c r="N759" t="s">
        <v>234</v>
      </c>
      <c r="O759" t="s">
        <v>79</v>
      </c>
      <c r="P759" t="s">
        <v>628</v>
      </c>
      <c r="Q759" t="s"/>
      <c r="R759" t="s">
        <v>80</v>
      </c>
      <c r="S759" t="s">
        <v>183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HYPERLINK("https://hotel-media.eclerx.com/savepage/tk_15459881610413318_sr_70.html","info")</f>
        <v/>
      </c>
      <c r="AA759" t="n">
        <v>-2329444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28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2329444</v>
      </c>
      <c r="AZ759" t="s">
        <v>629</v>
      </c>
      <c r="BA759" t="s"/>
      <c r="BB759" t="n">
        <v>2331837</v>
      </c>
      <c r="BC759" t="n">
        <v>42.7006</v>
      </c>
      <c r="BD759" t="n">
        <v>42.7006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628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32</v>
      </c>
      <c r="L760" t="s">
        <v>77</v>
      </c>
      <c r="M760" t="s"/>
      <c r="N760" t="s">
        <v>116</v>
      </c>
      <c r="O760" t="s">
        <v>79</v>
      </c>
      <c r="P760" t="s">
        <v>628</v>
      </c>
      <c r="Q760" t="s"/>
      <c r="R760" t="s">
        <v>80</v>
      </c>
      <c r="S760" t="s">
        <v>472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HYPERLINK("https://hotel-media.eclerx.com/savepage/tk_15459881610413318_sr_70.html","info")</f>
        <v/>
      </c>
      <c r="AA760" t="n">
        <v>-2329444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28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2329444</v>
      </c>
      <c r="AZ760" t="s">
        <v>629</v>
      </c>
      <c r="BA760" t="s"/>
      <c r="BB760" t="n">
        <v>2331837</v>
      </c>
      <c r="BC760" t="n">
        <v>42.7006</v>
      </c>
      <c r="BD760" t="n">
        <v>42.7006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628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32.33</v>
      </c>
      <c r="L761" t="s">
        <v>77</v>
      </c>
      <c r="M761" t="s"/>
      <c r="N761" t="s">
        <v>270</v>
      </c>
      <c r="O761" t="s">
        <v>79</v>
      </c>
      <c r="P761" t="s">
        <v>628</v>
      </c>
      <c r="Q761" t="s"/>
      <c r="R761" t="s">
        <v>80</v>
      </c>
      <c r="S761" t="s">
        <v>135</v>
      </c>
      <c r="T761" t="s">
        <v>82</v>
      </c>
      <c r="U761" t="s"/>
      <c r="V761" t="s">
        <v>83</v>
      </c>
      <c r="W761" t="s">
        <v>105</v>
      </c>
      <c r="X761" t="s"/>
      <c r="Y761" t="s">
        <v>85</v>
      </c>
      <c r="Z761">
        <f>HYPERLINK("https://hotel-media.eclerx.com/savepage/tk_15459881610413318_sr_70.html","info")</f>
        <v/>
      </c>
      <c r="AA761" t="n">
        <v>-2329444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28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2329444</v>
      </c>
      <c r="AZ761" t="s">
        <v>629</v>
      </c>
      <c r="BA761" t="s"/>
      <c r="BB761" t="n">
        <v>2331837</v>
      </c>
      <c r="BC761" t="n">
        <v>42.7006</v>
      </c>
      <c r="BD761" t="n">
        <v>42.7006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628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33.33</v>
      </c>
      <c r="L762" t="s">
        <v>77</v>
      </c>
      <c r="M762" t="s"/>
      <c r="N762" t="s">
        <v>495</v>
      </c>
      <c r="O762" t="s">
        <v>79</v>
      </c>
      <c r="P762" t="s">
        <v>628</v>
      </c>
      <c r="Q762" t="s"/>
      <c r="R762" t="s">
        <v>80</v>
      </c>
      <c r="S762" t="s">
        <v>118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HYPERLINK("https://hotel-media.eclerx.com/savepage/tk_15459881610413318_sr_70.html","info")</f>
        <v/>
      </c>
      <c r="AA762" t="n">
        <v>-2329444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28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2329444</v>
      </c>
      <c r="AZ762" t="s">
        <v>629</v>
      </c>
      <c r="BA762" t="s"/>
      <c r="BB762" t="n">
        <v>2331837</v>
      </c>
      <c r="BC762" t="n">
        <v>42.7006</v>
      </c>
      <c r="BD762" t="n">
        <v>42.7006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628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34.67</v>
      </c>
      <c r="L763" t="s">
        <v>77</v>
      </c>
      <c r="M763" t="s"/>
      <c r="N763" t="s">
        <v>296</v>
      </c>
      <c r="O763" t="s">
        <v>79</v>
      </c>
      <c r="P763" t="s">
        <v>628</v>
      </c>
      <c r="Q763" t="s"/>
      <c r="R763" t="s">
        <v>80</v>
      </c>
      <c r="S763" t="s">
        <v>92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HYPERLINK("https://hotel-media.eclerx.com/savepage/tk_15459881610413318_sr_70.html","info")</f>
        <v/>
      </c>
      <c r="AA763" t="n">
        <v>-2329444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28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2329444</v>
      </c>
      <c r="AZ763" t="s">
        <v>629</v>
      </c>
      <c r="BA763" t="s"/>
      <c r="BB763" t="n">
        <v>2331837</v>
      </c>
      <c r="BC763" t="n">
        <v>42.7006</v>
      </c>
      <c r="BD763" t="n">
        <v>42.7006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628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35.67</v>
      </c>
      <c r="L764" t="s">
        <v>77</v>
      </c>
      <c r="M764" t="s"/>
      <c r="N764" t="s">
        <v>232</v>
      </c>
      <c r="O764" t="s">
        <v>79</v>
      </c>
      <c r="P764" t="s">
        <v>628</v>
      </c>
      <c r="Q764" t="s"/>
      <c r="R764" t="s">
        <v>80</v>
      </c>
      <c r="S764" t="s">
        <v>267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HYPERLINK("https://hotel-media.eclerx.com/savepage/tk_15459881610413318_sr_70.html","info")</f>
        <v/>
      </c>
      <c r="AA764" t="n">
        <v>-2329444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28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2329444</v>
      </c>
      <c r="AZ764" t="s">
        <v>629</v>
      </c>
      <c r="BA764" t="s"/>
      <c r="BB764" t="n">
        <v>2331837</v>
      </c>
      <c r="BC764" t="n">
        <v>42.7006</v>
      </c>
      <c r="BD764" t="n">
        <v>42.7006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628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36.67</v>
      </c>
      <c r="L765" t="s">
        <v>77</v>
      </c>
      <c r="M765" t="s"/>
      <c r="N765" t="s">
        <v>184</v>
      </c>
      <c r="O765" t="s">
        <v>79</v>
      </c>
      <c r="P765" t="s">
        <v>628</v>
      </c>
      <c r="Q765" t="s"/>
      <c r="R765" t="s">
        <v>80</v>
      </c>
      <c r="S765" t="s">
        <v>214</v>
      </c>
      <c r="T765" t="s">
        <v>82</v>
      </c>
      <c r="U765" t="s"/>
      <c r="V765" t="s">
        <v>83</v>
      </c>
      <c r="W765" t="s">
        <v>105</v>
      </c>
      <c r="X765" t="s"/>
      <c r="Y765" t="s">
        <v>85</v>
      </c>
      <c r="Z765">
        <f>HYPERLINK("https://hotel-media.eclerx.com/savepage/tk_15459881610413318_sr_70.html","info")</f>
        <v/>
      </c>
      <c r="AA765" t="n">
        <v>-2329444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28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2329444</v>
      </c>
      <c r="AZ765" t="s">
        <v>629</v>
      </c>
      <c r="BA765" t="s"/>
      <c r="BB765" t="n">
        <v>2331837</v>
      </c>
      <c r="BC765" t="n">
        <v>42.7006</v>
      </c>
      <c r="BD765" t="n">
        <v>42.7006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628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37</v>
      </c>
      <c r="L766" t="s">
        <v>77</v>
      </c>
      <c r="M766" t="s"/>
      <c r="N766" t="s">
        <v>452</v>
      </c>
      <c r="O766" t="s">
        <v>79</v>
      </c>
      <c r="P766" t="s">
        <v>628</v>
      </c>
      <c r="Q766" t="s"/>
      <c r="R766" t="s">
        <v>80</v>
      </c>
      <c r="S766" t="s">
        <v>199</v>
      </c>
      <c r="T766" t="s">
        <v>82</v>
      </c>
      <c r="U766" t="s"/>
      <c r="V766" t="s">
        <v>83</v>
      </c>
      <c r="W766" t="s">
        <v>105</v>
      </c>
      <c r="X766" t="s"/>
      <c r="Y766" t="s">
        <v>85</v>
      </c>
      <c r="Z766">
        <f>HYPERLINK("https://hotel-media.eclerx.com/savepage/tk_15459881610413318_sr_70.html","info")</f>
        <v/>
      </c>
      <c r="AA766" t="n">
        <v>-2329444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28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2329444</v>
      </c>
      <c r="AZ766" t="s">
        <v>629</v>
      </c>
      <c r="BA766" t="s"/>
      <c r="BB766" t="n">
        <v>2331837</v>
      </c>
      <c r="BC766" t="n">
        <v>42.7006</v>
      </c>
      <c r="BD766" t="n">
        <v>42.7006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628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41.67</v>
      </c>
      <c r="L767" t="s">
        <v>77</v>
      </c>
      <c r="M767" t="s"/>
      <c r="N767" t="s">
        <v>630</v>
      </c>
      <c r="O767" t="s">
        <v>79</v>
      </c>
      <c r="P767" t="s">
        <v>628</v>
      </c>
      <c r="Q767" t="s"/>
      <c r="R767" t="s">
        <v>80</v>
      </c>
      <c r="S767" t="s">
        <v>260</v>
      </c>
      <c r="T767" t="s">
        <v>82</v>
      </c>
      <c r="U767" t="s"/>
      <c r="V767" t="s">
        <v>83</v>
      </c>
      <c r="W767" t="s">
        <v>105</v>
      </c>
      <c r="X767" t="s"/>
      <c r="Y767" t="s">
        <v>85</v>
      </c>
      <c r="Z767">
        <f>HYPERLINK("https://hotel-media.eclerx.com/savepage/tk_15459881610413318_sr_70.html","info")</f>
        <v/>
      </c>
      <c r="AA767" t="n">
        <v>-2329444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28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2329444</v>
      </c>
      <c r="AZ767" t="s">
        <v>629</v>
      </c>
      <c r="BA767" t="s"/>
      <c r="BB767" t="n">
        <v>2331837</v>
      </c>
      <c r="BC767" t="n">
        <v>42.7006</v>
      </c>
      <c r="BD767" t="n">
        <v>42.7006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628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43.67</v>
      </c>
      <c r="L768" t="s">
        <v>77</v>
      </c>
      <c r="M768" t="s"/>
      <c r="N768" t="s">
        <v>184</v>
      </c>
      <c r="O768" t="s">
        <v>79</v>
      </c>
      <c r="P768" t="s">
        <v>628</v>
      </c>
      <c r="Q768" t="s"/>
      <c r="R768" t="s">
        <v>80</v>
      </c>
      <c r="S768" t="s">
        <v>289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HYPERLINK("https://hotel-media.eclerx.com/savepage/tk_15459881610413318_sr_70.html","info")</f>
        <v/>
      </c>
      <c r="AA768" t="n">
        <v>-2329444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28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2329444</v>
      </c>
      <c r="AZ768" t="s">
        <v>629</v>
      </c>
      <c r="BA768" t="s"/>
      <c r="BB768" t="n">
        <v>2331837</v>
      </c>
      <c r="BC768" t="n">
        <v>42.7006</v>
      </c>
      <c r="BD768" t="n">
        <v>42.7006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628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50</v>
      </c>
      <c r="L769" t="s">
        <v>77</v>
      </c>
      <c r="M769" t="s"/>
      <c r="N769" t="s">
        <v>630</v>
      </c>
      <c r="O769" t="s">
        <v>79</v>
      </c>
      <c r="P769" t="s">
        <v>628</v>
      </c>
      <c r="Q769" t="s"/>
      <c r="R769" t="s">
        <v>80</v>
      </c>
      <c r="S769" t="s">
        <v>552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HYPERLINK("https://hotel-media.eclerx.com/savepage/tk_15459881610413318_sr_70.html","info")</f>
        <v/>
      </c>
      <c r="AA769" t="n">
        <v>-2329444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28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2329444</v>
      </c>
      <c r="AZ769" t="s">
        <v>629</v>
      </c>
      <c r="BA769" t="s"/>
      <c r="BB769" t="n">
        <v>2331837</v>
      </c>
      <c r="BC769" t="n">
        <v>42.7006</v>
      </c>
      <c r="BD769" t="n">
        <v>42.7006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628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50.67</v>
      </c>
      <c r="L770" t="s">
        <v>77</v>
      </c>
      <c r="M770" t="s"/>
      <c r="N770" t="s">
        <v>631</v>
      </c>
      <c r="O770" t="s">
        <v>79</v>
      </c>
      <c r="P770" t="s">
        <v>628</v>
      </c>
      <c r="Q770" t="s"/>
      <c r="R770" t="s">
        <v>80</v>
      </c>
      <c r="S770" t="s">
        <v>295</v>
      </c>
      <c r="T770" t="s">
        <v>82</v>
      </c>
      <c r="U770" t="s"/>
      <c r="V770" t="s">
        <v>83</v>
      </c>
      <c r="W770" t="s">
        <v>105</v>
      </c>
      <c r="X770" t="s"/>
      <c r="Y770" t="s">
        <v>85</v>
      </c>
      <c r="Z770">
        <f>HYPERLINK("https://hotel-media.eclerx.com/savepage/tk_15459881610413318_sr_70.html","info")</f>
        <v/>
      </c>
      <c r="AA770" t="n">
        <v>-2329444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28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2329444</v>
      </c>
      <c r="AZ770" t="s">
        <v>629</v>
      </c>
      <c r="BA770" t="s"/>
      <c r="BB770" t="n">
        <v>2331837</v>
      </c>
      <c r="BC770" t="n">
        <v>42.7006</v>
      </c>
      <c r="BD770" t="n">
        <v>42.7006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628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68.67</v>
      </c>
      <c r="L771" t="s">
        <v>77</v>
      </c>
      <c r="M771" t="s"/>
      <c r="N771" t="s">
        <v>631</v>
      </c>
      <c r="O771" t="s">
        <v>79</v>
      </c>
      <c r="P771" t="s">
        <v>628</v>
      </c>
      <c r="Q771" t="s"/>
      <c r="R771" t="s">
        <v>80</v>
      </c>
      <c r="S771" t="s">
        <v>283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HYPERLINK("https://hotel-media.eclerx.com/savepage/tk_15459881610413318_sr_70.html","info")</f>
        <v/>
      </c>
      <c r="AA771" t="n">
        <v>-2329444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28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2329444</v>
      </c>
      <c r="AZ771" t="s">
        <v>629</v>
      </c>
      <c r="BA771" t="s"/>
      <c r="BB771" t="n">
        <v>2331837</v>
      </c>
      <c r="BC771" t="n">
        <v>42.7006</v>
      </c>
      <c r="BD771" t="n">
        <v>42.7006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220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25.33</v>
      </c>
      <c r="L772" t="s">
        <v>77</v>
      </c>
      <c r="M772" t="s"/>
      <c r="N772" t="s">
        <v>131</v>
      </c>
      <c r="O772" t="s">
        <v>79</v>
      </c>
      <c r="P772" t="s">
        <v>220</v>
      </c>
      <c r="Q772" t="s"/>
      <c r="R772" t="s">
        <v>80</v>
      </c>
      <c r="S772" t="s">
        <v>156</v>
      </c>
      <c r="T772" t="s">
        <v>82</v>
      </c>
      <c r="U772" t="s"/>
      <c r="V772" t="s">
        <v>83</v>
      </c>
      <c r="W772" t="s">
        <v>105</v>
      </c>
      <c r="X772" t="s"/>
      <c r="Y772" t="s">
        <v>85</v>
      </c>
      <c r="Z772">
        <f>HYPERLINK("https://hotel-media.eclerx.com/savepage/tk_15459883027941067_sr_70.html","info")</f>
        <v/>
      </c>
      <c r="AA772" t="n">
        <v>-2329736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58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2329736</v>
      </c>
      <c r="AZ772" t="s">
        <v>221</v>
      </c>
      <c r="BA772" t="s"/>
      <c r="BB772" t="n">
        <v>4737669</v>
      </c>
      <c r="BC772" t="n">
        <v>42.6871</v>
      </c>
      <c r="BD772" t="n">
        <v>42.6871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220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30.67</v>
      </c>
      <c r="L773" t="s">
        <v>77</v>
      </c>
      <c r="M773" t="s"/>
      <c r="N773" t="s">
        <v>131</v>
      </c>
      <c r="O773" t="s">
        <v>79</v>
      </c>
      <c r="P773" t="s">
        <v>220</v>
      </c>
      <c r="Q773" t="s"/>
      <c r="R773" t="s">
        <v>80</v>
      </c>
      <c r="S773" t="s">
        <v>222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HYPERLINK("https://hotel-media.eclerx.com/savepage/tk_15459883027941067_sr_70.html","info")</f>
        <v/>
      </c>
      <c r="AA773" t="n">
        <v>-2329736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58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2329736</v>
      </c>
      <c r="AZ773" t="s">
        <v>221</v>
      </c>
      <c r="BA773" t="s"/>
      <c r="BB773" t="n">
        <v>4737669</v>
      </c>
      <c r="BC773" t="n">
        <v>42.6871</v>
      </c>
      <c r="BD773" t="n">
        <v>42.6871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220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31.33</v>
      </c>
      <c r="L774" t="s">
        <v>77</v>
      </c>
      <c r="M774" t="s"/>
      <c r="N774" t="s">
        <v>122</v>
      </c>
      <c r="O774" t="s">
        <v>79</v>
      </c>
      <c r="P774" t="s">
        <v>220</v>
      </c>
      <c r="Q774" t="s"/>
      <c r="R774" t="s">
        <v>80</v>
      </c>
      <c r="S774" t="s">
        <v>177</v>
      </c>
      <c r="T774" t="s">
        <v>82</v>
      </c>
      <c r="U774" t="s"/>
      <c r="V774" t="s">
        <v>83</v>
      </c>
      <c r="W774" t="s">
        <v>105</v>
      </c>
      <c r="X774" t="s"/>
      <c r="Y774" t="s">
        <v>85</v>
      </c>
      <c r="Z774">
        <f>HYPERLINK("https://hotel-media.eclerx.com/savepage/tk_15459883027941067_sr_70.html","info")</f>
        <v/>
      </c>
      <c r="AA774" t="n">
        <v>-2329736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58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2329736</v>
      </c>
      <c r="AZ774" t="s">
        <v>221</v>
      </c>
      <c r="BA774" t="s"/>
      <c r="BB774" t="n">
        <v>4737669</v>
      </c>
      <c r="BC774" t="n">
        <v>42.6871</v>
      </c>
      <c r="BD774" t="n">
        <v>42.6871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220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34.33</v>
      </c>
      <c r="L775" t="s">
        <v>77</v>
      </c>
      <c r="M775" t="s"/>
      <c r="N775" t="s">
        <v>142</v>
      </c>
      <c r="O775" t="s">
        <v>79</v>
      </c>
      <c r="P775" t="s">
        <v>220</v>
      </c>
      <c r="Q775" t="s"/>
      <c r="R775" t="s">
        <v>80</v>
      </c>
      <c r="S775" t="s">
        <v>223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HYPERLINK("https://hotel-media.eclerx.com/savepage/tk_15459883027941067_sr_70.html","info")</f>
        <v/>
      </c>
      <c r="AA775" t="n">
        <v>-2329736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58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2329736</v>
      </c>
      <c r="AZ775" t="s">
        <v>221</v>
      </c>
      <c r="BA775" t="s"/>
      <c r="BB775" t="n">
        <v>4737669</v>
      </c>
      <c r="BC775" t="n">
        <v>42.6871</v>
      </c>
      <c r="BD775" t="n">
        <v>42.6871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220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34.67</v>
      </c>
      <c r="L776" t="s">
        <v>77</v>
      </c>
      <c r="M776" t="s"/>
      <c r="N776" t="s">
        <v>122</v>
      </c>
      <c r="O776" t="s">
        <v>79</v>
      </c>
      <c r="P776" t="s">
        <v>220</v>
      </c>
      <c r="Q776" t="s"/>
      <c r="R776" t="s">
        <v>80</v>
      </c>
      <c r="S776" t="s">
        <v>92</v>
      </c>
      <c r="T776" t="s">
        <v>82</v>
      </c>
      <c r="U776" t="s"/>
      <c r="V776" t="s">
        <v>83</v>
      </c>
      <c r="W776" t="s">
        <v>105</v>
      </c>
      <c r="X776" t="s"/>
      <c r="Y776" t="s">
        <v>85</v>
      </c>
      <c r="Z776">
        <f>HYPERLINK("https://hotel-media.eclerx.com/savepage/tk_15459883027941067_sr_70.html","info")</f>
        <v/>
      </c>
      <c r="AA776" t="n">
        <v>-2329736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58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2329736</v>
      </c>
      <c r="AZ776" t="s">
        <v>221</v>
      </c>
      <c r="BA776" t="s"/>
      <c r="BB776" t="n">
        <v>4737669</v>
      </c>
      <c r="BC776" t="n">
        <v>42.6871</v>
      </c>
      <c r="BD776" t="n">
        <v>42.6871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220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37.33</v>
      </c>
      <c r="L777" t="s">
        <v>77</v>
      </c>
      <c r="M777" t="s"/>
      <c r="N777" t="s">
        <v>122</v>
      </c>
      <c r="O777" t="s">
        <v>79</v>
      </c>
      <c r="P777" t="s">
        <v>220</v>
      </c>
      <c r="Q777" t="s"/>
      <c r="R777" t="s">
        <v>80</v>
      </c>
      <c r="S777" t="s">
        <v>121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HYPERLINK("https://hotel-media.eclerx.com/savepage/tk_15459883027941067_sr_70.html","info")</f>
        <v/>
      </c>
      <c r="AA777" t="n">
        <v>-2329736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58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2329736</v>
      </c>
      <c r="AZ777" t="s">
        <v>221</v>
      </c>
      <c r="BA777" t="s"/>
      <c r="BB777" t="n">
        <v>4737669</v>
      </c>
      <c r="BC777" t="n">
        <v>42.6871</v>
      </c>
      <c r="BD777" t="n">
        <v>42.6871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632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41.67</v>
      </c>
      <c r="L778" t="s">
        <v>77</v>
      </c>
      <c r="M778" t="s"/>
      <c r="N778" t="s">
        <v>161</v>
      </c>
      <c r="O778" t="s">
        <v>79</v>
      </c>
      <c r="P778" t="s">
        <v>632</v>
      </c>
      <c r="Q778" t="s"/>
      <c r="R778" t="s">
        <v>117</v>
      </c>
      <c r="S778" t="s">
        <v>260</v>
      </c>
      <c r="T778" t="s">
        <v>82</v>
      </c>
      <c r="U778" t="s"/>
      <c r="V778" t="s">
        <v>83</v>
      </c>
      <c r="W778" t="s">
        <v>105</v>
      </c>
      <c r="X778" t="s"/>
      <c r="Y778" t="s">
        <v>85</v>
      </c>
      <c r="Z778">
        <f>HYPERLINK("https://hotel-media.eclerx.com/savepage/tk_1545988378158701_sr_71.html","info")</f>
        <v/>
      </c>
      <c r="AA778" t="n">
        <v>-2329950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74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2329950</v>
      </c>
      <c r="AZ778" t="s">
        <v>633</v>
      </c>
      <c r="BA778" t="s"/>
      <c r="BB778" t="n">
        <v>3646534</v>
      </c>
      <c r="BC778" t="n">
        <v>42.6576</v>
      </c>
      <c r="BD778" t="n">
        <v>42.6576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632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41.67</v>
      </c>
      <c r="L779" t="s">
        <v>77</v>
      </c>
      <c r="M779" t="s"/>
      <c r="N779" t="s">
        <v>572</v>
      </c>
      <c r="O779" t="s">
        <v>79</v>
      </c>
      <c r="P779" t="s">
        <v>632</v>
      </c>
      <c r="Q779" t="s"/>
      <c r="R779" t="s">
        <v>117</v>
      </c>
      <c r="S779" t="s">
        <v>260</v>
      </c>
      <c r="T779" t="s">
        <v>82</v>
      </c>
      <c r="U779" t="s"/>
      <c r="V779" t="s">
        <v>83</v>
      </c>
      <c r="W779" t="s">
        <v>105</v>
      </c>
      <c r="X779" t="s"/>
      <c r="Y779" t="s">
        <v>85</v>
      </c>
      <c r="Z779">
        <f>HYPERLINK("https://hotel-media.eclerx.com/savepage/tk_1545988378158701_sr_71.html","info")</f>
        <v/>
      </c>
      <c r="AA779" t="n">
        <v>-2329950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74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2329950</v>
      </c>
      <c r="AZ779" t="s">
        <v>633</v>
      </c>
      <c r="BA779" t="s"/>
      <c r="BB779" t="n">
        <v>3646534</v>
      </c>
      <c r="BC779" t="n">
        <v>42.6576</v>
      </c>
      <c r="BD779" t="n">
        <v>42.6576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632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41.67</v>
      </c>
      <c r="L780" t="s">
        <v>77</v>
      </c>
      <c r="M780" t="s"/>
      <c r="N780" t="s">
        <v>165</v>
      </c>
      <c r="O780" t="s">
        <v>79</v>
      </c>
      <c r="P780" t="s">
        <v>632</v>
      </c>
      <c r="Q780" t="s"/>
      <c r="R780" t="s">
        <v>117</v>
      </c>
      <c r="S780" t="s">
        <v>260</v>
      </c>
      <c r="T780" t="s">
        <v>82</v>
      </c>
      <c r="U780" t="s"/>
      <c r="V780" t="s">
        <v>83</v>
      </c>
      <c r="W780" t="s">
        <v>105</v>
      </c>
      <c r="X780" t="s"/>
      <c r="Y780" t="s">
        <v>85</v>
      </c>
      <c r="Z780">
        <f>HYPERLINK("https://hotel-media.eclerx.com/savepage/tk_1545988378158701_sr_71.html","info")</f>
        <v/>
      </c>
      <c r="AA780" t="n">
        <v>-2329950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74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2329950</v>
      </c>
      <c r="AZ780" t="s">
        <v>633</v>
      </c>
      <c r="BA780" t="s"/>
      <c r="BB780" t="n">
        <v>3646534</v>
      </c>
      <c r="BC780" t="n">
        <v>42.6576</v>
      </c>
      <c r="BD780" t="n">
        <v>42.6576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632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51.67</v>
      </c>
      <c r="L781" t="s">
        <v>77</v>
      </c>
      <c r="M781" t="s"/>
      <c r="N781" t="s">
        <v>634</v>
      </c>
      <c r="O781" t="s">
        <v>79</v>
      </c>
      <c r="P781" t="s">
        <v>632</v>
      </c>
      <c r="Q781" t="s"/>
      <c r="R781" t="s">
        <v>117</v>
      </c>
      <c r="S781" t="s">
        <v>618</v>
      </c>
      <c r="T781" t="s">
        <v>82</v>
      </c>
      <c r="U781" t="s"/>
      <c r="V781" t="s">
        <v>83</v>
      </c>
      <c r="W781" t="s">
        <v>105</v>
      </c>
      <c r="X781" t="s"/>
      <c r="Y781" t="s">
        <v>85</v>
      </c>
      <c r="Z781">
        <f>HYPERLINK("https://hotel-media.eclerx.com/savepage/tk_1545988378158701_sr_71.html","info")</f>
        <v/>
      </c>
      <c r="AA781" t="n">
        <v>-2329950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74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2329950</v>
      </c>
      <c r="AZ781" t="s">
        <v>633</v>
      </c>
      <c r="BA781" t="s"/>
      <c r="BB781" t="n">
        <v>3646534</v>
      </c>
      <c r="BC781" t="n">
        <v>42.6576</v>
      </c>
      <c r="BD781" t="n">
        <v>42.6576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632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52</v>
      </c>
      <c r="L782" t="s">
        <v>77</v>
      </c>
      <c r="M782" t="s"/>
      <c r="N782" t="s">
        <v>161</v>
      </c>
      <c r="O782" t="s">
        <v>79</v>
      </c>
      <c r="P782" t="s">
        <v>632</v>
      </c>
      <c r="Q782" t="s"/>
      <c r="R782" t="s">
        <v>117</v>
      </c>
      <c r="S782" t="s">
        <v>101</v>
      </c>
      <c r="T782" t="s">
        <v>82</v>
      </c>
      <c r="U782" t="s"/>
      <c r="V782" t="s">
        <v>83</v>
      </c>
      <c r="W782" t="s">
        <v>105</v>
      </c>
      <c r="X782" t="s"/>
      <c r="Y782" t="s">
        <v>85</v>
      </c>
      <c r="Z782">
        <f>HYPERLINK("https://hotel-media.eclerx.com/savepage/tk_1545988378158701_sr_71.html","info")</f>
        <v/>
      </c>
      <c r="AA782" t="n">
        <v>-2329950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/>
      <c r="AO782" t="s"/>
      <c r="AP782" t="n">
        <v>74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2329950</v>
      </c>
      <c r="AZ782" t="s">
        <v>633</v>
      </c>
      <c r="BA782" t="s"/>
      <c r="BB782" t="n">
        <v>3646534</v>
      </c>
      <c r="BC782" t="n">
        <v>42.6576</v>
      </c>
      <c r="BD782" t="n">
        <v>42.6576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632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52</v>
      </c>
      <c r="L783" t="s">
        <v>77</v>
      </c>
      <c r="M783" t="s"/>
      <c r="N783" t="s">
        <v>572</v>
      </c>
      <c r="O783" t="s">
        <v>79</v>
      </c>
      <c r="P783" t="s">
        <v>632</v>
      </c>
      <c r="Q783" t="s"/>
      <c r="R783" t="s">
        <v>117</v>
      </c>
      <c r="S783" t="s">
        <v>101</v>
      </c>
      <c r="T783" t="s">
        <v>82</v>
      </c>
      <c r="U783" t="s"/>
      <c r="V783" t="s">
        <v>83</v>
      </c>
      <c r="W783" t="s">
        <v>105</v>
      </c>
      <c r="X783" t="s"/>
      <c r="Y783" t="s">
        <v>85</v>
      </c>
      <c r="Z783">
        <f>HYPERLINK("https://hotel-media.eclerx.com/savepage/tk_1545988378158701_sr_71.html","info")</f>
        <v/>
      </c>
      <c r="AA783" t="n">
        <v>-2329950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/>
      <c r="AO783" t="s"/>
      <c r="AP783" t="n">
        <v>74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2329950</v>
      </c>
      <c r="AZ783" t="s">
        <v>633</v>
      </c>
      <c r="BA783" t="s"/>
      <c r="BB783" t="n">
        <v>3646534</v>
      </c>
      <c r="BC783" t="n">
        <v>42.6576</v>
      </c>
      <c r="BD783" t="n">
        <v>42.6576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632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52</v>
      </c>
      <c r="L784" t="s">
        <v>77</v>
      </c>
      <c r="M784" t="s"/>
      <c r="N784" t="s">
        <v>165</v>
      </c>
      <c r="O784" t="s">
        <v>79</v>
      </c>
      <c r="P784" t="s">
        <v>632</v>
      </c>
      <c r="Q784" t="s"/>
      <c r="R784" t="s">
        <v>117</v>
      </c>
      <c r="S784" t="s">
        <v>101</v>
      </c>
      <c r="T784" t="s">
        <v>82</v>
      </c>
      <c r="U784" t="s"/>
      <c r="V784" t="s">
        <v>83</v>
      </c>
      <c r="W784" t="s">
        <v>105</v>
      </c>
      <c r="X784" t="s"/>
      <c r="Y784" t="s">
        <v>85</v>
      </c>
      <c r="Z784">
        <f>HYPERLINK("https://hotel-media.eclerx.com/savepage/tk_1545988378158701_sr_71.html","info")</f>
        <v/>
      </c>
      <c r="AA784" t="n">
        <v>-2329950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/>
      <c r="AO784" t="s"/>
      <c r="AP784" t="n">
        <v>74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2329950</v>
      </c>
      <c r="AZ784" t="s">
        <v>633</v>
      </c>
      <c r="BA784" t="s"/>
      <c r="BB784" t="n">
        <v>3646534</v>
      </c>
      <c r="BC784" t="n">
        <v>42.6576</v>
      </c>
      <c r="BD784" t="n">
        <v>42.6576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632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52.33</v>
      </c>
      <c r="L785" t="s">
        <v>77</v>
      </c>
      <c r="M785" t="s"/>
      <c r="N785" t="s">
        <v>161</v>
      </c>
      <c r="O785" t="s">
        <v>79</v>
      </c>
      <c r="P785" t="s">
        <v>632</v>
      </c>
      <c r="Q785" t="s"/>
      <c r="R785" t="s">
        <v>117</v>
      </c>
      <c r="S785" t="s">
        <v>358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HYPERLINK("https://hotel-media.eclerx.com/savepage/tk_1545988378158701_sr_71.html","info")</f>
        <v/>
      </c>
      <c r="AA785" t="n">
        <v>-2329950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/>
      <c r="AO785" t="s"/>
      <c r="AP785" t="n">
        <v>74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2329950</v>
      </c>
      <c r="AZ785" t="s">
        <v>633</v>
      </c>
      <c r="BA785" t="s"/>
      <c r="BB785" t="n">
        <v>3646534</v>
      </c>
      <c r="BC785" t="n">
        <v>42.6576</v>
      </c>
      <c r="BD785" t="n">
        <v>42.6576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632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52.33</v>
      </c>
      <c r="L786" t="s">
        <v>77</v>
      </c>
      <c r="M786" t="s"/>
      <c r="N786" t="s">
        <v>572</v>
      </c>
      <c r="O786" t="s">
        <v>79</v>
      </c>
      <c r="P786" t="s">
        <v>632</v>
      </c>
      <c r="Q786" t="s"/>
      <c r="R786" t="s">
        <v>117</v>
      </c>
      <c r="S786" t="s">
        <v>358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HYPERLINK("https://hotel-media.eclerx.com/savepage/tk_1545988378158701_sr_71.html","info")</f>
        <v/>
      </c>
      <c r="AA786" t="n">
        <v>-2329950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74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2329950</v>
      </c>
      <c r="AZ786" t="s">
        <v>633</v>
      </c>
      <c r="BA786" t="s"/>
      <c r="BB786" t="n">
        <v>3646534</v>
      </c>
      <c r="BC786" t="n">
        <v>42.6576</v>
      </c>
      <c r="BD786" t="n">
        <v>42.6576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632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52.33</v>
      </c>
      <c r="L787" t="s">
        <v>77</v>
      </c>
      <c r="M787" t="s"/>
      <c r="N787" t="s">
        <v>165</v>
      </c>
      <c r="O787" t="s">
        <v>79</v>
      </c>
      <c r="P787" t="s">
        <v>632</v>
      </c>
      <c r="Q787" t="s"/>
      <c r="R787" t="s">
        <v>117</v>
      </c>
      <c r="S787" t="s">
        <v>358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HYPERLINK("https://hotel-media.eclerx.com/savepage/tk_1545988378158701_sr_71.html","info")</f>
        <v/>
      </c>
      <c r="AA787" t="n">
        <v>-2329950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/>
      <c r="AO787" t="s"/>
      <c r="AP787" t="n">
        <v>74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2329950</v>
      </c>
      <c r="AZ787" t="s">
        <v>633</v>
      </c>
      <c r="BA787" t="s"/>
      <c r="BB787" t="n">
        <v>3646534</v>
      </c>
      <c r="BC787" t="n">
        <v>42.6576</v>
      </c>
      <c r="BD787" t="n">
        <v>42.6576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632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61.33</v>
      </c>
      <c r="L788" t="s">
        <v>77</v>
      </c>
      <c r="M788" t="s"/>
      <c r="N788" t="s">
        <v>123</v>
      </c>
      <c r="O788" t="s">
        <v>79</v>
      </c>
      <c r="P788" t="s">
        <v>632</v>
      </c>
      <c r="Q788" t="s"/>
      <c r="R788" t="s">
        <v>117</v>
      </c>
      <c r="S788" t="s">
        <v>635</v>
      </c>
      <c r="T788" t="s">
        <v>82</v>
      </c>
      <c r="U788" t="s"/>
      <c r="V788" t="s">
        <v>83</v>
      </c>
      <c r="W788" t="s">
        <v>105</v>
      </c>
      <c r="X788" t="s"/>
      <c r="Y788" t="s">
        <v>85</v>
      </c>
      <c r="Z788">
        <f>HYPERLINK("https://hotel-media.eclerx.com/savepage/tk_1545988378158701_sr_71.html","info")</f>
        <v/>
      </c>
      <c r="AA788" t="n">
        <v>-2329950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/>
      <c r="AO788" t="s"/>
      <c r="AP788" t="n">
        <v>74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2329950</v>
      </c>
      <c r="AZ788" t="s">
        <v>633</v>
      </c>
      <c r="BA788" t="s"/>
      <c r="BB788" t="n">
        <v>3646534</v>
      </c>
      <c r="BC788" t="n">
        <v>42.6576</v>
      </c>
      <c r="BD788" t="n">
        <v>42.6576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632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61.67</v>
      </c>
      <c r="L789" t="s">
        <v>77</v>
      </c>
      <c r="M789" t="s"/>
      <c r="N789" t="s">
        <v>634</v>
      </c>
      <c r="O789" t="s">
        <v>79</v>
      </c>
      <c r="P789" t="s">
        <v>632</v>
      </c>
      <c r="Q789" t="s"/>
      <c r="R789" t="s">
        <v>117</v>
      </c>
      <c r="S789" t="s">
        <v>191</v>
      </c>
      <c r="T789" t="s">
        <v>82</v>
      </c>
      <c r="U789" t="s"/>
      <c r="V789" t="s">
        <v>83</v>
      </c>
      <c r="W789" t="s">
        <v>105</v>
      </c>
      <c r="X789" t="s"/>
      <c r="Y789" t="s">
        <v>85</v>
      </c>
      <c r="Z789">
        <f>HYPERLINK("https://hotel-media.eclerx.com/savepage/tk_1545988378158701_sr_71.html","info")</f>
        <v/>
      </c>
      <c r="AA789" t="n">
        <v>-2329950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/>
      <c r="AO789" t="s"/>
      <c r="AP789" t="n">
        <v>74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2329950</v>
      </c>
      <c r="AZ789" t="s">
        <v>633</v>
      </c>
      <c r="BA789" t="s"/>
      <c r="BB789" t="n">
        <v>3646534</v>
      </c>
      <c r="BC789" t="n">
        <v>42.6576</v>
      </c>
      <c r="BD789" t="n">
        <v>42.6576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632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62</v>
      </c>
      <c r="L790" t="s">
        <v>77</v>
      </c>
      <c r="M790" t="s"/>
      <c r="N790" t="s">
        <v>634</v>
      </c>
      <c r="O790" t="s">
        <v>79</v>
      </c>
      <c r="P790" t="s">
        <v>632</v>
      </c>
      <c r="Q790" t="s"/>
      <c r="R790" t="s">
        <v>117</v>
      </c>
      <c r="S790" t="s">
        <v>577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HYPERLINK("https://hotel-media.eclerx.com/savepage/tk_1545988378158701_sr_71.html","info")</f>
        <v/>
      </c>
      <c r="AA790" t="n">
        <v>-2329950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/>
      <c r="AO790" t="s"/>
      <c r="AP790" t="n">
        <v>74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2329950</v>
      </c>
      <c r="AZ790" t="s">
        <v>633</v>
      </c>
      <c r="BA790" t="s"/>
      <c r="BB790" t="n">
        <v>3646534</v>
      </c>
      <c r="BC790" t="n">
        <v>42.6576</v>
      </c>
      <c r="BD790" t="n">
        <v>42.6576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632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62.33</v>
      </c>
      <c r="L791" t="s">
        <v>77</v>
      </c>
      <c r="M791" t="s"/>
      <c r="N791" t="s">
        <v>161</v>
      </c>
      <c r="O791" t="s">
        <v>79</v>
      </c>
      <c r="P791" t="s">
        <v>632</v>
      </c>
      <c r="Q791" t="s"/>
      <c r="R791" t="s">
        <v>117</v>
      </c>
      <c r="S791" t="s">
        <v>321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HYPERLINK("https://hotel-media.eclerx.com/savepage/tk_1545988378158701_sr_71.html","info")</f>
        <v/>
      </c>
      <c r="AA791" t="n">
        <v>-2329950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/>
      <c r="AO791" t="s"/>
      <c r="AP791" t="n">
        <v>74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2329950</v>
      </c>
      <c r="AZ791" t="s">
        <v>633</v>
      </c>
      <c r="BA791" t="s"/>
      <c r="BB791" t="n">
        <v>3646534</v>
      </c>
      <c r="BC791" t="n">
        <v>42.6576</v>
      </c>
      <c r="BD791" t="n">
        <v>42.6576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632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62.33</v>
      </c>
      <c r="L792" t="s">
        <v>77</v>
      </c>
      <c r="M792" t="s"/>
      <c r="N792" t="s">
        <v>572</v>
      </c>
      <c r="O792" t="s">
        <v>79</v>
      </c>
      <c r="P792" t="s">
        <v>632</v>
      </c>
      <c r="Q792" t="s"/>
      <c r="R792" t="s">
        <v>117</v>
      </c>
      <c r="S792" t="s">
        <v>321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HYPERLINK("https://hotel-media.eclerx.com/savepage/tk_1545988378158701_sr_71.html","info")</f>
        <v/>
      </c>
      <c r="AA792" t="n">
        <v>-2329950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/>
      <c r="AO792" t="s"/>
      <c r="AP792" t="n">
        <v>74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2329950</v>
      </c>
      <c r="AZ792" t="s">
        <v>633</v>
      </c>
      <c r="BA792" t="s"/>
      <c r="BB792" t="n">
        <v>3646534</v>
      </c>
      <c r="BC792" t="n">
        <v>42.6576</v>
      </c>
      <c r="BD792" t="n">
        <v>42.6576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632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62.33</v>
      </c>
      <c r="L793" t="s">
        <v>77</v>
      </c>
      <c r="M793" t="s"/>
      <c r="N793" t="s">
        <v>165</v>
      </c>
      <c r="O793" t="s">
        <v>79</v>
      </c>
      <c r="P793" t="s">
        <v>632</v>
      </c>
      <c r="Q793" t="s"/>
      <c r="R793" t="s">
        <v>117</v>
      </c>
      <c r="S793" t="s">
        <v>321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HYPERLINK("https://hotel-media.eclerx.com/savepage/tk_1545988378158701_sr_71.html","info")</f>
        <v/>
      </c>
      <c r="AA793" t="n">
        <v>-2329950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/>
      <c r="AO793" t="s"/>
      <c r="AP793" t="n">
        <v>74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2329950</v>
      </c>
      <c r="AZ793" t="s">
        <v>633</v>
      </c>
      <c r="BA793" t="s"/>
      <c r="BB793" t="n">
        <v>3646534</v>
      </c>
      <c r="BC793" t="n">
        <v>42.6576</v>
      </c>
      <c r="BD793" t="n">
        <v>42.6576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632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71.67</v>
      </c>
      <c r="L794" t="s">
        <v>77</v>
      </c>
      <c r="M794" t="s"/>
      <c r="N794" t="s">
        <v>123</v>
      </c>
      <c r="O794" t="s">
        <v>79</v>
      </c>
      <c r="P794" t="s">
        <v>632</v>
      </c>
      <c r="Q794" t="s"/>
      <c r="R794" t="s">
        <v>117</v>
      </c>
      <c r="S794" t="s">
        <v>636</v>
      </c>
      <c r="T794" t="s">
        <v>82</v>
      </c>
      <c r="U794" t="s"/>
      <c r="V794" t="s">
        <v>83</v>
      </c>
      <c r="W794" t="s">
        <v>105</v>
      </c>
      <c r="X794" t="s"/>
      <c r="Y794" t="s">
        <v>85</v>
      </c>
      <c r="Z794">
        <f>HYPERLINK("https://hotel-media.eclerx.com/savepage/tk_1545988378158701_sr_71.html","info")</f>
        <v/>
      </c>
      <c r="AA794" t="n">
        <v>-2329950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74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2329950</v>
      </c>
      <c r="AZ794" t="s">
        <v>633</v>
      </c>
      <c r="BA794" t="s"/>
      <c r="BB794" t="n">
        <v>3646534</v>
      </c>
      <c r="BC794" t="n">
        <v>42.6576</v>
      </c>
      <c r="BD794" t="n">
        <v>42.6576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632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72</v>
      </c>
      <c r="L795" t="s">
        <v>77</v>
      </c>
      <c r="M795" t="s"/>
      <c r="N795" t="s">
        <v>123</v>
      </c>
      <c r="O795" t="s">
        <v>79</v>
      </c>
      <c r="P795" t="s">
        <v>632</v>
      </c>
      <c r="Q795" t="s"/>
      <c r="R795" t="s">
        <v>117</v>
      </c>
      <c r="S795" t="s">
        <v>637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HYPERLINK("https://hotel-media.eclerx.com/savepage/tk_1545988378158701_sr_71.html","info")</f>
        <v/>
      </c>
      <c r="AA795" t="n">
        <v>-2329950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74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2329950</v>
      </c>
      <c r="AZ795" t="s">
        <v>633</v>
      </c>
      <c r="BA795" t="s"/>
      <c r="BB795" t="n">
        <v>3646534</v>
      </c>
      <c r="BC795" t="n">
        <v>42.6576</v>
      </c>
      <c r="BD795" t="n">
        <v>42.6576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632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72.33</v>
      </c>
      <c r="L796" t="s">
        <v>77</v>
      </c>
      <c r="M796" t="s"/>
      <c r="N796" t="s">
        <v>634</v>
      </c>
      <c r="O796" t="s">
        <v>79</v>
      </c>
      <c r="P796" t="s">
        <v>632</v>
      </c>
      <c r="Q796" t="s"/>
      <c r="R796" t="s">
        <v>117</v>
      </c>
      <c r="S796" t="s">
        <v>238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HYPERLINK("https://hotel-media.eclerx.com/savepage/tk_1545988378158701_sr_71.html","info")</f>
        <v/>
      </c>
      <c r="AA796" t="n">
        <v>-2329950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74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2329950</v>
      </c>
      <c r="AZ796" t="s">
        <v>633</v>
      </c>
      <c r="BA796" t="s"/>
      <c r="BB796" t="n">
        <v>3646534</v>
      </c>
      <c r="BC796" t="n">
        <v>42.6576</v>
      </c>
      <c r="BD796" t="n">
        <v>42.6576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632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82</v>
      </c>
      <c r="L797" t="s">
        <v>77</v>
      </c>
      <c r="M797" t="s"/>
      <c r="N797" t="s">
        <v>123</v>
      </c>
      <c r="O797" t="s">
        <v>79</v>
      </c>
      <c r="P797" t="s">
        <v>632</v>
      </c>
      <c r="Q797" t="s"/>
      <c r="R797" t="s">
        <v>117</v>
      </c>
      <c r="S797" t="s">
        <v>638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HYPERLINK("https://hotel-media.eclerx.com/savepage/tk_1545988378158701_sr_71.html","info")</f>
        <v/>
      </c>
      <c r="AA797" t="n">
        <v>-2329950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74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2329950</v>
      </c>
      <c r="AZ797" t="s">
        <v>633</v>
      </c>
      <c r="BA797" t="s"/>
      <c r="BB797" t="n">
        <v>3646534</v>
      </c>
      <c r="BC797" t="n">
        <v>42.6576</v>
      </c>
      <c r="BD797" t="n">
        <v>42.6576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632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41.67</v>
      </c>
      <c r="L798" t="s">
        <v>77</v>
      </c>
      <c r="M798" t="s"/>
      <c r="N798" t="s">
        <v>161</v>
      </c>
      <c r="O798" t="s">
        <v>79</v>
      </c>
      <c r="P798" t="s">
        <v>632</v>
      </c>
      <c r="Q798" t="s"/>
      <c r="R798" t="s">
        <v>117</v>
      </c>
      <c r="S798" t="s">
        <v>260</v>
      </c>
      <c r="T798" t="s">
        <v>82</v>
      </c>
      <c r="U798" t="s"/>
      <c r="V798" t="s">
        <v>83</v>
      </c>
      <c r="W798" t="s">
        <v>105</v>
      </c>
      <c r="X798" t="s"/>
      <c r="Y798" t="s">
        <v>85</v>
      </c>
      <c r="Z798">
        <f>HYPERLINK("https://hotel-media.eclerx.com/savepage/tk_15459883780065556_sr_70.html","info")</f>
        <v/>
      </c>
      <c r="AA798" t="n">
        <v>-2329950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74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2329950</v>
      </c>
      <c r="AZ798" t="s">
        <v>633</v>
      </c>
      <c r="BA798" t="s"/>
      <c r="BB798" t="n">
        <v>3646534</v>
      </c>
      <c r="BC798" t="n">
        <v>42.6576</v>
      </c>
      <c r="BD798" t="n">
        <v>42.6576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632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41.67</v>
      </c>
      <c r="L799" t="s">
        <v>77</v>
      </c>
      <c r="M799" t="s"/>
      <c r="N799" t="s">
        <v>572</v>
      </c>
      <c r="O799" t="s">
        <v>79</v>
      </c>
      <c r="P799" t="s">
        <v>632</v>
      </c>
      <c r="Q799" t="s"/>
      <c r="R799" t="s">
        <v>117</v>
      </c>
      <c r="S799" t="s">
        <v>260</v>
      </c>
      <c r="T799" t="s">
        <v>82</v>
      </c>
      <c r="U799" t="s"/>
      <c r="V799" t="s">
        <v>83</v>
      </c>
      <c r="W799" t="s">
        <v>105</v>
      </c>
      <c r="X799" t="s"/>
      <c r="Y799" t="s">
        <v>85</v>
      </c>
      <c r="Z799">
        <f>HYPERLINK("https://hotel-media.eclerx.com/savepage/tk_15459883780065556_sr_70.html","info")</f>
        <v/>
      </c>
      <c r="AA799" t="n">
        <v>-2329950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74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2329950</v>
      </c>
      <c r="AZ799" t="s">
        <v>633</v>
      </c>
      <c r="BA799" t="s"/>
      <c r="BB799" t="n">
        <v>3646534</v>
      </c>
      <c r="BC799" t="n">
        <v>42.6576</v>
      </c>
      <c r="BD799" t="n">
        <v>42.6576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632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41.67</v>
      </c>
      <c r="L800" t="s">
        <v>77</v>
      </c>
      <c r="M800" t="s"/>
      <c r="N800" t="s">
        <v>165</v>
      </c>
      <c r="O800" t="s">
        <v>79</v>
      </c>
      <c r="P800" t="s">
        <v>632</v>
      </c>
      <c r="Q800" t="s"/>
      <c r="R800" t="s">
        <v>117</v>
      </c>
      <c r="S800" t="s">
        <v>260</v>
      </c>
      <c r="T800" t="s">
        <v>82</v>
      </c>
      <c r="U800" t="s"/>
      <c r="V800" t="s">
        <v>83</v>
      </c>
      <c r="W800" t="s">
        <v>105</v>
      </c>
      <c r="X800" t="s"/>
      <c r="Y800" t="s">
        <v>85</v>
      </c>
      <c r="Z800">
        <f>HYPERLINK("https://hotel-media.eclerx.com/savepage/tk_15459883780065556_sr_70.html","info")</f>
        <v/>
      </c>
      <c r="AA800" t="n">
        <v>-2329950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74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2329950</v>
      </c>
      <c r="AZ800" t="s">
        <v>633</v>
      </c>
      <c r="BA800" t="s"/>
      <c r="BB800" t="n">
        <v>3646534</v>
      </c>
      <c r="BC800" t="n">
        <v>42.6576</v>
      </c>
      <c r="BD800" t="n">
        <v>42.6576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632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51.67</v>
      </c>
      <c r="L801" t="s">
        <v>77</v>
      </c>
      <c r="M801" t="s"/>
      <c r="N801" t="s">
        <v>634</v>
      </c>
      <c r="O801" t="s">
        <v>79</v>
      </c>
      <c r="P801" t="s">
        <v>632</v>
      </c>
      <c r="Q801" t="s"/>
      <c r="R801" t="s">
        <v>117</v>
      </c>
      <c r="S801" t="s">
        <v>618</v>
      </c>
      <c r="T801" t="s">
        <v>82</v>
      </c>
      <c r="U801" t="s"/>
      <c r="V801" t="s">
        <v>83</v>
      </c>
      <c r="W801" t="s">
        <v>105</v>
      </c>
      <c r="X801" t="s"/>
      <c r="Y801" t="s">
        <v>85</v>
      </c>
      <c r="Z801">
        <f>HYPERLINK("https://hotel-media.eclerx.com/savepage/tk_15459883780065556_sr_70.html","info")</f>
        <v/>
      </c>
      <c r="AA801" t="n">
        <v>-2329950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74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2329950</v>
      </c>
      <c r="AZ801" t="s">
        <v>633</v>
      </c>
      <c r="BA801" t="s"/>
      <c r="BB801" t="n">
        <v>3646534</v>
      </c>
      <c r="BC801" t="n">
        <v>42.6576</v>
      </c>
      <c r="BD801" t="n">
        <v>42.6576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632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52</v>
      </c>
      <c r="L802" t="s">
        <v>77</v>
      </c>
      <c r="M802" t="s"/>
      <c r="N802" t="s">
        <v>161</v>
      </c>
      <c r="O802" t="s">
        <v>79</v>
      </c>
      <c r="P802" t="s">
        <v>632</v>
      </c>
      <c r="Q802" t="s"/>
      <c r="R802" t="s">
        <v>117</v>
      </c>
      <c r="S802" t="s">
        <v>101</v>
      </c>
      <c r="T802" t="s">
        <v>82</v>
      </c>
      <c r="U802" t="s"/>
      <c r="V802" t="s">
        <v>83</v>
      </c>
      <c r="W802" t="s">
        <v>105</v>
      </c>
      <c r="X802" t="s"/>
      <c r="Y802" t="s">
        <v>85</v>
      </c>
      <c r="Z802">
        <f>HYPERLINK("https://hotel-media.eclerx.com/savepage/tk_15459883780065556_sr_70.html","info")</f>
        <v/>
      </c>
      <c r="AA802" t="n">
        <v>-2329950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74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2329950</v>
      </c>
      <c r="AZ802" t="s">
        <v>633</v>
      </c>
      <c r="BA802" t="s"/>
      <c r="BB802" t="n">
        <v>3646534</v>
      </c>
      <c r="BC802" t="n">
        <v>42.6576</v>
      </c>
      <c r="BD802" t="n">
        <v>42.6576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632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52</v>
      </c>
      <c r="L803" t="s">
        <v>77</v>
      </c>
      <c r="M803" t="s"/>
      <c r="N803" t="s">
        <v>572</v>
      </c>
      <c r="O803" t="s">
        <v>79</v>
      </c>
      <c r="P803" t="s">
        <v>632</v>
      </c>
      <c r="Q803" t="s"/>
      <c r="R803" t="s">
        <v>117</v>
      </c>
      <c r="S803" t="s">
        <v>101</v>
      </c>
      <c r="T803" t="s">
        <v>82</v>
      </c>
      <c r="U803" t="s"/>
      <c r="V803" t="s">
        <v>83</v>
      </c>
      <c r="W803" t="s">
        <v>105</v>
      </c>
      <c r="X803" t="s"/>
      <c r="Y803" t="s">
        <v>85</v>
      </c>
      <c r="Z803">
        <f>HYPERLINK("https://hotel-media.eclerx.com/savepage/tk_15459883780065556_sr_70.html","info")</f>
        <v/>
      </c>
      <c r="AA803" t="n">
        <v>-2329950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74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2329950</v>
      </c>
      <c r="AZ803" t="s">
        <v>633</v>
      </c>
      <c r="BA803" t="s"/>
      <c r="BB803" t="n">
        <v>3646534</v>
      </c>
      <c r="BC803" t="n">
        <v>42.6576</v>
      </c>
      <c r="BD803" t="n">
        <v>42.6576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632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52</v>
      </c>
      <c r="L804" t="s">
        <v>77</v>
      </c>
      <c r="M804" t="s"/>
      <c r="N804" t="s">
        <v>165</v>
      </c>
      <c r="O804" t="s">
        <v>79</v>
      </c>
      <c r="P804" t="s">
        <v>632</v>
      </c>
      <c r="Q804" t="s"/>
      <c r="R804" t="s">
        <v>117</v>
      </c>
      <c r="S804" t="s">
        <v>101</v>
      </c>
      <c r="T804" t="s">
        <v>82</v>
      </c>
      <c r="U804" t="s"/>
      <c r="V804" t="s">
        <v>83</v>
      </c>
      <c r="W804" t="s">
        <v>105</v>
      </c>
      <c r="X804" t="s"/>
      <c r="Y804" t="s">
        <v>85</v>
      </c>
      <c r="Z804">
        <f>HYPERLINK("https://hotel-media.eclerx.com/savepage/tk_15459883780065556_sr_70.html","info")</f>
        <v/>
      </c>
      <c r="AA804" t="n">
        <v>-2329950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74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2329950</v>
      </c>
      <c r="AZ804" t="s">
        <v>633</v>
      </c>
      <c r="BA804" t="s"/>
      <c r="BB804" t="n">
        <v>3646534</v>
      </c>
      <c r="BC804" t="n">
        <v>42.6576</v>
      </c>
      <c r="BD804" t="n">
        <v>42.6576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632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52.33</v>
      </c>
      <c r="L805" t="s">
        <v>77</v>
      </c>
      <c r="M805" t="s"/>
      <c r="N805" t="s">
        <v>161</v>
      </c>
      <c r="O805" t="s">
        <v>79</v>
      </c>
      <c r="P805" t="s">
        <v>632</v>
      </c>
      <c r="Q805" t="s"/>
      <c r="R805" t="s">
        <v>117</v>
      </c>
      <c r="S805" t="s">
        <v>358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HYPERLINK("https://hotel-media.eclerx.com/savepage/tk_15459883780065556_sr_70.html","info")</f>
        <v/>
      </c>
      <c r="AA805" t="n">
        <v>-2329950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74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2329950</v>
      </c>
      <c r="AZ805" t="s">
        <v>633</v>
      </c>
      <c r="BA805" t="s"/>
      <c r="BB805" t="n">
        <v>3646534</v>
      </c>
      <c r="BC805" t="n">
        <v>42.6576</v>
      </c>
      <c r="BD805" t="n">
        <v>42.6576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632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52.33</v>
      </c>
      <c r="L806" t="s">
        <v>77</v>
      </c>
      <c r="M806" t="s"/>
      <c r="N806" t="s">
        <v>572</v>
      </c>
      <c r="O806" t="s">
        <v>79</v>
      </c>
      <c r="P806" t="s">
        <v>632</v>
      </c>
      <c r="Q806" t="s"/>
      <c r="R806" t="s">
        <v>117</v>
      </c>
      <c r="S806" t="s">
        <v>358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HYPERLINK("https://hotel-media.eclerx.com/savepage/tk_15459883780065556_sr_70.html","info")</f>
        <v/>
      </c>
      <c r="AA806" t="n">
        <v>-2329950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74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2329950</v>
      </c>
      <c r="AZ806" t="s">
        <v>633</v>
      </c>
      <c r="BA806" t="s"/>
      <c r="BB806" t="n">
        <v>3646534</v>
      </c>
      <c r="BC806" t="n">
        <v>42.6576</v>
      </c>
      <c r="BD806" t="n">
        <v>42.6576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632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52.33</v>
      </c>
      <c r="L807" t="s">
        <v>77</v>
      </c>
      <c r="M807" t="s"/>
      <c r="N807" t="s">
        <v>165</v>
      </c>
      <c r="O807" t="s">
        <v>79</v>
      </c>
      <c r="P807" t="s">
        <v>632</v>
      </c>
      <c r="Q807" t="s"/>
      <c r="R807" t="s">
        <v>117</v>
      </c>
      <c r="S807" t="s">
        <v>358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HYPERLINK("https://hotel-media.eclerx.com/savepage/tk_15459883780065556_sr_70.html","info")</f>
        <v/>
      </c>
      <c r="AA807" t="n">
        <v>-2329950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74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2329950</v>
      </c>
      <c r="AZ807" t="s">
        <v>633</v>
      </c>
      <c r="BA807" t="s"/>
      <c r="BB807" t="n">
        <v>3646534</v>
      </c>
      <c r="BC807" t="n">
        <v>42.6576</v>
      </c>
      <c r="BD807" t="n">
        <v>42.6576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632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61.33</v>
      </c>
      <c r="L808" t="s">
        <v>77</v>
      </c>
      <c r="M808" t="s"/>
      <c r="N808" t="s">
        <v>123</v>
      </c>
      <c r="O808" t="s">
        <v>79</v>
      </c>
      <c r="P808" t="s">
        <v>632</v>
      </c>
      <c r="Q808" t="s"/>
      <c r="R808" t="s">
        <v>117</v>
      </c>
      <c r="S808" t="s">
        <v>635</v>
      </c>
      <c r="T808" t="s">
        <v>82</v>
      </c>
      <c r="U808" t="s"/>
      <c r="V808" t="s">
        <v>83</v>
      </c>
      <c r="W808" t="s">
        <v>105</v>
      </c>
      <c r="X808" t="s"/>
      <c r="Y808" t="s">
        <v>85</v>
      </c>
      <c r="Z808">
        <f>HYPERLINK("https://hotel-media.eclerx.com/savepage/tk_15459883780065556_sr_70.html","info")</f>
        <v/>
      </c>
      <c r="AA808" t="n">
        <v>-2329950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74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2329950</v>
      </c>
      <c r="AZ808" t="s">
        <v>633</v>
      </c>
      <c r="BA808" t="s"/>
      <c r="BB808" t="n">
        <v>3646534</v>
      </c>
      <c r="BC808" t="n">
        <v>42.6576</v>
      </c>
      <c r="BD808" t="n">
        <v>42.6576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632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61.67</v>
      </c>
      <c r="L809" t="s">
        <v>77</v>
      </c>
      <c r="M809" t="s"/>
      <c r="N809" t="s">
        <v>634</v>
      </c>
      <c r="O809" t="s">
        <v>79</v>
      </c>
      <c r="P809" t="s">
        <v>632</v>
      </c>
      <c r="Q809" t="s"/>
      <c r="R809" t="s">
        <v>117</v>
      </c>
      <c r="S809" t="s">
        <v>191</v>
      </c>
      <c r="T809" t="s">
        <v>82</v>
      </c>
      <c r="U809" t="s"/>
      <c r="V809" t="s">
        <v>83</v>
      </c>
      <c r="W809" t="s">
        <v>105</v>
      </c>
      <c r="X809" t="s"/>
      <c r="Y809" t="s">
        <v>85</v>
      </c>
      <c r="Z809">
        <f>HYPERLINK("https://hotel-media.eclerx.com/savepage/tk_15459883780065556_sr_70.html","info")</f>
        <v/>
      </c>
      <c r="AA809" t="n">
        <v>-2329950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74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2329950</v>
      </c>
      <c r="AZ809" t="s">
        <v>633</v>
      </c>
      <c r="BA809" t="s"/>
      <c r="BB809" t="n">
        <v>3646534</v>
      </c>
      <c r="BC809" t="n">
        <v>42.6576</v>
      </c>
      <c r="BD809" t="n">
        <v>42.6576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632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62</v>
      </c>
      <c r="L810" t="s">
        <v>77</v>
      </c>
      <c r="M810" t="s"/>
      <c r="N810" t="s">
        <v>634</v>
      </c>
      <c r="O810" t="s">
        <v>79</v>
      </c>
      <c r="P810" t="s">
        <v>632</v>
      </c>
      <c r="Q810" t="s"/>
      <c r="R810" t="s">
        <v>117</v>
      </c>
      <c r="S810" t="s">
        <v>577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HYPERLINK("https://hotel-media.eclerx.com/savepage/tk_15459883780065556_sr_70.html","info")</f>
        <v/>
      </c>
      <c r="AA810" t="n">
        <v>-2329950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74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2329950</v>
      </c>
      <c r="AZ810" t="s">
        <v>633</v>
      </c>
      <c r="BA810" t="s"/>
      <c r="BB810" t="n">
        <v>3646534</v>
      </c>
      <c r="BC810" t="n">
        <v>42.6576</v>
      </c>
      <c r="BD810" t="n">
        <v>42.6576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632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62.33</v>
      </c>
      <c r="L811" t="s">
        <v>77</v>
      </c>
      <c r="M811" t="s"/>
      <c r="N811" t="s">
        <v>161</v>
      </c>
      <c r="O811" t="s">
        <v>79</v>
      </c>
      <c r="P811" t="s">
        <v>632</v>
      </c>
      <c r="Q811" t="s"/>
      <c r="R811" t="s">
        <v>117</v>
      </c>
      <c r="S811" t="s">
        <v>321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HYPERLINK("https://hotel-media.eclerx.com/savepage/tk_15459883780065556_sr_70.html","info")</f>
        <v/>
      </c>
      <c r="AA811" t="n">
        <v>-2329950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74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2329950</v>
      </c>
      <c r="AZ811" t="s">
        <v>633</v>
      </c>
      <c r="BA811" t="s"/>
      <c r="BB811" t="n">
        <v>3646534</v>
      </c>
      <c r="BC811" t="n">
        <v>42.6576</v>
      </c>
      <c r="BD811" t="n">
        <v>42.6576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632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62.33</v>
      </c>
      <c r="L812" t="s">
        <v>77</v>
      </c>
      <c r="M812" t="s"/>
      <c r="N812" t="s">
        <v>572</v>
      </c>
      <c r="O812" t="s">
        <v>79</v>
      </c>
      <c r="P812" t="s">
        <v>632</v>
      </c>
      <c r="Q812" t="s"/>
      <c r="R812" t="s">
        <v>117</v>
      </c>
      <c r="S812" t="s">
        <v>321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HYPERLINK("https://hotel-media.eclerx.com/savepage/tk_15459883780065556_sr_70.html","info")</f>
        <v/>
      </c>
      <c r="AA812" t="n">
        <v>-2329950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74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2329950</v>
      </c>
      <c r="AZ812" t="s">
        <v>633</v>
      </c>
      <c r="BA812" t="s"/>
      <c r="BB812" t="n">
        <v>3646534</v>
      </c>
      <c r="BC812" t="n">
        <v>42.6576</v>
      </c>
      <c r="BD812" t="n">
        <v>42.6576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632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62.33</v>
      </c>
      <c r="L813" t="s">
        <v>77</v>
      </c>
      <c r="M813" t="s"/>
      <c r="N813" t="s">
        <v>165</v>
      </c>
      <c r="O813" t="s">
        <v>79</v>
      </c>
      <c r="P813" t="s">
        <v>632</v>
      </c>
      <c r="Q813" t="s"/>
      <c r="R813" t="s">
        <v>117</v>
      </c>
      <c r="S813" t="s">
        <v>321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HYPERLINK("https://hotel-media.eclerx.com/savepage/tk_15459883780065556_sr_70.html","info")</f>
        <v/>
      </c>
      <c r="AA813" t="n">
        <v>-2329950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74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2329950</v>
      </c>
      <c r="AZ813" t="s">
        <v>633</v>
      </c>
      <c r="BA813" t="s"/>
      <c r="BB813" t="n">
        <v>3646534</v>
      </c>
      <c r="BC813" t="n">
        <v>42.6576</v>
      </c>
      <c r="BD813" t="n">
        <v>42.6576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632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71.67</v>
      </c>
      <c r="L814" t="s">
        <v>77</v>
      </c>
      <c r="M814" t="s"/>
      <c r="N814" t="s">
        <v>123</v>
      </c>
      <c r="O814" t="s">
        <v>79</v>
      </c>
      <c r="P814" t="s">
        <v>632</v>
      </c>
      <c r="Q814" t="s"/>
      <c r="R814" t="s">
        <v>117</v>
      </c>
      <c r="S814" t="s">
        <v>636</v>
      </c>
      <c r="T814" t="s">
        <v>82</v>
      </c>
      <c r="U814" t="s"/>
      <c r="V814" t="s">
        <v>83</v>
      </c>
      <c r="W814" t="s">
        <v>105</v>
      </c>
      <c r="X814" t="s"/>
      <c r="Y814" t="s">
        <v>85</v>
      </c>
      <c r="Z814">
        <f>HYPERLINK("https://hotel-media.eclerx.com/savepage/tk_15459883780065556_sr_70.html","info")</f>
        <v/>
      </c>
      <c r="AA814" t="n">
        <v>-2329950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74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2329950</v>
      </c>
      <c r="AZ814" t="s">
        <v>633</v>
      </c>
      <c r="BA814" t="s"/>
      <c r="BB814" t="n">
        <v>3646534</v>
      </c>
      <c r="BC814" t="n">
        <v>42.6576</v>
      </c>
      <c r="BD814" t="n">
        <v>42.6576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632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72</v>
      </c>
      <c r="L815" t="s">
        <v>77</v>
      </c>
      <c r="M815" t="s"/>
      <c r="N815" t="s">
        <v>123</v>
      </c>
      <c r="O815" t="s">
        <v>79</v>
      </c>
      <c r="P815" t="s">
        <v>632</v>
      </c>
      <c r="Q815" t="s"/>
      <c r="R815" t="s">
        <v>117</v>
      </c>
      <c r="S815" t="s">
        <v>637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HYPERLINK("https://hotel-media.eclerx.com/savepage/tk_15459883780065556_sr_70.html","info")</f>
        <v/>
      </c>
      <c r="AA815" t="n">
        <v>-2329950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74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2329950</v>
      </c>
      <c r="AZ815" t="s">
        <v>633</v>
      </c>
      <c r="BA815" t="s"/>
      <c r="BB815" t="n">
        <v>3646534</v>
      </c>
      <c r="BC815" t="n">
        <v>42.6576</v>
      </c>
      <c r="BD815" t="n">
        <v>42.6576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632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72.33</v>
      </c>
      <c r="L816" t="s">
        <v>77</v>
      </c>
      <c r="M816" t="s"/>
      <c r="N816" t="s">
        <v>634</v>
      </c>
      <c r="O816" t="s">
        <v>79</v>
      </c>
      <c r="P816" t="s">
        <v>632</v>
      </c>
      <c r="Q816" t="s"/>
      <c r="R816" t="s">
        <v>117</v>
      </c>
      <c r="S816" t="s">
        <v>238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HYPERLINK("https://hotel-media.eclerx.com/savepage/tk_15459883780065556_sr_70.html","info")</f>
        <v/>
      </c>
      <c r="AA816" t="n">
        <v>-2329950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74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2329950</v>
      </c>
      <c r="AZ816" t="s">
        <v>633</v>
      </c>
      <c r="BA816" t="s"/>
      <c r="BB816" t="n">
        <v>3646534</v>
      </c>
      <c r="BC816" t="n">
        <v>42.6576</v>
      </c>
      <c r="BD816" t="n">
        <v>42.6576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632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82</v>
      </c>
      <c r="L817" t="s">
        <v>77</v>
      </c>
      <c r="M817" t="s"/>
      <c r="N817" t="s">
        <v>123</v>
      </c>
      <c r="O817" t="s">
        <v>79</v>
      </c>
      <c r="P817" t="s">
        <v>632</v>
      </c>
      <c r="Q817" t="s"/>
      <c r="R817" t="s">
        <v>117</v>
      </c>
      <c r="S817" t="s">
        <v>638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HYPERLINK("https://hotel-media.eclerx.com/savepage/tk_15459883780065556_sr_70.html","info")</f>
        <v/>
      </c>
      <c r="AA817" t="n">
        <v>-2329950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74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2329950</v>
      </c>
      <c r="AZ817" t="s">
        <v>633</v>
      </c>
      <c r="BA817" t="s"/>
      <c r="BB817" t="n">
        <v>3646534</v>
      </c>
      <c r="BC817" t="n">
        <v>42.6576</v>
      </c>
      <c r="BD817" t="n">
        <v>42.6576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18.33</v>
      </c>
      <c r="L818" t="s">
        <v>77</v>
      </c>
      <c r="M818" t="s"/>
      <c r="N818" t="s">
        <v>142</v>
      </c>
      <c r="O818" t="s">
        <v>79</v>
      </c>
      <c r="P818" t="s">
        <v>141</v>
      </c>
      <c r="Q818" t="s"/>
      <c r="R818" t="s">
        <v>80</v>
      </c>
      <c r="S818" t="s">
        <v>143</v>
      </c>
      <c r="T818" t="s">
        <v>82</v>
      </c>
      <c r="U818" t="s"/>
      <c r="V818" t="s">
        <v>83</v>
      </c>
      <c r="W818" t="s">
        <v>105</v>
      </c>
      <c r="X818" t="s"/>
      <c r="Y818" t="s">
        <v>85</v>
      </c>
      <c r="Z818">
        <f>HYPERLINK("https://hotel-media.eclerx.com/savepage/tk_15459882180140522_sr_70.html","info")</f>
        <v/>
      </c>
      <c r="AA818" t="n">
        <v>-2329697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40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2329697</v>
      </c>
      <c r="AZ818" t="s">
        <v>144</v>
      </c>
      <c r="BA818" t="s"/>
      <c r="BB818" t="n">
        <v>1704868</v>
      </c>
      <c r="BC818" t="n">
        <v>42.6726</v>
      </c>
      <c r="BD818" t="n">
        <v>42.6726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19.33</v>
      </c>
      <c r="L819" t="s">
        <v>77</v>
      </c>
      <c r="M819" t="s"/>
      <c r="N819" t="s">
        <v>145</v>
      </c>
      <c r="O819" t="s">
        <v>79</v>
      </c>
      <c r="P819" t="s">
        <v>141</v>
      </c>
      <c r="Q819" t="s"/>
      <c r="R819" t="s">
        <v>80</v>
      </c>
      <c r="S819" t="s">
        <v>146</v>
      </c>
      <c r="T819" t="s">
        <v>82</v>
      </c>
      <c r="U819" t="s"/>
      <c r="V819" t="s">
        <v>83</v>
      </c>
      <c r="W819" t="s">
        <v>105</v>
      </c>
      <c r="X819" t="s"/>
      <c r="Y819" t="s">
        <v>85</v>
      </c>
      <c r="Z819">
        <f>HYPERLINK("https://hotel-media.eclerx.com/savepage/tk_15459882180140522_sr_70.html","info")</f>
        <v/>
      </c>
      <c r="AA819" t="n">
        <v>-2329697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40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2329697</v>
      </c>
      <c r="AZ819" t="s">
        <v>144</v>
      </c>
      <c r="BA819" t="s"/>
      <c r="BB819" t="n">
        <v>1704868</v>
      </c>
      <c r="BC819" t="n">
        <v>42.6726</v>
      </c>
      <c r="BD819" t="n">
        <v>42.6726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20.33</v>
      </c>
      <c r="L820" t="s">
        <v>77</v>
      </c>
      <c r="M820" t="s"/>
      <c r="N820" t="s">
        <v>142</v>
      </c>
      <c r="O820" t="s">
        <v>79</v>
      </c>
      <c r="P820" t="s">
        <v>141</v>
      </c>
      <c r="Q820" t="s"/>
      <c r="R820" t="s">
        <v>80</v>
      </c>
      <c r="S820" t="s">
        <v>147</v>
      </c>
      <c r="T820" t="s">
        <v>82</v>
      </c>
      <c r="U820" t="s"/>
      <c r="V820" t="s">
        <v>83</v>
      </c>
      <c r="W820" t="s">
        <v>105</v>
      </c>
      <c r="X820" t="s"/>
      <c r="Y820" t="s">
        <v>85</v>
      </c>
      <c r="Z820">
        <f>HYPERLINK("https://hotel-media.eclerx.com/savepage/tk_15459882180140522_sr_70.html","info")</f>
        <v/>
      </c>
      <c r="AA820" t="n">
        <v>-2329697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40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2329697</v>
      </c>
      <c r="AZ820" t="s">
        <v>144</v>
      </c>
      <c r="BA820" t="s"/>
      <c r="BB820" t="n">
        <v>1704868</v>
      </c>
      <c r="BC820" t="n">
        <v>42.6726</v>
      </c>
      <c r="BD820" t="n">
        <v>42.6726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141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21.67</v>
      </c>
      <c r="L821" t="s">
        <v>77</v>
      </c>
      <c r="M821" t="s"/>
      <c r="N821" t="s">
        <v>145</v>
      </c>
      <c r="O821" t="s">
        <v>79</v>
      </c>
      <c r="P821" t="s">
        <v>141</v>
      </c>
      <c r="Q821" t="s"/>
      <c r="R821" t="s">
        <v>80</v>
      </c>
      <c r="S821" t="s">
        <v>149</v>
      </c>
      <c r="T821" t="s">
        <v>82</v>
      </c>
      <c r="U821" t="s"/>
      <c r="V821" t="s">
        <v>83</v>
      </c>
      <c r="W821" t="s">
        <v>105</v>
      </c>
      <c r="X821" t="s"/>
      <c r="Y821" t="s">
        <v>85</v>
      </c>
      <c r="Z821">
        <f>HYPERLINK("https://hotel-media.eclerx.com/savepage/tk_15459882180140522_sr_70.html","info")</f>
        <v/>
      </c>
      <c r="AA821" t="n">
        <v>-2329697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40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2329697</v>
      </c>
      <c r="AZ821" t="s">
        <v>144</v>
      </c>
      <c r="BA821" t="s"/>
      <c r="BB821" t="n">
        <v>1704868</v>
      </c>
      <c r="BC821" t="n">
        <v>42.6726</v>
      </c>
      <c r="BD821" t="n">
        <v>42.6726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141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22</v>
      </c>
      <c r="L822" t="s">
        <v>77</v>
      </c>
      <c r="M822" t="s"/>
      <c r="N822" t="s">
        <v>122</v>
      </c>
      <c r="O822" t="s">
        <v>79</v>
      </c>
      <c r="P822" t="s">
        <v>141</v>
      </c>
      <c r="Q822" t="s"/>
      <c r="R822" t="s">
        <v>80</v>
      </c>
      <c r="S822" t="s">
        <v>150</v>
      </c>
      <c r="T822" t="s">
        <v>82</v>
      </c>
      <c r="U822" t="s"/>
      <c r="V822" t="s">
        <v>83</v>
      </c>
      <c r="W822" t="s">
        <v>105</v>
      </c>
      <c r="X822" t="s"/>
      <c r="Y822" t="s">
        <v>85</v>
      </c>
      <c r="Z822">
        <f>HYPERLINK("https://hotel-media.eclerx.com/savepage/tk_15459882180140522_sr_70.html","info")</f>
        <v/>
      </c>
      <c r="AA822" t="n">
        <v>-2329697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40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2329697</v>
      </c>
      <c r="AZ822" t="s">
        <v>144</v>
      </c>
      <c r="BA822" t="s"/>
      <c r="BB822" t="n">
        <v>1704868</v>
      </c>
      <c r="BC822" t="n">
        <v>42.6726</v>
      </c>
      <c r="BD822" t="n">
        <v>42.6726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141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23</v>
      </c>
      <c r="L823" t="s">
        <v>77</v>
      </c>
      <c r="M823" t="s"/>
      <c r="N823" t="s">
        <v>151</v>
      </c>
      <c r="O823" t="s">
        <v>79</v>
      </c>
      <c r="P823" t="s">
        <v>141</v>
      </c>
      <c r="Q823" t="s"/>
      <c r="R823" t="s">
        <v>80</v>
      </c>
      <c r="S823" t="s">
        <v>152</v>
      </c>
      <c r="T823" t="s">
        <v>82</v>
      </c>
      <c r="U823" t="s"/>
      <c r="V823" t="s">
        <v>83</v>
      </c>
      <c r="W823" t="s">
        <v>105</v>
      </c>
      <c r="X823" t="s"/>
      <c r="Y823" t="s">
        <v>85</v>
      </c>
      <c r="Z823">
        <f>HYPERLINK("https://hotel-media.eclerx.com/savepage/tk_15459882180140522_sr_70.html","info")</f>
        <v/>
      </c>
      <c r="AA823" t="n">
        <v>-2329697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40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2329697</v>
      </c>
      <c r="AZ823" t="s">
        <v>144</v>
      </c>
      <c r="BA823" t="s"/>
      <c r="BB823" t="n">
        <v>1704868</v>
      </c>
      <c r="BC823" t="n">
        <v>42.6726</v>
      </c>
      <c r="BD823" t="n">
        <v>42.6726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141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24</v>
      </c>
      <c r="L824" t="s">
        <v>77</v>
      </c>
      <c r="M824" t="s"/>
      <c r="N824" t="s">
        <v>153</v>
      </c>
      <c r="O824" t="s">
        <v>79</v>
      </c>
      <c r="P824" t="s">
        <v>141</v>
      </c>
      <c r="Q824" t="s"/>
      <c r="R824" t="s">
        <v>80</v>
      </c>
      <c r="S824" t="s">
        <v>154</v>
      </c>
      <c r="T824" t="s">
        <v>82</v>
      </c>
      <c r="U824" t="s"/>
      <c r="V824" t="s">
        <v>83</v>
      </c>
      <c r="W824" t="s">
        <v>105</v>
      </c>
      <c r="X824" t="s"/>
      <c r="Y824" t="s">
        <v>85</v>
      </c>
      <c r="Z824">
        <f>HYPERLINK("https://hotel-media.eclerx.com/savepage/tk_15459882180140522_sr_70.html","info")</f>
        <v/>
      </c>
      <c r="AA824" t="n">
        <v>-2329697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40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2329697</v>
      </c>
      <c r="AZ824" t="s">
        <v>144</v>
      </c>
      <c r="BA824" t="s"/>
      <c r="BB824" t="n">
        <v>1704868</v>
      </c>
      <c r="BC824" t="n">
        <v>42.6726</v>
      </c>
      <c r="BD824" t="n">
        <v>42.6726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141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25.67</v>
      </c>
      <c r="L825" t="s">
        <v>77</v>
      </c>
      <c r="M825" t="s"/>
      <c r="N825" t="s">
        <v>151</v>
      </c>
      <c r="O825" t="s">
        <v>79</v>
      </c>
      <c r="P825" t="s">
        <v>141</v>
      </c>
      <c r="Q825" t="s"/>
      <c r="R825" t="s">
        <v>80</v>
      </c>
      <c r="S825" t="s">
        <v>157</v>
      </c>
      <c r="T825" t="s">
        <v>82</v>
      </c>
      <c r="U825" t="s"/>
      <c r="V825" t="s">
        <v>83</v>
      </c>
      <c r="W825" t="s">
        <v>105</v>
      </c>
      <c r="X825" t="s"/>
      <c r="Y825" t="s">
        <v>85</v>
      </c>
      <c r="Z825">
        <f>HYPERLINK("https://hotel-media.eclerx.com/savepage/tk_15459882180140522_sr_70.html","info")</f>
        <v/>
      </c>
      <c r="AA825" t="n">
        <v>-2329697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40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2329697</v>
      </c>
      <c r="AZ825" t="s">
        <v>144</v>
      </c>
      <c r="BA825" t="s"/>
      <c r="BB825" t="n">
        <v>1704868</v>
      </c>
      <c r="BC825" t="n">
        <v>42.6726</v>
      </c>
      <c r="BD825" t="n">
        <v>42.6726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141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26.33</v>
      </c>
      <c r="L826" t="s">
        <v>77</v>
      </c>
      <c r="M826" t="s"/>
      <c r="N826" t="s">
        <v>153</v>
      </c>
      <c r="O826" t="s">
        <v>79</v>
      </c>
      <c r="P826" t="s">
        <v>141</v>
      </c>
      <c r="Q826" t="s"/>
      <c r="R826" t="s">
        <v>80</v>
      </c>
      <c r="S826" t="s">
        <v>158</v>
      </c>
      <c r="T826" t="s">
        <v>82</v>
      </c>
      <c r="U826" t="s"/>
      <c r="V826" t="s">
        <v>83</v>
      </c>
      <c r="W826" t="s">
        <v>105</v>
      </c>
      <c r="X826" t="s"/>
      <c r="Y826" t="s">
        <v>85</v>
      </c>
      <c r="Z826">
        <f>HYPERLINK("https://hotel-media.eclerx.com/savepage/tk_15459882180140522_sr_70.html","info")</f>
        <v/>
      </c>
      <c r="AA826" t="n">
        <v>-2329697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40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2329697</v>
      </c>
      <c r="AZ826" t="s">
        <v>144</v>
      </c>
      <c r="BA826" t="s"/>
      <c r="BB826" t="n">
        <v>1704868</v>
      </c>
      <c r="BC826" t="n">
        <v>42.6726</v>
      </c>
      <c r="BD826" t="n">
        <v>42.6726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639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31.67</v>
      </c>
      <c r="L827" t="s">
        <v>77</v>
      </c>
      <c r="M827" t="s"/>
      <c r="N827" t="s">
        <v>640</v>
      </c>
      <c r="O827" t="s">
        <v>79</v>
      </c>
      <c r="P827" t="s">
        <v>639</v>
      </c>
      <c r="Q827" t="s"/>
      <c r="R827" t="s">
        <v>80</v>
      </c>
      <c r="S827" t="s">
        <v>228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HYPERLINK("https://hotel-media.eclerx.com/savepage/tk_15459880530638316_sr_70.html","info")</f>
        <v/>
      </c>
      <c r="AA827" t="n">
        <v>-2992936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5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2992936</v>
      </c>
      <c r="AZ827" t="s">
        <v>641</v>
      </c>
      <c r="BA827" t="s"/>
      <c r="BB827" t="n">
        <v>2192951</v>
      </c>
      <c r="BC827" t="n">
        <v>42.7031</v>
      </c>
      <c r="BD827" t="n">
        <v>42.7031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639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35</v>
      </c>
      <c r="L828" t="s">
        <v>77</v>
      </c>
      <c r="M828" t="s"/>
      <c r="N828" t="s">
        <v>640</v>
      </c>
      <c r="O828" t="s">
        <v>79</v>
      </c>
      <c r="P828" t="s">
        <v>639</v>
      </c>
      <c r="Q828" t="s"/>
      <c r="R828" t="s">
        <v>80</v>
      </c>
      <c r="S828" t="s">
        <v>94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HYPERLINK("https://hotel-media.eclerx.com/savepage/tk_15459880530638316_sr_70.html","info")</f>
        <v/>
      </c>
      <c r="AA828" t="n">
        <v>-2992936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5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2992936</v>
      </c>
      <c r="AZ828" t="s">
        <v>641</v>
      </c>
      <c r="BA828" t="s"/>
      <c r="BB828" t="n">
        <v>2192951</v>
      </c>
      <c r="BC828" t="n">
        <v>42.7031</v>
      </c>
      <c r="BD828" t="n">
        <v>42.7031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639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47.33</v>
      </c>
      <c r="L829" t="s">
        <v>77</v>
      </c>
      <c r="M829" t="s"/>
      <c r="N829" t="s">
        <v>642</v>
      </c>
      <c r="O829" t="s">
        <v>79</v>
      </c>
      <c r="P829" t="s">
        <v>639</v>
      </c>
      <c r="Q829" t="s"/>
      <c r="R829" t="s">
        <v>80</v>
      </c>
      <c r="S829" t="s">
        <v>420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HYPERLINK("https://hotel-media.eclerx.com/savepage/tk_15459880530638316_sr_70.html","info")</f>
        <v/>
      </c>
      <c r="AA829" t="n">
        <v>-2992936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5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2992936</v>
      </c>
      <c r="AZ829" t="s">
        <v>641</v>
      </c>
      <c r="BA829" t="s"/>
      <c r="BB829" t="n">
        <v>2192951</v>
      </c>
      <c r="BC829" t="n">
        <v>42.7031</v>
      </c>
      <c r="BD829" t="n">
        <v>42.7031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639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52.67</v>
      </c>
      <c r="L830" t="s">
        <v>77</v>
      </c>
      <c r="M830" t="s"/>
      <c r="N830" t="s">
        <v>642</v>
      </c>
      <c r="O830" t="s">
        <v>79</v>
      </c>
      <c r="P830" t="s">
        <v>639</v>
      </c>
      <c r="Q830" t="s"/>
      <c r="R830" t="s">
        <v>80</v>
      </c>
      <c r="S830" t="s">
        <v>203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HYPERLINK("https://hotel-media.eclerx.com/savepage/tk_15459880530638316_sr_70.html","info")</f>
        <v/>
      </c>
      <c r="AA830" t="n">
        <v>-2992936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/>
      <c r="AO830" t="s"/>
      <c r="AP830" t="n">
        <v>5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2992936</v>
      </c>
      <c r="AZ830" t="s">
        <v>641</v>
      </c>
      <c r="BA830" t="s"/>
      <c r="BB830" t="n">
        <v>2192951</v>
      </c>
      <c r="BC830" t="n">
        <v>42.7031</v>
      </c>
      <c r="BD830" t="n">
        <v>42.7031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643</v>
      </c>
      <c r="F831" t="s"/>
      <c r="G831" t="s">
        <v>74</v>
      </c>
      <c r="H831" t="s">
        <v>75</v>
      </c>
      <c r="I831" t="s"/>
      <c r="J831" t="s">
        <v>76</v>
      </c>
      <c r="K831" t="n">
        <v>19.67</v>
      </c>
      <c r="L831" t="s">
        <v>77</v>
      </c>
      <c r="M831" t="s"/>
      <c r="N831" t="s">
        <v>644</v>
      </c>
      <c r="O831" t="s">
        <v>79</v>
      </c>
      <c r="P831" t="s">
        <v>643</v>
      </c>
      <c r="Q831" t="s"/>
      <c r="R831" t="s">
        <v>397</v>
      </c>
      <c r="S831" t="s">
        <v>104</v>
      </c>
      <c r="T831" t="s">
        <v>82</v>
      </c>
      <c r="U831" t="s"/>
      <c r="V831" t="s">
        <v>83</v>
      </c>
      <c r="W831" t="s">
        <v>105</v>
      </c>
      <c r="X831" t="s"/>
      <c r="Y831" t="s">
        <v>85</v>
      </c>
      <c r="Z831">
        <f>HYPERLINK("https://hotel-media.eclerx.com/savepage/tk_15459881899251983_sr_71.html","info")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106</v>
      </c>
      <c r="AL831" t="s"/>
      <c r="AM831" t="s"/>
      <c r="AN831" t="s"/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s"/>
      <c r="AZ831" t="s"/>
      <c r="BA831" t="s"/>
      <c r="BB831" t="n">
        <v>3053994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643</v>
      </c>
      <c r="F832" t="s"/>
      <c r="G832" t="s">
        <v>74</v>
      </c>
      <c r="H832" t="s">
        <v>75</v>
      </c>
      <c r="I832" t="s"/>
      <c r="J832" t="s">
        <v>76</v>
      </c>
      <c r="K832" t="n">
        <v>25.67</v>
      </c>
      <c r="L832" t="s">
        <v>77</v>
      </c>
      <c r="M832" t="s"/>
      <c r="N832" t="s">
        <v>645</v>
      </c>
      <c r="O832" t="s">
        <v>79</v>
      </c>
      <c r="P832" t="s">
        <v>643</v>
      </c>
      <c r="Q832" t="s"/>
      <c r="R832" t="s">
        <v>397</v>
      </c>
      <c r="S832" t="s">
        <v>157</v>
      </c>
      <c r="T832" t="s">
        <v>82</v>
      </c>
      <c r="U832" t="s"/>
      <c r="V832" t="s">
        <v>83</v>
      </c>
      <c r="W832" t="s">
        <v>105</v>
      </c>
      <c r="X832" t="s"/>
      <c r="Y832" t="s">
        <v>85</v>
      </c>
      <c r="Z832">
        <f>HYPERLINK("https://hotel-media.eclerx.com/savepage/tk_15459881899251983_sr_71.html","info")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106</v>
      </c>
      <c r="AL832" t="s"/>
      <c r="AM832" t="s"/>
      <c r="AN832" t="s"/>
      <c r="AO832" t="s"/>
      <c r="AP832" t="n">
        <v>34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s"/>
      <c r="AZ832" t="s"/>
      <c r="BA832" t="s"/>
      <c r="BB832" t="n">
        <v>3053994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646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41.33</v>
      </c>
      <c r="L833" t="s">
        <v>77</v>
      </c>
      <c r="M833" t="s"/>
      <c r="N833" t="s">
        <v>122</v>
      </c>
      <c r="O833" t="s">
        <v>79</v>
      </c>
      <c r="P833" t="s">
        <v>646</v>
      </c>
      <c r="Q833" t="s"/>
      <c r="R833" t="s">
        <v>117</v>
      </c>
      <c r="S833" t="s">
        <v>125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HYPERLINK("https://hotel-media.eclerx.com/savepage/tk_15459882700632267_sr_70.html","info")</f>
        <v/>
      </c>
      <c r="AA833" t="n">
        <v>-2329709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106</v>
      </c>
      <c r="AL833" t="s"/>
      <c r="AM833" t="s"/>
      <c r="AN833" t="s"/>
      <c r="AO833" t="s"/>
      <c r="AP833" t="n">
        <v>51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2329709</v>
      </c>
      <c r="AZ833" t="s">
        <v>647</v>
      </c>
      <c r="BA833" t="s"/>
      <c r="BB833" t="n">
        <v>2464553</v>
      </c>
      <c r="BC833" t="n">
        <v>42.6933</v>
      </c>
      <c r="BD833" t="n">
        <v>42.6933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646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43</v>
      </c>
      <c r="L834" t="s">
        <v>77</v>
      </c>
      <c r="M834" t="s"/>
      <c r="N834" t="s">
        <v>176</v>
      </c>
      <c r="O834" t="s">
        <v>79</v>
      </c>
      <c r="P834" t="s">
        <v>646</v>
      </c>
      <c r="Q834" t="s"/>
      <c r="R834" t="s">
        <v>117</v>
      </c>
      <c r="S834" t="s">
        <v>140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HYPERLINK("https://hotel-media.eclerx.com/savepage/tk_15459882700632267_sr_70.html","info")</f>
        <v/>
      </c>
      <c r="AA834" t="n">
        <v>-2329709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106</v>
      </c>
      <c r="AL834" t="s"/>
      <c r="AM834" t="s"/>
      <c r="AN834" t="s"/>
      <c r="AO834" t="s"/>
      <c r="AP834" t="n">
        <v>51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2329709</v>
      </c>
      <c r="AZ834" t="s">
        <v>647</v>
      </c>
      <c r="BA834" t="s"/>
      <c r="BB834" t="n">
        <v>2464553</v>
      </c>
      <c r="BC834" t="n">
        <v>42.6933</v>
      </c>
      <c r="BD834" t="n">
        <v>42.6933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646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48</v>
      </c>
      <c r="L835" t="s">
        <v>77</v>
      </c>
      <c r="M835" t="s"/>
      <c r="N835" t="s">
        <v>210</v>
      </c>
      <c r="O835" t="s">
        <v>79</v>
      </c>
      <c r="P835" t="s">
        <v>646</v>
      </c>
      <c r="Q835" t="s"/>
      <c r="R835" t="s">
        <v>117</v>
      </c>
      <c r="S835" t="s">
        <v>217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HYPERLINK("https://hotel-media.eclerx.com/savepage/tk_15459882700632267_sr_70.html","info")</f>
        <v/>
      </c>
      <c r="AA835" t="n">
        <v>-2329709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106</v>
      </c>
      <c r="AL835" t="s"/>
      <c r="AM835" t="s"/>
      <c r="AN835" t="s"/>
      <c r="AO835" t="s"/>
      <c r="AP835" t="n">
        <v>51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2329709</v>
      </c>
      <c r="AZ835" t="s">
        <v>647</v>
      </c>
      <c r="BA835" t="s"/>
      <c r="BB835" t="n">
        <v>2464553</v>
      </c>
      <c r="BC835" t="n">
        <v>42.6933</v>
      </c>
      <c r="BD835" t="n">
        <v>42.6933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646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50</v>
      </c>
      <c r="L836" t="s">
        <v>77</v>
      </c>
      <c r="M836" t="s"/>
      <c r="N836" t="s">
        <v>648</v>
      </c>
      <c r="O836" t="s">
        <v>79</v>
      </c>
      <c r="P836" t="s">
        <v>646</v>
      </c>
      <c r="Q836" t="s"/>
      <c r="R836" t="s">
        <v>117</v>
      </c>
      <c r="S836" t="s">
        <v>552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HYPERLINK("https://hotel-media.eclerx.com/savepage/tk_15459882700632267_sr_70.html","info")</f>
        <v/>
      </c>
      <c r="AA836" t="n">
        <v>-2329709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106</v>
      </c>
      <c r="AL836" t="s"/>
      <c r="AM836" t="s"/>
      <c r="AN836" t="s"/>
      <c r="AO836" t="s"/>
      <c r="AP836" t="n">
        <v>51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2329709</v>
      </c>
      <c r="AZ836" t="s">
        <v>647</v>
      </c>
      <c r="BA836" t="s"/>
      <c r="BB836" t="n">
        <v>2464553</v>
      </c>
      <c r="BC836" t="n">
        <v>42.6933</v>
      </c>
      <c r="BD836" t="n">
        <v>42.6933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646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51.67</v>
      </c>
      <c r="L837" t="s">
        <v>77</v>
      </c>
      <c r="M837" t="s"/>
      <c r="N837" t="s">
        <v>473</v>
      </c>
      <c r="O837" t="s">
        <v>79</v>
      </c>
      <c r="P837" t="s">
        <v>646</v>
      </c>
      <c r="Q837" t="s"/>
      <c r="R837" t="s">
        <v>117</v>
      </c>
      <c r="S837" t="s">
        <v>618</v>
      </c>
      <c r="T837" t="s">
        <v>82</v>
      </c>
      <c r="U837" t="s"/>
      <c r="V837" t="s">
        <v>83</v>
      </c>
      <c r="W837" t="s">
        <v>105</v>
      </c>
      <c r="X837" t="s"/>
      <c r="Y837" t="s">
        <v>85</v>
      </c>
      <c r="Z837">
        <f>HYPERLINK("https://hotel-media.eclerx.com/savepage/tk_15459882700632267_sr_70.html","info")</f>
        <v/>
      </c>
      <c r="AA837" t="n">
        <v>-2329709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106</v>
      </c>
      <c r="AL837" t="s"/>
      <c r="AM837" t="s"/>
      <c r="AN837" t="s"/>
      <c r="AO837" t="s"/>
      <c r="AP837" t="n">
        <v>51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2329709</v>
      </c>
      <c r="AZ837" t="s">
        <v>647</v>
      </c>
      <c r="BA837" t="s"/>
      <c r="BB837" t="n">
        <v>2464553</v>
      </c>
      <c r="BC837" t="n">
        <v>42.6933</v>
      </c>
      <c r="BD837" t="n">
        <v>42.6933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646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52</v>
      </c>
      <c r="L838" t="s">
        <v>77</v>
      </c>
      <c r="M838" t="s"/>
      <c r="N838" t="s">
        <v>312</v>
      </c>
      <c r="O838" t="s">
        <v>79</v>
      </c>
      <c r="P838" t="s">
        <v>646</v>
      </c>
      <c r="Q838" t="s"/>
      <c r="R838" t="s">
        <v>117</v>
      </c>
      <c r="S838" t="s">
        <v>101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HYPERLINK("https://hotel-media.eclerx.com/savepage/tk_15459882700632267_sr_70.html","info")</f>
        <v/>
      </c>
      <c r="AA838" t="n">
        <v>-2329709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106</v>
      </c>
      <c r="AL838" t="s"/>
      <c r="AM838" t="s"/>
      <c r="AN838" t="s"/>
      <c r="AO838" t="s"/>
      <c r="AP838" t="n">
        <v>51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2329709</v>
      </c>
      <c r="AZ838" t="s">
        <v>647</v>
      </c>
      <c r="BA838" t="s"/>
      <c r="BB838" t="n">
        <v>2464553</v>
      </c>
      <c r="BC838" t="n">
        <v>42.6933</v>
      </c>
      <c r="BD838" t="n">
        <v>42.6933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646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53.67</v>
      </c>
      <c r="L839" t="s">
        <v>77</v>
      </c>
      <c r="M839" t="s"/>
      <c r="N839" t="s">
        <v>649</v>
      </c>
      <c r="O839" t="s">
        <v>79</v>
      </c>
      <c r="P839" t="s">
        <v>646</v>
      </c>
      <c r="Q839" t="s"/>
      <c r="R839" t="s">
        <v>117</v>
      </c>
      <c r="S839" t="s">
        <v>298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HYPERLINK("https://hotel-media.eclerx.com/savepage/tk_15459882700632267_sr_70.html","info")</f>
        <v/>
      </c>
      <c r="AA839" t="n">
        <v>-2329709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106</v>
      </c>
      <c r="AL839" t="s"/>
      <c r="AM839" t="s"/>
      <c r="AN839" t="s"/>
      <c r="AO839" t="s"/>
      <c r="AP839" t="n">
        <v>51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2329709</v>
      </c>
      <c r="AZ839" t="s">
        <v>647</v>
      </c>
      <c r="BA839" t="s"/>
      <c r="BB839" t="n">
        <v>2464553</v>
      </c>
      <c r="BC839" t="n">
        <v>42.6933</v>
      </c>
      <c r="BD839" t="n">
        <v>42.6933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646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56.67</v>
      </c>
      <c r="L840" t="s">
        <v>77</v>
      </c>
      <c r="M840" t="s"/>
      <c r="N840" t="s">
        <v>650</v>
      </c>
      <c r="O840" t="s">
        <v>79</v>
      </c>
      <c r="P840" t="s">
        <v>646</v>
      </c>
      <c r="Q840" t="s"/>
      <c r="R840" t="s">
        <v>117</v>
      </c>
      <c r="S840" t="s">
        <v>320</v>
      </c>
      <c r="T840" t="s">
        <v>82</v>
      </c>
      <c r="U840" t="s"/>
      <c r="V840" t="s">
        <v>83</v>
      </c>
      <c r="W840" t="s">
        <v>105</v>
      </c>
      <c r="X840" t="s"/>
      <c r="Y840" t="s">
        <v>85</v>
      </c>
      <c r="Z840">
        <f>HYPERLINK("https://hotel-media.eclerx.com/savepage/tk_15459882700632267_sr_70.html","info")</f>
        <v/>
      </c>
      <c r="AA840" t="n">
        <v>-2329709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106</v>
      </c>
      <c r="AL840" t="s"/>
      <c r="AM840" t="s"/>
      <c r="AN840" t="s"/>
      <c r="AO840" t="s"/>
      <c r="AP840" t="n">
        <v>51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2329709</v>
      </c>
      <c r="AZ840" t="s">
        <v>647</v>
      </c>
      <c r="BA840" t="s"/>
      <c r="BB840" t="n">
        <v>2464553</v>
      </c>
      <c r="BC840" t="n">
        <v>42.6933</v>
      </c>
      <c r="BD840" t="n">
        <v>42.6933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646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57</v>
      </c>
      <c r="L841" t="s">
        <v>77</v>
      </c>
      <c r="M841" t="s"/>
      <c r="N841" t="s">
        <v>350</v>
      </c>
      <c r="O841" t="s">
        <v>79</v>
      </c>
      <c r="P841" t="s">
        <v>646</v>
      </c>
      <c r="Q841" t="s"/>
      <c r="R841" t="s">
        <v>117</v>
      </c>
      <c r="S841" t="s">
        <v>518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HYPERLINK("https://hotel-media.eclerx.com/savepage/tk_15459882700632267_sr_70.html","info")</f>
        <v/>
      </c>
      <c r="AA841" t="n">
        <v>-2329709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106</v>
      </c>
      <c r="AL841" t="s"/>
      <c r="AM841" t="s"/>
      <c r="AN841" t="s"/>
      <c r="AO841" t="s"/>
      <c r="AP841" t="n">
        <v>51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2329709</v>
      </c>
      <c r="AZ841" t="s">
        <v>647</v>
      </c>
      <c r="BA841" t="s"/>
      <c r="BB841" t="n">
        <v>2464553</v>
      </c>
      <c r="BC841" t="n">
        <v>42.6933</v>
      </c>
      <c r="BD841" t="n">
        <v>42.6933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646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59</v>
      </c>
      <c r="L842" t="s">
        <v>77</v>
      </c>
      <c r="M842" t="s"/>
      <c r="N842" t="s">
        <v>172</v>
      </c>
      <c r="O842" t="s">
        <v>79</v>
      </c>
      <c r="P842" t="s">
        <v>646</v>
      </c>
      <c r="Q842" t="s"/>
      <c r="R842" t="s">
        <v>117</v>
      </c>
      <c r="S842" t="s">
        <v>559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HYPERLINK("https://hotel-media.eclerx.com/savepage/tk_15459882700632267_sr_70.html","info")</f>
        <v/>
      </c>
      <c r="AA842" t="n">
        <v>-2329709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106</v>
      </c>
      <c r="AL842" t="s"/>
      <c r="AM842" t="s"/>
      <c r="AN842" t="s"/>
      <c r="AO842" t="s"/>
      <c r="AP842" t="n">
        <v>51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2329709</v>
      </c>
      <c r="AZ842" t="s">
        <v>647</v>
      </c>
      <c r="BA842" t="s"/>
      <c r="BB842" t="n">
        <v>2464553</v>
      </c>
      <c r="BC842" t="n">
        <v>42.6933</v>
      </c>
      <c r="BD842" t="n">
        <v>42.6933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646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78</v>
      </c>
      <c r="L843" t="s">
        <v>77</v>
      </c>
      <c r="M843" t="s"/>
      <c r="N843" t="s">
        <v>651</v>
      </c>
      <c r="O843" t="s">
        <v>79</v>
      </c>
      <c r="P843" t="s">
        <v>646</v>
      </c>
      <c r="Q843" t="s"/>
      <c r="R843" t="s">
        <v>117</v>
      </c>
      <c r="S843" t="s">
        <v>652</v>
      </c>
      <c r="T843" t="s">
        <v>82</v>
      </c>
      <c r="U843" t="s"/>
      <c r="V843" t="s">
        <v>83</v>
      </c>
      <c r="W843" t="s">
        <v>105</v>
      </c>
      <c r="X843" t="s"/>
      <c r="Y843" t="s">
        <v>85</v>
      </c>
      <c r="Z843">
        <f>HYPERLINK("https://hotel-media.eclerx.com/savepage/tk_15459882700632267_sr_70.html","info")</f>
        <v/>
      </c>
      <c r="AA843" t="n">
        <v>-2329709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106</v>
      </c>
      <c r="AL843" t="s"/>
      <c r="AM843" t="s"/>
      <c r="AN843" t="s"/>
      <c r="AO843" t="s"/>
      <c r="AP843" t="n">
        <v>51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2329709</v>
      </c>
      <c r="AZ843" t="s">
        <v>647</v>
      </c>
      <c r="BA843" t="s"/>
      <c r="BB843" t="n">
        <v>2464553</v>
      </c>
      <c r="BC843" t="n">
        <v>42.6933</v>
      </c>
      <c r="BD843" t="n">
        <v>42.6933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646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78.67</v>
      </c>
      <c r="L844" t="s">
        <v>77</v>
      </c>
      <c r="M844" t="s"/>
      <c r="N844" t="s">
        <v>653</v>
      </c>
      <c r="O844" t="s">
        <v>79</v>
      </c>
      <c r="P844" t="s">
        <v>646</v>
      </c>
      <c r="Q844" t="s"/>
      <c r="R844" t="s">
        <v>117</v>
      </c>
      <c r="S844" t="s">
        <v>376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HYPERLINK("https://hotel-media.eclerx.com/savepage/tk_15459882700632267_sr_70.html","info")</f>
        <v/>
      </c>
      <c r="AA844" t="n">
        <v>-2329709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106</v>
      </c>
      <c r="AL844" t="s"/>
      <c r="AM844" t="s"/>
      <c r="AN844" t="s"/>
      <c r="AO844" t="s"/>
      <c r="AP844" t="n">
        <v>51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2329709</v>
      </c>
      <c r="AZ844" t="s">
        <v>647</v>
      </c>
      <c r="BA844" t="s"/>
      <c r="BB844" t="n">
        <v>2464553</v>
      </c>
      <c r="BC844" t="n">
        <v>42.6933</v>
      </c>
      <c r="BD844" t="n">
        <v>42.6933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646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81.33</v>
      </c>
      <c r="L845" t="s">
        <v>77</v>
      </c>
      <c r="M845" t="s"/>
      <c r="N845" t="s">
        <v>654</v>
      </c>
      <c r="O845" t="s">
        <v>79</v>
      </c>
      <c r="P845" t="s">
        <v>646</v>
      </c>
      <c r="Q845" t="s"/>
      <c r="R845" t="s">
        <v>117</v>
      </c>
      <c r="S845" t="s">
        <v>655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HYPERLINK("https://hotel-media.eclerx.com/savepage/tk_15459882700632267_sr_70.html","info")</f>
        <v/>
      </c>
      <c r="AA845" t="n">
        <v>-2329709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106</v>
      </c>
      <c r="AL845" t="s"/>
      <c r="AM845" t="s"/>
      <c r="AN845" t="s"/>
      <c r="AO845" t="s"/>
      <c r="AP845" t="n">
        <v>51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2329709</v>
      </c>
      <c r="AZ845" t="s">
        <v>647</v>
      </c>
      <c r="BA845" t="s"/>
      <c r="BB845" t="n">
        <v>2464553</v>
      </c>
      <c r="BC845" t="n">
        <v>42.6933</v>
      </c>
      <c r="BD845" t="n">
        <v>42.6933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646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87.67</v>
      </c>
      <c r="L846" t="s">
        <v>77</v>
      </c>
      <c r="M846" t="s"/>
      <c r="N846" t="s">
        <v>656</v>
      </c>
      <c r="O846" t="s">
        <v>79</v>
      </c>
      <c r="P846" t="s">
        <v>646</v>
      </c>
      <c r="Q846" t="s"/>
      <c r="R846" t="s">
        <v>117</v>
      </c>
      <c r="S846" t="s">
        <v>657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HYPERLINK("https://hotel-media.eclerx.com/savepage/tk_15459882700632267_sr_70.html","info")</f>
        <v/>
      </c>
      <c r="AA846" t="n">
        <v>-2329709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106</v>
      </c>
      <c r="AL846" t="s"/>
      <c r="AM846" t="s"/>
      <c r="AN846" t="s"/>
      <c r="AO846" t="s"/>
      <c r="AP846" t="n">
        <v>51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2329709</v>
      </c>
      <c r="AZ846" t="s">
        <v>647</v>
      </c>
      <c r="BA846" t="s"/>
      <c r="BB846" t="n">
        <v>2464553</v>
      </c>
      <c r="BC846" t="n">
        <v>42.6933</v>
      </c>
      <c r="BD846" t="n">
        <v>42.6933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658</v>
      </c>
      <c r="F847" t="s"/>
      <c r="G847" t="s">
        <v>74</v>
      </c>
      <c r="H847" t="s">
        <v>75</v>
      </c>
      <c r="I847" t="s"/>
      <c r="J847" t="s">
        <v>76</v>
      </c>
      <c r="K847" t="n">
        <v>43</v>
      </c>
      <c r="L847" t="s">
        <v>77</v>
      </c>
      <c r="M847" t="s"/>
      <c r="N847" t="s">
        <v>659</v>
      </c>
      <c r="O847" t="s">
        <v>79</v>
      </c>
      <c r="P847" t="s">
        <v>658</v>
      </c>
      <c r="Q847" t="s"/>
      <c r="R847" t="s">
        <v>80</v>
      </c>
      <c r="S847" t="s">
        <v>140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HYPERLINK("https://hotel-media.eclerx.com/savepage/tk_1545988350184718_sr_71.html","info")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/>
      <c r="AO847" t="s"/>
      <c r="AP847" t="n">
        <v>68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s"/>
      <c r="AZ847" t="s"/>
      <c r="BA847" t="s"/>
      <c r="BB847" t="n">
        <v>316492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658</v>
      </c>
      <c r="F848" t="s"/>
      <c r="G848" t="s">
        <v>74</v>
      </c>
      <c r="H848" t="s">
        <v>75</v>
      </c>
      <c r="I848" t="s"/>
      <c r="J848" t="s">
        <v>76</v>
      </c>
      <c r="K848" t="n">
        <v>44</v>
      </c>
      <c r="L848" t="s">
        <v>77</v>
      </c>
      <c r="M848" t="s"/>
      <c r="N848" t="s">
        <v>659</v>
      </c>
      <c r="O848" t="s">
        <v>79</v>
      </c>
      <c r="P848" t="s">
        <v>658</v>
      </c>
      <c r="Q848" t="s"/>
      <c r="R848" t="s">
        <v>80</v>
      </c>
      <c r="S848" t="s">
        <v>100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HYPERLINK("https://hotel-media.eclerx.com/savepage/tk_1545988350184718_sr_71.html","info")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/>
      <c r="AO848" t="s"/>
      <c r="AP848" t="n">
        <v>68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s"/>
      <c r="AZ848" t="s"/>
      <c r="BA848" t="s"/>
      <c r="BB848" t="n">
        <v>316492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658</v>
      </c>
      <c r="F849" t="s"/>
      <c r="G849" t="s">
        <v>74</v>
      </c>
      <c r="H849" t="s">
        <v>75</v>
      </c>
      <c r="I849" t="s"/>
      <c r="J849" t="s">
        <v>76</v>
      </c>
      <c r="K849" t="n">
        <v>45.33</v>
      </c>
      <c r="L849" t="s">
        <v>77</v>
      </c>
      <c r="M849" t="s"/>
      <c r="N849" t="s">
        <v>206</v>
      </c>
      <c r="O849" t="s">
        <v>79</v>
      </c>
      <c r="P849" t="s">
        <v>658</v>
      </c>
      <c r="Q849" t="s"/>
      <c r="R849" t="s">
        <v>80</v>
      </c>
      <c r="S849" t="s">
        <v>127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HYPERLINK("https://hotel-media.eclerx.com/savepage/tk_1545988350184718_sr_71.html","info")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/>
      <c r="AO849" t="s"/>
      <c r="AP849" t="n">
        <v>68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s"/>
      <c r="AZ849" t="s"/>
      <c r="BA849" t="s"/>
      <c r="BB849" t="n">
        <v>316492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658</v>
      </c>
      <c r="F850" t="s"/>
      <c r="G850" t="s">
        <v>74</v>
      </c>
      <c r="H850" t="s">
        <v>75</v>
      </c>
      <c r="I850" t="s"/>
      <c r="J850" t="s">
        <v>76</v>
      </c>
      <c r="K850" t="n">
        <v>45.33</v>
      </c>
      <c r="L850" t="s">
        <v>77</v>
      </c>
      <c r="M850" t="s"/>
      <c r="N850" t="s">
        <v>131</v>
      </c>
      <c r="O850" t="s">
        <v>79</v>
      </c>
      <c r="P850" t="s">
        <v>658</v>
      </c>
      <c r="Q850" t="s"/>
      <c r="R850" t="s">
        <v>80</v>
      </c>
      <c r="S850" t="s">
        <v>127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HYPERLINK("https://hotel-media.eclerx.com/savepage/tk_1545988350184718_sr_71.html","info")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/>
      <c r="AO850" t="s"/>
      <c r="AP850" t="n">
        <v>68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s"/>
      <c r="AZ850" t="s"/>
      <c r="BA850" t="s"/>
      <c r="BB850" t="n">
        <v>316492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658</v>
      </c>
      <c r="F851" t="s"/>
      <c r="G851" t="s">
        <v>74</v>
      </c>
      <c r="H851" t="s">
        <v>75</v>
      </c>
      <c r="I851" t="s"/>
      <c r="J851" t="s">
        <v>76</v>
      </c>
      <c r="K851" t="n">
        <v>46</v>
      </c>
      <c r="L851" t="s">
        <v>77</v>
      </c>
      <c r="M851" t="s"/>
      <c r="N851" t="s">
        <v>206</v>
      </c>
      <c r="O851" t="s">
        <v>79</v>
      </c>
      <c r="P851" t="s">
        <v>658</v>
      </c>
      <c r="Q851" t="s"/>
      <c r="R851" t="s">
        <v>80</v>
      </c>
      <c r="S851" t="s">
        <v>551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HYPERLINK("https://hotel-media.eclerx.com/savepage/tk_1545988350184718_sr_71.html","info")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/>
      <c r="AO851" t="s"/>
      <c r="AP851" t="n">
        <v>68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s"/>
      <c r="AZ851" t="s"/>
      <c r="BA851" t="s"/>
      <c r="BB851" t="n">
        <v>316492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658</v>
      </c>
      <c r="F852" t="s"/>
      <c r="G852" t="s">
        <v>74</v>
      </c>
      <c r="H852" t="s">
        <v>75</v>
      </c>
      <c r="I852" t="s"/>
      <c r="J852" t="s">
        <v>76</v>
      </c>
      <c r="K852" t="n">
        <v>46</v>
      </c>
      <c r="L852" t="s">
        <v>77</v>
      </c>
      <c r="M852" t="s"/>
      <c r="N852" t="s">
        <v>131</v>
      </c>
      <c r="O852" t="s">
        <v>79</v>
      </c>
      <c r="P852" t="s">
        <v>658</v>
      </c>
      <c r="Q852" t="s"/>
      <c r="R852" t="s">
        <v>80</v>
      </c>
      <c r="S852" t="s">
        <v>551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HYPERLINK("https://hotel-media.eclerx.com/savepage/tk_1545988350184718_sr_71.html","info")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/>
      <c r="AO852" t="s"/>
      <c r="AP852" t="n">
        <v>68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s"/>
      <c r="AZ852" t="s"/>
      <c r="BA852" t="s"/>
      <c r="BB852" t="n">
        <v>316492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658</v>
      </c>
      <c r="F853" t="s"/>
      <c r="G853" t="s">
        <v>74</v>
      </c>
      <c r="H853" t="s">
        <v>75</v>
      </c>
      <c r="I853" t="s"/>
      <c r="J853" t="s">
        <v>76</v>
      </c>
      <c r="K853" t="n">
        <v>54.67</v>
      </c>
      <c r="L853" t="s">
        <v>77</v>
      </c>
      <c r="M853" t="s"/>
      <c r="N853" t="s">
        <v>362</v>
      </c>
      <c r="O853" t="s">
        <v>79</v>
      </c>
      <c r="P853" t="s">
        <v>658</v>
      </c>
      <c r="Q853" t="s"/>
      <c r="R853" t="s">
        <v>80</v>
      </c>
      <c r="S853" t="s">
        <v>280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HYPERLINK("https://hotel-media.eclerx.com/savepage/tk_1545988350184718_sr_71.html","info")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/>
      <c r="AO853" t="s"/>
      <c r="AP853" t="n">
        <v>68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s"/>
      <c r="AZ853" t="s"/>
      <c r="BA853" t="s"/>
      <c r="BB853" t="n">
        <v>316492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658</v>
      </c>
      <c r="F854" t="s"/>
      <c r="G854" t="s">
        <v>74</v>
      </c>
      <c r="H854" t="s">
        <v>75</v>
      </c>
      <c r="I854" t="s"/>
      <c r="J854" t="s">
        <v>76</v>
      </c>
      <c r="K854" t="n">
        <v>54.67</v>
      </c>
      <c r="L854" t="s">
        <v>77</v>
      </c>
      <c r="M854" t="s"/>
      <c r="N854" t="s">
        <v>572</v>
      </c>
      <c r="O854" t="s">
        <v>79</v>
      </c>
      <c r="P854" t="s">
        <v>658</v>
      </c>
      <c r="Q854" t="s"/>
      <c r="R854" t="s">
        <v>80</v>
      </c>
      <c r="S854" t="s">
        <v>280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HYPERLINK("https://hotel-media.eclerx.com/savepage/tk_1545988350184718_sr_71.html","info")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/>
      <c r="AO854" t="s"/>
      <c r="AP854" t="n">
        <v>68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s"/>
      <c r="AZ854" t="s"/>
      <c r="BA854" t="s"/>
      <c r="BB854" t="n">
        <v>316492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658</v>
      </c>
      <c r="F855" t="s"/>
      <c r="G855" t="s">
        <v>74</v>
      </c>
      <c r="H855" t="s">
        <v>75</v>
      </c>
      <c r="I855" t="s"/>
      <c r="J855" t="s">
        <v>76</v>
      </c>
      <c r="K855" t="n">
        <v>54.67</v>
      </c>
      <c r="L855" t="s">
        <v>77</v>
      </c>
      <c r="M855" t="s"/>
      <c r="N855" t="s">
        <v>660</v>
      </c>
      <c r="O855" t="s">
        <v>79</v>
      </c>
      <c r="P855" t="s">
        <v>658</v>
      </c>
      <c r="Q855" t="s"/>
      <c r="R855" t="s">
        <v>80</v>
      </c>
      <c r="S855" t="s">
        <v>280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HYPERLINK("https://hotel-media.eclerx.com/savepage/tk_1545988350184718_sr_71.html","info")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/>
      <c r="AO855" t="s"/>
      <c r="AP855" t="n">
        <v>68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s"/>
      <c r="AZ855" t="s"/>
      <c r="BA855" t="s"/>
      <c r="BB855" t="n">
        <v>316492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658</v>
      </c>
      <c r="F856" t="s"/>
      <c r="G856" t="s">
        <v>74</v>
      </c>
      <c r="H856" t="s">
        <v>75</v>
      </c>
      <c r="I856" t="s"/>
      <c r="J856" t="s">
        <v>76</v>
      </c>
      <c r="K856" t="n">
        <v>65.33</v>
      </c>
      <c r="L856" t="s">
        <v>77</v>
      </c>
      <c r="M856" t="s"/>
      <c r="N856" t="s">
        <v>300</v>
      </c>
      <c r="O856" t="s">
        <v>79</v>
      </c>
      <c r="P856" t="s">
        <v>658</v>
      </c>
      <c r="Q856" t="s"/>
      <c r="R856" t="s">
        <v>80</v>
      </c>
      <c r="S856" t="s">
        <v>371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HYPERLINK("https://hotel-media.eclerx.com/savepage/tk_1545988350184718_sr_71.html","info")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/>
      <c r="AO856" t="s"/>
      <c r="AP856" t="n">
        <v>68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s"/>
      <c r="AZ856" t="s"/>
      <c r="BA856" t="s"/>
      <c r="BB856" t="n">
        <v>316492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557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50.33</v>
      </c>
      <c r="L857" t="s">
        <v>77</v>
      </c>
      <c r="M857" t="s"/>
      <c r="N857" t="s">
        <v>179</v>
      </c>
      <c r="O857" t="s">
        <v>79</v>
      </c>
      <c r="P857" t="s">
        <v>557</v>
      </c>
      <c r="Q857" t="s"/>
      <c r="R857" t="s">
        <v>117</v>
      </c>
      <c r="S857" t="s">
        <v>129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HYPERLINK("https://hotel-media.eclerx.com/savepage/tk_15459881945944784_sr_70.html","info")</f>
        <v/>
      </c>
      <c r="AA857" t="n">
        <v>-2992944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35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2992944</v>
      </c>
      <c r="AZ857" t="s">
        <v>558</v>
      </c>
      <c r="BA857" t="s"/>
      <c r="BB857" t="n">
        <v>2534879</v>
      </c>
      <c r="BC857" t="n">
        <v>42.27864</v>
      </c>
      <c r="BD857" t="n">
        <v>42.27864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557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59</v>
      </c>
      <c r="L858" t="s">
        <v>77</v>
      </c>
      <c r="M858" t="s"/>
      <c r="N858" t="s">
        <v>179</v>
      </c>
      <c r="O858" t="s">
        <v>79</v>
      </c>
      <c r="P858" t="s">
        <v>557</v>
      </c>
      <c r="Q858" t="s"/>
      <c r="R858" t="s">
        <v>117</v>
      </c>
      <c r="S858" t="s">
        <v>559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HYPERLINK("https://hotel-media.eclerx.com/savepage/tk_15459881945944784_sr_70.html","info")</f>
        <v/>
      </c>
      <c r="AA858" t="n">
        <v>-2992944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35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2992944</v>
      </c>
      <c r="AZ858" t="s">
        <v>558</v>
      </c>
      <c r="BA858" t="s"/>
      <c r="BB858" t="n">
        <v>2534879</v>
      </c>
      <c r="BC858" t="n">
        <v>42.27864</v>
      </c>
      <c r="BD858" t="n">
        <v>42.27864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557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64.67</v>
      </c>
      <c r="L859" t="s">
        <v>77</v>
      </c>
      <c r="M859" t="s"/>
      <c r="N859" t="s">
        <v>560</v>
      </c>
      <c r="O859" t="s">
        <v>79</v>
      </c>
      <c r="P859" t="s">
        <v>557</v>
      </c>
      <c r="Q859" t="s"/>
      <c r="R859" t="s">
        <v>117</v>
      </c>
      <c r="S859" t="s">
        <v>193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HYPERLINK("https://hotel-media.eclerx.com/savepage/tk_15459881945944784_sr_70.html","info")</f>
        <v/>
      </c>
      <c r="AA859" t="n">
        <v>-2992944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35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2992944</v>
      </c>
      <c r="AZ859" t="s">
        <v>558</v>
      </c>
      <c r="BA859" t="s"/>
      <c r="BB859" t="n">
        <v>2534879</v>
      </c>
      <c r="BC859" t="n">
        <v>42.27864</v>
      </c>
      <c r="BD859" t="n">
        <v>42.27864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557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70.33</v>
      </c>
      <c r="L860" t="s">
        <v>77</v>
      </c>
      <c r="M860" t="s"/>
      <c r="N860" t="s">
        <v>560</v>
      </c>
      <c r="O860" t="s">
        <v>79</v>
      </c>
      <c r="P860" t="s">
        <v>557</v>
      </c>
      <c r="Q860" t="s"/>
      <c r="R860" t="s">
        <v>117</v>
      </c>
      <c r="S860" t="s">
        <v>561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HYPERLINK("https://hotel-media.eclerx.com/savepage/tk_15459881945944784_sr_70.html","info")</f>
        <v/>
      </c>
      <c r="AA860" t="n">
        <v>-2992944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35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2992944</v>
      </c>
      <c r="AZ860" t="s">
        <v>558</v>
      </c>
      <c r="BA860" t="s"/>
      <c r="BB860" t="n">
        <v>2534879</v>
      </c>
      <c r="BC860" t="n">
        <v>42.27864</v>
      </c>
      <c r="BD860" t="n">
        <v>42.27864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557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118.33</v>
      </c>
      <c r="L861" t="s">
        <v>77</v>
      </c>
      <c r="M861" t="s"/>
      <c r="N861" t="s">
        <v>562</v>
      </c>
      <c r="O861" t="s">
        <v>79</v>
      </c>
      <c r="P861" t="s">
        <v>557</v>
      </c>
      <c r="Q861" t="s"/>
      <c r="R861" t="s">
        <v>117</v>
      </c>
      <c r="S861" t="s">
        <v>168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HYPERLINK("https://hotel-media.eclerx.com/savepage/tk_15459881945944784_sr_70.html","info")</f>
        <v/>
      </c>
      <c r="AA861" t="n">
        <v>-2992944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35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2992944</v>
      </c>
      <c r="AZ861" t="s">
        <v>558</v>
      </c>
      <c r="BA861" t="s"/>
      <c r="BB861" t="n">
        <v>2534879</v>
      </c>
      <c r="BC861" t="n">
        <v>42.27864</v>
      </c>
      <c r="BD861" t="n">
        <v>42.27864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661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36.67</v>
      </c>
      <c r="L862" t="s">
        <v>77</v>
      </c>
      <c r="M862" t="s"/>
      <c r="N862" t="s">
        <v>640</v>
      </c>
      <c r="O862" t="s">
        <v>79</v>
      </c>
      <c r="P862" t="s">
        <v>661</v>
      </c>
      <c r="Q862" t="s"/>
      <c r="R862" t="s">
        <v>80</v>
      </c>
      <c r="S862" t="s">
        <v>214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HYPERLINK("https://hotel-media.eclerx.com/savepage/tk_15459880344353676_sr_70.html","info")</f>
        <v/>
      </c>
      <c r="AA862" t="n">
        <v>-2992929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1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2992929</v>
      </c>
      <c r="AZ862" t="s">
        <v>662</v>
      </c>
      <c r="BA862" t="s"/>
      <c r="BB862" t="n">
        <v>5051196</v>
      </c>
      <c r="BC862" t="n">
        <v>42.707567</v>
      </c>
      <c r="BD862" t="n">
        <v>42.707567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661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41</v>
      </c>
      <c r="L863" t="s">
        <v>77</v>
      </c>
      <c r="M863" t="s"/>
      <c r="N863" t="s">
        <v>640</v>
      </c>
      <c r="O863" t="s">
        <v>79</v>
      </c>
      <c r="P863" t="s">
        <v>661</v>
      </c>
      <c r="Q863" t="s"/>
      <c r="R863" t="s">
        <v>80</v>
      </c>
      <c r="S863" t="s">
        <v>98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HYPERLINK("https://hotel-media.eclerx.com/savepage/tk_15459880344353676_sr_70.html","info")</f>
        <v/>
      </c>
      <c r="AA863" t="n">
        <v>-2992929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1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2992929</v>
      </c>
      <c r="AZ863" t="s">
        <v>662</v>
      </c>
      <c r="BA863" t="s"/>
      <c r="BB863" t="n">
        <v>5051196</v>
      </c>
      <c r="BC863" t="n">
        <v>42.707567</v>
      </c>
      <c r="BD863" t="n">
        <v>42.707567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661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42</v>
      </c>
      <c r="L864" t="s">
        <v>77</v>
      </c>
      <c r="M864" t="s"/>
      <c r="N864" t="s">
        <v>300</v>
      </c>
      <c r="O864" t="s">
        <v>79</v>
      </c>
      <c r="P864" t="s">
        <v>661</v>
      </c>
      <c r="Q864" t="s"/>
      <c r="R864" t="s">
        <v>80</v>
      </c>
      <c r="S864" t="s">
        <v>354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HYPERLINK("https://hotel-media.eclerx.com/savepage/tk_15459880344353676_sr_70.html","info")</f>
        <v/>
      </c>
      <c r="AA864" t="n">
        <v>-2992929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1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2992929</v>
      </c>
      <c r="AZ864" t="s">
        <v>662</v>
      </c>
      <c r="BA864" t="s"/>
      <c r="BB864" t="n">
        <v>5051196</v>
      </c>
      <c r="BC864" t="n">
        <v>42.707567</v>
      </c>
      <c r="BD864" t="n">
        <v>42.707567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661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42</v>
      </c>
      <c r="L865" t="s">
        <v>77</v>
      </c>
      <c r="M865" t="s"/>
      <c r="N865" t="s">
        <v>659</v>
      </c>
      <c r="O865" t="s">
        <v>79</v>
      </c>
      <c r="P865" t="s">
        <v>661</v>
      </c>
      <c r="Q865" t="s"/>
      <c r="R865" t="s">
        <v>80</v>
      </c>
      <c r="S865" t="s">
        <v>354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HYPERLINK("https://hotel-media.eclerx.com/savepage/tk_15459880344353676_sr_70.html","info")</f>
        <v/>
      </c>
      <c r="AA865" t="n">
        <v>-2992929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1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2992929</v>
      </c>
      <c r="AZ865" t="s">
        <v>662</v>
      </c>
      <c r="BA865" t="s"/>
      <c r="BB865" t="n">
        <v>5051196</v>
      </c>
      <c r="BC865" t="n">
        <v>42.707567</v>
      </c>
      <c r="BD865" t="n">
        <v>42.707567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661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46.67</v>
      </c>
      <c r="L866" t="s">
        <v>77</v>
      </c>
      <c r="M866" t="s"/>
      <c r="N866" t="s">
        <v>300</v>
      </c>
      <c r="O866" t="s">
        <v>79</v>
      </c>
      <c r="P866" t="s">
        <v>661</v>
      </c>
      <c r="Q866" t="s"/>
      <c r="R866" t="s">
        <v>80</v>
      </c>
      <c r="S866" t="s">
        <v>292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HYPERLINK("https://hotel-media.eclerx.com/savepage/tk_15459880344353676_sr_70.html","info")</f>
        <v/>
      </c>
      <c r="AA866" t="n">
        <v>-2992929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1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2992929</v>
      </c>
      <c r="AZ866" t="s">
        <v>662</v>
      </c>
      <c r="BA866" t="s"/>
      <c r="BB866" t="n">
        <v>5051196</v>
      </c>
      <c r="BC866" t="n">
        <v>42.707567</v>
      </c>
      <c r="BD866" t="n">
        <v>42.707567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661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46.67</v>
      </c>
      <c r="L867" t="s">
        <v>77</v>
      </c>
      <c r="M867" t="s"/>
      <c r="N867" t="s">
        <v>659</v>
      </c>
      <c r="O867" t="s">
        <v>79</v>
      </c>
      <c r="P867" t="s">
        <v>661</v>
      </c>
      <c r="Q867" t="s"/>
      <c r="R867" t="s">
        <v>80</v>
      </c>
      <c r="S867" t="s">
        <v>292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HYPERLINK("https://hotel-media.eclerx.com/savepage/tk_15459880344353676_sr_70.html","info")</f>
        <v/>
      </c>
      <c r="AA867" t="n">
        <v>-2992929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1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2992929</v>
      </c>
      <c r="AZ867" t="s">
        <v>662</v>
      </c>
      <c r="BA867" t="s"/>
      <c r="BB867" t="n">
        <v>5051196</v>
      </c>
      <c r="BC867" t="n">
        <v>42.707567</v>
      </c>
      <c r="BD867" t="n">
        <v>42.707567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661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63</v>
      </c>
      <c r="L868" t="s">
        <v>77</v>
      </c>
      <c r="M868" t="s"/>
      <c r="N868" t="s">
        <v>642</v>
      </c>
      <c r="O868" t="s">
        <v>79</v>
      </c>
      <c r="P868" t="s">
        <v>661</v>
      </c>
      <c r="Q868" t="s"/>
      <c r="R868" t="s">
        <v>80</v>
      </c>
      <c r="S868" t="s">
        <v>663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HYPERLINK("https://hotel-media.eclerx.com/savepage/tk_15459880344353676_sr_70.html","info")</f>
        <v/>
      </c>
      <c r="AA868" t="n">
        <v>-2992929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1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2992929</v>
      </c>
      <c r="AZ868" t="s">
        <v>662</v>
      </c>
      <c r="BA868" t="s"/>
      <c r="BB868" t="n">
        <v>5051196</v>
      </c>
      <c r="BC868" t="n">
        <v>42.707567</v>
      </c>
      <c r="BD868" t="n">
        <v>42.707567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661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70</v>
      </c>
      <c r="L869" t="s">
        <v>77</v>
      </c>
      <c r="M869" t="s"/>
      <c r="N869" t="s">
        <v>642</v>
      </c>
      <c r="O869" t="s">
        <v>79</v>
      </c>
      <c r="P869" t="s">
        <v>661</v>
      </c>
      <c r="Q869" t="s"/>
      <c r="R869" t="s">
        <v>80</v>
      </c>
      <c r="S869" t="s">
        <v>613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HYPERLINK("https://hotel-media.eclerx.com/savepage/tk_15459880344353676_sr_70.html","info")</f>
        <v/>
      </c>
      <c r="AA869" t="n">
        <v>-2992929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1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2992929</v>
      </c>
      <c r="AZ869" t="s">
        <v>662</v>
      </c>
      <c r="BA869" t="s"/>
      <c r="BB869" t="n">
        <v>5051196</v>
      </c>
      <c r="BC869" t="n">
        <v>42.707567</v>
      </c>
      <c r="BD869" t="n">
        <v>42.707567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664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42</v>
      </c>
      <c r="L870" t="s">
        <v>77</v>
      </c>
      <c r="M870" t="s"/>
      <c r="N870" t="s">
        <v>665</v>
      </c>
      <c r="O870" t="s">
        <v>79</v>
      </c>
      <c r="P870" t="s">
        <v>664</v>
      </c>
      <c r="Q870" t="s"/>
      <c r="R870" t="s">
        <v>117</v>
      </c>
      <c r="S870" t="s">
        <v>354</v>
      </c>
      <c r="T870" t="s">
        <v>82</v>
      </c>
      <c r="U870" t="s"/>
      <c r="V870" t="s">
        <v>83</v>
      </c>
      <c r="W870" t="s">
        <v>105</v>
      </c>
      <c r="X870" t="s"/>
      <c r="Y870" t="s">
        <v>85</v>
      </c>
      <c r="Z870">
        <f>HYPERLINK("https://hotel-media.eclerx.com/savepage/tk_15459883828248408_sr_71.html","info")</f>
        <v/>
      </c>
      <c r="AA870" t="n">
        <v>-7286435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75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7286435</v>
      </c>
      <c r="AZ870" t="s">
        <v>666</v>
      </c>
      <c r="BA870" t="s"/>
      <c r="BB870" t="n">
        <v>6664472</v>
      </c>
      <c r="BC870" t="n">
        <v>42.65772</v>
      </c>
      <c r="BD870" t="n">
        <v>42.65772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664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45.33</v>
      </c>
      <c r="L871" t="s">
        <v>77</v>
      </c>
      <c r="M871" t="s"/>
      <c r="N871" t="s">
        <v>665</v>
      </c>
      <c r="O871" t="s">
        <v>79</v>
      </c>
      <c r="P871" t="s">
        <v>664</v>
      </c>
      <c r="Q871" t="s"/>
      <c r="R871" t="s">
        <v>117</v>
      </c>
      <c r="S871" t="s">
        <v>127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HYPERLINK("https://hotel-media.eclerx.com/savepage/tk_15459883828248408_sr_71.html","info")</f>
        <v/>
      </c>
      <c r="AA871" t="n">
        <v>-7286435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75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7286435</v>
      </c>
      <c r="AZ871" t="s">
        <v>666</v>
      </c>
      <c r="BA871" t="s"/>
      <c r="BB871" t="n">
        <v>6664472</v>
      </c>
      <c r="BC871" t="n">
        <v>42.65772</v>
      </c>
      <c r="BD871" t="n">
        <v>42.65772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664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46.67</v>
      </c>
      <c r="L872" t="s">
        <v>77</v>
      </c>
      <c r="M872" t="s"/>
      <c r="N872" t="s">
        <v>665</v>
      </c>
      <c r="O872" t="s">
        <v>79</v>
      </c>
      <c r="P872" t="s">
        <v>664</v>
      </c>
      <c r="Q872" t="s"/>
      <c r="R872" t="s">
        <v>117</v>
      </c>
      <c r="S872" t="s">
        <v>292</v>
      </c>
      <c r="T872" t="s">
        <v>82</v>
      </c>
      <c r="U872" t="s"/>
      <c r="V872" t="s">
        <v>83</v>
      </c>
      <c r="W872" t="s">
        <v>105</v>
      </c>
      <c r="X872" t="s"/>
      <c r="Y872" t="s">
        <v>85</v>
      </c>
      <c r="Z872">
        <f>HYPERLINK("https://hotel-media.eclerx.com/savepage/tk_15459883828248408_sr_71.html","info")</f>
        <v/>
      </c>
      <c r="AA872" t="n">
        <v>-7286435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/>
      <c r="AO872" t="s"/>
      <c r="AP872" t="n">
        <v>75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7286435</v>
      </c>
      <c r="AZ872" t="s">
        <v>666</v>
      </c>
      <c r="BA872" t="s"/>
      <c r="BB872" t="n">
        <v>6664472</v>
      </c>
      <c r="BC872" t="n">
        <v>42.65772</v>
      </c>
      <c r="BD872" t="n">
        <v>42.65772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664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50.33</v>
      </c>
      <c r="L873" t="s">
        <v>77</v>
      </c>
      <c r="M873" t="s"/>
      <c r="N873" t="s">
        <v>665</v>
      </c>
      <c r="O873" t="s">
        <v>79</v>
      </c>
      <c r="P873" t="s">
        <v>664</v>
      </c>
      <c r="Q873" t="s"/>
      <c r="R873" t="s">
        <v>117</v>
      </c>
      <c r="S873" t="s">
        <v>129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HYPERLINK("https://hotel-media.eclerx.com/savepage/tk_15459883828248408_sr_71.html","info")</f>
        <v/>
      </c>
      <c r="AA873" t="n">
        <v>-7286435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/>
      <c r="AO873" t="s"/>
      <c r="AP873" t="n">
        <v>75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7286435</v>
      </c>
      <c r="AZ873" t="s">
        <v>666</v>
      </c>
      <c r="BA873" t="s"/>
      <c r="BB873" t="n">
        <v>6664472</v>
      </c>
      <c r="BC873" t="n">
        <v>42.65772</v>
      </c>
      <c r="BD873" t="n">
        <v>42.65772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664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56</v>
      </c>
      <c r="L874" t="s">
        <v>77</v>
      </c>
      <c r="M874" t="s"/>
      <c r="N874" t="s">
        <v>667</v>
      </c>
      <c r="O874" t="s">
        <v>79</v>
      </c>
      <c r="P874" t="s">
        <v>664</v>
      </c>
      <c r="Q874" t="s"/>
      <c r="R874" t="s">
        <v>117</v>
      </c>
      <c r="S874" t="s">
        <v>668</v>
      </c>
      <c r="T874" t="s">
        <v>82</v>
      </c>
      <c r="U874" t="s"/>
      <c r="V874" t="s">
        <v>83</v>
      </c>
      <c r="W874" t="s">
        <v>105</v>
      </c>
      <c r="X874" t="s"/>
      <c r="Y874" t="s">
        <v>85</v>
      </c>
      <c r="Z874">
        <f>HYPERLINK("https://hotel-media.eclerx.com/savepage/tk_15459883828248408_sr_71.html","info")</f>
        <v/>
      </c>
      <c r="AA874" t="n">
        <v>-7286435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/>
      <c r="AO874" t="s"/>
      <c r="AP874" t="n">
        <v>75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7286435</v>
      </c>
      <c r="AZ874" t="s">
        <v>666</v>
      </c>
      <c r="BA874" t="s"/>
      <c r="BB874" t="n">
        <v>6664472</v>
      </c>
      <c r="BC874" t="n">
        <v>42.65772</v>
      </c>
      <c r="BD874" t="n">
        <v>42.65772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664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61</v>
      </c>
      <c r="L875" t="s">
        <v>77</v>
      </c>
      <c r="M875" t="s"/>
      <c r="N875" t="s">
        <v>667</v>
      </c>
      <c r="O875" t="s">
        <v>79</v>
      </c>
      <c r="P875" t="s">
        <v>664</v>
      </c>
      <c r="Q875" t="s"/>
      <c r="R875" t="s">
        <v>117</v>
      </c>
      <c r="S875" t="s">
        <v>236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HYPERLINK("https://hotel-media.eclerx.com/savepage/tk_15459883828248408_sr_71.html","info")</f>
        <v/>
      </c>
      <c r="AA875" t="n">
        <v>-7286435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/>
      <c r="AO875" t="s"/>
      <c r="AP875" t="n">
        <v>75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7286435</v>
      </c>
      <c r="AZ875" t="s">
        <v>666</v>
      </c>
      <c r="BA875" t="s"/>
      <c r="BB875" t="n">
        <v>6664472</v>
      </c>
      <c r="BC875" t="n">
        <v>42.65772</v>
      </c>
      <c r="BD875" t="n">
        <v>42.65772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664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62.33</v>
      </c>
      <c r="L876" t="s">
        <v>77</v>
      </c>
      <c r="M876" t="s"/>
      <c r="N876" t="s">
        <v>667</v>
      </c>
      <c r="O876" t="s">
        <v>79</v>
      </c>
      <c r="P876" t="s">
        <v>664</v>
      </c>
      <c r="Q876" t="s"/>
      <c r="R876" t="s">
        <v>117</v>
      </c>
      <c r="S876" t="s">
        <v>321</v>
      </c>
      <c r="T876" t="s">
        <v>82</v>
      </c>
      <c r="U876" t="s"/>
      <c r="V876" t="s">
        <v>83</v>
      </c>
      <c r="W876" t="s">
        <v>105</v>
      </c>
      <c r="X876" t="s"/>
      <c r="Y876" t="s">
        <v>85</v>
      </c>
      <c r="Z876">
        <f>HYPERLINK("https://hotel-media.eclerx.com/savepage/tk_15459883828248408_sr_71.html","info")</f>
        <v/>
      </c>
      <c r="AA876" t="n">
        <v>-7286435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/>
      <c r="AO876" t="s"/>
      <c r="AP876" t="n">
        <v>75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7286435</v>
      </c>
      <c r="AZ876" t="s">
        <v>666</v>
      </c>
      <c r="BA876" t="s"/>
      <c r="BB876" t="n">
        <v>6664472</v>
      </c>
      <c r="BC876" t="n">
        <v>42.65772</v>
      </c>
      <c r="BD876" t="n">
        <v>42.65772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664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66.33</v>
      </c>
      <c r="L877" t="s">
        <v>77</v>
      </c>
      <c r="M877" t="s"/>
      <c r="N877" t="s">
        <v>669</v>
      </c>
      <c r="O877" t="s">
        <v>79</v>
      </c>
      <c r="P877" t="s">
        <v>664</v>
      </c>
      <c r="Q877" t="s"/>
      <c r="R877" t="s">
        <v>117</v>
      </c>
      <c r="S877" t="s">
        <v>519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HYPERLINK("https://hotel-media.eclerx.com/savepage/tk_15459883828248408_sr_71.html","info")</f>
        <v/>
      </c>
      <c r="AA877" t="n">
        <v>-7286435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/>
      <c r="AO877" t="s"/>
      <c r="AP877" t="n">
        <v>75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7286435</v>
      </c>
      <c r="AZ877" t="s">
        <v>666</v>
      </c>
      <c r="BA877" t="s"/>
      <c r="BB877" t="n">
        <v>6664472</v>
      </c>
      <c r="BC877" t="n">
        <v>42.65772</v>
      </c>
      <c r="BD877" t="n">
        <v>42.65772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664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67.67</v>
      </c>
      <c r="L878" t="s">
        <v>77</v>
      </c>
      <c r="M878" t="s"/>
      <c r="N878" t="s">
        <v>667</v>
      </c>
      <c r="O878" t="s">
        <v>79</v>
      </c>
      <c r="P878" t="s">
        <v>664</v>
      </c>
      <c r="Q878" t="s"/>
      <c r="R878" t="s">
        <v>117</v>
      </c>
      <c r="S878" t="s">
        <v>301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HYPERLINK("https://hotel-media.eclerx.com/savepage/tk_15459883828248408_sr_71.html","info")</f>
        <v/>
      </c>
      <c r="AA878" t="n">
        <v>-7286435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/>
      <c r="AO878" t="s"/>
      <c r="AP878" t="n">
        <v>75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7286435</v>
      </c>
      <c r="AZ878" t="s">
        <v>666</v>
      </c>
      <c r="BA878" t="s"/>
      <c r="BB878" t="n">
        <v>6664472</v>
      </c>
      <c r="BC878" t="n">
        <v>42.65772</v>
      </c>
      <c r="BD878" t="n">
        <v>42.65772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664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73.67</v>
      </c>
      <c r="L879" t="s">
        <v>77</v>
      </c>
      <c r="M879" t="s"/>
      <c r="N879" t="s">
        <v>669</v>
      </c>
      <c r="O879" t="s">
        <v>79</v>
      </c>
      <c r="P879" t="s">
        <v>664</v>
      </c>
      <c r="Q879" t="s"/>
      <c r="R879" t="s">
        <v>117</v>
      </c>
      <c r="S879" t="s">
        <v>578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HYPERLINK("https://hotel-media.eclerx.com/savepage/tk_15459883828248408_sr_71.html","info")</f>
        <v/>
      </c>
      <c r="AA879" t="n">
        <v>-7286435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/>
      <c r="AO879" t="s"/>
      <c r="AP879" t="n">
        <v>75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7286435</v>
      </c>
      <c r="AZ879" t="s">
        <v>666</v>
      </c>
      <c r="BA879" t="s"/>
      <c r="BB879" t="n">
        <v>6664472</v>
      </c>
      <c r="BC879" t="n">
        <v>42.65772</v>
      </c>
      <c r="BD879" t="n">
        <v>42.65772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664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92.67</v>
      </c>
      <c r="L880" t="s">
        <v>77</v>
      </c>
      <c r="M880" t="s"/>
      <c r="N880" t="s">
        <v>670</v>
      </c>
      <c r="O880" t="s">
        <v>79</v>
      </c>
      <c r="P880" t="s">
        <v>664</v>
      </c>
      <c r="Q880" t="s"/>
      <c r="R880" t="s">
        <v>117</v>
      </c>
      <c r="S880" t="s">
        <v>245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HYPERLINK("https://hotel-media.eclerx.com/savepage/tk_15459883828248408_sr_71.html","info")</f>
        <v/>
      </c>
      <c r="AA880" t="n">
        <v>-7286435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/>
      <c r="AO880" t="s"/>
      <c r="AP880" t="n">
        <v>75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7286435</v>
      </c>
      <c r="AZ880" t="s">
        <v>666</v>
      </c>
      <c r="BA880" t="s"/>
      <c r="BB880" t="n">
        <v>6664472</v>
      </c>
      <c r="BC880" t="n">
        <v>42.65772</v>
      </c>
      <c r="BD880" t="n">
        <v>42.65772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664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103</v>
      </c>
      <c r="L881" t="s">
        <v>77</v>
      </c>
      <c r="M881" t="s"/>
      <c r="N881" t="s">
        <v>670</v>
      </c>
      <c r="O881" t="s">
        <v>79</v>
      </c>
      <c r="P881" t="s">
        <v>664</v>
      </c>
      <c r="Q881" t="s"/>
      <c r="R881" t="s">
        <v>117</v>
      </c>
      <c r="S881" t="s">
        <v>671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HYPERLINK("https://hotel-media.eclerx.com/savepage/tk_15459883828248408_sr_71.html","info")</f>
        <v/>
      </c>
      <c r="AA881" t="n">
        <v>-7286435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/>
      <c r="AO881" t="s"/>
      <c r="AP881" t="n">
        <v>75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7286435</v>
      </c>
      <c r="AZ881" t="s">
        <v>666</v>
      </c>
      <c r="BA881" t="s"/>
      <c r="BB881" t="n">
        <v>6664472</v>
      </c>
      <c r="BC881" t="n">
        <v>42.65772</v>
      </c>
      <c r="BD881" t="n">
        <v>42.65772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672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32</v>
      </c>
      <c r="L882" t="s">
        <v>77</v>
      </c>
      <c r="M882" t="s"/>
      <c r="N882" t="s">
        <v>167</v>
      </c>
      <c r="O882" t="s">
        <v>79</v>
      </c>
      <c r="P882" t="s">
        <v>672</v>
      </c>
      <c r="Q882" t="s"/>
      <c r="R882" t="s">
        <v>117</v>
      </c>
      <c r="S882" t="s">
        <v>472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HYPERLINK("https://hotel-media.eclerx.com/savepage/tk_15459880855685017_sr_71.html","info")</f>
        <v/>
      </c>
      <c r="AA882" t="n">
        <v>-2329308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/>
      <c r="AO882" t="s"/>
      <c r="AP882" t="n">
        <v>12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2329308</v>
      </c>
      <c r="AZ882" t="s">
        <v>673</v>
      </c>
      <c r="BA882" t="s"/>
      <c r="BB882" t="n">
        <v>4262457</v>
      </c>
      <c r="BC882" t="n">
        <v>42.7125</v>
      </c>
      <c r="BD882" t="n">
        <v>42.7125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672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35.33</v>
      </c>
      <c r="L883" t="s">
        <v>77</v>
      </c>
      <c r="M883" t="s"/>
      <c r="N883" t="s">
        <v>167</v>
      </c>
      <c r="O883" t="s">
        <v>79</v>
      </c>
      <c r="P883" t="s">
        <v>672</v>
      </c>
      <c r="Q883" t="s"/>
      <c r="R883" t="s">
        <v>117</v>
      </c>
      <c r="S883" t="s">
        <v>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HYPERLINK("https://hotel-media.eclerx.com/savepage/tk_15459880855685017_sr_71.html","info")</f>
        <v/>
      </c>
      <c r="AA883" t="n">
        <v>-2329308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/>
      <c r="AO883" t="s"/>
      <c r="AP883" t="n">
        <v>12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2329308</v>
      </c>
      <c r="AZ883" t="s">
        <v>673</v>
      </c>
      <c r="BA883" t="s"/>
      <c r="BB883" t="n">
        <v>4262457</v>
      </c>
      <c r="BC883" t="n">
        <v>42.7125</v>
      </c>
      <c r="BD883" t="n">
        <v>42.7125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672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39</v>
      </c>
      <c r="L884" t="s">
        <v>77</v>
      </c>
      <c r="M884" t="s"/>
      <c r="N884" t="s">
        <v>674</v>
      </c>
      <c r="O884" t="s">
        <v>79</v>
      </c>
      <c r="P884" t="s">
        <v>672</v>
      </c>
      <c r="Q884" t="s"/>
      <c r="R884" t="s">
        <v>117</v>
      </c>
      <c r="S884" t="s">
        <v>409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HYPERLINK("https://hotel-media.eclerx.com/savepage/tk_15459880855685017_sr_71.html","info")</f>
        <v/>
      </c>
      <c r="AA884" t="n">
        <v>-2329308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/>
      <c r="AO884" t="s"/>
      <c r="AP884" t="n">
        <v>12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2329308</v>
      </c>
      <c r="AZ884" t="s">
        <v>673</v>
      </c>
      <c r="BA884" t="s"/>
      <c r="BB884" t="n">
        <v>4262457</v>
      </c>
      <c r="BC884" t="n">
        <v>42.7125</v>
      </c>
      <c r="BD884" t="n">
        <v>42.7125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672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39</v>
      </c>
      <c r="L885" t="s">
        <v>77</v>
      </c>
      <c r="M885" t="s"/>
      <c r="N885" t="s">
        <v>172</v>
      </c>
      <c r="O885" t="s">
        <v>79</v>
      </c>
      <c r="P885" t="s">
        <v>672</v>
      </c>
      <c r="Q885" t="s"/>
      <c r="R885" t="s">
        <v>117</v>
      </c>
      <c r="S885" t="s">
        <v>409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HYPERLINK("https://hotel-media.eclerx.com/savepage/tk_15459880855685017_sr_71.html","info")</f>
        <v/>
      </c>
      <c r="AA885" t="n">
        <v>-2329308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/>
      <c r="AO885" t="s"/>
      <c r="AP885" t="n">
        <v>12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2329308</v>
      </c>
      <c r="AZ885" t="s">
        <v>673</v>
      </c>
      <c r="BA885" t="s"/>
      <c r="BB885" t="n">
        <v>4262457</v>
      </c>
      <c r="BC885" t="n">
        <v>42.7125</v>
      </c>
      <c r="BD885" t="n">
        <v>42.7125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672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43.33</v>
      </c>
      <c r="L886" t="s">
        <v>77</v>
      </c>
      <c r="M886" t="s"/>
      <c r="N886" t="s">
        <v>674</v>
      </c>
      <c r="O886" t="s">
        <v>79</v>
      </c>
      <c r="P886" t="s">
        <v>672</v>
      </c>
      <c r="Q886" t="s"/>
      <c r="R886" t="s">
        <v>117</v>
      </c>
      <c r="S886" t="s">
        <v>126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HYPERLINK("https://hotel-media.eclerx.com/savepage/tk_15459880855685017_sr_71.html","info")</f>
        <v/>
      </c>
      <c r="AA886" t="n">
        <v>-2329308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/>
      <c r="AO886" t="s"/>
      <c r="AP886" t="n">
        <v>12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2329308</v>
      </c>
      <c r="AZ886" t="s">
        <v>673</v>
      </c>
      <c r="BA886" t="s"/>
      <c r="BB886" t="n">
        <v>4262457</v>
      </c>
      <c r="BC886" t="n">
        <v>42.7125</v>
      </c>
      <c r="BD886" t="n">
        <v>42.7125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672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43.33</v>
      </c>
      <c r="L887" t="s">
        <v>77</v>
      </c>
      <c r="M887" t="s"/>
      <c r="N887" t="s">
        <v>172</v>
      </c>
      <c r="O887" t="s">
        <v>79</v>
      </c>
      <c r="P887" t="s">
        <v>672</v>
      </c>
      <c r="Q887" t="s"/>
      <c r="R887" t="s">
        <v>117</v>
      </c>
      <c r="S887" t="s">
        <v>126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HYPERLINK("https://hotel-media.eclerx.com/savepage/tk_15459880855685017_sr_71.html","info")</f>
        <v/>
      </c>
      <c r="AA887" t="n">
        <v>-2329308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/>
      <c r="AO887" t="s"/>
      <c r="AP887" t="n">
        <v>12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2329308</v>
      </c>
      <c r="AZ887" t="s">
        <v>673</v>
      </c>
      <c r="BA887" t="s"/>
      <c r="BB887" t="n">
        <v>4262457</v>
      </c>
      <c r="BC887" t="n">
        <v>42.7125</v>
      </c>
      <c r="BD887" t="n">
        <v>42.7125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672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135.67</v>
      </c>
      <c r="L888" t="s">
        <v>77</v>
      </c>
      <c r="M888" t="s"/>
      <c r="N888" t="s">
        <v>387</v>
      </c>
      <c r="O888" t="s">
        <v>79</v>
      </c>
      <c r="P888" t="s">
        <v>672</v>
      </c>
      <c r="Q888" t="s"/>
      <c r="R888" t="s">
        <v>117</v>
      </c>
      <c r="S888" t="s">
        <v>675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HYPERLINK("https://hotel-media.eclerx.com/savepage/tk_15459880855685017_sr_71.html","info")</f>
        <v/>
      </c>
      <c r="AA888" t="n">
        <v>-2329308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/>
      <c r="AO888" t="s"/>
      <c r="AP888" t="n">
        <v>12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2329308</v>
      </c>
      <c r="AZ888" t="s">
        <v>673</v>
      </c>
      <c r="BA888" t="s"/>
      <c r="BB888" t="n">
        <v>4262457</v>
      </c>
      <c r="BC888" t="n">
        <v>42.7125</v>
      </c>
      <c r="BD888" t="n">
        <v>42.7125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672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152</v>
      </c>
      <c r="L889" t="s">
        <v>77</v>
      </c>
      <c r="M889" t="s"/>
      <c r="N889" t="s">
        <v>387</v>
      </c>
      <c r="O889" t="s">
        <v>79</v>
      </c>
      <c r="P889" t="s">
        <v>672</v>
      </c>
      <c r="Q889" t="s"/>
      <c r="R889" t="s">
        <v>117</v>
      </c>
      <c r="S889" t="s">
        <v>676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HYPERLINK("https://hotel-media.eclerx.com/savepage/tk_15459880855685017_sr_71.html","info")</f>
        <v/>
      </c>
      <c r="AA889" t="n">
        <v>-2329308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/>
      <c r="AO889" t="s"/>
      <c r="AP889" t="n">
        <v>12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2329308</v>
      </c>
      <c r="AZ889" t="s">
        <v>673</v>
      </c>
      <c r="BA889" t="s"/>
      <c r="BB889" t="n">
        <v>4262457</v>
      </c>
      <c r="BC889" t="n">
        <v>42.7125</v>
      </c>
      <c r="BD889" t="n">
        <v>42.7125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677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34.33</v>
      </c>
      <c r="L890" t="s">
        <v>77</v>
      </c>
      <c r="M890" t="s"/>
      <c r="N890" t="s">
        <v>678</v>
      </c>
      <c r="O890" t="s">
        <v>79</v>
      </c>
      <c r="P890" t="s">
        <v>677</v>
      </c>
      <c r="Q890" t="s"/>
      <c r="R890" t="s">
        <v>80</v>
      </c>
      <c r="S890" t="s">
        <v>223</v>
      </c>
      <c r="T890" t="s">
        <v>82</v>
      </c>
      <c r="U890" t="s"/>
      <c r="V890" t="s">
        <v>83</v>
      </c>
      <c r="W890" t="s">
        <v>187</v>
      </c>
      <c r="X890" t="s"/>
      <c r="Y890" t="s">
        <v>85</v>
      </c>
      <c r="Z890">
        <f>HYPERLINK("https://hotel-media.eclerx.com/savepage/tk_1545988491208105_sr_71.html","info")</f>
        <v/>
      </c>
      <c r="AA890" t="n">
        <v>-6797188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/>
      <c r="AO890" t="s"/>
      <c r="AP890" t="n">
        <v>98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6797188</v>
      </c>
      <c r="AZ890" t="s">
        <v>679</v>
      </c>
      <c r="BA890" t="s"/>
      <c r="BB890" t="n">
        <v>1163895</v>
      </c>
      <c r="BC890" t="n">
        <v>42.272</v>
      </c>
      <c r="BD890" t="n">
        <v>42.272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677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35.67</v>
      </c>
      <c r="L891" t="s">
        <v>77</v>
      </c>
      <c r="M891" t="s"/>
      <c r="N891" t="s">
        <v>545</v>
      </c>
      <c r="O891" t="s">
        <v>79</v>
      </c>
      <c r="P891" t="s">
        <v>677</v>
      </c>
      <c r="Q891" t="s"/>
      <c r="R891" t="s">
        <v>80</v>
      </c>
      <c r="S891" t="s">
        <v>267</v>
      </c>
      <c r="T891" t="s">
        <v>82</v>
      </c>
      <c r="U891" t="s"/>
      <c r="V891" t="s">
        <v>83</v>
      </c>
      <c r="W891" t="s">
        <v>187</v>
      </c>
      <c r="X891" t="s"/>
      <c r="Y891" t="s">
        <v>85</v>
      </c>
      <c r="Z891">
        <f>HYPERLINK("https://hotel-media.eclerx.com/savepage/tk_1545988491208105_sr_71.html","info")</f>
        <v/>
      </c>
      <c r="AA891" t="n">
        <v>-6797188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/>
      <c r="AO891" t="s"/>
      <c r="AP891" t="n">
        <v>98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6797188</v>
      </c>
      <c r="AZ891" t="s">
        <v>679</v>
      </c>
      <c r="BA891" t="s"/>
      <c r="BB891" t="n">
        <v>1163895</v>
      </c>
      <c r="BC891" t="n">
        <v>42.272</v>
      </c>
      <c r="BD891" t="n">
        <v>42.272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680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22</v>
      </c>
      <c r="L892" t="s">
        <v>77</v>
      </c>
      <c r="M892" t="s"/>
      <c r="N892" t="s">
        <v>681</v>
      </c>
      <c r="O892" t="s">
        <v>79</v>
      </c>
      <c r="P892" t="s">
        <v>680</v>
      </c>
      <c r="Q892" t="s"/>
      <c r="R892" t="s">
        <v>117</v>
      </c>
      <c r="S892" t="s">
        <v>150</v>
      </c>
      <c r="T892" t="s">
        <v>82</v>
      </c>
      <c r="U892" t="s"/>
      <c r="V892" t="s">
        <v>83</v>
      </c>
      <c r="W892" t="s">
        <v>105</v>
      </c>
      <c r="X892" t="s"/>
      <c r="Y892" t="s">
        <v>85</v>
      </c>
      <c r="Z892">
        <f>HYPERLINK("https://hotel-media.eclerx.com/savepage/tk_15459884490426803_sr_70.html","info")</f>
        <v/>
      </c>
      <c r="AA892" t="n">
        <v>-2330116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106</v>
      </c>
      <c r="AL892" t="s"/>
      <c r="AM892" t="s"/>
      <c r="AN892" t="s"/>
      <c r="AO892" t="s"/>
      <c r="AP892" t="n">
        <v>89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2330116</v>
      </c>
      <c r="AZ892" t="s">
        <v>682</v>
      </c>
      <c r="BA892" t="s"/>
      <c r="BB892" t="n">
        <v>750120</v>
      </c>
      <c r="BC892" t="n">
        <v>42.6959</v>
      </c>
      <c r="BD892" t="n">
        <v>42.6959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680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26.33</v>
      </c>
      <c r="L893" t="s">
        <v>77</v>
      </c>
      <c r="M893" t="s"/>
      <c r="N893" t="s">
        <v>232</v>
      </c>
      <c r="O893" t="s">
        <v>79</v>
      </c>
      <c r="P893" t="s">
        <v>680</v>
      </c>
      <c r="Q893" t="s"/>
      <c r="R893" t="s">
        <v>117</v>
      </c>
      <c r="S893" t="s">
        <v>158</v>
      </c>
      <c r="T893" t="s">
        <v>82</v>
      </c>
      <c r="U893" t="s"/>
      <c r="V893" t="s">
        <v>83</v>
      </c>
      <c r="W893" t="s">
        <v>105</v>
      </c>
      <c r="X893" t="s"/>
      <c r="Y893" t="s">
        <v>85</v>
      </c>
      <c r="Z893">
        <f>HYPERLINK("https://hotel-media.eclerx.com/savepage/tk_15459884490426803_sr_70.html","info")</f>
        <v/>
      </c>
      <c r="AA893" t="n">
        <v>-2330116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106</v>
      </c>
      <c r="AL893" t="s"/>
      <c r="AM893" t="s"/>
      <c r="AN893" t="s"/>
      <c r="AO893" t="s"/>
      <c r="AP893" t="n">
        <v>89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2330116</v>
      </c>
      <c r="AZ893" t="s">
        <v>682</v>
      </c>
      <c r="BA893" t="s"/>
      <c r="BB893" t="n">
        <v>750120</v>
      </c>
      <c r="BC893" t="n">
        <v>42.6959</v>
      </c>
      <c r="BD893" t="n">
        <v>42.6959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680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26.67</v>
      </c>
      <c r="L894" t="s">
        <v>77</v>
      </c>
      <c r="M894" t="s"/>
      <c r="N894" t="s">
        <v>683</v>
      </c>
      <c r="O894" t="s">
        <v>79</v>
      </c>
      <c r="P894" t="s">
        <v>680</v>
      </c>
      <c r="Q894" t="s"/>
      <c r="R894" t="s">
        <v>117</v>
      </c>
      <c r="S894" t="s">
        <v>503</v>
      </c>
      <c r="T894" t="s">
        <v>82</v>
      </c>
      <c r="U894" t="s"/>
      <c r="V894" t="s">
        <v>83</v>
      </c>
      <c r="W894" t="s">
        <v>105</v>
      </c>
      <c r="X894" t="s"/>
      <c r="Y894" t="s">
        <v>85</v>
      </c>
      <c r="Z894">
        <f>HYPERLINK("https://hotel-media.eclerx.com/savepage/tk_15459884490426803_sr_70.html","info")</f>
        <v/>
      </c>
      <c r="AA894" t="n">
        <v>-2330116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106</v>
      </c>
      <c r="AL894" t="s"/>
      <c r="AM894" t="s"/>
      <c r="AN894" t="s"/>
      <c r="AO894" t="s"/>
      <c r="AP894" t="n">
        <v>89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2330116</v>
      </c>
      <c r="AZ894" t="s">
        <v>682</v>
      </c>
      <c r="BA894" t="s"/>
      <c r="BB894" t="n">
        <v>750120</v>
      </c>
      <c r="BC894" t="n">
        <v>42.6959</v>
      </c>
      <c r="BD894" t="n">
        <v>42.6959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680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495</v>
      </c>
      <c r="O895" t="s">
        <v>79</v>
      </c>
      <c r="P895" t="s">
        <v>680</v>
      </c>
      <c r="Q895" t="s"/>
      <c r="R895" t="s">
        <v>117</v>
      </c>
      <c r="S895" t="s">
        <v>527</v>
      </c>
      <c r="T895" t="s">
        <v>82</v>
      </c>
      <c r="U895" t="s"/>
      <c r="V895" t="s">
        <v>83</v>
      </c>
      <c r="W895" t="s">
        <v>105</v>
      </c>
      <c r="X895" t="s"/>
      <c r="Y895" t="s">
        <v>85</v>
      </c>
      <c r="Z895">
        <f>HYPERLINK("https://hotel-media.eclerx.com/savepage/tk_15459884490426803_sr_70.html","info")</f>
        <v/>
      </c>
      <c r="AA895" t="n">
        <v>-2330116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106</v>
      </c>
      <c r="AL895" t="s"/>
      <c r="AM895" t="s"/>
      <c r="AN895" t="s"/>
      <c r="AO895" t="s"/>
      <c r="AP895" t="n">
        <v>89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2330116</v>
      </c>
      <c r="AZ895" t="s">
        <v>682</v>
      </c>
      <c r="BA895" t="s"/>
      <c r="BB895" t="n">
        <v>750120</v>
      </c>
      <c r="BC895" t="n">
        <v>42.6959</v>
      </c>
      <c r="BD895" t="n">
        <v>42.6959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680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27.67</v>
      </c>
      <c r="L896" t="s">
        <v>77</v>
      </c>
      <c r="M896" t="s"/>
      <c r="N896" t="s">
        <v>684</v>
      </c>
      <c r="O896" t="s">
        <v>79</v>
      </c>
      <c r="P896" t="s">
        <v>680</v>
      </c>
      <c r="Q896" t="s"/>
      <c r="R896" t="s">
        <v>117</v>
      </c>
      <c r="S896" t="s">
        <v>540</v>
      </c>
      <c r="T896" t="s">
        <v>82</v>
      </c>
      <c r="U896" t="s"/>
      <c r="V896" t="s">
        <v>83</v>
      </c>
      <c r="W896" t="s">
        <v>105</v>
      </c>
      <c r="X896" t="s"/>
      <c r="Y896" t="s">
        <v>85</v>
      </c>
      <c r="Z896">
        <f>HYPERLINK("https://hotel-media.eclerx.com/savepage/tk_15459884490426803_sr_70.html","info")</f>
        <v/>
      </c>
      <c r="AA896" t="n">
        <v>-2330116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106</v>
      </c>
      <c r="AL896" t="s"/>
      <c r="AM896" t="s"/>
      <c r="AN896" t="s"/>
      <c r="AO896" t="s"/>
      <c r="AP896" t="n">
        <v>89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2330116</v>
      </c>
      <c r="AZ896" t="s">
        <v>682</v>
      </c>
      <c r="BA896" t="s"/>
      <c r="BB896" t="n">
        <v>750120</v>
      </c>
      <c r="BC896" t="n">
        <v>42.6959</v>
      </c>
      <c r="BD896" t="n">
        <v>42.6959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680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28</v>
      </c>
      <c r="L897" t="s">
        <v>77</v>
      </c>
      <c r="M897" t="s"/>
      <c r="N897" t="s">
        <v>210</v>
      </c>
      <c r="O897" t="s">
        <v>79</v>
      </c>
      <c r="P897" t="s">
        <v>680</v>
      </c>
      <c r="Q897" t="s"/>
      <c r="R897" t="s">
        <v>117</v>
      </c>
      <c r="S897" t="s">
        <v>211</v>
      </c>
      <c r="T897" t="s">
        <v>82</v>
      </c>
      <c r="U897" t="s"/>
      <c r="V897" t="s">
        <v>83</v>
      </c>
      <c r="W897" t="s">
        <v>105</v>
      </c>
      <c r="X897" t="s"/>
      <c r="Y897" t="s">
        <v>85</v>
      </c>
      <c r="Z897">
        <f>HYPERLINK("https://hotel-media.eclerx.com/savepage/tk_15459884490426803_sr_70.html","info")</f>
        <v/>
      </c>
      <c r="AA897" t="n">
        <v>-2330116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106</v>
      </c>
      <c r="AL897" t="s"/>
      <c r="AM897" t="s"/>
      <c r="AN897" t="s"/>
      <c r="AO897" t="s"/>
      <c r="AP897" t="n">
        <v>89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2330116</v>
      </c>
      <c r="AZ897" t="s">
        <v>682</v>
      </c>
      <c r="BA897" t="s"/>
      <c r="BB897" t="n">
        <v>750120</v>
      </c>
      <c r="BC897" t="n">
        <v>42.6959</v>
      </c>
      <c r="BD897" t="n">
        <v>42.6959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680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28.67</v>
      </c>
      <c r="L898" t="s">
        <v>77</v>
      </c>
      <c r="M898" t="s"/>
      <c r="N898" t="s">
        <v>681</v>
      </c>
      <c r="O898" t="s">
        <v>79</v>
      </c>
      <c r="P898" t="s">
        <v>680</v>
      </c>
      <c r="Q898" t="s"/>
      <c r="R898" t="s">
        <v>117</v>
      </c>
      <c r="S898" t="s">
        <v>225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HYPERLINK("https://hotel-media.eclerx.com/savepage/tk_15459884490426803_sr_70.html","info")</f>
        <v/>
      </c>
      <c r="AA898" t="n">
        <v>-2330116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106</v>
      </c>
      <c r="AL898" t="s"/>
      <c r="AM898" t="s"/>
      <c r="AN898" t="s"/>
      <c r="AO898" t="s"/>
      <c r="AP898" t="n">
        <v>89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2330116</v>
      </c>
      <c r="AZ898" t="s">
        <v>682</v>
      </c>
      <c r="BA898" t="s"/>
      <c r="BB898" t="n">
        <v>750120</v>
      </c>
      <c r="BC898" t="n">
        <v>42.6959</v>
      </c>
      <c r="BD898" t="n">
        <v>42.6959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680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32</v>
      </c>
      <c r="L899" t="s">
        <v>77</v>
      </c>
      <c r="M899" t="s"/>
      <c r="N899" t="s">
        <v>681</v>
      </c>
      <c r="O899" t="s">
        <v>79</v>
      </c>
      <c r="P899" t="s">
        <v>680</v>
      </c>
      <c r="Q899" t="s"/>
      <c r="R899" t="s">
        <v>117</v>
      </c>
      <c r="S899" t="s">
        <v>472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HYPERLINK("https://hotel-media.eclerx.com/savepage/tk_15459884490426803_sr_70.html","info")</f>
        <v/>
      </c>
      <c r="AA899" t="n">
        <v>-2330116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106</v>
      </c>
      <c r="AL899" t="s"/>
      <c r="AM899" t="s"/>
      <c r="AN899" t="s"/>
      <c r="AO899" t="s"/>
      <c r="AP899" t="n">
        <v>89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2330116</v>
      </c>
      <c r="AZ899" t="s">
        <v>682</v>
      </c>
      <c r="BA899" t="s"/>
      <c r="BB899" t="n">
        <v>750120</v>
      </c>
      <c r="BC899" t="n">
        <v>42.6959</v>
      </c>
      <c r="BD899" t="n">
        <v>42.6959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680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33</v>
      </c>
      <c r="L900" t="s">
        <v>77</v>
      </c>
      <c r="M900" t="s"/>
      <c r="N900" t="s">
        <v>232</v>
      </c>
      <c r="O900" t="s">
        <v>79</v>
      </c>
      <c r="P900" t="s">
        <v>680</v>
      </c>
      <c r="Q900" t="s"/>
      <c r="R900" t="s">
        <v>117</v>
      </c>
      <c r="S900" t="s">
        <v>213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HYPERLINK("https://hotel-media.eclerx.com/savepage/tk_15459884490426803_sr_70.html","info")</f>
        <v/>
      </c>
      <c r="AA900" t="n">
        <v>-2330116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106</v>
      </c>
      <c r="AL900" t="s"/>
      <c r="AM900" t="s"/>
      <c r="AN900" t="s"/>
      <c r="AO900" t="s"/>
      <c r="AP900" t="n">
        <v>89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2330116</v>
      </c>
      <c r="AZ900" t="s">
        <v>682</v>
      </c>
      <c r="BA900" t="s"/>
      <c r="BB900" t="n">
        <v>750120</v>
      </c>
      <c r="BC900" t="n">
        <v>42.6959</v>
      </c>
      <c r="BD900" t="n">
        <v>42.6959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680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34.33</v>
      </c>
      <c r="L901" t="s">
        <v>77</v>
      </c>
      <c r="M901" t="s"/>
      <c r="N901" t="s">
        <v>684</v>
      </c>
      <c r="O901" t="s">
        <v>79</v>
      </c>
      <c r="P901" t="s">
        <v>680</v>
      </c>
      <c r="Q901" t="s"/>
      <c r="R901" t="s">
        <v>117</v>
      </c>
      <c r="S901" t="s">
        <v>223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HYPERLINK("https://hotel-media.eclerx.com/savepage/tk_15459884490426803_sr_70.html","info")</f>
        <v/>
      </c>
      <c r="AA901" t="n">
        <v>-2330116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106</v>
      </c>
      <c r="AL901" t="s"/>
      <c r="AM901" t="s"/>
      <c r="AN901" t="s"/>
      <c r="AO901" t="s"/>
      <c r="AP901" t="n">
        <v>89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2330116</v>
      </c>
      <c r="AZ901" t="s">
        <v>682</v>
      </c>
      <c r="BA901" t="s"/>
      <c r="BB901" t="n">
        <v>750120</v>
      </c>
      <c r="BC901" t="n">
        <v>42.6959</v>
      </c>
      <c r="BD901" t="n">
        <v>42.6959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680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38.33</v>
      </c>
      <c r="L902" t="s">
        <v>77</v>
      </c>
      <c r="M902" t="s"/>
      <c r="N902" t="s">
        <v>210</v>
      </c>
      <c r="O902" t="s">
        <v>79</v>
      </c>
      <c r="P902" t="s">
        <v>680</v>
      </c>
      <c r="Q902" t="s"/>
      <c r="R902" t="s">
        <v>117</v>
      </c>
      <c r="S902" t="s">
        <v>200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HYPERLINK("https://hotel-media.eclerx.com/savepage/tk_15459884490426803_sr_70.html","info")</f>
        <v/>
      </c>
      <c r="AA902" t="n">
        <v>-2330116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106</v>
      </c>
      <c r="AL902" t="s"/>
      <c r="AM902" t="s"/>
      <c r="AN902" t="s"/>
      <c r="AO902" t="s"/>
      <c r="AP902" t="n">
        <v>89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2330116</v>
      </c>
      <c r="AZ902" t="s">
        <v>682</v>
      </c>
      <c r="BA902" t="s"/>
      <c r="BB902" t="n">
        <v>750120</v>
      </c>
      <c r="BC902" t="n">
        <v>42.6959</v>
      </c>
      <c r="BD902" t="n">
        <v>42.6959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680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58.67</v>
      </c>
      <c r="L903" t="s">
        <v>77</v>
      </c>
      <c r="M903" t="s"/>
      <c r="N903" t="s">
        <v>685</v>
      </c>
      <c r="O903" t="s">
        <v>79</v>
      </c>
      <c r="P903" t="s">
        <v>680</v>
      </c>
      <c r="Q903" t="s"/>
      <c r="R903" t="s">
        <v>117</v>
      </c>
      <c r="S903" t="s">
        <v>686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HYPERLINK("https://hotel-media.eclerx.com/savepage/tk_15459884490426803_sr_70.html","info")</f>
        <v/>
      </c>
      <c r="AA903" t="n">
        <v>-2330116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106</v>
      </c>
      <c r="AL903" t="s"/>
      <c r="AM903" t="s"/>
      <c r="AN903" t="s"/>
      <c r="AO903" t="s"/>
      <c r="AP903" t="n">
        <v>89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2330116</v>
      </c>
      <c r="AZ903" t="s">
        <v>682</v>
      </c>
      <c r="BA903" t="s"/>
      <c r="BB903" t="n">
        <v>750120</v>
      </c>
      <c r="BC903" t="n">
        <v>42.6959</v>
      </c>
      <c r="BD903" t="n">
        <v>42.6959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680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60</v>
      </c>
      <c r="L904" t="s">
        <v>77</v>
      </c>
      <c r="M904" t="s"/>
      <c r="N904" t="s">
        <v>266</v>
      </c>
      <c r="O904" t="s">
        <v>79</v>
      </c>
      <c r="P904" t="s">
        <v>680</v>
      </c>
      <c r="Q904" t="s"/>
      <c r="R904" t="s">
        <v>117</v>
      </c>
      <c r="S904" t="s">
        <v>555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HYPERLINK("https://hotel-media.eclerx.com/savepage/tk_15459884490426803_sr_70.html","info")</f>
        <v/>
      </c>
      <c r="AA904" t="n">
        <v>-2330116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106</v>
      </c>
      <c r="AL904" t="s"/>
      <c r="AM904" t="s"/>
      <c r="AN904" t="s"/>
      <c r="AO904" t="s"/>
      <c r="AP904" t="n">
        <v>89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2330116</v>
      </c>
      <c r="AZ904" t="s">
        <v>682</v>
      </c>
      <c r="BA904" t="s"/>
      <c r="BB904" t="n">
        <v>750120</v>
      </c>
      <c r="BC904" t="n">
        <v>42.6959</v>
      </c>
      <c r="BD904" t="n">
        <v>42.6959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680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77.67</v>
      </c>
      <c r="L905" t="s">
        <v>77</v>
      </c>
      <c r="M905" t="s"/>
      <c r="N905" t="s">
        <v>687</v>
      </c>
      <c r="O905" t="s">
        <v>79</v>
      </c>
      <c r="P905" t="s">
        <v>680</v>
      </c>
      <c r="Q905" t="s"/>
      <c r="R905" t="s">
        <v>117</v>
      </c>
      <c r="S905" t="s">
        <v>521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HYPERLINK("https://hotel-media.eclerx.com/savepage/tk_15459884490426803_sr_70.html","info")</f>
        <v/>
      </c>
      <c r="AA905" t="n">
        <v>-2330116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106</v>
      </c>
      <c r="AL905" t="s"/>
      <c r="AM905" t="s"/>
      <c r="AN905" t="s"/>
      <c r="AO905" t="s"/>
      <c r="AP905" t="n">
        <v>89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2330116</v>
      </c>
      <c r="AZ905" t="s">
        <v>682</v>
      </c>
      <c r="BA905" t="s"/>
      <c r="BB905" t="n">
        <v>750120</v>
      </c>
      <c r="BC905" t="n">
        <v>42.6959</v>
      </c>
      <c r="BD905" t="n">
        <v>42.6959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429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30</v>
      </c>
      <c r="L906" t="s">
        <v>77</v>
      </c>
      <c r="M906" t="s"/>
      <c r="N906" t="s">
        <v>266</v>
      </c>
      <c r="O906" t="s">
        <v>79</v>
      </c>
      <c r="P906" t="s">
        <v>429</v>
      </c>
      <c r="Q906" t="s"/>
      <c r="R906" t="s">
        <v>80</v>
      </c>
      <c r="S906" t="s">
        <v>430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HYPERLINK("https://hotel-media.eclerx.com/savepage/tk_15459883314342892_sr_70.html","info")</f>
        <v/>
      </c>
      <c r="AA906" t="n">
        <v>-2329826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106</v>
      </c>
      <c r="AL906" t="s"/>
      <c r="AM906" t="s"/>
      <c r="AN906" t="s"/>
      <c r="AO906" t="s"/>
      <c r="AP906" t="n">
        <v>64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2329826</v>
      </c>
      <c r="AZ906" t="s">
        <v>431</v>
      </c>
      <c r="BA906" t="s"/>
      <c r="BB906" t="n">
        <v>316489</v>
      </c>
      <c r="BC906" t="n">
        <v>42.68</v>
      </c>
      <c r="BD906" t="n">
        <v>42.68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429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30.67</v>
      </c>
      <c r="L907" t="s">
        <v>77</v>
      </c>
      <c r="M907" t="s"/>
      <c r="N907" t="s">
        <v>210</v>
      </c>
      <c r="O907" t="s">
        <v>79</v>
      </c>
      <c r="P907" t="s">
        <v>429</v>
      </c>
      <c r="Q907" t="s"/>
      <c r="R907" t="s">
        <v>80</v>
      </c>
      <c r="S907" t="s">
        <v>222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HYPERLINK("https://hotel-media.eclerx.com/savepage/tk_15459883314342892_sr_70.html","info")</f>
        <v/>
      </c>
      <c r="AA907" t="n">
        <v>-2329826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106</v>
      </c>
      <c r="AL907" t="s"/>
      <c r="AM907" t="s"/>
      <c r="AN907" t="s"/>
      <c r="AO907" t="s"/>
      <c r="AP907" t="n">
        <v>64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2329826</v>
      </c>
      <c r="AZ907" t="s">
        <v>431</v>
      </c>
      <c r="BA907" t="s"/>
      <c r="BB907" t="n">
        <v>316489</v>
      </c>
      <c r="BC907" t="n">
        <v>42.68</v>
      </c>
      <c r="BD907" t="n">
        <v>42.68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429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34.67</v>
      </c>
      <c r="L908" t="s">
        <v>77</v>
      </c>
      <c r="M908" t="s"/>
      <c r="N908" t="s">
        <v>432</v>
      </c>
      <c r="O908" t="s">
        <v>79</v>
      </c>
      <c r="P908" t="s">
        <v>429</v>
      </c>
      <c r="Q908" t="s"/>
      <c r="R908" t="s">
        <v>80</v>
      </c>
      <c r="S908" t="s">
        <v>92</v>
      </c>
      <c r="T908" t="s">
        <v>82</v>
      </c>
      <c r="U908" t="s"/>
      <c r="V908" t="s">
        <v>83</v>
      </c>
      <c r="W908" t="s">
        <v>105</v>
      </c>
      <c r="X908" t="s"/>
      <c r="Y908" t="s">
        <v>85</v>
      </c>
      <c r="Z908">
        <f>HYPERLINK("https://hotel-media.eclerx.com/savepage/tk_15459883314342892_sr_70.html","info")</f>
        <v/>
      </c>
      <c r="AA908" t="n">
        <v>-2329826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106</v>
      </c>
      <c r="AL908" t="s"/>
      <c r="AM908" t="s"/>
      <c r="AN908" t="s"/>
      <c r="AO908" t="s"/>
      <c r="AP908" t="n">
        <v>64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2329826</v>
      </c>
      <c r="AZ908" t="s">
        <v>431</v>
      </c>
      <c r="BA908" t="s"/>
      <c r="BB908" t="n">
        <v>316489</v>
      </c>
      <c r="BC908" t="n">
        <v>42.68</v>
      </c>
      <c r="BD908" t="n">
        <v>42.68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429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34.67</v>
      </c>
      <c r="L909" t="s">
        <v>77</v>
      </c>
      <c r="M909" t="s"/>
      <c r="N909" t="s">
        <v>433</v>
      </c>
      <c r="O909" t="s">
        <v>79</v>
      </c>
      <c r="P909" t="s">
        <v>429</v>
      </c>
      <c r="Q909" t="s"/>
      <c r="R909" t="s">
        <v>80</v>
      </c>
      <c r="S909" t="s">
        <v>92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HYPERLINK("https://hotel-media.eclerx.com/savepage/tk_15459883314342892_sr_70.html","info")</f>
        <v/>
      </c>
      <c r="AA909" t="n">
        <v>-2329826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106</v>
      </c>
      <c r="AL909" t="s"/>
      <c r="AM909" t="s"/>
      <c r="AN909" t="s"/>
      <c r="AO909" t="s"/>
      <c r="AP909" t="n">
        <v>64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2329826</v>
      </c>
      <c r="AZ909" t="s">
        <v>431</v>
      </c>
      <c r="BA909" t="s"/>
      <c r="BB909" t="n">
        <v>316489</v>
      </c>
      <c r="BC909" t="n">
        <v>42.68</v>
      </c>
      <c r="BD909" t="n">
        <v>42.68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429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34.67</v>
      </c>
      <c r="L910" t="s">
        <v>77</v>
      </c>
      <c r="M910" t="s"/>
      <c r="N910" t="s">
        <v>434</v>
      </c>
      <c r="O910" t="s">
        <v>79</v>
      </c>
      <c r="P910" t="s">
        <v>429</v>
      </c>
      <c r="Q910" t="s"/>
      <c r="R910" t="s">
        <v>80</v>
      </c>
      <c r="S910" t="s">
        <v>92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HYPERLINK("https://hotel-media.eclerx.com/savepage/tk_15459883314342892_sr_70.html","info")</f>
        <v/>
      </c>
      <c r="AA910" t="n">
        <v>-2329826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106</v>
      </c>
      <c r="AL910" t="s"/>
      <c r="AM910" t="s"/>
      <c r="AN910" t="s"/>
      <c r="AO910" t="s"/>
      <c r="AP910" t="n">
        <v>64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2329826</v>
      </c>
      <c r="AZ910" t="s">
        <v>431</v>
      </c>
      <c r="BA910" t="s"/>
      <c r="BB910" t="n">
        <v>316489</v>
      </c>
      <c r="BC910" t="n">
        <v>42.68</v>
      </c>
      <c r="BD910" t="n">
        <v>42.68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429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36</v>
      </c>
      <c r="L911" t="s">
        <v>77</v>
      </c>
      <c r="M911" t="s"/>
      <c r="N911" t="s">
        <v>435</v>
      </c>
      <c r="O911" t="s">
        <v>79</v>
      </c>
      <c r="P911" t="s">
        <v>429</v>
      </c>
      <c r="Q911" t="s"/>
      <c r="R911" t="s">
        <v>80</v>
      </c>
      <c r="S911" t="s">
        <v>436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HYPERLINK("https://hotel-media.eclerx.com/savepage/tk_15459883314342892_sr_70.html","info")</f>
        <v/>
      </c>
      <c r="AA911" t="n">
        <v>-2329826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106</v>
      </c>
      <c r="AL911" t="s"/>
      <c r="AM911" t="s"/>
      <c r="AN911" t="s"/>
      <c r="AO911" t="s"/>
      <c r="AP911" t="n">
        <v>64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2329826</v>
      </c>
      <c r="AZ911" t="s">
        <v>431</v>
      </c>
      <c r="BA911" t="s"/>
      <c r="BB911" t="n">
        <v>316489</v>
      </c>
      <c r="BC911" t="n">
        <v>42.68</v>
      </c>
      <c r="BD911" t="n">
        <v>42.68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429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36</v>
      </c>
      <c r="L912" t="s">
        <v>77</v>
      </c>
      <c r="M912" t="s"/>
      <c r="N912" t="s">
        <v>266</v>
      </c>
      <c r="O912" t="s">
        <v>79</v>
      </c>
      <c r="P912" t="s">
        <v>429</v>
      </c>
      <c r="Q912" t="s"/>
      <c r="R912" t="s">
        <v>80</v>
      </c>
      <c r="S912" t="s">
        <v>436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HYPERLINK("https://hotel-media.eclerx.com/savepage/tk_15459883314342892_sr_70.html","info")</f>
        <v/>
      </c>
      <c r="AA912" t="n">
        <v>-2329826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106</v>
      </c>
      <c r="AL912" t="s"/>
      <c r="AM912" t="s"/>
      <c r="AN912" t="s"/>
      <c r="AO912" t="s"/>
      <c r="AP912" t="n">
        <v>64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2329826</v>
      </c>
      <c r="AZ912" t="s">
        <v>431</v>
      </c>
      <c r="BA912" t="s"/>
      <c r="BB912" t="n">
        <v>316489</v>
      </c>
      <c r="BC912" t="n">
        <v>42.68</v>
      </c>
      <c r="BD912" t="n">
        <v>42.68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429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36.33</v>
      </c>
      <c r="L913" t="s">
        <v>77</v>
      </c>
      <c r="M913" t="s"/>
      <c r="N913" t="s">
        <v>437</v>
      </c>
      <c r="O913" t="s">
        <v>79</v>
      </c>
      <c r="P913" t="s">
        <v>429</v>
      </c>
      <c r="Q913" t="s"/>
      <c r="R913" t="s">
        <v>80</v>
      </c>
      <c r="S913" t="s">
        <v>438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HYPERLINK("https://hotel-media.eclerx.com/savepage/tk_15459883314342892_sr_70.html","info")</f>
        <v/>
      </c>
      <c r="AA913" t="n">
        <v>-2329826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106</v>
      </c>
      <c r="AL913" t="s"/>
      <c r="AM913" t="s"/>
      <c r="AN913" t="s"/>
      <c r="AO913" t="s"/>
      <c r="AP913" t="n">
        <v>64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2329826</v>
      </c>
      <c r="AZ913" t="s">
        <v>431</v>
      </c>
      <c r="BA913" t="s"/>
      <c r="BB913" t="n">
        <v>316489</v>
      </c>
      <c r="BC913" t="n">
        <v>42.68</v>
      </c>
      <c r="BD913" t="n">
        <v>42.68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429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36.67</v>
      </c>
      <c r="L914" t="s">
        <v>77</v>
      </c>
      <c r="M914" t="s"/>
      <c r="N914" t="s">
        <v>210</v>
      </c>
      <c r="O914" t="s">
        <v>79</v>
      </c>
      <c r="P914" t="s">
        <v>429</v>
      </c>
      <c r="Q914" t="s"/>
      <c r="R914" t="s">
        <v>80</v>
      </c>
      <c r="S914" t="s">
        <v>214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HYPERLINK("https://hotel-media.eclerx.com/savepage/tk_15459883314342892_sr_70.html","info")</f>
        <v/>
      </c>
      <c r="AA914" t="n">
        <v>-2329826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106</v>
      </c>
      <c r="AL914" t="s"/>
      <c r="AM914" t="s"/>
      <c r="AN914" t="s"/>
      <c r="AO914" t="s"/>
      <c r="AP914" t="n">
        <v>64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2329826</v>
      </c>
      <c r="AZ914" t="s">
        <v>431</v>
      </c>
      <c r="BA914" t="s"/>
      <c r="BB914" t="n">
        <v>316489</v>
      </c>
      <c r="BC914" t="n">
        <v>42.68</v>
      </c>
      <c r="BD914" t="n">
        <v>42.68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429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40.33</v>
      </c>
      <c r="L915" t="s">
        <v>77</v>
      </c>
      <c r="M915" t="s"/>
      <c r="N915" t="s">
        <v>440</v>
      </c>
      <c r="O915" t="s">
        <v>79</v>
      </c>
      <c r="P915" t="s">
        <v>429</v>
      </c>
      <c r="Q915" t="s"/>
      <c r="R915" t="s">
        <v>80</v>
      </c>
      <c r="S915" t="s">
        <v>139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HYPERLINK("https://hotel-media.eclerx.com/savepage/tk_15459883314342892_sr_70.html","info")</f>
        <v/>
      </c>
      <c r="AA915" t="n">
        <v>-2329826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106</v>
      </c>
      <c r="AL915" t="s"/>
      <c r="AM915" t="s"/>
      <c r="AN915" t="s"/>
      <c r="AO915" t="s"/>
      <c r="AP915" t="n">
        <v>64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2329826</v>
      </c>
      <c r="AZ915" t="s">
        <v>431</v>
      </c>
      <c r="BA915" t="s"/>
      <c r="BB915" t="n">
        <v>316489</v>
      </c>
      <c r="BC915" t="n">
        <v>42.68</v>
      </c>
      <c r="BD915" t="n">
        <v>42.68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429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40.33</v>
      </c>
      <c r="L916" t="s">
        <v>77</v>
      </c>
      <c r="M916" t="s"/>
      <c r="N916" t="s">
        <v>439</v>
      </c>
      <c r="O916" t="s">
        <v>79</v>
      </c>
      <c r="P916" t="s">
        <v>429</v>
      </c>
      <c r="Q916" t="s"/>
      <c r="R916" t="s">
        <v>80</v>
      </c>
      <c r="S916" t="s">
        <v>139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HYPERLINK("https://hotel-media.eclerx.com/savepage/tk_15459883314342892_sr_70.html","info")</f>
        <v/>
      </c>
      <c r="AA916" t="n">
        <v>-2329826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106</v>
      </c>
      <c r="AL916" t="s"/>
      <c r="AM916" t="s"/>
      <c r="AN916" t="s"/>
      <c r="AO916" t="s"/>
      <c r="AP916" t="n">
        <v>64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2329826</v>
      </c>
      <c r="AZ916" t="s">
        <v>431</v>
      </c>
      <c r="BA916" t="s"/>
      <c r="BB916" t="n">
        <v>316489</v>
      </c>
      <c r="BC916" t="n">
        <v>42.68</v>
      </c>
      <c r="BD916" t="n">
        <v>42.68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429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41</v>
      </c>
      <c r="L917" t="s">
        <v>77</v>
      </c>
      <c r="M917" t="s"/>
      <c r="N917" t="s">
        <v>441</v>
      </c>
      <c r="O917" t="s">
        <v>79</v>
      </c>
      <c r="P917" t="s">
        <v>429</v>
      </c>
      <c r="Q917" t="s"/>
      <c r="R917" t="s">
        <v>80</v>
      </c>
      <c r="S917" t="s">
        <v>98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HYPERLINK("https://hotel-media.eclerx.com/savepage/tk_15459883314342892_sr_70.html","info")</f>
        <v/>
      </c>
      <c r="AA917" t="n">
        <v>-2329826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106</v>
      </c>
      <c r="AL917" t="s"/>
      <c r="AM917" t="s"/>
      <c r="AN917" t="s"/>
      <c r="AO917" t="s"/>
      <c r="AP917" t="n">
        <v>64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2329826</v>
      </c>
      <c r="AZ917" t="s">
        <v>431</v>
      </c>
      <c r="BA917" t="s"/>
      <c r="BB917" t="n">
        <v>316489</v>
      </c>
      <c r="BC917" t="n">
        <v>42.68</v>
      </c>
      <c r="BD917" t="n">
        <v>42.68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429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42.33</v>
      </c>
      <c r="L918" t="s">
        <v>77</v>
      </c>
      <c r="M918" t="s"/>
      <c r="N918" t="s">
        <v>435</v>
      </c>
      <c r="O918" t="s">
        <v>79</v>
      </c>
      <c r="P918" t="s">
        <v>429</v>
      </c>
      <c r="Q918" t="s"/>
      <c r="R918" t="s">
        <v>80</v>
      </c>
      <c r="S918" t="s">
        <v>269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HYPERLINK("https://hotel-media.eclerx.com/savepage/tk_15459883314342892_sr_70.html","info")</f>
        <v/>
      </c>
      <c r="AA918" t="n">
        <v>-2329826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106</v>
      </c>
      <c r="AL918" t="s"/>
      <c r="AM918" t="s"/>
      <c r="AN918" t="s"/>
      <c r="AO918" t="s"/>
      <c r="AP918" t="n">
        <v>64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2329826</v>
      </c>
      <c r="AZ918" t="s">
        <v>431</v>
      </c>
      <c r="BA918" t="s"/>
      <c r="BB918" t="n">
        <v>316489</v>
      </c>
      <c r="BC918" t="n">
        <v>42.68</v>
      </c>
      <c r="BD918" t="n">
        <v>42.68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429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42.33</v>
      </c>
      <c r="L919" t="s">
        <v>77</v>
      </c>
      <c r="M919" t="s"/>
      <c r="N919" t="s">
        <v>437</v>
      </c>
      <c r="O919" t="s">
        <v>79</v>
      </c>
      <c r="P919" t="s">
        <v>429</v>
      </c>
      <c r="Q919" t="s"/>
      <c r="R919" t="s">
        <v>80</v>
      </c>
      <c r="S919" t="s">
        <v>269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HYPERLINK("https://hotel-media.eclerx.com/savepage/tk_15459883314342892_sr_70.html","info")</f>
        <v/>
      </c>
      <c r="AA919" t="n">
        <v>-2329826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106</v>
      </c>
      <c r="AL919" t="s"/>
      <c r="AM919" t="s"/>
      <c r="AN919" t="s"/>
      <c r="AO919" t="s"/>
      <c r="AP919" t="n">
        <v>64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2329826</v>
      </c>
      <c r="AZ919" t="s">
        <v>431</v>
      </c>
      <c r="BA919" t="s"/>
      <c r="BB919" t="n">
        <v>316489</v>
      </c>
      <c r="BC919" t="n">
        <v>42.68</v>
      </c>
      <c r="BD919" t="n">
        <v>42.68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429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48.33</v>
      </c>
      <c r="L920" t="s">
        <v>77</v>
      </c>
      <c r="M920" t="s"/>
      <c r="N920" t="s">
        <v>441</v>
      </c>
      <c r="O920" t="s">
        <v>79</v>
      </c>
      <c r="P920" t="s">
        <v>429</v>
      </c>
      <c r="Q920" t="s"/>
      <c r="R920" t="s">
        <v>80</v>
      </c>
      <c r="S920" t="s">
        <v>201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HYPERLINK("https://hotel-media.eclerx.com/savepage/tk_15459883314342892_sr_70.html","info")</f>
        <v/>
      </c>
      <c r="AA920" t="n">
        <v>-2329826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106</v>
      </c>
      <c r="AL920" t="s"/>
      <c r="AM920" t="s"/>
      <c r="AN920" t="s"/>
      <c r="AO920" t="s"/>
      <c r="AP920" t="n">
        <v>64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2329826</v>
      </c>
      <c r="AZ920" t="s">
        <v>431</v>
      </c>
      <c r="BA920" t="s"/>
      <c r="BB920" t="n">
        <v>316489</v>
      </c>
      <c r="BC920" t="n">
        <v>42.68</v>
      </c>
      <c r="BD920" t="n">
        <v>42.68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563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32</v>
      </c>
      <c r="L921" t="s">
        <v>77</v>
      </c>
      <c r="M921" t="s"/>
      <c r="N921" t="s">
        <v>232</v>
      </c>
      <c r="O921" t="s">
        <v>79</v>
      </c>
      <c r="P921" t="s">
        <v>563</v>
      </c>
      <c r="Q921" t="s"/>
      <c r="R921" t="s">
        <v>117</v>
      </c>
      <c r="S921" t="s">
        <v>472</v>
      </c>
      <c r="T921" t="s">
        <v>82</v>
      </c>
      <c r="U921" t="s"/>
      <c r="V921" t="s">
        <v>83</v>
      </c>
      <c r="W921" t="s">
        <v>105</v>
      </c>
      <c r="X921" t="s"/>
      <c r="Y921" t="s">
        <v>85</v>
      </c>
      <c r="Z921">
        <f>HYPERLINK("https://hotel-media.eclerx.com/savepage/tk_15459881561098197_sr_70.html","info")</f>
        <v/>
      </c>
      <c r="AA921" t="n">
        <v>-2329433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/>
      <c r="AO921" t="s"/>
      <c r="AP921" t="n">
        <v>27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2329433</v>
      </c>
      <c r="AZ921" t="s">
        <v>564</v>
      </c>
      <c r="BA921" t="s"/>
      <c r="BB921" t="n">
        <v>316476</v>
      </c>
      <c r="BC921" t="n">
        <v>42.6857</v>
      </c>
      <c r="BD921" t="n">
        <v>42.6857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563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35.33</v>
      </c>
      <c r="L922" t="s">
        <v>77</v>
      </c>
      <c r="M922" t="s"/>
      <c r="N922" t="s">
        <v>234</v>
      </c>
      <c r="O922" t="s">
        <v>79</v>
      </c>
      <c r="P922" t="s">
        <v>563</v>
      </c>
      <c r="Q922" t="s"/>
      <c r="R922" t="s">
        <v>117</v>
      </c>
      <c r="S922" t="s">
        <v>95</v>
      </c>
      <c r="T922" t="s">
        <v>82</v>
      </c>
      <c r="U922" t="s"/>
      <c r="V922" t="s">
        <v>83</v>
      </c>
      <c r="W922" t="s">
        <v>105</v>
      </c>
      <c r="X922" t="s"/>
      <c r="Y922" t="s">
        <v>85</v>
      </c>
      <c r="Z922">
        <f>HYPERLINK("https://hotel-media.eclerx.com/savepage/tk_15459881561098197_sr_70.html","info")</f>
        <v/>
      </c>
      <c r="AA922" t="n">
        <v>-2329433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/>
      <c r="AO922" t="s"/>
      <c r="AP922" t="n">
        <v>27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2329433</v>
      </c>
      <c r="AZ922" t="s">
        <v>564</v>
      </c>
      <c r="BA922" t="s"/>
      <c r="BB922" t="n">
        <v>316476</v>
      </c>
      <c r="BC922" t="n">
        <v>42.6857</v>
      </c>
      <c r="BD922" t="n">
        <v>42.6857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563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39</v>
      </c>
      <c r="L923" t="s">
        <v>77</v>
      </c>
      <c r="M923" t="s"/>
      <c r="N923" t="s">
        <v>232</v>
      </c>
      <c r="O923" t="s">
        <v>79</v>
      </c>
      <c r="P923" t="s">
        <v>563</v>
      </c>
      <c r="Q923" t="s"/>
      <c r="R923" t="s">
        <v>117</v>
      </c>
      <c r="S923" t="s">
        <v>409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HYPERLINK("https://hotel-media.eclerx.com/savepage/tk_15459881561098197_sr_70.html","info")</f>
        <v/>
      </c>
      <c r="AA923" t="n">
        <v>-2329433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/>
      <c r="AO923" t="s"/>
      <c r="AP923" t="n">
        <v>27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2329433</v>
      </c>
      <c r="AZ923" t="s">
        <v>564</v>
      </c>
      <c r="BA923" t="s"/>
      <c r="BB923" t="n">
        <v>316476</v>
      </c>
      <c r="BC923" t="n">
        <v>42.6857</v>
      </c>
      <c r="BD923" t="n">
        <v>42.6857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563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40.33</v>
      </c>
      <c r="L924" t="s">
        <v>77</v>
      </c>
      <c r="M924" t="s"/>
      <c r="N924" t="s">
        <v>232</v>
      </c>
      <c r="O924" t="s">
        <v>79</v>
      </c>
      <c r="P924" t="s">
        <v>563</v>
      </c>
      <c r="Q924" t="s"/>
      <c r="R924" t="s">
        <v>117</v>
      </c>
      <c r="S924" t="s">
        <v>139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HYPERLINK("https://hotel-media.eclerx.com/savepage/tk_15459881561098197_sr_70.html","info")</f>
        <v/>
      </c>
      <c r="AA924" t="n">
        <v>-2329433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/>
      <c r="AO924" t="s"/>
      <c r="AP924" t="n">
        <v>27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2329433</v>
      </c>
      <c r="AZ924" t="s">
        <v>564</v>
      </c>
      <c r="BA924" t="s"/>
      <c r="BB924" t="n">
        <v>316476</v>
      </c>
      <c r="BC924" t="n">
        <v>42.6857</v>
      </c>
      <c r="BD924" t="n">
        <v>42.6857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563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48</v>
      </c>
      <c r="L925" t="s">
        <v>77</v>
      </c>
      <c r="M925" t="s"/>
      <c r="N925" t="s">
        <v>234</v>
      </c>
      <c r="O925" t="s">
        <v>79</v>
      </c>
      <c r="P925" t="s">
        <v>563</v>
      </c>
      <c r="Q925" t="s"/>
      <c r="R925" t="s">
        <v>117</v>
      </c>
      <c r="S925" t="s">
        <v>217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HYPERLINK("https://hotel-media.eclerx.com/savepage/tk_15459881561098197_sr_70.html","info")</f>
        <v/>
      </c>
      <c r="AA925" t="n">
        <v>-2329433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/>
      <c r="AO925" t="s"/>
      <c r="AP925" t="n">
        <v>27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2329433</v>
      </c>
      <c r="AZ925" t="s">
        <v>564</v>
      </c>
      <c r="BA925" t="s"/>
      <c r="BB925" t="n">
        <v>316476</v>
      </c>
      <c r="BC925" t="n">
        <v>42.6857</v>
      </c>
      <c r="BD925" t="n">
        <v>42.6857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563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48</v>
      </c>
      <c r="L926" t="s">
        <v>77</v>
      </c>
      <c r="M926" t="s"/>
      <c r="N926" t="s">
        <v>184</v>
      </c>
      <c r="O926" t="s">
        <v>79</v>
      </c>
      <c r="P926" t="s">
        <v>563</v>
      </c>
      <c r="Q926" t="s"/>
      <c r="R926" t="s">
        <v>117</v>
      </c>
      <c r="S926" t="s">
        <v>217</v>
      </c>
      <c r="T926" t="s">
        <v>82</v>
      </c>
      <c r="U926" t="s"/>
      <c r="V926" t="s">
        <v>83</v>
      </c>
      <c r="W926" t="s">
        <v>105</v>
      </c>
      <c r="X926" t="s"/>
      <c r="Y926" t="s">
        <v>85</v>
      </c>
      <c r="Z926">
        <f>HYPERLINK("https://hotel-media.eclerx.com/savepage/tk_15459881561098197_sr_70.html","info")</f>
        <v/>
      </c>
      <c r="AA926" t="n">
        <v>-2329433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/>
      <c r="AO926" t="s"/>
      <c r="AP926" t="n">
        <v>27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2329433</v>
      </c>
      <c r="AZ926" t="s">
        <v>564</v>
      </c>
      <c r="BA926" t="s"/>
      <c r="BB926" t="n">
        <v>316476</v>
      </c>
      <c r="BC926" t="n">
        <v>42.6857</v>
      </c>
      <c r="BD926" t="n">
        <v>42.6857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563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51.33</v>
      </c>
      <c r="L927" t="s">
        <v>77</v>
      </c>
      <c r="M927" t="s"/>
      <c r="N927" t="s">
        <v>184</v>
      </c>
      <c r="O927" t="s">
        <v>79</v>
      </c>
      <c r="P927" t="s">
        <v>563</v>
      </c>
      <c r="Q927" t="s"/>
      <c r="R927" t="s">
        <v>117</v>
      </c>
      <c r="S927" t="s">
        <v>422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HYPERLINK("https://hotel-media.eclerx.com/savepage/tk_15459881561098197_sr_70.html","info")</f>
        <v/>
      </c>
      <c r="AA927" t="n">
        <v>-2329433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/>
      <c r="AO927" t="s"/>
      <c r="AP927" t="n">
        <v>27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2329433</v>
      </c>
      <c r="AZ927" t="s">
        <v>564</v>
      </c>
      <c r="BA927" t="s"/>
      <c r="BB927" t="n">
        <v>316476</v>
      </c>
      <c r="BC927" t="n">
        <v>42.6857</v>
      </c>
      <c r="BD927" t="n">
        <v>42.6857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563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67.67</v>
      </c>
      <c r="L928" t="s">
        <v>77</v>
      </c>
      <c r="M928" t="s"/>
      <c r="N928" t="s">
        <v>565</v>
      </c>
      <c r="O928" t="s">
        <v>79</v>
      </c>
      <c r="P928" t="s">
        <v>563</v>
      </c>
      <c r="Q928" t="s"/>
      <c r="R928" t="s">
        <v>117</v>
      </c>
      <c r="S928" t="s">
        <v>301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HYPERLINK("https://hotel-media.eclerx.com/savepage/tk_15459881561098197_sr_70.html","info")</f>
        <v/>
      </c>
      <c r="AA928" t="n">
        <v>-2329433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/>
      <c r="AO928" t="s"/>
      <c r="AP928" t="n">
        <v>27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2329433</v>
      </c>
      <c r="AZ928" t="s">
        <v>564</v>
      </c>
      <c r="BA928" t="s"/>
      <c r="BB928" t="n">
        <v>316476</v>
      </c>
      <c r="BC928" t="n">
        <v>42.6857</v>
      </c>
      <c r="BD928" t="n">
        <v>42.6857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563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72.67</v>
      </c>
      <c r="L929" t="s">
        <v>77</v>
      </c>
      <c r="M929" t="s"/>
      <c r="N929" t="s">
        <v>566</v>
      </c>
      <c r="O929" t="s">
        <v>79</v>
      </c>
      <c r="P929" t="s">
        <v>563</v>
      </c>
      <c r="Q929" t="s"/>
      <c r="R929" t="s">
        <v>117</v>
      </c>
      <c r="S929" t="s">
        <v>373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HYPERLINK("https://hotel-media.eclerx.com/savepage/tk_15459881561098197_sr_70.html","info")</f>
        <v/>
      </c>
      <c r="AA929" t="n">
        <v>-2329433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/>
      <c r="AO929" t="s"/>
      <c r="AP929" t="n">
        <v>27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2329433</v>
      </c>
      <c r="AZ929" t="s">
        <v>564</v>
      </c>
      <c r="BA929" t="s"/>
      <c r="BB929" t="n">
        <v>316476</v>
      </c>
      <c r="BC929" t="n">
        <v>42.6857</v>
      </c>
      <c r="BD929" t="n">
        <v>42.6857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563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74.67</v>
      </c>
      <c r="L930" t="s">
        <v>77</v>
      </c>
      <c r="M930" t="s"/>
      <c r="N930" t="s">
        <v>522</v>
      </c>
      <c r="O930" t="s">
        <v>79</v>
      </c>
      <c r="P930" t="s">
        <v>563</v>
      </c>
      <c r="Q930" t="s"/>
      <c r="R930" t="s">
        <v>117</v>
      </c>
      <c r="S930" t="s">
        <v>306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HYPERLINK("https://hotel-media.eclerx.com/savepage/tk_15459881561098197_sr_70.html","info")</f>
        <v/>
      </c>
      <c r="AA930" t="n">
        <v>-2329433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/>
      <c r="AO930" t="s"/>
      <c r="AP930" t="n">
        <v>27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2329433</v>
      </c>
      <c r="AZ930" t="s">
        <v>564</v>
      </c>
      <c r="BA930" t="s"/>
      <c r="BB930" t="n">
        <v>316476</v>
      </c>
      <c r="BC930" t="n">
        <v>42.6857</v>
      </c>
      <c r="BD930" t="n">
        <v>42.6857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563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80.33</v>
      </c>
      <c r="L931" t="s">
        <v>77</v>
      </c>
      <c r="M931" t="s"/>
      <c r="N931" t="s">
        <v>688</v>
      </c>
      <c r="O931" t="s">
        <v>79</v>
      </c>
      <c r="P931" t="s">
        <v>563</v>
      </c>
      <c r="Q931" t="s"/>
      <c r="R931" t="s">
        <v>117</v>
      </c>
      <c r="S931" t="s">
        <v>689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HYPERLINK("https://hotel-media.eclerx.com/savepage/tk_15459881561098197_sr_70.html","info")</f>
        <v/>
      </c>
      <c r="AA931" t="n">
        <v>-2329433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/>
      <c r="AO931" t="s"/>
      <c r="AP931" t="n">
        <v>27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2329433</v>
      </c>
      <c r="AZ931" t="s">
        <v>564</v>
      </c>
      <c r="BA931" t="s"/>
      <c r="BB931" t="n">
        <v>316476</v>
      </c>
      <c r="BC931" t="n">
        <v>42.6857</v>
      </c>
      <c r="BD931" t="n">
        <v>42.6857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563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83.67</v>
      </c>
      <c r="L932" t="s">
        <v>77</v>
      </c>
      <c r="M932" t="s"/>
      <c r="N932" t="s">
        <v>567</v>
      </c>
      <c r="O932" t="s">
        <v>79</v>
      </c>
      <c r="P932" t="s">
        <v>563</v>
      </c>
      <c r="Q932" t="s"/>
      <c r="R932" t="s">
        <v>117</v>
      </c>
      <c r="S932" t="s">
        <v>568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HYPERLINK("https://hotel-media.eclerx.com/savepage/tk_15459881561098197_sr_70.html","info")</f>
        <v/>
      </c>
      <c r="AA932" t="n">
        <v>-2329433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/>
      <c r="AO932" t="s"/>
      <c r="AP932" t="n">
        <v>27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2329433</v>
      </c>
      <c r="AZ932" t="s">
        <v>564</v>
      </c>
      <c r="BA932" t="s"/>
      <c r="BB932" t="n">
        <v>316476</v>
      </c>
      <c r="BC932" t="n">
        <v>42.6857</v>
      </c>
      <c r="BD932" t="n">
        <v>42.6857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680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22</v>
      </c>
      <c r="L933" t="s">
        <v>77</v>
      </c>
      <c r="M933" t="s"/>
      <c r="N933" t="s">
        <v>681</v>
      </c>
      <c r="O933" t="s">
        <v>79</v>
      </c>
      <c r="P933" t="s">
        <v>680</v>
      </c>
      <c r="Q933" t="s"/>
      <c r="R933" t="s">
        <v>117</v>
      </c>
      <c r="S933" t="s">
        <v>150</v>
      </c>
      <c r="T933" t="s">
        <v>82</v>
      </c>
      <c r="U933" t="s"/>
      <c r="V933" t="s">
        <v>83</v>
      </c>
      <c r="W933" t="s">
        <v>105</v>
      </c>
      <c r="X933" t="s"/>
      <c r="Y933" t="s">
        <v>85</v>
      </c>
      <c r="Z933">
        <f>HYPERLINK("https://hotel-media.eclerx.com/savepage/tk_15459884491372771_sr_71.html","info")</f>
        <v/>
      </c>
      <c r="AA933" t="n">
        <v>-2330116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106</v>
      </c>
      <c r="AL933" t="s"/>
      <c r="AM933" t="s"/>
      <c r="AN933" t="s"/>
      <c r="AO933" t="s"/>
      <c r="AP933" t="n">
        <v>89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2330116</v>
      </c>
      <c r="AZ933" t="s">
        <v>682</v>
      </c>
      <c r="BA933" t="s"/>
      <c r="BB933" t="n">
        <v>750120</v>
      </c>
      <c r="BC933" t="n">
        <v>42.6959</v>
      </c>
      <c r="BD933" t="n">
        <v>42.6959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680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26.33</v>
      </c>
      <c r="L934" t="s">
        <v>77</v>
      </c>
      <c r="M934" t="s"/>
      <c r="N934" t="s">
        <v>232</v>
      </c>
      <c r="O934" t="s">
        <v>79</v>
      </c>
      <c r="P934" t="s">
        <v>680</v>
      </c>
      <c r="Q934" t="s"/>
      <c r="R934" t="s">
        <v>117</v>
      </c>
      <c r="S934" t="s">
        <v>158</v>
      </c>
      <c r="T934" t="s">
        <v>82</v>
      </c>
      <c r="U934" t="s"/>
      <c r="V934" t="s">
        <v>83</v>
      </c>
      <c r="W934" t="s">
        <v>105</v>
      </c>
      <c r="X934" t="s"/>
      <c r="Y934" t="s">
        <v>85</v>
      </c>
      <c r="Z934">
        <f>HYPERLINK("https://hotel-media.eclerx.com/savepage/tk_15459884491372771_sr_71.html","info")</f>
        <v/>
      </c>
      <c r="AA934" t="n">
        <v>-2330116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106</v>
      </c>
      <c r="AL934" t="s"/>
      <c r="AM934" t="s"/>
      <c r="AN934" t="s"/>
      <c r="AO934" t="s"/>
      <c r="AP934" t="n">
        <v>89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2330116</v>
      </c>
      <c r="AZ934" t="s">
        <v>682</v>
      </c>
      <c r="BA934" t="s"/>
      <c r="BB934" t="n">
        <v>750120</v>
      </c>
      <c r="BC934" t="n">
        <v>42.6959</v>
      </c>
      <c r="BD934" t="n">
        <v>42.6959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680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27.33</v>
      </c>
      <c r="L935" t="s">
        <v>77</v>
      </c>
      <c r="M935" t="s"/>
      <c r="N935" t="s">
        <v>495</v>
      </c>
      <c r="O935" t="s">
        <v>79</v>
      </c>
      <c r="P935" t="s">
        <v>680</v>
      </c>
      <c r="Q935" t="s"/>
      <c r="R935" t="s">
        <v>117</v>
      </c>
      <c r="S935" t="s">
        <v>527</v>
      </c>
      <c r="T935" t="s">
        <v>82</v>
      </c>
      <c r="U935" t="s"/>
      <c r="V935" t="s">
        <v>83</v>
      </c>
      <c r="W935" t="s">
        <v>105</v>
      </c>
      <c r="X935" t="s"/>
      <c r="Y935" t="s">
        <v>85</v>
      </c>
      <c r="Z935">
        <f>HYPERLINK("https://hotel-media.eclerx.com/savepage/tk_15459884491372771_sr_71.html","info")</f>
        <v/>
      </c>
      <c r="AA935" t="n">
        <v>-2330116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106</v>
      </c>
      <c r="AL935" t="s"/>
      <c r="AM935" t="s"/>
      <c r="AN935" t="s"/>
      <c r="AO935" t="s"/>
      <c r="AP935" t="n">
        <v>89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2330116</v>
      </c>
      <c r="AZ935" t="s">
        <v>682</v>
      </c>
      <c r="BA935" t="s"/>
      <c r="BB935" t="n">
        <v>750120</v>
      </c>
      <c r="BC935" t="n">
        <v>42.6959</v>
      </c>
      <c r="BD935" t="n">
        <v>42.6959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680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27.67</v>
      </c>
      <c r="L936" t="s">
        <v>77</v>
      </c>
      <c r="M936" t="s"/>
      <c r="N936" t="s">
        <v>684</v>
      </c>
      <c r="O936" t="s">
        <v>79</v>
      </c>
      <c r="P936" t="s">
        <v>680</v>
      </c>
      <c r="Q936" t="s"/>
      <c r="R936" t="s">
        <v>117</v>
      </c>
      <c r="S936" t="s">
        <v>540</v>
      </c>
      <c r="T936" t="s">
        <v>82</v>
      </c>
      <c r="U936" t="s"/>
      <c r="V936" t="s">
        <v>83</v>
      </c>
      <c r="W936" t="s">
        <v>105</v>
      </c>
      <c r="X936" t="s"/>
      <c r="Y936" t="s">
        <v>85</v>
      </c>
      <c r="Z936">
        <f>HYPERLINK("https://hotel-media.eclerx.com/savepage/tk_15459884491372771_sr_71.html","info")</f>
        <v/>
      </c>
      <c r="AA936" t="n">
        <v>-2330116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106</v>
      </c>
      <c r="AL936" t="s"/>
      <c r="AM936" t="s"/>
      <c r="AN936" t="s"/>
      <c r="AO936" t="s"/>
      <c r="AP936" t="n">
        <v>89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2330116</v>
      </c>
      <c r="AZ936" t="s">
        <v>682</v>
      </c>
      <c r="BA936" t="s"/>
      <c r="BB936" t="n">
        <v>750120</v>
      </c>
      <c r="BC936" t="n">
        <v>42.6959</v>
      </c>
      <c r="BD936" t="n">
        <v>42.6959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680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28</v>
      </c>
      <c r="L937" t="s">
        <v>77</v>
      </c>
      <c r="M937" t="s"/>
      <c r="N937" t="s">
        <v>210</v>
      </c>
      <c r="O937" t="s">
        <v>79</v>
      </c>
      <c r="P937" t="s">
        <v>680</v>
      </c>
      <c r="Q937" t="s"/>
      <c r="R937" t="s">
        <v>117</v>
      </c>
      <c r="S937" t="s">
        <v>211</v>
      </c>
      <c r="T937" t="s">
        <v>82</v>
      </c>
      <c r="U937" t="s"/>
      <c r="V937" t="s">
        <v>83</v>
      </c>
      <c r="W937" t="s">
        <v>105</v>
      </c>
      <c r="X937" t="s"/>
      <c r="Y937" t="s">
        <v>85</v>
      </c>
      <c r="Z937">
        <f>HYPERLINK("https://hotel-media.eclerx.com/savepage/tk_15459884491372771_sr_71.html","info")</f>
        <v/>
      </c>
      <c r="AA937" t="n">
        <v>-2330116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106</v>
      </c>
      <c r="AL937" t="s"/>
      <c r="AM937" t="s"/>
      <c r="AN937" t="s"/>
      <c r="AO937" t="s"/>
      <c r="AP937" t="n">
        <v>89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2330116</v>
      </c>
      <c r="AZ937" t="s">
        <v>682</v>
      </c>
      <c r="BA937" t="s"/>
      <c r="BB937" t="n">
        <v>750120</v>
      </c>
      <c r="BC937" t="n">
        <v>42.6959</v>
      </c>
      <c r="BD937" t="n">
        <v>42.6959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680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28.67</v>
      </c>
      <c r="L938" t="s">
        <v>77</v>
      </c>
      <c r="M938" t="s"/>
      <c r="N938" t="s">
        <v>681</v>
      </c>
      <c r="O938" t="s">
        <v>79</v>
      </c>
      <c r="P938" t="s">
        <v>680</v>
      </c>
      <c r="Q938" t="s"/>
      <c r="R938" t="s">
        <v>117</v>
      </c>
      <c r="S938" t="s">
        <v>225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HYPERLINK("https://hotel-media.eclerx.com/savepage/tk_15459884491372771_sr_71.html","info")</f>
        <v/>
      </c>
      <c r="AA938" t="n">
        <v>-2330116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106</v>
      </c>
      <c r="AL938" t="s"/>
      <c r="AM938" t="s"/>
      <c r="AN938" t="s"/>
      <c r="AO938" t="s"/>
      <c r="AP938" t="n">
        <v>89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2330116</v>
      </c>
      <c r="AZ938" t="s">
        <v>682</v>
      </c>
      <c r="BA938" t="s"/>
      <c r="BB938" t="n">
        <v>750120</v>
      </c>
      <c r="BC938" t="n">
        <v>42.6959</v>
      </c>
      <c r="BD938" t="n">
        <v>42.6959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680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32</v>
      </c>
      <c r="L939" t="s">
        <v>77</v>
      </c>
      <c r="M939" t="s"/>
      <c r="N939" t="s">
        <v>681</v>
      </c>
      <c r="O939" t="s">
        <v>79</v>
      </c>
      <c r="P939" t="s">
        <v>680</v>
      </c>
      <c r="Q939" t="s"/>
      <c r="R939" t="s">
        <v>117</v>
      </c>
      <c r="S939" t="s">
        <v>472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HYPERLINK("https://hotel-media.eclerx.com/savepage/tk_15459884491372771_sr_71.html","info")</f>
        <v/>
      </c>
      <c r="AA939" t="n">
        <v>-2330116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106</v>
      </c>
      <c r="AL939" t="s"/>
      <c r="AM939" t="s"/>
      <c r="AN939" t="s"/>
      <c r="AO939" t="s"/>
      <c r="AP939" t="n">
        <v>89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2330116</v>
      </c>
      <c r="AZ939" t="s">
        <v>682</v>
      </c>
      <c r="BA939" t="s"/>
      <c r="BB939" t="n">
        <v>750120</v>
      </c>
      <c r="BC939" t="n">
        <v>42.6959</v>
      </c>
      <c r="BD939" t="n">
        <v>42.6959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680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33</v>
      </c>
      <c r="L940" t="s">
        <v>77</v>
      </c>
      <c r="M940" t="s"/>
      <c r="N940" t="s">
        <v>232</v>
      </c>
      <c r="O940" t="s">
        <v>79</v>
      </c>
      <c r="P940" t="s">
        <v>680</v>
      </c>
      <c r="Q940" t="s"/>
      <c r="R940" t="s">
        <v>117</v>
      </c>
      <c r="S940" t="s">
        <v>213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HYPERLINK("https://hotel-media.eclerx.com/savepage/tk_15459884491372771_sr_71.html","info")</f>
        <v/>
      </c>
      <c r="AA940" t="n">
        <v>-2330116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106</v>
      </c>
      <c r="AL940" t="s"/>
      <c r="AM940" t="s"/>
      <c r="AN940" t="s"/>
      <c r="AO940" t="s"/>
      <c r="AP940" t="n">
        <v>89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2330116</v>
      </c>
      <c r="AZ940" t="s">
        <v>682</v>
      </c>
      <c r="BA940" t="s"/>
      <c r="BB940" t="n">
        <v>750120</v>
      </c>
      <c r="BC940" t="n">
        <v>42.6959</v>
      </c>
      <c r="BD940" t="n">
        <v>42.6959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680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34.33</v>
      </c>
      <c r="L941" t="s">
        <v>77</v>
      </c>
      <c r="M941" t="s"/>
      <c r="N941" t="s">
        <v>684</v>
      </c>
      <c r="O941" t="s">
        <v>79</v>
      </c>
      <c r="P941" t="s">
        <v>680</v>
      </c>
      <c r="Q941" t="s"/>
      <c r="R941" t="s">
        <v>117</v>
      </c>
      <c r="S941" t="s">
        <v>223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HYPERLINK("https://hotel-media.eclerx.com/savepage/tk_15459884491372771_sr_71.html","info")</f>
        <v/>
      </c>
      <c r="AA941" t="n">
        <v>-2330116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106</v>
      </c>
      <c r="AL941" t="s"/>
      <c r="AM941" t="s"/>
      <c r="AN941" t="s"/>
      <c r="AO941" t="s"/>
      <c r="AP941" t="n">
        <v>89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2330116</v>
      </c>
      <c r="AZ941" t="s">
        <v>682</v>
      </c>
      <c r="BA941" t="s"/>
      <c r="BB941" t="n">
        <v>750120</v>
      </c>
      <c r="BC941" t="n">
        <v>42.6959</v>
      </c>
      <c r="BD941" t="n">
        <v>42.6959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680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38.33</v>
      </c>
      <c r="L942" t="s">
        <v>77</v>
      </c>
      <c r="M942" t="s"/>
      <c r="N942" t="s">
        <v>210</v>
      </c>
      <c r="O942" t="s">
        <v>79</v>
      </c>
      <c r="P942" t="s">
        <v>680</v>
      </c>
      <c r="Q942" t="s"/>
      <c r="R942" t="s">
        <v>117</v>
      </c>
      <c r="S942" t="s">
        <v>200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HYPERLINK("https://hotel-media.eclerx.com/savepage/tk_15459884491372771_sr_71.html","info")</f>
        <v/>
      </c>
      <c r="AA942" t="n">
        <v>-2330116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106</v>
      </c>
      <c r="AL942" t="s"/>
      <c r="AM942" t="s"/>
      <c r="AN942" t="s"/>
      <c r="AO942" t="s"/>
      <c r="AP942" t="n">
        <v>89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2330116</v>
      </c>
      <c r="AZ942" t="s">
        <v>682</v>
      </c>
      <c r="BA942" t="s"/>
      <c r="BB942" t="n">
        <v>750120</v>
      </c>
      <c r="BC942" t="n">
        <v>42.6959</v>
      </c>
      <c r="BD942" t="n">
        <v>42.6959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680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58.67</v>
      </c>
      <c r="L943" t="s">
        <v>77</v>
      </c>
      <c r="M943" t="s"/>
      <c r="N943" t="s">
        <v>685</v>
      </c>
      <c r="O943" t="s">
        <v>79</v>
      </c>
      <c r="P943" t="s">
        <v>680</v>
      </c>
      <c r="Q943" t="s"/>
      <c r="R943" t="s">
        <v>117</v>
      </c>
      <c r="S943" t="s">
        <v>686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HYPERLINK("https://hotel-media.eclerx.com/savepage/tk_15459884491372771_sr_71.html","info")</f>
        <v/>
      </c>
      <c r="AA943" t="n">
        <v>-2330116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106</v>
      </c>
      <c r="AL943" t="s"/>
      <c r="AM943" t="s"/>
      <c r="AN943" t="s"/>
      <c r="AO943" t="s"/>
      <c r="AP943" t="n">
        <v>89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2330116</v>
      </c>
      <c r="AZ943" t="s">
        <v>682</v>
      </c>
      <c r="BA943" t="s"/>
      <c r="BB943" t="n">
        <v>750120</v>
      </c>
      <c r="BC943" t="n">
        <v>42.6959</v>
      </c>
      <c r="BD943" t="n">
        <v>42.6959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680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60</v>
      </c>
      <c r="L944" t="s">
        <v>77</v>
      </c>
      <c r="M944" t="s"/>
      <c r="N944" t="s">
        <v>266</v>
      </c>
      <c r="O944" t="s">
        <v>79</v>
      </c>
      <c r="P944" t="s">
        <v>680</v>
      </c>
      <c r="Q944" t="s"/>
      <c r="R944" t="s">
        <v>117</v>
      </c>
      <c r="S944" t="s">
        <v>555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HYPERLINK("https://hotel-media.eclerx.com/savepage/tk_15459884491372771_sr_71.html","info")</f>
        <v/>
      </c>
      <c r="AA944" t="n">
        <v>-2330116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106</v>
      </c>
      <c r="AL944" t="s"/>
      <c r="AM944" t="s"/>
      <c r="AN944" t="s"/>
      <c r="AO944" t="s"/>
      <c r="AP944" t="n">
        <v>89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2330116</v>
      </c>
      <c r="AZ944" t="s">
        <v>682</v>
      </c>
      <c r="BA944" t="s"/>
      <c r="BB944" t="n">
        <v>750120</v>
      </c>
      <c r="BC944" t="n">
        <v>42.6959</v>
      </c>
      <c r="BD944" t="n">
        <v>42.6959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680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77.67</v>
      </c>
      <c r="L945" t="s">
        <v>77</v>
      </c>
      <c r="M945" t="s"/>
      <c r="N945" t="s">
        <v>687</v>
      </c>
      <c r="O945" t="s">
        <v>79</v>
      </c>
      <c r="P945" t="s">
        <v>680</v>
      </c>
      <c r="Q945" t="s"/>
      <c r="R945" t="s">
        <v>117</v>
      </c>
      <c r="S945" t="s">
        <v>521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HYPERLINK("https://hotel-media.eclerx.com/savepage/tk_15459884491372771_sr_71.html","info")</f>
        <v/>
      </c>
      <c r="AA945" t="n">
        <v>-2330116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106</v>
      </c>
      <c r="AL945" t="s"/>
      <c r="AM945" t="s"/>
      <c r="AN945" t="s"/>
      <c r="AO945" t="s"/>
      <c r="AP945" t="n">
        <v>89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2330116</v>
      </c>
      <c r="AZ945" t="s">
        <v>682</v>
      </c>
      <c r="BA945" t="s"/>
      <c r="BB945" t="n">
        <v>750120</v>
      </c>
      <c r="BC945" t="n">
        <v>42.6959</v>
      </c>
      <c r="BD945" t="n">
        <v>42.6959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690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42</v>
      </c>
      <c r="L946" t="s">
        <v>77</v>
      </c>
      <c r="M946" t="s"/>
      <c r="N946" t="s">
        <v>293</v>
      </c>
      <c r="O946" t="s">
        <v>79</v>
      </c>
      <c r="P946" t="s">
        <v>690</v>
      </c>
      <c r="Q946" t="s"/>
      <c r="R946" t="s">
        <v>162</v>
      </c>
      <c r="S946" t="s">
        <v>354</v>
      </c>
      <c r="T946" t="s">
        <v>82</v>
      </c>
      <c r="U946" t="s"/>
      <c r="V946" t="s">
        <v>83</v>
      </c>
      <c r="W946" t="s">
        <v>105</v>
      </c>
      <c r="X946" t="s"/>
      <c r="Y946" t="s">
        <v>85</v>
      </c>
      <c r="Z946">
        <f>HYPERLINK("https://hotel-media.eclerx.com/savepage/tk_1545988284242573_sr_70.html","info")</f>
        <v/>
      </c>
      <c r="AA946" t="n">
        <v>-2992954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/>
      <c r="AO946" t="s"/>
      <c r="AP946" t="n">
        <v>54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2992954</v>
      </c>
      <c r="AZ946" t="s">
        <v>691</v>
      </c>
      <c r="BA946" t="s"/>
      <c r="BB946" t="n">
        <v>112071</v>
      </c>
      <c r="BC946" t="n">
        <v>42.6725</v>
      </c>
      <c r="BD946" t="n">
        <v>42.6725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690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42</v>
      </c>
      <c r="L947" t="s">
        <v>77</v>
      </c>
      <c r="M947" t="s"/>
      <c r="N947" t="s">
        <v>122</v>
      </c>
      <c r="O947" t="s">
        <v>79</v>
      </c>
      <c r="P947" t="s">
        <v>690</v>
      </c>
      <c r="Q947" t="s"/>
      <c r="R947" t="s">
        <v>162</v>
      </c>
      <c r="S947" t="s">
        <v>354</v>
      </c>
      <c r="T947" t="s">
        <v>82</v>
      </c>
      <c r="U947" t="s"/>
      <c r="V947" t="s">
        <v>83</v>
      </c>
      <c r="W947" t="s">
        <v>105</v>
      </c>
      <c r="X947" t="s"/>
      <c r="Y947" t="s">
        <v>85</v>
      </c>
      <c r="Z947">
        <f>HYPERLINK("https://hotel-media.eclerx.com/savepage/tk_1545988284242573_sr_70.html","info")</f>
        <v/>
      </c>
      <c r="AA947" t="n">
        <v>-2992954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54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2992954</v>
      </c>
      <c r="AZ947" t="s">
        <v>691</v>
      </c>
      <c r="BA947" t="s"/>
      <c r="BB947" t="n">
        <v>112071</v>
      </c>
      <c r="BC947" t="n">
        <v>42.6725</v>
      </c>
      <c r="BD947" t="n">
        <v>42.6725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690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42.67</v>
      </c>
      <c r="L948" t="s">
        <v>77</v>
      </c>
      <c r="M948" t="s"/>
      <c r="N948" t="s">
        <v>122</v>
      </c>
      <c r="O948" t="s">
        <v>79</v>
      </c>
      <c r="P948" t="s">
        <v>690</v>
      </c>
      <c r="Q948" t="s"/>
      <c r="R948" t="s">
        <v>162</v>
      </c>
      <c r="S948" t="s">
        <v>449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HYPERLINK("https://hotel-media.eclerx.com/savepage/tk_1545988284242573_sr_70.html","info")</f>
        <v/>
      </c>
      <c r="AA948" t="n">
        <v>-2992954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54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2992954</v>
      </c>
      <c r="AZ948" t="s">
        <v>691</v>
      </c>
      <c r="BA948" t="s"/>
      <c r="BB948" t="n">
        <v>112071</v>
      </c>
      <c r="BC948" t="n">
        <v>42.6725</v>
      </c>
      <c r="BD948" t="n">
        <v>42.6725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690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45</v>
      </c>
      <c r="L949" t="s">
        <v>77</v>
      </c>
      <c r="M949" t="s"/>
      <c r="N949" t="s">
        <v>293</v>
      </c>
      <c r="O949" t="s">
        <v>79</v>
      </c>
      <c r="P949" t="s">
        <v>690</v>
      </c>
      <c r="Q949" t="s"/>
      <c r="R949" t="s">
        <v>162</v>
      </c>
      <c r="S949" t="s">
        <v>453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HYPERLINK("https://hotel-media.eclerx.com/savepage/tk_1545988284242573_sr_70.html","info")</f>
        <v/>
      </c>
      <c r="AA949" t="n">
        <v>-2992954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54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2992954</v>
      </c>
      <c r="AZ949" t="s">
        <v>691</v>
      </c>
      <c r="BA949" t="s"/>
      <c r="BB949" t="n">
        <v>112071</v>
      </c>
      <c r="BC949" t="n">
        <v>42.6725</v>
      </c>
      <c r="BD949" t="n">
        <v>42.6725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690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45</v>
      </c>
      <c r="L950" t="s">
        <v>77</v>
      </c>
      <c r="M950" t="s"/>
      <c r="N950" t="s">
        <v>692</v>
      </c>
      <c r="O950" t="s">
        <v>79</v>
      </c>
      <c r="P950" t="s">
        <v>690</v>
      </c>
      <c r="Q950" t="s"/>
      <c r="R950" t="s">
        <v>162</v>
      </c>
      <c r="S950" t="s">
        <v>453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HYPERLINK("https://hotel-media.eclerx.com/savepage/tk_1545988284242573_sr_70.html","info")</f>
        <v/>
      </c>
      <c r="AA950" t="n">
        <v>-2992954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54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2992954</v>
      </c>
      <c r="AZ950" t="s">
        <v>691</v>
      </c>
      <c r="BA950" t="s"/>
      <c r="BB950" t="n">
        <v>112071</v>
      </c>
      <c r="BC950" t="n">
        <v>42.6725</v>
      </c>
      <c r="BD950" t="n">
        <v>42.6725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690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45</v>
      </c>
      <c r="L951" t="s">
        <v>77</v>
      </c>
      <c r="M951" t="s"/>
      <c r="N951" t="s">
        <v>693</v>
      </c>
      <c r="O951" t="s">
        <v>79</v>
      </c>
      <c r="P951" t="s">
        <v>690</v>
      </c>
      <c r="Q951" t="s"/>
      <c r="R951" t="s">
        <v>162</v>
      </c>
      <c r="S951" t="s">
        <v>453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HYPERLINK("https://hotel-media.eclerx.com/savepage/tk_1545988284242573_sr_70.html","info")</f>
        <v/>
      </c>
      <c r="AA951" t="n">
        <v>-2992954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54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2992954</v>
      </c>
      <c r="AZ951" t="s">
        <v>691</v>
      </c>
      <c r="BA951" t="s"/>
      <c r="BB951" t="n">
        <v>112071</v>
      </c>
      <c r="BC951" t="n">
        <v>42.6725</v>
      </c>
      <c r="BD951" t="n">
        <v>42.6725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690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46.33</v>
      </c>
      <c r="L952" t="s">
        <v>77</v>
      </c>
      <c r="M952" t="s"/>
      <c r="N952" t="s">
        <v>234</v>
      </c>
      <c r="O952" t="s">
        <v>79</v>
      </c>
      <c r="P952" t="s">
        <v>690</v>
      </c>
      <c r="Q952" t="s"/>
      <c r="R952" t="s">
        <v>162</v>
      </c>
      <c r="S952" t="s">
        <v>356</v>
      </c>
      <c r="T952" t="s">
        <v>82</v>
      </c>
      <c r="U952" t="s"/>
      <c r="V952" t="s">
        <v>83</v>
      </c>
      <c r="W952" t="s">
        <v>105</v>
      </c>
      <c r="X952" t="s"/>
      <c r="Y952" t="s">
        <v>85</v>
      </c>
      <c r="Z952">
        <f>HYPERLINK("https://hotel-media.eclerx.com/savepage/tk_1545988284242573_sr_70.html","info")</f>
        <v/>
      </c>
      <c r="AA952" t="n">
        <v>-2992954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54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2992954</v>
      </c>
      <c r="AZ952" t="s">
        <v>691</v>
      </c>
      <c r="BA952" t="s"/>
      <c r="BB952" t="n">
        <v>112071</v>
      </c>
      <c r="BC952" t="n">
        <v>42.6725</v>
      </c>
      <c r="BD952" t="n">
        <v>42.6725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690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48.33</v>
      </c>
      <c r="L953" t="s">
        <v>77</v>
      </c>
      <c r="M953" t="s"/>
      <c r="N953" t="s">
        <v>234</v>
      </c>
      <c r="O953" t="s">
        <v>79</v>
      </c>
      <c r="P953" t="s">
        <v>690</v>
      </c>
      <c r="Q953" t="s"/>
      <c r="R953" t="s">
        <v>162</v>
      </c>
      <c r="S953" t="s">
        <v>201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HYPERLINK("https://hotel-media.eclerx.com/savepage/tk_1545988284242573_sr_70.html","info")</f>
        <v/>
      </c>
      <c r="AA953" t="n">
        <v>-2992954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54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2992954</v>
      </c>
      <c r="AZ953" t="s">
        <v>691</v>
      </c>
      <c r="BA953" t="s"/>
      <c r="BB953" t="n">
        <v>112071</v>
      </c>
      <c r="BC953" t="n">
        <v>42.6725</v>
      </c>
      <c r="BD953" t="n">
        <v>42.6725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690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68.33</v>
      </c>
      <c r="L954" t="s">
        <v>77</v>
      </c>
      <c r="M954" t="s"/>
      <c r="N954" t="s">
        <v>184</v>
      </c>
      <c r="O954" t="s">
        <v>79</v>
      </c>
      <c r="P954" t="s">
        <v>690</v>
      </c>
      <c r="Q954" t="s"/>
      <c r="R954" t="s">
        <v>162</v>
      </c>
      <c r="S954" t="s">
        <v>520</v>
      </c>
      <c r="T954" t="s">
        <v>82</v>
      </c>
      <c r="U954" t="s"/>
      <c r="V954" t="s">
        <v>83</v>
      </c>
      <c r="W954" t="s">
        <v>105</v>
      </c>
      <c r="X954" t="s"/>
      <c r="Y954" t="s">
        <v>85</v>
      </c>
      <c r="Z954">
        <f>HYPERLINK("https://hotel-media.eclerx.com/savepage/tk_1545988284242573_sr_70.html","info")</f>
        <v/>
      </c>
      <c r="AA954" t="n">
        <v>-2992954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54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2992954</v>
      </c>
      <c r="AZ954" t="s">
        <v>691</v>
      </c>
      <c r="BA954" t="s"/>
      <c r="BB954" t="n">
        <v>112071</v>
      </c>
      <c r="BC954" t="n">
        <v>42.6725</v>
      </c>
      <c r="BD954" t="n">
        <v>42.6725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690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68.67</v>
      </c>
      <c r="L955" t="s">
        <v>77</v>
      </c>
      <c r="M955" t="s"/>
      <c r="N955" t="s">
        <v>184</v>
      </c>
      <c r="O955" t="s">
        <v>79</v>
      </c>
      <c r="P955" t="s">
        <v>690</v>
      </c>
      <c r="Q955" t="s"/>
      <c r="R955" t="s">
        <v>162</v>
      </c>
      <c r="S955" t="s">
        <v>283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HYPERLINK("https://hotel-media.eclerx.com/savepage/tk_1545988284242573_sr_70.html","info")</f>
        <v/>
      </c>
      <c r="AA955" t="n">
        <v>-2992954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54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2992954</v>
      </c>
      <c r="AZ955" t="s">
        <v>691</v>
      </c>
      <c r="BA955" t="s"/>
      <c r="BB955" t="n">
        <v>112071</v>
      </c>
      <c r="BC955" t="n">
        <v>42.6725</v>
      </c>
      <c r="BD955" t="n">
        <v>42.6725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690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694</v>
      </c>
      <c r="O956" t="s">
        <v>79</v>
      </c>
      <c r="P956" t="s">
        <v>690</v>
      </c>
      <c r="Q956" t="s"/>
      <c r="R956" t="s">
        <v>162</v>
      </c>
      <c r="S956" t="s">
        <v>695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HYPERLINK("https://hotel-media.eclerx.com/savepage/tk_1545988284242573_sr_70.html","info")</f>
        <v/>
      </c>
      <c r="AA956" t="n">
        <v>-2992954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54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2992954</v>
      </c>
      <c r="AZ956" t="s">
        <v>691</v>
      </c>
      <c r="BA956" t="s"/>
      <c r="BB956" t="n">
        <v>112071</v>
      </c>
      <c r="BC956" t="n">
        <v>42.6725</v>
      </c>
      <c r="BD956" t="n">
        <v>42.6725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690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71.33</v>
      </c>
      <c r="L957" t="s">
        <v>77</v>
      </c>
      <c r="M957" t="s"/>
      <c r="N957" t="s">
        <v>696</v>
      </c>
      <c r="O957" t="s">
        <v>79</v>
      </c>
      <c r="P957" t="s">
        <v>690</v>
      </c>
      <c r="Q957" t="s"/>
      <c r="R957" t="s">
        <v>162</v>
      </c>
      <c r="S957" t="s">
        <v>697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HYPERLINK("https://hotel-media.eclerx.com/savepage/tk_1545988284242573_sr_70.html","info")</f>
        <v/>
      </c>
      <c r="AA957" t="n">
        <v>-2992954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54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2992954</v>
      </c>
      <c r="AZ957" t="s">
        <v>691</v>
      </c>
      <c r="BA957" t="s"/>
      <c r="BB957" t="n">
        <v>112071</v>
      </c>
      <c r="BC957" t="n">
        <v>42.6725</v>
      </c>
      <c r="BD957" t="n">
        <v>42.6725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690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78.33</v>
      </c>
      <c r="L958" t="s">
        <v>77</v>
      </c>
      <c r="M958" t="s"/>
      <c r="N958" t="s">
        <v>698</v>
      </c>
      <c r="O958" t="s">
        <v>79</v>
      </c>
      <c r="P958" t="s">
        <v>690</v>
      </c>
      <c r="Q958" t="s"/>
      <c r="R958" t="s">
        <v>162</v>
      </c>
      <c r="S958" t="s">
        <v>241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HYPERLINK("https://hotel-media.eclerx.com/savepage/tk_1545988284242573_sr_70.html","info")</f>
        <v/>
      </c>
      <c r="AA958" t="n">
        <v>-2992954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54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2992954</v>
      </c>
      <c r="AZ958" t="s">
        <v>691</v>
      </c>
      <c r="BA958" t="s"/>
      <c r="BB958" t="n">
        <v>112071</v>
      </c>
      <c r="BC958" t="n">
        <v>42.6725</v>
      </c>
      <c r="BD958" t="n">
        <v>42.6725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690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91</v>
      </c>
      <c r="L959" t="s">
        <v>77</v>
      </c>
      <c r="M959" t="s"/>
      <c r="N959" t="s">
        <v>300</v>
      </c>
      <c r="O959" t="s">
        <v>79</v>
      </c>
      <c r="P959" t="s">
        <v>690</v>
      </c>
      <c r="Q959" t="s"/>
      <c r="R959" t="s">
        <v>162</v>
      </c>
      <c r="S959" t="s">
        <v>278</v>
      </c>
      <c r="T959" t="s">
        <v>82</v>
      </c>
      <c r="U959" t="s"/>
      <c r="V959" t="s">
        <v>83</v>
      </c>
      <c r="W959" t="s">
        <v>105</v>
      </c>
      <c r="X959" t="s"/>
      <c r="Y959" t="s">
        <v>85</v>
      </c>
      <c r="Z959">
        <f>HYPERLINK("https://hotel-media.eclerx.com/savepage/tk_1545988284242573_sr_70.html","info")</f>
        <v/>
      </c>
      <c r="AA959" t="n">
        <v>-2992954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54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2992954</v>
      </c>
      <c r="AZ959" t="s">
        <v>691</v>
      </c>
      <c r="BA959" t="s"/>
      <c r="BB959" t="n">
        <v>112071</v>
      </c>
      <c r="BC959" t="n">
        <v>42.6725</v>
      </c>
      <c r="BD959" t="n">
        <v>42.6725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690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91</v>
      </c>
      <c r="L960" t="s">
        <v>77</v>
      </c>
      <c r="M960" t="s"/>
      <c r="N960" t="s">
        <v>699</v>
      </c>
      <c r="O960" t="s">
        <v>79</v>
      </c>
      <c r="P960" t="s">
        <v>690</v>
      </c>
      <c r="Q960" t="s"/>
      <c r="R960" t="s">
        <v>162</v>
      </c>
      <c r="S960" t="s">
        <v>278</v>
      </c>
      <c r="T960" t="s">
        <v>82</v>
      </c>
      <c r="U960" t="s"/>
      <c r="V960" t="s">
        <v>83</v>
      </c>
      <c r="W960" t="s">
        <v>105</v>
      </c>
      <c r="X960" t="s"/>
      <c r="Y960" t="s">
        <v>85</v>
      </c>
      <c r="Z960">
        <f>HYPERLINK("https://hotel-media.eclerx.com/savepage/tk_1545988284242573_sr_70.html","info")</f>
        <v/>
      </c>
      <c r="AA960" t="n">
        <v>-2992954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54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2992954</v>
      </c>
      <c r="AZ960" t="s">
        <v>691</v>
      </c>
      <c r="BA960" t="s"/>
      <c r="BB960" t="n">
        <v>112071</v>
      </c>
      <c r="BC960" t="n">
        <v>42.6725</v>
      </c>
      <c r="BD960" t="n">
        <v>42.6725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690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91.67</v>
      </c>
      <c r="L961" t="s">
        <v>77</v>
      </c>
      <c r="M961" t="s"/>
      <c r="N961" t="s">
        <v>699</v>
      </c>
      <c r="O961" t="s">
        <v>79</v>
      </c>
      <c r="P961" t="s">
        <v>690</v>
      </c>
      <c r="Q961" t="s"/>
      <c r="R961" t="s">
        <v>162</v>
      </c>
      <c r="S961" t="s">
        <v>700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HYPERLINK("https://hotel-media.eclerx.com/savepage/tk_1545988284242573_sr_70.html","info")</f>
        <v/>
      </c>
      <c r="AA961" t="n">
        <v>-2992954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54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2992954</v>
      </c>
      <c r="AZ961" t="s">
        <v>691</v>
      </c>
      <c r="BA961" t="s"/>
      <c r="BB961" t="n">
        <v>112071</v>
      </c>
      <c r="BC961" t="n">
        <v>42.6725</v>
      </c>
      <c r="BD961" t="n">
        <v>42.6725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690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91.67</v>
      </c>
      <c r="L962" t="s">
        <v>77</v>
      </c>
      <c r="M962" t="s"/>
      <c r="N962" t="s">
        <v>300</v>
      </c>
      <c r="O962" t="s">
        <v>79</v>
      </c>
      <c r="P962" t="s">
        <v>690</v>
      </c>
      <c r="Q962" t="s"/>
      <c r="R962" t="s">
        <v>162</v>
      </c>
      <c r="S962" t="s">
        <v>700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HYPERLINK("https://hotel-media.eclerx.com/savepage/tk_1545988284242573_sr_70.html","info")</f>
        <v/>
      </c>
      <c r="AA962" t="n">
        <v>-2992954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54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2992954</v>
      </c>
      <c r="AZ962" t="s">
        <v>691</v>
      </c>
      <c r="BA962" t="s"/>
      <c r="BB962" t="n">
        <v>112071</v>
      </c>
      <c r="BC962" t="n">
        <v>42.6725</v>
      </c>
      <c r="BD962" t="n">
        <v>42.6725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690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94</v>
      </c>
      <c r="L963" t="s">
        <v>77</v>
      </c>
      <c r="M963" t="s"/>
      <c r="N963" t="s">
        <v>701</v>
      </c>
      <c r="O963" t="s">
        <v>79</v>
      </c>
      <c r="P963" t="s">
        <v>690</v>
      </c>
      <c r="Q963" t="s"/>
      <c r="R963" t="s">
        <v>162</v>
      </c>
      <c r="S963" t="s">
        <v>624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HYPERLINK("https://hotel-media.eclerx.com/savepage/tk_1545988284242573_sr_70.html","info")</f>
        <v/>
      </c>
      <c r="AA963" t="n">
        <v>-2992954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54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2992954</v>
      </c>
      <c r="AZ963" t="s">
        <v>691</v>
      </c>
      <c r="BA963" t="s"/>
      <c r="BB963" t="n">
        <v>112071</v>
      </c>
      <c r="BC963" t="n">
        <v>42.6725</v>
      </c>
      <c r="BD963" t="n">
        <v>42.6725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690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303</v>
      </c>
      <c r="L964" t="s">
        <v>77</v>
      </c>
      <c r="M964" t="s"/>
      <c r="N964" t="s">
        <v>702</v>
      </c>
      <c r="O964" t="s">
        <v>79</v>
      </c>
      <c r="P964" t="s">
        <v>690</v>
      </c>
      <c r="Q964" t="s"/>
      <c r="R964" t="s">
        <v>162</v>
      </c>
      <c r="S964" t="s">
        <v>703</v>
      </c>
      <c r="T964" t="s">
        <v>82</v>
      </c>
      <c r="U964" t="s"/>
      <c r="V964" t="s">
        <v>83</v>
      </c>
      <c r="W964" t="s">
        <v>105</v>
      </c>
      <c r="X964" t="s"/>
      <c r="Y964" t="s">
        <v>85</v>
      </c>
      <c r="Z964">
        <f>HYPERLINK("https://hotel-media.eclerx.com/savepage/tk_1545988284242573_sr_70.html","info")</f>
        <v/>
      </c>
      <c r="AA964" t="n">
        <v>-2992954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54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2992954</v>
      </c>
      <c r="AZ964" t="s">
        <v>691</v>
      </c>
      <c r="BA964" t="s"/>
      <c r="BB964" t="n">
        <v>112071</v>
      </c>
      <c r="BC964" t="n">
        <v>42.6725</v>
      </c>
      <c r="BD964" t="n">
        <v>42.6725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690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310</v>
      </c>
      <c r="L965" t="s">
        <v>77</v>
      </c>
      <c r="M965" t="s"/>
      <c r="N965" t="s">
        <v>702</v>
      </c>
      <c r="O965" t="s">
        <v>79</v>
      </c>
      <c r="P965" t="s">
        <v>690</v>
      </c>
      <c r="Q965" t="s"/>
      <c r="R965" t="s">
        <v>162</v>
      </c>
      <c r="S965" t="s">
        <v>704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HYPERLINK("https://hotel-media.eclerx.com/savepage/tk_1545988284242573_sr_70.html","info")</f>
        <v/>
      </c>
      <c r="AA965" t="n">
        <v>-2992954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54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2992954</v>
      </c>
      <c r="AZ965" t="s">
        <v>691</v>
      </c>
      <c r="BA965" t="s"/>
      <c r="BB965" t="n">
        <v>112071</v>
      </c>
      <c r="BC965" t="n">
        <v>42.6725</v>
      </c>
      <c r="BD965" t="n">
        <v>42.6725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690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606.33</v>
      </c>
      <c r="L966" t="s">
        <v>77</v>
      </c>
      <c r="M966" t="s"/>
      <c r="N966" t="s">
        <v>705</v>
      </c>
      <c r="O966" t="s">
        <v>79</v>
      </c>
      <c r="P966" t="s">
        <v>690</v>
      </c>
      <c r="Q966" t="s"/>
      <c r="R966" t="s">
        <v>162</v>
      </c>
      <c r="S966" t="s">
        <v>706</v>
      </c>
      <c r="T966" t="s">
        <v>82</v>
      </c>
      <c r="U966" t="s"/>
      <c r="V966" t="s">
        <v>83</v>
      </c>
      <c r="W966" t="s">
        <v>105</v>
      </c>
      <c r="X966" t="s"/>
      <c r="Y966" t="s">
        <v>85</v>
      </c>
      <c r="Z966">
        <f>HYPERLINK("https://hotel-media.eclerx.com/savepage/tk_1545988284242573_sr_70.html","info")</f>
        <v/>
      </c>
      <c r="AA966" t="n">
        <v>-2992954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54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2992954</v>
      </c>
      <c r="AZ966" t="s">
        <v>691</v>
      </c>
      <c r="BA966" t="s"/>
      <c r="BB966" t="n">
        <v>112071</v>
      </c>
      <c r="BC966" t="n">
        <v>42.6725</v>
      </c>
      <c r="BD966" t="n">
        <v>42.6725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690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611.67</v>
      </c>
      <c r="L967" t="s">
        <v>77</v>
      </c>
      <c r="M967" t="s"/>
      <c r="N967" t="s">
        <v>707</v>
      </c>
      <c r="O967" t="s">
        <v>79</v>
      </c>
      <c r="P967" t="s">
        <v>690</v>
      </c>
      <c r="Q967" t="s"/>
      <c r="R967" t="s">
        <v>162</v>
      </c>
      <c r="S967" t="s">
        <v>708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HYPERLINK("https://hotel-media.eclerx.com/savepage/tk_1545988284242573_sr_70.html","info")</f>
        <v/>
      </c>
      <c r="AA967" t="n">
        <v>-2992954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/>
      <c r="AO967" t="s"/>
      <c r="AP967" t="n">
        <v>54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2992954</v>
      </c>
      <c r="AZ967" t="s">
        <v>691</v>
      </c>
      <c r="BA967" t="s"/>
      <c r="BB967" t="n">
        <v>112071</v>
      </c>
      <c r="BC967" t="n">
        <v>42.6725</v>
      </c>
      <c r="BD967" t="n">
        <v>42.6725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690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695.67</v>
      </c>
      <c r="L968" t="s">
        <v>77</v>
      </c>
      <c r="M968" t="s"/>
      <c r="N968" t="s">
        <v>709</v>
      </c>
      <c r="O968" t="s">
        <v>79</v>
      </c>
      <c r="P968" t="s">
        <v>690</v>
      </c>
      <c r="Q968" t="s"/>
      <c r="R968" t="s">
        <v>162</v>
      </c>
      <c r="S968" t="s">
        <v>710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HYPERLINK("https://hotel-media.eclerx.com/savepage/tk_1545988284242573_sr_70.html","info")</f>
        <v/>
      </c>
      <c r="AA968" t="n">
        <v>-2992954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/>
      <c r="AO968" t="s"/>
      <c r="AP968" t="n">
        <v>54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2992954</v>
      </c>
      <c r="AZ968" t="s">
        <v>691</v>
      </c>
      <c r="BA968" t="s"/>
      <c r="BB968" t="n">
        <v>112071</v>
      </c>
      <c r="BC968" t="n">
        <v>42.6725</v>
      </c>
      <c r="BD968" t="n">
        <v>42.6725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485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37.67</v>
      </c>
      <c r="L969" t="s">
        <v>77</v>
      </c>
      <c r="M969" t="s"/>
      <c r="N969" t="s">
        <v>486</v>
      </c>
      <c r="O969" t="s">
        <v>79</v>
      </c>
      <c r="P969" t="s">
        <v>485</v>
      </c>
      <c r="Q969" t="s"/>
      <c r="R969" t="s">
        <v>80</v>
      </c>
      <c r="S969" t="s">
        <v>286</v>
      </c>
      <c r="T969" t="s">
        <v>82</v>
      </c>
      <c r="U969" t="s"/>
      <c r="V969" t="s">
        <v>83</v>
      </c>
      <c r="W969" t="s"/>
      <c r="X969" t="s"/>
      <c r="Y969" t="s">
        <v>85</v>
      </c>
      <c r="Z969">
        <f>HYPERLINK("https://hotel-media.eclerx.com/savepage/tk_15459885145560179_sr_71.html","info")</f>
        <v/>
      </c>
      <c r="AA969" t="n">
        <v>-6763305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/>
      <c r="AO969" t="s"/>
      <c r="AP969" t="n">
        <v>103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6763305</v>
      </c>
      <c r="AZ969" t="s">
        <v>487</v>
      </c>
      <c r="BA969" t="s"/>
      <c r="BB969" t="n">
        <v>2908842</v>
      </c>
      <c r="BC969" t="n">
        <v>42.275</v>
      </c>
      <c r="BD969" t="n">
        <v>42.275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485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41.33</v>
      </c>
      <c r="L970" t="s">
        <v>77</v>
      </c>
      <c r="M970" t="s"/>
      <c r="N970" t="s">
        <v>488</v>
      </c>
      <c r="O970" t="s">
        <v>79</v>
      </c>
      <c r="P970" t="s">
        <v>485</v>
      </c>
      <c r="Q970" t="s"/>
      <c r="R970" t="s">
        <v>80</v>
      </c>
      <c r="S970" t="s">
        <v>125</v>
      </c>
      <c r="T970" t="s">
        <v>82</v>
      </c>
      <c r="U970" t="s"/>
      <c r="V970" t="s">
        <v>83</v>
      </c>
      <c r="W970" t="s"/>
      <c r="X970" t="s"/>
      <c r="Y970" t="s">
        <v>85</v>
      </c>
      <c r="Z970">
        <f>HYPERLINK("https://hotel-media.eclerx.com/savepage/tk_15459885145560179_sr_71.html","info")</f>
        <v/>
      </c>
      <c r="AA970" t="n">
        <v>-6763305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/>
      <c r="AO970" t="s"/>
      <c r="AP970" t="n">
        <v>103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6763305</v>
      </c>
      <c r="AZ970" t="s">
        <v>487</v>
      </c>
      <c r="BA970" t="s"/>
      <c r="BB970" t="n">
        <v>2908842</v>
      </c>
      <c r="BC970" t="n">
        <v>42.275</v>
      </c>
      <c r="BD970" t="n">
        <v>42.275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485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489</v>
      </c>
      <c r="O971" t="s">
        <v>79</v>
      </c>
      <c r="P971" t="s">
        <v>485</v>
      </c>
      <c r="Q971" t="s"/>
      <c r="R971" t="s">
        <v>80</v>
      </c>
      <c r="S971" t="s">
        <v>453</v>
      </c>
      <c r="T971" t="s">
        <v>82</v>
      </c>
      <c r="U971" t="s"/>
      <c r="V971" t="s">
        <v>83</v>
      </c>
      <c r="W971" t="s"/>
      <c r="X971" t="s"/>
      <c r="Y971" t="s">
        <v>85</v>
      </c>
      <c r="Z971">
        <f>HYPERLINK("https://hotel-media.eclerx.com/savepage/tk_15459885145560179_sr_71.html","info")</f>
        <v/>
      </c>
      <c r="AA971" t="n">
        <v>-6763305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/>
      <c r="AO971" t="s"/>
      <c r="AP971" t="n">
        <v>103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6763305</v>
      </c>
      <c r="AZ971" t="s">
        <v>487</v>
      </c>
      <c r="BA971" t="s"/>
      <c r="BB971" t="n">
        <v>2908842</v>
      </c>
      <c r="BC971" t="n">
        <v>42.275</v>
      </c>
      <c r="BD971" t="n">
        <v>42.275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485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45</v>
      </c>
      <c r="L972" t="s">
        <v>77</v>
      </c>
      <c r="M972" t="s"/>
      <c r="N972" t="s">
        <v>486</v>
      </c>
      <c r="O972" t="s">
        <v>79</v>
      </c>
      <c r="P972" t="s">
        <v>485</v>
      </c>
      <c r="Q972" t="s"/>
      <c r="R972" t="s">
        <v>80</v>
      </c>
      <c r="S972" t="s">
        <v>453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HYPERLINK("https://hotel-media.eclerx.com/savepage/tk_15459885145560179_sr_71.html","info")</f>
        <v/>
      </c>
      <c r="AA972" t="n">
        <v>-6763305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/>
      <c r="AO972" t="s"/>
      <c r="AP972" t="n">
        <v>103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6763305</v>
      </c>
      <c r="AZ972" t="s">
        <v>487</v>
      </c>
      <c r="BA972" t="s"/>
      <c r="BB972" t="n">
        <v>2908842</v>
      </c>
      <c r="BC972" t="n">
        <v>42.275</v>
      </c>
      <c r="BD972" t="n">
        <v>42.275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485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48.67</v>
      </c>
      <c r="L973" t="s">
        <v>77</v>
      </c>
      <c r="M973" t="s"/>
      <c r="N973" t="s">
        <v>488</v>
      </c>
      <c r="O973" t="s">
        <v>79</v>
      </c>
      <c r="P973" t="s">
        <v>485</v>
      </c>
      <c r="Q973" t="s"/>
      <c r="R973" t="s">
        <v>80</v>
      </c>
      <c r="S973" t="s">
        <v>188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HYPERLINK("https://hotel-media.eclerx.com/savepage/tk_15459885145560179_sr_71.html","info")</f>
        <v/>
      </c>
      <c r="AA973" t="n">
        <v>-6763305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/>
      <c r="AO973" t="s"/>
      <c r="AP973" t="n">
        <v>103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6763305</v>
      </c>
      <c r="AZ973" t="s">
        <v>487</v>
      </c>
      <c r="BA973" t="s"/>
      <c r="BB973" t="n">
        <v>2908842</v>
      </c>
      <c r="BC973" t="n">
        <v>42.275</v>
      </c>
      <c r="BD973" t="n">
        <v>42.275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485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52.33</v>
      </c>
      <c r="L974" t="s">
        <v>77</v>
      </c>
      <c r="M974" t="s"/>
      <c r="N974" t="s">
        <v>489</v>
      </c>
      <c r="O974" t="s">
        <v>79</v>
      </c>
      <c r="P974" t="s">
        <v>485</v>
      </c>
      <c r="Q974" t="s"/>
      <c r="R974" t="s">
        <v>80</v>
      </c>
      <c r="S974" t="s">
        <v>358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HYPERLINK("https://hotel-media.eclerx.com/savepage/tk_15459885145560179_sr_71.html","info")</f>
        <v/>
      </c>
      <c r="AA974" t="n">
        <v>-6763305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/>
      <c r="AO974" t="s"/>
      <c r="AP974" t="n">
        <v>103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6763305</v>
      </c>
      <c r="AZ974" t="s">
        <v>487</v>
      </c>
      <c r="BA974" t="s"/>
      <c r="BB974" t="n">
        <v>2908842</v>
      </c>
      <c r="BC974" t="n">
        <v>42.275</v>
      </c>
      <c r="BD974" t="n">
        <v>42.275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485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59.67</v>
      </c>
      <c r="L975" t="s">
        <v>77</v>
      </c>
      <c r="M975" t="s"/>
      <c r="N975" t="s">
        <v>486</v>
      </c>
      <c r="O975" t="s">
        <v>79</v>
      </c>
      <c r="P975" t="s">
        <v>485</v>
      </c>
      <c r="Q975" t="s"/>
      <c r="R975" t="s">
        <v>80</v>
      </c>
      <c r="S975" t="s">
        <v>264</v>
      </c>
      <c r="T975" t="s">
        <v>82</v>
      </c>
      <c r="U975" t="s"/>
      <c r="V975" t="s">
        <v>83</v>
      </c>
      <c r="W975" t="s">
        <v>187</v>
      </c>
      <c r="X975" t="s"/>
      <c r="Y975" t="s">
        <v>85</v>
      </c>
      <c r="Z975">
        <f>HYPERLINK("https://hotel-media.eclerx.com/savepage/tk_15459885145560179_sr_71.html","info")</f>
        <v/>
      </c>
      <c r="AA975" t="n">
        <v>-6763305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/>
      <c r="AO975" t="s"/>
      <c r="AP975" t="n">
        <v>103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6763305</v>
      </c>
      <c r="AZ975" t="s">
        <v>487</v>
      </c>
      <c r="BA975" t="s"/>
      <c r="BB975" t="n">
        <v>2908842</v>
      </c>
      <c r="BC975" t="n">
        <v>42.275</v>
      </c>
      <c r="BD975" t="n">
        <v>42.275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485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63.33</v>
      </c>
      <c r="L976" t="s">
        <v>77</v>
      </c>
      <c r="M976" t="s"/>
      <c r="N976" t="s">
        <v>488</v>
      </c>
      <c r="O976" t="s">
        <v>79</v>
      </c>
      <c r="P976" t="s">
        <v>485</v>
      </c>
      <c r="Q976" t="s"/>
      <c r="R976" t="s">
        <v>80</v>
      </c>
      <c r="S976" t="s">
        <v>490</v>
      </c>
      <c r="T976" t="s">
        <v>82</v>
      </c>
      <c r="U976" t="s"/>
      <c r="V976" t="s">
        <v>83</v>
      </c>
      <c r="W976" t="s">
        <v>187</v>
      </c>
      <c r="X976" t="s"/>
      <c r="Y976" t="s">
        <v>85</v>
      </c>
      <c r="Z976">
        <f>HYPERLINK("https://hotel-media.eclerx.com/savepage/tk_15459885145560179_sr_71.html","info")</f>
        <v/>
      </c>
      <c r="AA976" t="n">
        <v>-6763305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/>
      <c r="AO976" t="s"/>
      <c r="AP976" t="n">
        <v>103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6763305</v>
      </c>
      <c r="AZ976" t="s">
        <v>487</v>
      </c>
      <c r="BA976" t="s"/>
      <c r="BB976" t="n">
        <v>2908842</v>
      </c>
      <c r="BC976" t="n">
        <v>42.275</v>
      </c>
      <c r="BD976" t="n">
        <v>42.275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485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67</v>
      </c>
      <c r="L977" t="s">
        <v>77</v>
      </c>
      <c r="M977" t="s"/>
      <c r="N977" t="s">
        <v>489</v>
      </c>
      <c r="O977" t="s">
        <v>79</v>
      </c>
      <c r="P977" t="s">
        <v>485</v>
      </c>
      <c r="Q977" t="s"/>
      <c r="R977" t="s">
        <v>80</v>
      </c>
      <c r="S977" t="s">
        <v>491</v>
      </c>
      <c r="T977" t="s">
        <v>82</v>
      </c>
      <c r="U977" t="s"/>
      <c r="V977" t="s">
        <v>83</v>
      </c>
      <c r="W977" t="s">
        <v>187</v>
      </c>
      <c r="X977" t="s"/>
      <c r="Y977" t="s">
        <v>85</v>
      </c>
      <c r="Z977">
        <f>HYPERLINK("https://hotel-media.eclerx.com/savepage/tk_15459885145560179_sr_71.html","info")</f>
        <v/>
      </c>
      <c r="AA977" t="n">
        <v>-6763305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/>
      <c r="AO977" t="s"/>
      <c r="AP977" t="n">
        <v>103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6763305</v>
      </c>
      <c r="AZ977" t="s">
        <v>487</v>
      </c>
      <c r="BA977" t="s"/>
      <c r="BB977" t="n">
        <v>2908842</v>
      </c>
      <c r="BC977" t="n">
        <v>42.275</v>
      </c>
      <c r="BD977" t="n">
        <v>42.275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102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19.67</v>
      </c>
      <c r="L978" t="s">
        <v>77</v>
      </c>
      <c r="M978" t="s"/>
      <c r="N978" t="s">
        <v>103</v>
      </c>
      <c r="O978" t="s">
        <v>79</v>
      </c>
      <c r="P978" t="s">
        <v>102</v>
      </c>
      <c r="Q978" t="s"/>
      <c r="R978" t="s">
        <v>80</v>
      </c>
      <c r="S978" t="s">
        <v>104</v>
      </c>
      <c r="T978" t="s">
        <v>82</v>
      </c>
      <c r="U978" t="s"/>
      <c r="V978" t="s">
        <v>83</v>
      </c>
      <c r="W978" t="s">
        <v>105</v>
      </c>
      <c r="X978" t="s"/>
      <c r="Y978" t="s">
        <v>85</v>
      </c>
      <c r="Z978">
        <f>HYPERLINK("https://hotel-media.eclerx.com/savepage/tk_154598827951668_sr_70.html","info")</f>
        <v/>
      </c>
      <c r="AA978" t="n">
        <v>-4461539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106</v>
      </c>
      <c r="AL978" t="s"/>
      <c r="AM978" t="s"/>
      <c r="AN978" t="s"/>
      <c r="AO978" t="s"/>
      <c r="AP978" t="n">
        <v>53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4461539</v>
      </c>
      <c r="AZ978" t="s">
        <v>107</v>
      </c>
      <c r="BA978" t="s"/>
      <c r="BB978" t="n">
        <v>2192964</v>
      </c>
      <c r="BC978" t="n">
        <v>42.6096</v>
      </c>
      <c r="BD978" t="n">
        <v>42.6096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102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23.33</v>
      </c>
      <c r="L979" t="s">
        <v>77</v>
      </c>
      <c r="M979" t="s"/>
      <c r="N979" t="s">
        <v>103</v>
      </c>
      <c r="O979" t="s">
        <v>79</v>
      </c>
      <c r="P979" t="s">
        <v>102</v>
      </c>
      <c r="Q979" t="s"/>
      <c r="R979" t="s">
        <v>80</v>
      </c>
      <c r="S979" t="s">
        <v>108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HYPERLINK("https://hotel-media.eclerx.com/savepage/tk_154598827951668_sr_70.html","info")</f>
        <v/>
      </c>
      <c r="AA979" t="n">
        <v>-4461539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106</v>
      </c>
      <c r="AL979" t="s"/>
      <c r="AM979" t="s"/>
      <c r="AN979" t="s"/>
      <c r="AO979" t="s"/>
      <c r="AP979" t="n">
        <v>53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4461539</v>
      </c>
      <c r="AZ979" t="s">
        <v>107</v>
      </c>
      <c r="BA979" t="s"/>
      <c r="BB979" t="n">
        <v>2192964</v>
      </c>
      <c r="BC979" t="n">
        <v>42.6096</v>
      </c>
      <c r="BD979" t="n">
        <v>42.6096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364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43.67</v>
      </c>
      <c r="L980" t="s">
        <v>77</v>
      </c>
      <c r="M980" t="s"/>
      <c r="N980" t="s">
        <v>365</v>
      </c>
      <c r="O980" t="s">
        <v>79</v>
      </c>
      <c r="P980" t="s">
        <v>364</v>
      </c>
      <c r="Q980" t="s"/>
      <c r="R980" t="s">
        <v>80</v>
      </c>
      <c r="S980" t="s">
        <v>289</v>
      </c>
      <c r="T980" t="s">
        <v>82</v>
      </c>
      <c r="U980" t="s"/>
      <c r="V980" t="s">
        <v>83</v>
      </c>
      <c r="W980" t="s">
        <v>105</v>
      </c>
      <c r="X980" t="s"/>
      <c r="Y980" t="s">
        <v>85</v>
      </c>
      <c r="Z980">
        <f>HYPERLINK("https://hotel-media.eclerx.com/savepage/tk_15459885191669993_sr_71.html","info")</f>
        <v/>
      </c>
      <c r="AA980" t="n">
        <v>-7814514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/>
      <c r="AO980" t="s"/>
      <c r="AP980" t="n">
        <v>104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7814514</v>
      </c>
      <c r="AZ980" t="s">
        <v>366</v>
      </c>
      <c r="BA980" t="s"/>
      <c r="BB980" t="n">
        <v>860348</v>
      </c>
      <c r="BC980" t="n">
        <v>42.275</v>
      </c>
      <c r="BD980" t="n">
        <v>42.275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364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52.33</v>
      </c>
      <c r="L981" t="s">
        <v>77</v>
      </c>
      <c r="M981" t="s"/>
      <c r="N981" t="s">
        <v>365</v>
      </c>
      <c r="O981" t="s">
        <v>79</v>
      </c>
      <c r="P981" t="s">
        <v>364</v>
      </c>
      <c r="Q981" t="s"/>
      <c r="R981" t="s">
        <v>80</v>
      </c>
      <c r="S981" t="s">
        <v>358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HYPERLINK("https://hotel-media.eclerx.com/savepage/tk_15459885191669993_sr_71.html","info")</f>
        <v/>
      </c>
      <c r="AA981" t="n">
        <v>-7814514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/>
      <c r="AO981" t="s"/>
      <c r="AP981" t="n">
        <v>104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7814514</v>
      </c>
      <c r="AZ981" t="s">
        <v>366</v>
      </c>
      <c r="BA981" t="s"/>
      <c r="BB981" t="n">
        <v>860348</v>
      </c>
      <c r="BC981" t="n">
        <v>42.275</v>
      </c>
      <c r="BD981" t="n">
        <v>42.275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364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69</v>
      </c>
      <c r="L982" t="s">
        <v>77</v>
      </c>
      <c r="M982" t="s"/>
      <c r="N982" t="s">
        <v>365</v>
      </c>
      <c r="O982" t="s">
        <v>79</v>
      </c>
      <c r="P982" t="s">
        <v>364</v>
      </c>
      <c r="Q982" t="s"/>
      <c r="R982" t="s">
        <v>80</v>
      </c>
      <c r="S982" t="s">
        <v>367</v>
      </c>
      <c r="T982" t="s">
        <v>82</v>
      </c>
      <c r="U982" t="s"/>
      <c r="V982" t="s">
        <v>83</v>
      </c>
      <c r="W982" t="s">
        <v>187</v>
      </c>
      <c r="X982" t="s"/>
      <c r="Y982" t="s">
        <v>85</v>
      </c>
      <c r="Z982">
        <f>HYPERLINK("https://hotel-media.eclerx.com/savepage/tk_15459885191669993_sr_71.html","info")</f>
        <v/>
      </c>
      <c r="AA982" t="n">
        <v>-7814514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/>
      <c r="AO982" t="s"/>
      <c r="AP982" t="n">
        <v>104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7814514</v>
      </c>
      <c r="AZ982" t="s">
        <v>366</v>
      </c>
      <c r="BA982" t="s"/>
      <c r="BB982" t="n">
        <v>860348</v>
      </c>
      <c r="BC982" t="n">
        <v>42.275</v>
      </c>
      <c r="BD982" t="n">
        <v>42.275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711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14</v>
      </c>
      <c r="L983" t="s">
        <v>77</v>
      </c>
      <c r="M983" t="s"/>
      <c r="N983" t="s">
        <v>712</v>
      </c>
      <c r="O983" t="s">
        <v>79</v>
      </c>
      <c r="P983" t="s">
        <v>711</v>
      </c>
      <c r="Q983" t="s"/>
      <c r="R983" t="s">
        <v>397</v>
      </c>
      <c r="S983" t="s">
        <v>713</v>
      </c>
      <c r="T983" t="s">
        <v>82</v>
      </c>
      <c r="U983" t="s"/>
      <c r="V983" t="s">
        <v>83</v>
      </c>
      <c r="W983" t="s">
        <v>105</v>
      </c>
      <c r="X983" t="s"/>
      <c r="Y983" t="s">
        <v>85</v>
      </c>
      <c r="Z983">
        <f>HYPERLINK("https://hotel-media.eclerx.com/savepage/tk_1545988208697517_sr_70.html","info")</f>
        <v/>
      </c>
      <c r="AA983" t="n">
        <v>-2992949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106</v>
      </c>
      <c r="AL983" t="s"/>
      <c r="AM983" t="s"/>
      <c r="AN983" t="s"/>
      <c r="AO983" t="s"/>
      <c r="AP983" t="n">
        <v>38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2992949</v>
      </c>
      <c r="AZ983" t="s">
        <v>714</v>
      </c>
      <c r="BA983" t="s"/>
      <c r="BB983" t="n">
        <v>3041554</v>
      </c>
      <c r="BC983" t="n">
        <v>42.70037</v>
      </c>
      <c r="BD983" t="n">
        <v>42.70037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711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15.33</v>
      </c>
      <c r="L984" t="s">
        <v>77</v>
      </c>
      <c r="M984" t="s"/>
      <c r="N984" t="s">
        <v>210</v>
      </c>
      <c r="O984" t="s">
        <v>79</v>
      </c>
      <c r="P984" t="s">
        <v>711</v>
      </c>
      <c r="Q984" t="s"/>
      <c r="R984" t="s">
        <v>397</v>
      </c>
      <c r="S984" t="s">
        <v>715</v>
      </c>
      <c r="T984" t="s">
        <v>82</v>
      </c>
      <c r="U984" t="s"/>
      <c r="V984" t="s">
        <v>83</v>
      </c>
      <c r="W984" t="s">
        <v>105</v>
      </c>
      <c r="X984" t="s"/>
      <c r="Y984" t="s">
        <v>85</v>
      </c>
      <c r="Z984">
        <f>HYPERLINK("https://hotel-media.eclerx.com/savepage/tk_1545988208697517_sr_70.html","info")</f>
        <v/>
      </c>
      <c r="AA984" t="n">
        <v>-2992949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106</v>
      </c>
      <c r="AL984" t="s"/>
      <c r="AM984" t="s"/>
      <c r="AN984" t="s"/>
      <c r="AO984" t="s"/>
      <c r="AP984" t="n">
        <v>38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2992949</v>
      </c>
      <c r="AZ984" t="s">
        <v>714</v>
      </c>
      <c r="BA984" t="s"/>
      <c r="BB984" t="n">
        <v>3041554</v>
      </c>
      <c r="BC984" t="n">
        <v>42.70037</v>
      </c>
      <c r="BD984" t="n">
        <v>42.70037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711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15.67</v>
      </c>
      <c r="L985" t="s">
        <v>77</v>
      </c>
      <c r="M985" t="s"/>
      <c r="N985" t="s">
        <v>716</v>
      </c>
      <c r="O985" t="s">
        <v>79</v>
      </c>
      <c r="P985" t="s">
        <v>711</v>
      </c>
      <c r="Q985" t="s"/>
      <c r="R985" t="s">
        <v>397</v>
      </c>
      <c r="S985" t="s">
        <v>717</v>
      </c>
      <c r="T985" t="s">
        <v>82</v>
      </c>
      <c r="U985" t="s"/>
      <c r="V985" t="s">
        <v>83</v>
      </c>
      <c r="W985" t="s">
        <v>105</v>
      </c>
      <c r="X985" t="s"/>
      <c r="Y985" t="s">
        <v>85</v>
      </c>
      <c r="Z985">
        <f>HYPERLINK("https://hotel-media.eclerx.com/savepage/tk_1545988208697517_sr_70.html","info")</f>
        <v/>
      </c>
      <c r="AA985" t="n">
        <v>-2992949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106</v>
      </c>
      <c r="AL985" t="s"/>
      <c r="AM985" t="s"/>
      <c r="AN985" t="s"/>
      <c r="AO985" t="s"/>
      <c r="AP985" t="n">
        <v>38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2992949</v>
      </c>
      <c r="AZ985" t="s">
        <v>714</v>
      </c>
      <c r="BA985" t="s"/>
      <c r="BB985" t="n">
        <v>3041554</v>
      </c>
      <c r="BC985" t="n">
        <v>42.70037</v>
      </c>
      <c r="BD985" t="n">
        <v>42.70037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711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</v>
      </c>
      <c r="L986" t="s">
        <v>77</v>
      </c>
      <c r="M986" t="s"/>
      <c r="N986" t="s">
        <v>718</v>
      </c>
      <c r="O986" t="s">
        <v>79</v>
      </c>
      <c r="P986" t="s">
        <v>711</v>
      </c>
      <c r="Q986" t="s"/>
      <c r="R986" t="s">
        <v>397</v>
      </c>
      <c r="S986" t="s">
        <v>719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HYPERLINK("https://hotel-media.eclerx.com/savepage/tk_1545988208697517_sr_70.html","info")</f>
        <v/>
      </c>
      <c r="AA986" t="n">
        <v>-2992949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106</v>
      </c>
      <c r="AL986" t="s"/>
      <c r="AM986" t="s"/>
      <c r="AN986" t="s"/>
      <c r="AO986" t="s"/>
      <c r="AP986" t="n">
        <v>38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2992949</v>
      </c>
      <c r="AZ986" t="s">
        <v>714</v>
      </c>
      <c r="BA986" t="s"/>
      <c r="BB986" t="n">
        <v>3041554</v>
      </c>
      <c r="BC986" t="n">
        <v>42.70037</v>
      </c>
      <c r="BD986" t="n">
        <v>42.70037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711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17.33</v>
      </c>
      <c r="L987" t="s">
        <v>77</v>
      </c>
      <c r="M987" t="s"/>
      <c r="N987" t="s">
        <v>210</v>
      </c>
      <c r="O987" t="s">
        <v>79</v>
      </c>
      <c r="P987" t="s">
        <v>711</v>
      </c>
      <c r="Q987" t="s"/>
      <c r="R987" t="s">
        <v>397</v>
      </c>
      <c r="S987" t="s">
        <v>720</v>
      </c>
      <c r="T987" t="s">
        <v>82</v>
      </c>
      <c r="U987" t="s"/>
      <c r="V987" t="s">
        <v>83</v>
      </c>
      <c r="W987" t="s">
        <v>105</v>
      </c>
      <c r="X987" t="s"/>
      <c r="Y987" t="s">
        <v>85</v>
      </c>
      <c r="Z987">
        <f>HYPERLINK("https://hotel-media.eclerx.com/savepage/tk_1545988208697517_sr_70.html","info")</f>
        <v/>
      </c>
      <c r="AA987" t="n">
        <v>-2992949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106</v>
      </c>
      <c r="AL987" t="s"/>
      <c r="AM987" t="s"/>
      <c r="AN987" t="s"/>
      <c r="AO987" t="s"/>
      <c r="AP987" t="n">
        <v>38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2992949</v>
      </c>
      <c r="AZ987" t="s">
        <v>714</v>
      </c>
      <c r="BA987" t="s"/>
      <c r="BB987" t="n">
        <v>3041554</v>
      </c>
      <c r="BC987" t="n">
        <v>42.70037</v>
      </c>
      <c r="BD987" t="n">
        <v>42.70037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711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17.67</v>
      </c>
      <c r="L988" t="s">
        <v>77</v>
      </c>
      <c r="M988" t="s"/>
      <c r="N988" t="s">
        <v>721</v>
      </c>
      <c r="O988" t="s">
        <v>79</v>
      </c>
      <c r="P988" t="s">
        <v>711</v>
      </c>
      <c r="Q988" t="s"/>
      <c r="R988" t="s">
        <v>397</v>
      </c>
      <c r="S988" t="s">
        <v>722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HYPERLINK("https://hotel-media.eclerx.com/savepage/tk_1545988208697517_sr_70.html","info")</f>
        <v/>
      </c>
      <c r="AA988" t="n">
        <v>-2992949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106</v>
      </c>
      <c r="AL988" t="s"/>
      <c r="AM988" t="s"/>
      <c r="AN988" t="s"/>
      <c r="AO988" t="s"/>
      <c r="AP988" t="n">
        <v>38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2992949</v>
      </c>
      <c r="AZ988" t="s">
        <v>714</v>
      </c>
      <c r="BA988" t="s"/>
      <c r="BB988" t="n">
        <v>3041554</v>
      </c>
      <c r="BC988" t="n">
        <v>42.70037</v>
      </c>
      <c r="BD988" t="n">
        <v>42.70037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711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18</v>
      </c>
      <c r="L989" t="s">
        <v>77</v>
      </c>
      <c r="M989" t="s"/>
      <c r="N989" t="s">
        <v>723</v>
      </c>
      <c r="O989" t="s">
        <v>79</v>
      </c>
      <c r="P989" t="s">
        <v>711</v>
      </c>
      <c r="Q989" t="s"/>
      <c r="R989" t="s">
        <v>397</v>
      </c>
      <c r="S989" t="s">
        <v>724</v>
      </c>
      <c r="T989" t="s">
        <v>82</v>
      </c>
      <c r="U989" t="s"/>
      <c r="V989" t="s">
        <v>83</v>
      </c>
      <c r="W989" t="s">
        <v>105</v>
      </c>
      <c r="X989" t="s"/>
      <c r="Y989" t="s">
        <v>85</v>
      </c>
      <c r="Z989">
        <f>HYPERLINK("https://hotel-media.eclerx.com/savepage/tk_1545988208697517_sr_70.html","info")</f>
        <v/>
      </c>
      <c r="AA989" t="n">
        <v>-2992949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106</v>
      </c>
      <c r="AL989" t="s"/>
      <c r="AM989" t="s"/>
      <c r="AN989" t="s"/>
      <c r="AO989" t="s"/>
      <c r="AP989" t="n">
        <v>38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2992949</v>
      </c>
      <c r="AZ989" t="s">
        <v>714</v>
      </c>
      <c r="BA989" t="s"/>
      <c r="BB989" t="n">
        <v>3041554</v>
      </c>
      <c r="BC989" t="n">
        <v>42.70037</v>
      </c>
      <c r="BD989" t="n">
        <v>42.70037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711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18.67</v>
      </c>
      <c r="L990" t="s">
        <v>77</v>
      </c>
      <c r="M990" t="s"/>
      <c r="N990" t="s">
        <v>725</v>
      </c>
      <c r="O990" t="s">
        <v>79</v>
      </c>
      <c r="P990" t="s">
        <v>711</v>
      </c>
      <c r="Q990" t="s"/>
      <c r="R990" t="s">
        <v>397</v>
      </c>
      <c r="S990" t="s">
        <v>411</v>
      </c>
      <c r="T990" t="s">
        <v>82</v>
      </c>
      <c r="U990" t="s"/>
      <c r="V990" t="s">
        <v>83</v>
      </c>
      <c r="W990" t="s">
        <v>105</v>
      </c>
      <c r="X990" t="s"/>
      <c r="Y990" t="s">
        <v>85</v>
      </c>
      <c r="Z990">
        <f>HYPERLINK("https://hotel-media.eclerx.com/savepage/tk_1545988208697517_sr_70.html","info")</f>
        <v/>
      </c>
      <c r="AA990" t="n">
        <v>-2992949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106</v>
      </c>
      <c r="AL990" t="s"/>
      <c r="AM990" t="s"/>
      <c r="AN990" t="s"/>
      <c r="AO990" t="s"/>
      <c r="AP990" t="n">
        <v>38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2992949</v>
      </c>
      <c r="AZ990" t="s">
        <v>714</v>
      </c>
      <c r="BA990" t="s"/>
      <c r="BB990" t="n">
        <v>3041554</v>
      </c>
      <c r="BC990" t="n">
        <v>42.70037</v>
      </c>
      <c r="BD990" t="n">
        <v>42.70037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711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20</v>
      </c>
      <c r="L991" t="s">
        <v>77</v>
      </c>
      <c r="M991" t="s"/>
      <c r="N991" t="s">
        <v>726</v>
      </c>
      <c r="O991" t="s">
        <v>79</v>
      </c>
      <c r="P991" t="s">
        <v>711</v>
      </c>
      <c r="Q991" t="s"/>
      <c r="R991" t="s">
        <v>397</v>
      </c>
      <c r="S991" t="s">
        <v>585</v>
      </c>
      <c r="T991" t="s">
        <v>82</v>
      </c>
      <c r="U991" t="s"/>
      <c r="V991" t="s">
        <v>83</v>
      </c>
      <c r="W991" t="s">
        <v>105</v>
      </c>
      <c r="X991" t="s"/>
      <c r="Y991" t="s">
        <v>85</v>
      </c>
      <c r="Z991">
        <f>HYPERLINK("https://hotel-media.eclerx.com/savepage/tk_1545988208697517_sr_70.html","info")</f>
        <v/>
      </c>
      <c r="AA991" t="n">
        <v>-2992949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106</v>
      </c>
      <c r="AL991" t="s"/>
      <c r="AM991" t="s"/>
      <c r="AN991" t="s"/>
      <c r="AO991" t="s"/>
      <c r="AP991" t="n">
        <v>38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2992949</v>
      </c>
      <c r="AZ991" t="s">
        <v>714</v>
      </c>
      <c r="BA991" t="s"/>
      <c r="BB991" t="n">
        <v>3041554</v>
      </c>
      <c r="BC991" t="n">
        <v>42.70037</v>
      </c>
      <c r="BD991" t="n">
        <v>42.70037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711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20.33</v>
      </c>
      <c r="L992" t="s">
        <v>77</v>
      </c>
      <c r="M992" t="s"/>
      <c r="N992" t="s">
        <v>727</v>
      </c>
      <c r="O992" t="s">
        <v>79</v>
      </c>
      <c r="P992" t="s">
        <v>711</v>
      </c>
      <c r="Q992" t="s"/>
      <c r="R992" t="s">
        <v>397</v>
      </c>
      <c r="S992" t="s">
        <v>147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HYPERLINK("https://hotel-media.eclerx.com/savepage/tk_1545988208697517_sr_70.html","info")</f>
        <v/>
      </c>
      <c r="AA992" t="n">
        <v>-2992949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106</v>
      </c>
      <c r="AL992" t="s"/>
      <c r="AM992" t="s"/>
      <c r="AN992" t="s"/>
      <c r="AO992" t="s"/>
      <c r="AP992" t="n">
        <v>38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2992949</v>
      </c>
      <c r="AZ992" t="s">
        <v>714</v>
      </c>
      <c r="BA992" t="s"/>
      <c r="BB992" t="n">
        <v>3041554</v>
      </c>
      <c r="BC992" t="n">
        <v>42.70037</v>
      </c>
      <c r="BD992" t="n">
        <v>42.70037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711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22.33</v>
      </c>
      <c r="L993" t="s">
        <v>77</v>
      </c>
      <c r="M993" t="s"/>
      <c r="N993" t="s">
        <v>728</v>
      </c>
      <c r="O993" t="s">
        <v>79</v>
      </c>
      <c r="P993" t="s">
        <v>711</v>
      </c>
      <c r="Q993" t="s"/>
      <c r="R993" t="s">
        <v>397</v>
      </c>
      <c r="S993" t="s">
        <v>480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HYPERLINK("https://hotel-media.eclerx.com/savepage/tk_1545988208697517_sr_70.html","info")</f>
        <v/>
      </c>
      <c r="AA993" t="n">
        <v>-2992949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106</v>
      </c>
      <c r="AL993" t="s"/>
      <c r="AM993" t="s"/>
      <c r="AN993" t="s"/>
      <c r="AO993" t="s"/>
      <c r="AP993" t="n">
        <v>38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2992949</v>
      </c>
      <c r="AZ993" t="s">
        <v>714</v>
      </c>
      <c r="BA993" t="s"/>
      <c r="BB993" t="n">
        <v>3041554</v>
      </c>
      <c r="BC993" t="n">
        <v>42.70037</v>
      </c>
      <c r="BD993" t="n">
        <v>42.70037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711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22.67</v>
      </c>
      <c r="L994" t="s">
        <v>77</v>
      </c>
      <c r="M994" t="s"/>
      <c r="N994" t="s">
        <v>729</v>
      </c>
      <c r="O994" t="s">
        <v>79</v>
      </c>
      <c r="P994" t="s">
        <v>711</v>
      </c>
      <c r="Q994" t="s"/>
      <c r="R994" t="s">
        <v>397</v>
      </c>
      <c r="S994" t="s">
        <v>730</v>
      </c>
      <c r="T994" t="s">
        <v>82</v>
      </c>
      <c r="U994" t="s"/>
      <c r="V994" t="s">
        <v>83</v>
      </c>
      <c r="W994" t="s">
        <v>105</v>
      </c>
      <c r="X994" t="s"/>
      <c r="Y994" t="s">
        <v>85</v>
      </c>
      <c r="Z994">
        <f>HYPERLINK("https://hotel-media.eclerx.com/savepage/tk_1545988208697517_sr_70.html","info")</f>
        <v/>
      </c>
      <c r="AA994" t="n">
        <v>-2992949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106</v>
      </c>
      <c r="AL994" t="s"/>
      <c r="AM994" t="s"/>
      <c r="AN994" t="s"/>
      <c r="AO994" t="s"/>
      <c r="AP994" t="n">
        <v>38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2992949</v>
      </c>
      <c r="AZ994" t="s">
        <v>714</v>
      </c>
      <c r="BA994" t="s"/>
      <c r="BB994" t="n">
        <v>3041554</v>
      </c>
      <c r="BC994" t="n">
        <v>42.70037</v>
      </c>
      <c r="BD994" t="n">
        <v>42.70037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711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23</v>
      </c>
      <c r="L995" t="s">
        <v>77</v>
      </c>
      <c r="M995" t="s"/>
      <c r="N995" t="s">
        <v>731</v>
      </c>
      <c r="O995" t="s">
        <v>79</v>
      </c>
      <c r="P995" t="s">
        <v>711</v>
      </c>
      <c r="Q995" t="s"/>
      <c r="R995" t="s">
        <v>397</v>
      </c>
      <c r="S995" t="s">
        <v>152</v>
      </c>
      <c r="T995" t="s">
        <v>82</v>
      </c>
      <c r="U995" t="s"/>
      <c r="V995" t="s">
        <v>83</v>
      </c>
      <c r="W995" t="s">
        <v>105</v>
      </c>
      <c r="X995" t="s"/>
      <c r="Y995" t="s">
        <v>85</v>
      </c>
      <c r="Z995">
        <f>HYPERLINK("https://hotel-media.eclerx.com/savepage/tk_1545988208697517_sr_70.html","info")</f>
        <v/>
      </c>
      <c r="AA995" t="n">
        <v>-2992949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106</v>
      </c>
      <c r="AL995" t="s"/>
      <c r="AM995" t="s"/>
      <c r="AN995" t="s"/>
      <c r="AO995" t="s"/>
      <c r="AP995" t="n">
        <v>38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2992949</v>
      </c>
      <c r="AZ995" t="s">
        <v>714</v>
      </c>
      <c r="BA995" t="s"/>
      <c r="BB995" t="n">
        <v>3041554</v>
      </c>
      <c r="BC995" t="n">
        <v>42.70037</v>
      </c>
      <c r="BD995" t="n">
        <v>42.70037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711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24</v>
      </c>
      <c r="L996" t="s">
        <v>77</v>
      </c>
      <c r="M996" t="s"/>
      <c r="N996" t="s">
        <v>732</v>
      </c>
      <c r="O996" t="s">
        <v>79</v>
      </c>
      <c r="P996" t="s">
        <v>711</v>
      </c>
      <c r="Q996" t="s"/>
      <c r="R996" t="s">
        <v>397</v>
      </c>
      <c r="S996" t="s">
        <v>154</v>
      </c>
      <c r="T996" t="s">
        <v>82</v>
      </c>
      <c r="U996" t="s"/>
      <c r="V996" t="s">
        <v>83</v>
      </c>
      <c r="W996" t="s">
        <v>105</v>
      </c>
      <c r="X996" t="s"/>
      <c r="Y996" t="s">
        <v>85</v>
      </c>
      <c r="Z996">
        <f>HYPERLINK("https://hotel-media.eclerx.com/savepage/tk_1545988208697517_sr_70.html","info")</f>
        <v/>
      </c>
      <c r="AA996" t="n">
        <v>-2992949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106</v>
      </c>
      <c r="AL996" t="s"/>
      <c r="AM996" t="s"/>
      <c r="AN996" t="s"/>
      <c r="AO996" t="s"/>
      <c r="AP996" t="n">
        <v>38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2992949</v>
      </c>
      <c r="AZ996" t="s">
        <v>714</v>
      </c>
      <c r="BA996" t="s"/>
      <c r="BB996" t="n">
        <v>3041554</v>
      </c>
      <c r="BC996" t="n">
        <v>42.70037</v>
      </c>
      <c r="BD996" t="n">
        <v>42.70037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711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25</v>
      </c>
      <c r="L997" t="s">
        <v>77</v>
      </c>
      <c r="M997" t="s"/>
      <c r="N997" t="s">
        <v>733</v>
      </c>
      <c r="O997" t="s">
        <v>79</v>
      </c>
      <c r="P997" t="s">
        <v>711</v>
      </c>
      <c r="Q997" t="s"/>
      <c r="R997" t="s">
        <v>397</v>
      </c>
      <c r="S997" t="s">
        <v>361</v>
      </c>
      <c r="T997" t="s">
        <v>82</v>
      </c>
      <c r="U997" t="s"/>
      <c r="V997" t="s">
        <v>83</v>
      </c>
      <c r="W997" t="s">
        <v>105</v>
      </c>
      <c r="X997" t="s"/>
      <c r="Y997" t="s">
        <v>85</v>
      </c>
      <c r="Z997">
        <f>HYPERLINK("https://hotel-media.eclerx.com/savepage/tk_1545988208697517_sr_70.html","info")</f>
        <v/>
      </c>
      <c r="AA997" t="n">
        <v>-2992949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106</v>
      </c>
      <c r="AL997" t="s"/>
      <c r="AM997" t="s"/>
      <c r="AN997" t="s"/>
      <c r="AO997" t="s"/>
      <c r="AP997" t="n">
        <v>38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2992949</v>
      </c>
      <c r="AZ997" t="s">
        <v>714</v>
      </c>
      <c r="BA997" t="s"/>
      <c r="BB997" t="n">
        <v>3041554</v>
      </c>
      <c r="BC997" t="n">
        <v>42.70037</v>
      </c>
      <c r="BD997" t="n">
        <v>42.70037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711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25</v>
      </c>
      <c r="L998" t="s">
        <v>77</v>
      </c>
      <c r="M998" t="s"/>
      <c r="N998" t="s">
        <v>734</v>
      </c>
      <c r="O998" t="s">
        <v>79</v>
      </c>
      <c r="P998" t="s">
        <v>711</v>
      </c>
      <c r="Q998" t="s"/>
      <c r="R998" t="s">
        <v>397</v>
      </c>
      <c r="S998" t="s">
        <v>361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HYPERLINK("https://hotel-media.eclerx.com/savepage/tk_1545988208697517_sr_70.html","info")</f>
        <v/>
      </c>
      <c r="AA998" t="n">
        <v>-2992949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106</v>
      </c>
      <c r="AL998" t="s"/>
      <c r="AM998" t="s"/>
      <c r="AN998" t="s"/>
      <c r="AO998" t="s"/>
      <c r="AP998" t="n">
        <v>38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2992949</v>
      </c>
      <c r="AZ998" t="s">
        <v>714</v>
      </c>
      <c r="BA998" t="s"/>
      <c r="BB998" t="n">
        <v>3041554</v>
      </c>
      <c r="BC998" t="n">
        <v>42.70037</v>
      </c>
      <c r="BD998" t="n">
        <v>42.70037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711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26.33</v>
      </c>
      <c r="L999" t="s">
        <v>77</v>
      </c>
      <c r="M999" t="s"/>
      <c r="N999" t="s">
        <v>735</v>
      </c>
      <c r="O999" t="s">
        <v>79</v>
      </c>
      <c r="P999" t="s">
        <v>711</v>
      </c>
      <c r="Q999" t="s"/>
      <c r="R999" t="s">
        <v>397</v>
      </c>
      <c r="S999" t="s">
        <v>158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HYPERLINK("https://hotel-media.eclerx.com/savepage/tk_1545988208697517_sr_70.html","info")</f>
        <v/>
      </c>
      <c r="AA999" t="n">
        <v>-2992949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106</v>
      </c>
      <c r="AL999" t="s"/>
      <c r="AM999" t="s"/>
      <c r="AN999" t="s"/>
      <c r="AO999" t="s"/>
      <c r="AP999" t="n">
        <v>38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2992949</v>
      </c>
      <c r="AZ999" t="s">
        <v>714</v>
      </c>
      <c r="BA999" t="s"/>
      <c r="BB999" t="n">
        <v>3041554</v>
      </c>
      <c r="BC999" t="n">
        <v>42.70037</v>
      </c>
      <c r="BD999" t="n">
        <v>42.70037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711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26.33</v>
      </c>
      <c r="L1000" t="s">
        <v>77</v>
      </c>
      <c r="M1000" t="s"/>
      <c r="N1000" t="s">
        <v>736</v>
      </c>
      <c r="O1000" t="s">
        <v>79</v>
      </c>
      <c r="P1000" t="s">
        <v>711</v>
      </c>
      <c r="Q1000" t="s"/>
      <c r="R1000" t="s">
        <v>397</v>
      </c>
      <c r="S1000" t="s">
        <v>158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HYPERLINK("https://hotel-media.eclerx.com/savepage/tk_1545988208697517_sr_70.html","info")</f>
        <v/>
      </c>
      <c r="AA1000" t="n">
        <v>-2992949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106</v>
      </c>
      <c r="AL1000" t="s"/>
      <c r="AM1000" t="s"/>
      <c r="AN1000" t="s"/>
      <c r="AO1000" t="s"/>
      <c r="AP1000" t="n">
        <v>38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2992949</v>
      </c>
      <c r="AZ1000" t="s">
        <v>714</v>
      </c>
      <c r="BA1000" t="s"/>
      <c r="BB1000" t="n">
        <v>3041554</v>
      </c>
      <c r="BC1000" t="n">
        <v>42.70037</v>
      </c>
      <c r="BD1000" t="n">
        <v>42.70037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711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29.33</v>
      </c>
      <c r="L1001" t="s">
        <v>77</v>
      </c>
      <c r="M1001" t="s"/>
      <c r="N1001" t="s">
        <v>737</v>
      </c>
      <c r="O1001" t="s">
        <v>79</v>
      </c>
      <c r="P1001" t="s">
        <v>711</v>
      </c>
      <c r="Q1001" t="s"/>
      <c r="R1001" t="s">
        <v>397</v>
      </c>
      <c r="S1001" t="s">
        <v>181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HYPERLINK("https://hotel-media.eclerx.com/savepage/tk_1545988208697517_sr_70.html","info")</f>
        <v/>
      </c>
      <c r="AA1001" t="n">
        <v>-2992949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106</v>
      </c>
      <c r="AL1001" t="s"/>
      <c r="AM1001" t="s"/>
      <c r="AN1001" t="s"/>
      <c r="AO1001" t="s"/>
      <c r="AP1001" t="n">
        <v>38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2992949</v>
      </c>
      <c r="AZ1001" t="s">
        <v>714</v>
      </c>
      <c r="BA1001" t="s"/>
      <c r="BB1001" t="n">
        <v>3041554</v>
      </c>
      <c r="BC1001" t="n">
        <v>42.70037</v>
      </c>
      <c r="BD1001" t="n">
        <v>42.70037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738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119.33</v>
      </c>
      <c r="L1002" t="s">
        <v>77</v>
      </c>
      <c r="M1002" t="s"/>
      <c r="N1002" t="s">
        <v>312</v>
      </c>
      <c r="O1002" t="s">
        <v>79</v>
      </c>
      <c r="P1002" t="s">
        <v>738</v>
      </c>
      <c r="Q1002" t="s"/>
      <c r="R1002" t="s">
        <v>117</v>
      </c>
      <c r="S1002" t="s">
        <v>739</v>
      </c>
      <c r="T1002" t="s">
        <v>82</v>
      </c>
      <c r="U1002" t="s"/>
      <c r="V1002" t="s">
        <v>83</v>
      </c>
      <c r="W1002" t="s">
        <v>187</v>
      </c>
      <c r="X1002" t="s"/>
      <c r="Y1002" t="s">
        <v>85</v>
      </c>
      <c r="Z1002">
        <f>HYPERLINK("https://hotel-media.eclerx.com/savepage/tk_15459884206144657_sr_70.html","info")</f>
        <v/>
      </c>
      <c r="AA1002" t="n">
        <v>-6763304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/>
      <c r="AO1002" t="s"/>
      <c r="AP1002" t="n">
        <v>83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6763304</v>
      </c>
      <c r="AZ1002" t="s">
        <v>740</v>
      </c>
      <c r="BA1002" t="s"/>
      <c r="BB1002" t="n">
        <v>112054</v>
      </c>
      <c r="BC1002" t="n">
        <v>42.26524</v>
      </c>
      <c r="BD1002" t="n">
        <v>42.26524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738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123.33</v>
      </c>
      <c r="L1003" t="s">
        <v>77</v>
      </c>
      <c r="M1003" t="s"/>
      <c r="N1003" t="s">
        <v>741</v>
      </c>
      <c r="O1003" t="s">
        <v>79</v>
      </c>
      <c r="P1003" t="s">
        <v>738</v>
      </c>
      <c r="Q1003" t="s"/>
      <c r="R1003" t="s">
        <v>117</v>
      </c>
      <c r="S1003" t="s">
        <v>742</v>
      </c>
      <c r="T1003" t="s">
        <v>82</v>
      </c>
      <c r="U1003" t="s"/>
      <c r="V1003" t="s">
        <v>83</v>
      </c>
      <c r="W1003" t="s">
        <v>187</v>
      </c>
      <c r="X1003" t="s"/>
      <c r="Y1003" t="s">
        <v>85</v>
      </c>
      <c r="Z1003">
        <f>HYPERLINK("https://hotel-media.eclerx.com/savepage/tk_15459884206144657_sr_70.html","info")</f>
        <v/>
      </c>
      <c r="AA1003" t="n">
        <v>-6763304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/>
      <c r="AO1003" t="s"/>
      <c r="AP1003" t="n">
        <v>83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6763304</v>
      </c>
      <c r="AZ1003" t="s">
        <v>740</v>
      </c>
      <c r="BA1003" t="s"/>
      <c r="BB1003" t="n">
        <v>112054</v>
      </c>
      <c r="BC1003" t="n">
        <v>42.26524</v>
      </c>
      <c r="BD1003" t="n">
        <v>42.26524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738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123.67</v>
      </c>
      <c r="L1004" t="s">
        <v>77</v>
      </c>
      <c r="M1004" t="s"/>
      <c r="N1004" t="s">
        <v>312</v>
      </c>
      <c r="O1004" t="s">
        <v>79</v>
      </c>
      <c r="P1004" t="s">
        <v>738</v>
      </c>
      <c r="Q1004" t="s"/>
      <c r="R1004" t="s">
        <v>117</v>
      </c>
      <c r="S1004" t="s">
        <v>743</v>
      </c>
      <c r="T1004" t="s">
        <v>82</v>
      </c>
      <c r="U1004" t="s"/>
      <c r="V1004" t="s">
        <v>83</v>
      </c>
      <c r="W1004" t="s">
        <v>187</v>
      </c>
      <c r="X1004" t="s"/>
      <c r="Y1004" t="s">
        <v>85</v>
      </c>
      <c r="Z1004">
        <f>HYPERLINK("https://hotel-media.eclerx.com/savepage/tk_15459884206144657_sr_70.html","info")</f>
        <v/>
      </c>
      <c r="AA1004" t="n">
        <v>-6763304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/>
      <c r="AO1004" t="s"/>
      <c r="AP1004" t="n">
        <v>83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6763304</v>
      </c>
      <c r="AZ1004" t="s">
        <v>740</v>
      </c>
      <c r="BA1004" t="s"/>
      <c r="BB1004" t="n">
        <v>112054</v>
      </c>
      <c r="BC1004" t="n">
        <v>42.26524</v>
      </c>
      <c r="BD1004" t="n">
        <v>42.26524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738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126.33</v>
      </c>
      <c r="L1005" t="s">
        <v>77</v>
      </c>
      <c r="M1005" t="s"/>
      <c r="N1005" t="s">
        <v>744</v>
      </c>
      <c r="O1005" t="s">
        <v>79</v>
      </c>
      <c r="P1005" t="s">
        <v>738</v>
      </c>
      <c r="Q1005" t="s"/>
      <c r="R1005" t="s">
        <v>117</v>
      </c>
      <c r="S1005" t="s">
        <v>745</v>
      </c>
      <c r="T1005" t="s">
        <v>82</v>
      </c>
      <c r="U1005" t="s"/>
      <c r="V1005" t="s">
        <v>83</v>
      </c>
      <c r="W1005" t="s">
        <v>187</v>
      </c>
      <c r="X1005" t="s"/>
      <c r="Y1005" t="s">
        <v>85</v>
      </c>
      <c r="Z1005">
        <f>HYPERLINK("https://hotel-media.eclerx.com/savepage/tk_15459884206144657_sr_70.html","info")</f>
        <v/>
      </c>
      <c r="AA1005" t="n">
        <v>-6763304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/>
      <c r="AO1005" t="s"/>
      <c r="AP1005" t="n">
        <v>83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6763304</v>
      </c>
      <c r="AZ1005" t="s">
        <v>740</v>
      </c>
      <c r="BA1005" t="s"/>
      <c r="BB1005" t="n">
        <v>112054</v>
      </c>
      <c r="BC1005" t="n">
        <v>42.26524</v>
      </c>
      <c r="BD1005" t="n">
        <v>42.26524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738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130.67</v>
      </c>
      <c r="L1006" t="s">
        <v>77</v>
      </c>
      <c r="M1006" t="s"/>
      <c r="N1006" t="s">
        <v>746</v>
      </c>
      <c r="O1006" t="s">
        <v>79</v>
      </c>
      <c r="P1006" t="s">
        <v>738</v>
      </c>
      <c r="Q1006" t="s"/>
      <c r="R1006" t="s">
        <v>117</v>
      </c>
      <c r="S1006" t="s">
        <v>747</v>
      </c>
      <c r="T1006" t="s">
        <v>82</v>
      </c>
      <c r="U1006" t="s"/>
      <c r="V1006" t="s">
        <v>83</v>
      </c>
      <c r="W1006" t="s">
        <v>187</v>
      </c>
      <c r="X1006" t="s"/>
      <c r="Y1006" t="s">
        <v>85</v>
      </c>
      <c r="Z1006">
        <f>HYPERLINK("https://hotel-media.eclerx.com/savepage/tk_15459884206144657_sr_70.html","info")</f>
        <v/>
      </c>
      <c r="AA1006" t="n">
        <v>-6763304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/>
      <c r="AO1006" t="s"/>
      <c r="AP1006" t="n">
        <v>83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6763304</v>
      </c>
      <c r="AZ1006" t="s">
        <v>740</v>
      </c>
      <c r="BA1006" t="s"/>
      <c r="BB1006" t="n">
        <v>112054</v>
      </c>
      <c r="BC1006" t="n">
        <v>42.26524</v>
      </c>
      <c r="BD1006" t="n">
        <v>42.26524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738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131</v>
      </c>
      <c r="L1007" t="s">
        <v>77</v>
      </c>
      <c r="M1007" t="s"/>
      <c r="N1007" t="s">
        <v>744</v>
      </c>
      <c r="O1007" t="s">
        <v>79</v>
      </c>
      <c r="P1007" t="s">
        <v>738</v>
      </c>
      <c r="Q1007" t="s"/>
      <c r="R1007" t="s">
        <v>117</v>
      </c>
      <c r="S1007" t="s">
        <v>427</v>
      </c>
      <c r="T1007" t="s">
        <v>82</v>
      </c>
      <c r="U1007" t="s"/>
      <c r="V1007" t="s">
        <v>83</v>
      </c>
      <c r="W1007" t="s">
        <v>187</v>
      </c>
      <c r="X1007" t="s"/>
      <c r="Y1007" t="s">
        <v>85</v>
      </c>
      <c r="Z1007">
        <f>HYPERLINK("https://hotel-media.eclerx.com/savepage/tk_15459884206144657_sr_70.html","info")</f>
        <v/>
      </c>
      <c r="AA1007" t="n">
        <v>-6763304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/>
      <c r="AO1007" t="s"/>
      <c r="AP1007" t="n">
        <v>83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6763304</v>
      </c>
      <c r="AZ1007" t="s">
        <v>740</v>
      </c>
      <c r="BA1007" t="s"/>
      <c r="BB1007" t="n">
        <v>112054</v>
      </c>
      <c r="BC1007" t="n">
        <v>42.26524</v>
      </c>
      <c r="BD1007" t="n">
        <v>42.26524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738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177</v>
      </c>
      <c r="L1008" t="s">
        <v>77</v>
      </c>
      <c r="M1008" t="s"/>
      <c r="N1008" t="s">
        <v>522</v>
      </c>
      <c r="O1008" t="s">
        <v>79</v>
      </c>
      <c r="P1008" t="s">
        <v>738</v>
      </c>
      <c r="Q1008" t="s"/>
      <c r="R1008" t="s">
        <v>117</v>
      </c>
      <c r="S1008" t="s">
        <v>748</v>
      </c>
      <c r="T1008" t="s">
        <v>82</v>
      </c>
      <c r="U1008" t="s"/>
      <c r="V1008" t="s">
        <v>83</v>
      </c>
      <c r="W1008" t="s">
        <v>187</v>
      </c>
      <c r="X1008" t="s"/>
      <c r="Y1008" t="s">
        <v>85</v>
      </c>
      <c r="Z1008">
        <f>HYPERLINK("https://hotel-media.eclerx.com/savepage/tk_15459884206144657_sr_70.html","info")</f>
        <v/>
      </c>
      <c r="AA1008" t="n">
        <v>-6763304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/>
      <c r="AO1008" t="s"/>
      <c r="AP1008" t="n">
        <v>83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6763304</v>
      </c>
      <c r="AZ1008" t="s">
        <v>740</v>
      </c>
      <c r="BA1008" t="s"/>
      <c r="BB1008" t="n">
        <v>112054</v>
      </c>
      <c r="BC1008" t="n">
        <v>42.26524</v>
      </c>
      <c r="BD1008" t="n">
        <v>42.26524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738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185.67</v>
      </c>
      <c r="L1009" t="s">
        <v>77</v>
      </c>
      <c r="M1009" t="s"/>
      <c r="N1009" t="s">
        <v>522</v>
      </c>
      <c r="O1009" t="s">
        <v>79</v>
      </c>
      <c r="P1009" t="s">
        <v>738</v>
      </c>
      <c r="Q1009" t="s"/>
      <c r="R1009" t="s">
        <v>117</v>
      </c>
      <c r="S1009" t="s">
        <v>749</v>
      </c>
      <c r="T1009" t="s">
        <v>82</v>
      </c>
      <c r="U1009" t="s"/>
      <c r="V1009" t="s">
        <v>83</v>
      </c>
      <c r="W1009" t="s">
        <v>187</v>
      </c>
      <c r="X1009" t="s"/>
      <c r="Y1009" t="s">
        <v>85</v>
      </c>
      <c r="Z1009">
        <f>HYPERLINK("https://hotel-media.eclerx.com/savepage/tk_15459884206144657_sr_70.html","info")</f>
        <v/>
      </c>
      <c r="AA1009" t="n">
        <v>-6763304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/>
      <c r="AO1009" t="s"/>
      <c r="AP1009" t="n">
        <v>83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6763304</v>
      </c>
      <c r="AZ1009" t="s">
        <v>740</v>
      </c>
      <c r="BA1009" t="s"/>
      <c r="BB1009" t="n">
        <v>112054</v>
      </c>
      <c r="BC1009" t="n">
        <v>42.26524</v>
      </c>
      <c r="BD1009" t="n">
        <v>42.26524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738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187.33</v>
      </c>
      <c r="L1010" t="s">
        <v>77</v>
      </c>
      <c r="M1010" t="s"/>
      <c r="N1010" t="s">
        <v>750</v>
      </c>
      <c r="O1010" t="s">
        <v>79</v>
      </c>
      <c r="P1010" t="s">
        <v>738</v>
      </c>
      <c r="Q1010" t="s"/>
      <c r="R1010" t="s">
        <v>117</v>
      </c>
      <c r="S1010" t="s">
        <v>751</v>
      </c>
      <c r="T1010" t="s">
        <v>82</v>
      </c>
      <c r="U1010" t="s"/>
      <c r="V1010" t="s">
        <v>83</v>
      </c>
      <c r="W1010" t="s">
        <v>187</v>
      </c>
      <c r="X1010" t="s"/>
      <c r="Y1010" t="s">
        <v>85</v>
      </c>
      <c r="Z1010">
        <f>HYPERLINK("https://hotel-media.eclerx.com/savepage/tk_15459884206144657_sr_70.html","info")</f>
        <v/>
      </c>
      <c r="AA1010" t="n">
        <v>-6763304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/>
      <c r="AO1010" t="s"/>
      <c r="AP1010" t="n">
        <v>83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6763304</v>
      </c>
      <c r="AZ1010" t="s">
        <v>740</v>
      </c>
      <c r="BA1010" t="s"/>
      <c r="BB1010" t="n">
        <v>112054</v>
      </c>
      <c r="BC1010" t="n">
        <v>42.26524</v>
      </c>
      <c r="BD1010" t="n">
        <v>42.26524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738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196.33</v>
      </c>
      <c r="L1011" t="s">
        <v>77</v>
      </c>
      <c r="M1011" t="s"/>
      <c r="N1011" t="s">
        <v>750</v>
      </c>
      <c r="O1011" t="s">
        <v>79</v>
      </c>
      <c r="P1011" t="s">
        <v>738</v>
      </c>
      <c r="Q1011" t="s"/>
      <c r="R1011" t="s">
        <v>117</v>
      </c>
      <c r="S1011" t="s">
        <v>752</v>
      </c>
      <c r="T1011" t="s">
        <v>82</v>
      </c>
      <c r="U1011" t="s"/>
      <c r="V1011" t="s">
        <v>83</v>
      </c>
      <c r="W1011" t="s">
        <v>187</v>
      </c>
      <c r="X1011" t="s"/>
      <c r="Y1011" t="s">
        <v>85</v>
      </c>
      <c r="Z1011">
        <f>HYPERLINK("https://hotel-media.eclerx.com/savepage/tk_15459884206144657_sr_70.html","info")</f>
        <v/>
      </c>
      <c r="AA1011" t="n">
        <v>-6763304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/>
      <c r="AO1011" t="s"/>
      <c r="AP1011" t="n">
        <v>83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6763304</v>
      </c>
      <c r="AZ1011" t="s">
        <v>740</v>
      </c>
      <c r="BA1011" t="s"/>
      <c r="BB1011" t="n">
        <v>112054</v>
      </c>
      <c r="BC1011" t="n">
        <v>42.26524</v>
      </c>
      <c r="BD1011" t="n">
        <v>42.26524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753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21.67</v>
      </c>
      <c r="L1012" t="s">
        <v>77</v>
      </c>
      <c r="M1012" t="s"/>
      <c r="N1012" t="s">
        <v>362</v>
      </c>
      <c r="O1012" t="s">
        <v>79</v>
      </c>
      <c r="P1012" t="s">
        <v>753</v>
      </c>
      <c r="Q1012" t="s"/>
      <c r="R1012" t="s">
        <v>80</v>
      </c>
      <c r="S1012" t="s">
        <v>149</v>
      </c>
      <c r="T1012" t="s">
        <v>82</v>
      </c>
      <c r="U1012" t="s"/>
      <c r="V1012" t="s">
        <v>83</v>
      </c>
      <c r="W1012" t="s">
        <v>105</v>
      </c>
      <c r="X1012" t="s"/>
      <c r="Y1012" t="s">
        <v>85</v>
      </c>
      <c r="Z1012">
        <f>HYPERLINK("https://hotel-media.eclerx.com/savepage/tk_15459882606009429_sr_70.html","info")</f>
        <v/>
      </c>
      <c r="AA1012" t="n">
        <v>-6102208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106</v>
      </c>
      <c r="AL1012" t="s"/>
      <c r="AM1012" t="s"/>
      <c r="AN1012" t="s"/>
      <c r="AO1012" t="s"/>
      <c r="AP1012" t="n">
        <v>49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6102208</v>
      </c>
      <c r="AZ1012" t="s">
        <v>754</v>
      </c>
      <c r="BA1012" t="s"/>
      <c r="BB1012" t="n">
        <v>316470</v>
      </c>
      <c r="BC1012" t="n">
        <v>42.704968</v>
      </c>
      <c r="BD1012" t="n">
        <v>42.704968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753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21.67</v>
      </c>
      <c r="L1013" t="s">
        <v>77</v>
      </c>
      <c r="M1013" t="s"/>
      <c r="N1013" t="s">
        <v>93</v>
      </c>
      <c r="O1013" t="s">
        <v>79</v>
      </c>
      <c r="P1013" t="s">
        <v>753</v>
      </c>
      <c r="Q1013" t="s"/>
      <c r="R1013" t="s">
        <v>80</v>
      </c>
      <c r="S1013" t="s">
        <v>149</v>
      </c>
      <c r="T1013" t="s">
        <v>82</v>
      </c>
      <c r="U1013" t="s"/>
      <c r="V1013" t="s">
        <v>83</v>
      </c>
      <c r="W1013" t="s">
        <v>105</v>
      </c>
      <c r="X1013" t="s"/>
      <c r="Y1013" t="s">
        <v>85</v>
      </c>
      <c r="Z1013">
        <f>HYPERLINK("https://hotel-media.eclerx.com/savepage/tk_15459882606009429_sr_70.html","info")</f>
        <v/>
      </c>
      <c r="AA1013" t="n">
        <v>-6102208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106</v>
      </c>
      <c r="AL1013" t="s"/>
      <c r="AM1013" t="s"/>
      <c r="AN1013" t="s"/>
      <c r="AO1013" t="s"/>
      <c r="AP1013" t="n">
        <v>49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6102208</v>
      </c>
      <c r="AZ1013" t="s">
        <v>754</v>
      </c>
      <c r="BA1013" t="s"/>
      <c r="BB1013" t="n">
        <v>316470</v>
      </c>
      <c r="BC1013" t="n">
        <v>42.704968</v>
      </c>
      <c r="BD1013" t="n">
        <v>42.704968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753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22</v>
      </c>
      <c r="L1014" t="s">
        <v>77</v>
      </c>
      <c r="M1014" t="s"/>
      <c r="N1014" t="s">
        <v>145</v>
      </c>
      <c r="O1014" t="s">
        <v>79</v>
      </c>
      <c r="P1014" t="s">
        <v>753</v>
      </c>
      <c r="Q1014" t="s"/>
      <c r="R1014" t="s">
        <v>80</v>
      </c>
      <c r="S1014" t="s">
        <v>150</v>
      </c>
      <c r="T1014" t="s">
        <v>82</v>
      </c>
      <c r="U1014" t="s"/>
      <c r="V1014" t="s">
        <v>83</v>
      </c>
      <c r="W1014" t="s">
        <v>105</v>
      </c>
      <c r="X1014" t="s"/>
      <c r="Y1014" t="s">
        <v>85</v>
      </c>
      <c r="Z1014">
        <f>HYPERLINK("https://hotel-media.eclerx.com/savepage/tk_15459882606009429_sr_70.html","info")</f>
        <v/>
      </c>
      <c r="AA1014" t="n">
        <v>-6102208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106</v>
      </c>
      <c r="AL1014" t="s"/>
      <c r="AM1014" t="s"/>
      <c r="AN1014" t="s"/>
      <c r="AO1014" t="s"/>
      <c r="AP1014" t="n">
        <v>49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6102208</v>
      </c>
      <c r="AZ1014" t="s">
        <v>754</v>
      </c>
      <c r="BA1014" t="s"/>
      <c r="BB1014" t="n">
        <v>316470</v>
      </c>
      <c r="BC1014" t="n">
        <v>42.704968</v>
      </c>
      <c r="BD1014" t="n">
        <v>42.704968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753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22.67</v>
      </c>
      <c r="L1015" t="s">
        <v>77</v>
      </c>
      <c r="M1015" t="s"/>
      <c r="N1015" t="s">
        <v>755</v>
      </c>
      <c r="O1015" t="s">
        <v>79</v>
      </c>
      <c r="P1015" t="s">
        <v>753</v>
      </c>
      <c r="Q1015" t="s"/>
      <c r="R1015" t="s">
        <v>80</v>
      </c>
      <c r="S1015" t="s">
        <v>730</v>
      </c>
      <c r="T1015" t="s">
        <v>82</v>
      </c>
      <c r="U1015" t="s"/>
      <c r="V1015" t="s">
        <v>83</v>
      </c>
      <c r="W1015" t="s">
        <v>105</v>
      </c>
      <c r="X1015" t="s"/>
      <c r="Y1015" t="s">
        <v>85</v>
      </c>
      <c r="Z1015">
        <f>HYPERLINK("https://hotel-media.eclerx.com/savepage/tk_15459882606009429_sr_70.html","info")</f>
        <v/>
      </c>
      <c r="AA1015" t="n">
        <v>-6102208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106</v>
      </c>
      <c r="AL1015" t="s"/>
      <c r="AM1015" t="s"/>
      <c r="AN1015" t="s"/>
      <c r="AO1015" t="s"/>
      <c r="AP1015" t="n">
        <v>49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6102208</v>
      </c>
      <c r="AZ1015" t="s">
        <v>754</v>
      </c>
      <c r="BA1015" t="s"/>
      <c r="BB1015" t="n">
        <v>316470</v>
      </c>
      <c r="BC1015" t="n">
        <v>42.704968</v>
      </c>
      <c r="BD1015" t="n">
        <v>42.704968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753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22.67</v>
      </c>
      <c r="L1016" t="s">
        <v>77</v>
      </c>
      <c r="M1016" t="s"/>
      <c r="N1016" t="s">
        <v>93</v>
      </c>
      <c r="O1016" t="s">
        <v>79</v>
      </c>
      <c r="P1016" t="s">
        <v>753</v>
      </c>
      <c r="Q1016" t="s"/>
      <c r="R1016" t="s">
        <v>80</v>
      </c>
      <c r="S1016" t="s">
        <v>730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HYPERLINK("https://hotel-media.eclerx.com/savepage/tk_15459882606009429_sr_70.html","info")</f>
        <v/>
      </c>
      <c r="AA1016" t="n">
        <v>-6102208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106</v>
      </c>
      <c r="AL1016" t="s"/>
      <c r="AM1016" t="s"/>
      <c r="AN1016" t="s"/>
      <c r="AO1016" t="s"/>
      <c r="AP1016" t="n">
        <v>49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6102208</v>
      </c>
      <c r="AZ1016" t="s">
        <v>754</v>
      </c>
      <c r="BA1016" t="s"/>
      <c r="BB1016" t="n">
        <v>316470</v>
      </c>
      <c r="BC1016" t="n">
        <v>42.704968</v>
      </c>
      <c r="BD1016" t="n">
        <v>42.704968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753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23</v>
      </c>
      <c r="L1017" t="s">
        <v>77</v>
      </c>
      <c r="M1017" t="s"/>
      <c r="N1017" t="s">
        <v>145</v>
      </c>
      <c r="O1017" t="s">
        <v>79</v>
      </c>
      <c r="P1017" t="s">
        <v>753</v>
      </c>
      <c r="Q1017" t="s"/>
      <c r="R1017" t="s">
        <v>80</v>
      </c>
      <c r="S1017" t="s">
        <v>152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HYPERLINK("https://hotel-media.eclerx.com/savepage/tk_15459882606009429_sr_70.html","info")</f>
        <v/>
      </c>
      <c r="AA1017" t="n">
        <v>-6102208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106</v>
      </c>
      <c r="AL1017" t="s"/>
      <c r="AM1017" t="s"/>
      <c r="AN1017" t="s"/>
      <c r="AO1017" t="s"/>
      <c r="AP1017" t="n">
        <v>49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6102208</v>
      </c>
      <c r="AZ1017" t="s">
        <v>754</v>
      </c>
      <c r="BA1017" t="s"/>
      <c r="BB1017" t="n">
        <v>316470</v>
      </c>
      <c r="BC1017" t="n">
        <v>42.704968</v>
      </c>
      <c r="BD1017" t="n">
        <v>42.704968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753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23.67</v>
      </c>
      <c r="L1018" t="s">
        <v>77</v>
      </c>
      <c r="M1018" t="s"/>
      <c r="N1018" t="s">
        <v>362</v>
      </c>
      <c r="O1018" t="s">
        <v>79</v>
      </c>
      <c r="P1018" t="s">
        <v>753</v>
      </c>
      <c r="Q1018" t="s"/>
      <c r="R1018" t="s">
        <v>80</v>
      </c>
      <c r="S1018" t="s">
        <v>756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HYPERLINK("https://hotel-media.eclerx.com/savepage/tk_15459882606009429_sr_70.html","info")</f>
        <v/>
      </c>
      <c r="AA1018" t="n">
        <v>-6102208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106</v>
      </c>
      <c r="AL1018" t="s"/>
      <c r="AM1018" t="s"/>
      <c r="AN1018" t="s"/>
      <c r="AO1018" t="s"/>
      <c r="AP1018" t="n">
        <v>49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6102208</v>
      </c>
      <c r="AZ1018" t="s">
        <v>754</v>
      </c>
      <c r="BA1018" t="s"/>
      <c r="BB1018" t="n">
        <v>316470</v>
      </c>
      <c r="BC1018" t="n">
        <v>42.704968</v>
      </c>
      <c r="BD1018" t="n">
        <v>42.704968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753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25</v>
      </c>
      <c r="L1019" t="s">
        <v>77</v>
      </c>
      <c r="M1019" t="s"/>
      <c r="N1019" t="s">
        <v>362</v>
      </c>
      <c r="O1019" t="s">
        <v>79</v>
      </c>
      <c r="P1019" t="s">
        <v>753</v>
      </c>
      <c r="Q1019" t="s"/>
      <c r="R1019" t="s">
        <v>80</v>
      </c>
      <c r="S1019" t="s">
        <v>361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HYPERLINK("https://hotel-media.eclerx.com/savepage/tk_15459882606009429_sr_70.html","info")</f>
        <v/>
      </c>
      <c r="AA1019" t="n">
        <v>-6102208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106</v>
      </c>
      <c r="AL1019" t="s"/>
      <c r="AM1019" t="s"/>
      <c r="AN1019" t="s"/>
      <c r="AO1019" t="s"/>
      <c r="AP1019" t="n">
        <v>49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6102208</v>
      </c>
      <c r="AZ1019" t="s">
        <v>754</v>
      </c>
      <c r="BA1019" t="s"/>
      <c r="BB1019" t="n">
        <v>316470</v>
      </c>
      <c r="BC1019" t="n">
        <v>42.704968</v>
      </c>
      <c r="BD1019" t="n">
        <v>42.704968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753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25.33</v>
      </c>
      <c r="L1020" t="s">
        <v>77</v>
      </c>
      <c r="M1020" t="s"/>
      <c r="N1020" t="s">
        <v>93</v>
      </c>
      <c r="O1020" t="s">
        <v>79</v>
      </c>
      <c r="P1020" t="s">
        <v>753</v>
      </c>
      <c r="Q1020" t="s"/>
      <c r="R1020" t="s">
        <v>80</v>
      </c>
      <c r="S1020" t="s">
        <v>156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HYPERLINK("https://hotel-media.eclerx.com/savepage/tk_15459882606009429_sr_70.html","info")</f>
        <v/>
      </c>
      <c r="AA1020" t="n">
        <v>-6102208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106</v>
      </c>
      <c r="AL1020" t="s"/>
      <c r="AM1020" t="s"/>
      <c r="AN1020" t="s"/>
      <c r="AO1020" t="s"/>
      <c r="AP1020" t="n">
        <v>49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6102208</v>
      </c>
      <c r="AZ1020" t="s">
        <v>754</v>
      </c>
      <c r="BA1020" t="s"/>
      <c r="BB1020" t="n">
        <v>316470</v>
      </c>
      <c r="BC1020" t="n">
        <v>42.704968</v>
      </c>
      <c r="BD1020" t="n">
        <v>42.704968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32.67</v>
      </c>
      <c r="L1021" t="s">
        <v>77</v>
      </c>
      <c r="M1021" t="s"/>
      <c r="N1021" t="s">
        <v>78</v>
      </c>
      <c r="O1021" t="s">
        <v>79</v>
      </c>
      <c r="P1021" t="s">
        <v>73</v>
      </c>
      <c r="Q1021" t="s"/>
      <c r="R1021" t="s">
        <v>80</v>
      </c>
      <c r="S1021" t="s">
        <v>81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HYPERLINK("https://hotel-media.eclerx.com/savepage/tk_15459882751896672_sr_71.html","info")</f>
        <v/>
      </c>
      <c r="AA1021" t="n">
        <v>-7286431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/>
      <c r="AO1021" t="s"/>
      <c r="AP1021" t="n">
        <v>52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7286431</v>
      </c>
      <c r="AZ1021" t="s">
        <v>89</v>
      </c>
      <c r="BA1021" t="s"/>
      <c r="BB1021" t="n">
        <v>2464554</v>
      </c>
      <c r="BC1021" t="n">
        <v>42.6497</v>
      </c>
      <c r="BD1021" t="n">
        <v>42.6497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34.67</v>
      </c>
      <c r="L1022" t="s">
        <v>77</v>
      </c>
      <c r="M1022" t="s"/>
      <c r="N1022" t="s">
        <v>91</v>
      </c>
      <c r="O1022" t="s">
        <v>79</v>
      </c>
      <c r="P1022" t="s">
        <v>73</v>
      </c>
      <c r="Q1022" t="s"/>
      <c r="R1022" t="s">
        <v>80</v>
      </c>
      <c r="S1022" t="s">
        <v>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HYPERLINK("https://hotel-media.eclerx.com/savepage/tk_15459882751896672_sr_71.html","info")</f>
        <v/>
      </c>
      <c r="AA1022" t="n">
        <v>-7286431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/>
      <c r="AO1022" t="s"/>
      <c r="AP1022" t="n">
        <v>52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7286431</v>
      </c>
      <c r="AZ1022" t="s">
        <v>89</v>
      </c>
      <c r="BA1022" t="s"/>
      <c r="BB1022" t="n">
        <v>2464554</v>
      </c>
      <c r="BC1022" t="n">
        <v>42.6497</v>
      </c>
      <c r="BD1022" t="n">
        <v>42.6497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34.67</v>
      </c>
      <c r="L1023" t="s">
        <v>77</v>
      </c>
      <c r="M1023" t="s"/>
      <c r="N1023" t="s">
        <v>93</v>
      </c>
      <c r="O1023" t="s">
        <v>79</v>
      </c>
      <c r="P1023" t="s">
        <v>73</v>
      </c>
      <c r="Q1023" t="s"/>
      <c r="R1023" t="s">
        <v>80</v>
      </c>
      <c r="S1023" t="s">
        <v>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HYPERLINK("https://hotel-media.eclerx.com/savepage/tk_15459882751896672_sr_71.html","info")</f>
        <v/>
      </c>
      <c r="AA1023" t="n">
        <v>-7286431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/>
      <c r="AO1023" t="s"/>
      <c r="AP1023" t="n">
        <v>52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7286431</v>
      </c>
      <c r="AZ1023" t="s">
        <v>89</v>
      </c>
      <c r="BA1023" t="s"/>
      <c r="BB1023" t="n">
        <v>2464554</v>
      </c>
      <c r="BC1023" t="n">
        <v>42.6497</v>
      </c>
      <c r="BD1023" t="n">
        <v>42.6497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35</v>
      </c>
      <c r="L1024" t="s">
        <v>77</v>
      </c>
      <c r="M1024" t="s"/>
      <c r="N1024" t="s">
        <v>78</v>
      </c>
      <c r="O1024" t="s">
        <v>79</v>
      </c>
      <c r="P1024" t="s">
        <v>73</v>
      </c>
      <c r="Q1024" t="s"/>
      <c r="R1024" t="s">
        <v>80</v>
      </c>
      <c r="S1024" t="s">
        <v>94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HYPERLINK("https://hotel-media.eclerx.com/savepage/tk_15459882751896672_sr_71.html","info")</f>
        <v/>
      </c>
      <c r="AA1024" t="n">
        <v>-7286431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/>
      <c r="AO1024" t="s"/>
      <c r="AP1024" t="n">
        <v>52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7286431</v>
      </c>
      <c r="AZ1024" t="s">
        <v>89</v>
      </c>
      <c r="BA1024" t="s"/>
      <c r="BB1024" t="n">
        <v>2464554</v>
      </c>
      <c r="BC1024" t="n">
        <v>42.6497</v>
      </c>
      <c r="BD1024" t="n">
        <v>42.6497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35.33</v>
      </c>
      <c r="L1025" t="s">
        <v>77</v>
      </c>
      <c r="M1025" t="s"/>
      <c r="N1025" t="s">
        <v>91</v>
      </c>
      <c r="O1025" t="s">
        <v>79</v>
      </c>
      <c r="P1025" t="s">
        <v>73</v>
      </c>
      <c r="Q1025" t="s"/>
      <c r="R1025" t="s">
        <v>80</v>
      </c>
      <c r="S1025" t="s">
        <v>95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HYPERLINK("https://hotel-media.eclerx.com/savepage/tk_15459882751896672_sr_71.html","info")</f>
        <v/>
      </c>
      <c r="AA1025" t="n">
        <v>-7286431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/>
      <c r="AO1025" t="s"/>
      <c r="AP1025" t="n">
        <v>52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7286431</v>
      </c>
      <c r="AZ1025" t="s">
        <v>89</v>
      </c>
      <c r="BA1025" t="s"/>
      <c r="BB1025" t="n">
        <v>2464554</v>
      </c>
      <c r="BC1025" t="n">
        <v>42.6497</v>
      </c>
      <c r="BD1025" t="n">
        <v>42.6497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35.33</v>
      </c>
      <c r="L1026" t="s">
        <v>77</v>
      </c>
      <c r="M1026" t="s"/>
      <c r="N1026" t="s">
        <v>93</v>
      </c>
      <c r="O1026" t="s">
        <v>79</v>
      </c>
      <c r="P1026" t="s">
        <v>73</v>
      </c>
      <c r="Q1026" t="s"/>
      <c r="R1026" t="s">
        <v>80</v>
      </c>
      <c r="S1026" t="s">
        <v>95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HYPERLINK("https://hotel-media.eclerx.com/savepage/tk_15459882751896672_sr_71.html","info")</f>
        <v/>
      </c>
      <c r="AA1026" t="n">
        <v>-7286431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/>
      <c r="AO1026" t="s"/>
      <c r="AP1026" t="n">
        <v>52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7286431</v>
      </c>
      <c r="AZ1026" t="s">
        <v>89</v>
      </c>
      <c r="BA1026" t="s"/>
      <c r="BB1026" t="n">
        <v>2464554</v>
      </c>
      <c r="BC1026" t="n">
        <v>42.6497</v>
      </c>
      <c r="BD1026" t="n">
        <v>42.6497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38</v>
      </c>
      <c r="L1027" t="s">
        <v>77</v>
      </c>
      <c r="M1027" t="s"/>
      <c r="N1027" t="s">
        <v>96</v>
      </c>
      <c r="O1027" t="s">
        <v>79</v>
      </c>
      <c r="P1027" t="s">
        <v>73</v>
      </c>
      <c r="Q1027" t="s"/>
      <c r="R1027" t="s">
        <v>80</v>
      </c>
      <c r="S1027" t="s">
        <v>97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HYPERLINK("https://hotel-media.eclerx.com/savepage/tk_15459882751896672_sr_71.html","info")</f>
        <v/>
      </c>
      <c r="AA1027" t="n">
        <v>-7286431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/>
      <c r="AO1027" t="s"/>
      <c r="AP1027" t="n">
        <v>52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7286431</v>
      </c>
      <c r="AZ1027" t="s">
        <v>89</v>
      </c>
      <c r="BA1027" t="s"/>
      <c r="BB1027" t="n">
        <v>2464554</v>
      </c>
      <c r="BC1027" t="n">
        <v>42.6497</v>
      </c>
      <c r="BD1027" t="n">
        <v>42.6497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41</v>
      </c>
      <c r="L1028" t="s">
        <v>77</v>
      </c>
      <c r="M1028" t="s"/>
      <c r="N1028" t="s">
        <v>96</v>
      </c>
      <c r="O1028" t="s">
        <v>79</v>
      </c>
      <c r="P1028" t="s">
        <v>73</v>
      </c>
      <c r="Q1028" t="s"/>
      <c r="R1028" t="s">
        <v>80</v>
      </c>
      <c r="S1028" t="s">
        <v>98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HYPERLINK("https://hotel-media.eclerx.com/savepage/tk_15459882751896672_sr_71.html","info")</f>
        <v/>
      </c>
      <c r="AA1028" t="n">
        <v>-7286431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/>
      <c r="AO1028" t="s"/>
      <c r="AP1028" t="n">
        <v>52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7286431</v>
      </c>
      <c r="AZ1028" t="s">
        <v>89</v>
      </c>
      <c r="BA1028" t="s"/>
      <c r="BB1028" t="n">
        <v>2464554</v>
      </c>
      <c r="BC1028" t="n">
        <v>42.6497</v>
      </c>
      <c r="BD1028" t="n">
        <v>42.6497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44</v>
      </c>
      <c r="L1029" t="s">
        <v>77</v>
      </c>
      <c r="M1029" t="s"/>
      <c r="N1029" t="s">
        <v>99</v>
      </c>
      <c r="O1029" t="s">
        <v>79</v>
      </c>
      <c r="P1029" t="s">
        <v>73</v>
      </c>
      <c r="Q1029" t="s"/>
      <c r="R1029" t="s">
        <v>80</v>
      </c>
      <c r="S1029" t="s">
        <v>100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HYPERLINK("https://hotel-media.eclerx.com/savepage/tk_15459882751896672_sr_71.html","info")</f>
        <v/>
      </c>
      <c r="AA1029" t="n">
        <v>-7286431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/>
      <c r="AO1029" t="s"/>
      <c r="AP1029" t="n">
        <v>52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7286431</v>
      </c>
      <c r="AZ1029" t="s">
        <v>89</v>
      </c>
      <c r="BA1029" t="s"/>
      <c r="BB1029" t="n">
        <v>2464554</v>
      </c>
      <c r="BC1029" t="n">
        <v>42.6497</v>
      </c>
      <c r="BD1029" t="n">
        <v>42.6497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52</v>
      </c>
      <c r="L1030" t="s">
        <v>77</v>
      </c>
      <c r="M1030" t="s"/>
      <c r="N1030" t="s">
        <v>99</v>
      </c>
      <c r="O1030" t="s">
        <v>79</v>
      </c>
      <c r="P1030" t="s">
        <v>73</v>
      </c>
      <c r="Q1030" t="s"/>
      <c r="R1030" t="s">
        <v>80</v>
      </c>
      <c r="S1030" t="s">
        <v>101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HYPERLINK("https://hotel-media.eclerx.com/savepage/tk_15459882751896672_sr_71.html","info")</f>
        <v/>
      </c>
      <c r="AA1030" t="n">
        <v>-7286431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/>
      <c r="AO1030" t="s"/>
      <c r="AP1030" t="n">
        <v>52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7286431</v>
      </c>
      <c r="AZ1030" t="s">
        <v>89</v>
      </c>
      <c r="BA1030" t="s"/>
      <c r="BB1030" t="n">
        <v>2464554</v>
      </c>
      <c r="BC1030" t="n">
        <v>42.6497</v>
      </c>
      <c r="BD1030" t="n">
        <v>42.6497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757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45.67</v>
      </c>
      <c r="L1031" t="s">
        <v>77</v>
      </c>
      <c r="M1031" t="s"/>
      <c r="N1031" t="s">
        <v>758</v>
      </c>
      <c r="O1031" t="s">
        <v>79</v>
      </c>
      <c r="P1031" t="s">
        <v>757</v>
      </c>
      <c r="Q1031" t="s"/>
      <c r="R1031" t="s">
        <v>117</v>
      </c>
      <c r="S1031" t="s">
        <v>186</v>
      </c>
      <c r="T1031" t="s">
        <v>82</v>
      </c>
      <c r="U1031" t="s"/>
      <c r="V1031" t="s">
        <v>83</v>
      </c>
      <c r="W1031" t="s">
        <v>105</v>
      </c>
      <c r="X1031" t="s"/>
      <c r="Y1031" t="s">
        <v>85</v>
      </c>
      <c r="Z1031">
        <f>HYPERLINK("https://hotel-media.eclerx.com/savepage/tk_15459884630744352_sr_70.html","info")</f>
        <v/>
      </c>
      <c r="AA1031" t="n">
        <v>-6198857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106</v>
      </c>
      <c r="AL1031" t="s"/>
      <c r="AM1031" t="s"/>
      <c r="AN1031" t="s"/>
      <c r="AO1031" t="s"/>
      <c r="AP1031" t="n">
        <v>92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6198857</v>
      </c>
      <c r="AZ1031" t="s">
        <v>759</v>
      </c>
      <c r="BA1031" t="s"/>
      <c r="BB1031" t="n">
        <v>2836254</v>
      </c>
      <c r="BC1031" t="n">
        <v>42.6934</v>
      </c>
      <c r="BD1031" t="n">
        <v>42.6934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757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46.33</v>
      </c>
      <c r="L1032" t="s">
        <v>77</v>
      </c>
      <c r="M1032" t="s"/>
      <c r="N1032" t="s">
        <v>758</v>
      </c>
      <c r="O1032" t="s">
        <v>79</v>
      </c>
      <c r="P1032" t="s">
        <v>757</v>
      </c>
      <c r="Q1032" t="s"/>
      <c r="R1032" t="s">
        <v>117</v>
      </c>
      <c r="S1032" t="s">
        <v>356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HYPERLINK("https://hotel-media.eclerx.com/savepage/tk_15459884630744352_sr_70.html","info")</f>
        <v/>
      </c>
      <c r="AA1032" t="n">
        <v>-6198857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106</v>
      </c>
      <c r="AL1032" t="s"/>
      <c r="AM1032" t="s"/>
      <c r="AN1032" t="s"/>
      <c r="AO1032" t="s"/>
      <c r="AP1032" t="n">
        <v>92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6198857</v>
      </c>
      <c r="AZ1032" t="s">
        <v>759</v>
      </c>
      <c r="BA1032" t="s"/>
      <c r="BB1032" t="n">
        <v>2836254</v>
      </c>
      <c r="BC1032" t="n">
        <v>42.6934</v>
      </c>
      <c r="BD1032" t="n">
        <v>42.6934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757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46.33</v>
      </c>
      <c r="L1033" t="s">
        <v>77</v>
      </c>
      <c r="M1033" t="s"/>
      <c r="N1033" t="s">
        <v>161</v>
      </c>
      <c r="O1033" t="s">
        <v>79</v>
      </c>
      <c r="P1033" t="s">
        <v>757</v>
      </c>
      <c r="Q1033" t="s"/>
      <c r="R1033" t="s">
        <v>117</v>
      </c>
      <c r="S1033" t="s">
        <v>356</v>
      </c>
      <c r="T1033" t="s">
        <v>82</v>
      </c>
      <c r="U1033" t="s"/>
      <c r="V1033" t="s">
        <v>83</v>
      </c>
      <c r="W1033" t="s">
        <v>105</v>
      </c>
      <c r="X1033" t="s"/>
      <c r="Y1033" t="s">
        <v>85</v>
      </c>
      <c r="Z1033">
        <f>HYPERLINK("https://hotel-media.eclerx.com/savepage/tk_15459884630744352_sr_70.html","info")</f>
        <v/>
      </c>
      <c r="AA1033" t="n">
        <v>-6198857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106</v>
      </c>
      <c r="AL1033" t="s"/>
      <c r="AM1033" t="s"/>
      <c r="AN1033" t="s"/>
      <c r="AO1033" t="s"/>
      <c r="AP1033" t="n">
        <v>92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6198857</v>
      </c>
      <c r="AZ1033" t="s">
        <v>759</v>
      </c>
      <c r="BA1033" t="s"/>
      <c r="BB1033" t="n">
        <v>2836254</v>
      </c>
      <c r="BC1033" t="n">
        <v>42.6934</v>
      </c>
      <c r="BD1033" t="n">
        <v>42.6934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757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52</v>
      </c>
      <c r="L1034" t="s">
        <v>77</v>
      </c>
      <c r="M1034" t="s"/>
      <c r="N1034" t="s">
        <v>161</v>
      </c>
      <c r="O1034" t="s">
        <v>79</v>
      </c>
      <c r="P1034" t="s">
        <v>757</v>
      </c>
      <c r="Q1034" t="s"/>
      <c r="R1034" t="s">
        <v>117</v>
      </c>
      <c r="S1034" t="s">
        <v>101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HYPERLINK("https://hotel-media.eclerx.com/savepage/tk_15459884630744352_sr_70.html","info")</f>
        <v/>
      </c>
      <c r="AA1034" t="n">
        <v>-6198857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106</v>
      </c>
      <c r="AL1034" t="s"/>
      <c r="AM1034" t="s"/>
      <c r="AN1034" t="s"/>
      <c r="AO1034" t="s"/>
      <c r="AP1034" t="n">
        <v>92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6198857</v>
      </c>
      <c r="AZ1034" t="s">
        <v>759</v>
      </c>
      <c r="BA1034" t="s"/>
      <c r="BB1034" t="n">
        <v>2836254</v>
      </c>
      <c r="BC1034" t="n">
        <v>42.6934</v>
      </c>
      <c r="BD1034" t="n">
        <v>42.6934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757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54.67</v>
      </c>
      <c r="L1035" t="s">
        <v>77</v>
      </c>
      <c r="M1035" t="s"/>
      <c r="N1035" t="s">
        <v>300</v>
      </c>
      <c r="O1035" t="s">
        <v>79</v>
      </c>
      <c r="P1035" t="s">
        <v>757</v>
      </c>
      <c r="Q1035" t="s"/>
      <c r="R1035" t="s">
        <v>117</v>
      </c>
      <c r="S1035" t="s">
        <v>280</v>
      </c>
      <c r="T1035" t="s">
        <v>82</v>
      </c>
      <c r="U1035" t="s"/>
      <c r="V1035" t="s">
        <v>83</v>
      </c>
      <c r="W1035" t="s">
        <v>105</v>
      </c>
      <c r="X1035" t="s"/>
      <c r="Y1035" t="s">
        <v>85</v>
      </c>
      <c r="Z1035">
        <f>HYPERLINK("https://hotel-media.eclerx.com/savepage/tk_15459884630744352_sr_70.html","info")</f>
        <v/>
      </c>
      <c r="AA1035" t="n">
        <v>-6198857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106</v>
      </c>
      <c r="AL1035" t="s"/>
      <c r="AM1035" t="s"/>
      <c r="AN1035" t="s"/>
      <c r="AO1035" t="s"/>
      <c r="AP1035" t="n">
        <v>92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6198857</v>
      </c>
      <c r="AZ1035" t="s">
        <v>759</v>
      </c>
      <c r="BA1035" t="s"/>
      <c r="BB1035" t="n">
        <v>2836254</v>
      </c>
      <c r="BC1035" t="n">
        <v>42.6934</v>
      </c>
      <c r="BD1035" t="n">
        <v>42.6934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757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60</v>
      </c>
      <c r="L1036" t="s">
        <v>77</v>
      </c>
      <c r="M1036" t="s"/>
      <c r="N1036" t="s">
        <v>172</v>
      </c>
      <c r="O1036" t="s">
        <v>79</v>
      </c>
      <c r="P1036" t="s">
        <v>757</v>
      </c>
      <c r="Q1036" t="s"/>
      <c r="R1036" t="s">
        <v>117</v>
      </c>
      <c r="S1036" t="s">
        <v>555</v>
      </c>
      <c r="T1036" t="s">
        <v>82</v>
      </c>
      <c r="U1036" t="s"/>
      <c r="V1036" t="s">
        <v>83</v>
      </c>
      <c r="W1036" t="s">
        <v>105</v>
      </c>
      <c r="X1036" t="s"/>
      <c r="Y1036" t="s">
        <v>85</v>
      </c>
      <c r="Z1036">
        <f>HYPERLINK("https://hotel-media.eclerx.com/savepage/tk_15459884630744352_sr_70.html","info")</f>
        <v/>
      </c>
      <c r="AA1036" t="n">
        <v>-6198857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106</v>
      </c>
      <c r="AL1036" t="s"/>
      <c r="AM1036" t="s"/>
      <c r="AN1036" t="s"/>
      <c r="AO1036" t="s"/>
      <c r="AP1036" t="n">
        <v>92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6198857</v>
      </c>
      <c r="AZ1036" t="s">
        <v>759</v>
      </c>
      <c r="BA1036" t="s"/>
      <c r="BB1036" t="n">
        <v>2836254</v>
      </c>
      <c r="BC1036" t="n">
        <v>42.6934</v>
      </c>
      <c r="BD1036" t="n">
        <v>42.6934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757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60</v>
      </c>
      <c r="L1037" t="s">
        <v>77</v>
      </c>
      <c r="M1037" t="s"/>
      <c r="N1037" t="s">
        <v>300</v>
      </c>
      <c r="O1037" t="s">
        <v>79</v>
      </c>
      <c r="P1037" t="s">
        <v>757</v>
      </c>
      <c r="Q1037" t="s"/>
      <c r="R1037" t="s">
        <v>117</v>
      </c>
      <c r="S1037" t="s">
        <v>555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HYPERLINK("https://hotel-media.eclerx.com/savepage/tk_15459884630744352_sr_70.html","info")</f>
        <v/>
      </c>
      <c r="AA1037" t="n">
        <v>-6198857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106</v>
      </c>
      <c r="AL1037" t="s"/>
      <c r="AM1037" t="s"/>
      <c r="AN1037" t="s"/>
      <c r="AO1037" t="s"/>
      <c r="AP1037" t="n">
        <v>92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6198857</v>
      </c>
      <c r="AZ1037" t="s">
        <v>759</v>
      </c>
      <c r="BA1037" t="s"/>
      <c r="BB1037" t="n">
        <v>2836254</v>
      </c>
      <c r="BC1037" t="n">
        <v>42.6934</v>
      </c>
      <c r="BD1037" t="n">
        <v>42.6934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757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65.33</v>
      </c>
      <c r="L1038" t="s">
        <v>77</v>
      </c>
      <c r="M1038" t="s"/>
      <c r="N1038" t="s">
        <v>172</v>
      </c>
      <c r="O1038" t="s">
        <v>79</v>
      </c>
      <c r="P1038" t="s">
        <v>757</v>
      </c>
      <c r="Q1038" t="s"/>
      <c r="R1038" t="s">
        <v>117</v>
      </c>
      <c r="S1038" t="s">
        <v>371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HYPERLINK("https://hotel-media.eclerx.com/savepage/tk_15459884630744352_sr_70.html","info")</f>
        <v/>
      </c>
      <c r="AA1038" t="n">
        <v>-6198857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106</v>
      </c>
      <c r="AL1038" t="s"/>
      <c r="AM1038" t="s"/>
      <c r="AN1038" t="s"/>
      <c r="AO1038" t="s"/>
      <c r="AP1038" t="n">
        <v>92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6198857</v>
      </c>
      <c r="AZ1038" t="s">
        <v>759</v>
      </c>
      <c r="BA1038" t="s"/>
      <c r="BB1038" t="n">
        <v>2836254</v>
      </c>
      <c r="BC1038" t="n">
        <v>42.6934</v>
      </c>
      <c r="BD1038" t="n">
        <v>42.6934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757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70</v>
      </c>
      <c r="L1039" t="s">
        <v>77</v>
      </c>
      <c r="M1039" t="s"/>
      <c r="N1039" t="s">
        <v>760</v>
      </c>
      <c r="O1039" t="s">
        <v>79</v>
      </c>
      <c r="P1039" t="s">
        <v>757</v>
      </c>
      <c r="Q1039" t="s"/>
      <c r="R1039" t="s">
        <v>117</v>
      </c>
      <c r="S1039" t="s">
        <v>613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HYPERLINK("https://hotel-media.eclerx.com/savepage/tk_15459884630744352_sr_70.html","info")</f>
        <v/>
      </c>
      <c r="AA1039" t="n">
        <v>-6198857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106</v>
      </c>
      <c r="AL1039" t="s"/>
      <c r="AM1039" t="s"/>
      <c r="AN1039" t="s"/>
      <c r="AO1039" t="s"/>
      <c r="AP1039" t="n">
        <v>92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6198857</v>
      </c>
      <c r="AZ1039" t="s">
        <v>759</v>
      </c>
      <c r="BA1039" t="s"/>
      <c r="BB1039" t="n">
        <v>2836254</v>
      </c>
      <c r="BC1039" t="n">
        <v>42.6934</v>
      </c>
      <c r="BD1039" t="n">
        <v>42.6934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757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70</v>
      </c>
      <c r="L1040" t="s">
        <v>77</v>
      </c>
      <c r="M1040" t="s"/>
      <c r="N1040" t="s">
        <v>761</v>
      </c>
      <c r="O1040" t="s">
        <v>79</v>
      </c>
      <c r="P1040" t="s">
        <v>757</v>
      </c>
      <c r="Q1040" t="s"/>
      <c r="R1040" t="s">
        <v>117</v>
      </c>
      <c r="S1040" t="s">
        <v>613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HYPERLINK("https://hotel-media.eclerx.com/savepage/tk_15459884630744352_sr_70.html","info")</f>
        <v/>
      </c>
      <c r="AA1040" t="n">
        <v>-6198857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106</v>
      </c>
      <c r="AL1040" t="s"/>
      <c r="AM1040" t="s"/>
      <c r="AN1040" t="s"/>
      <c r="AO1040" t="s"/>
      <c r="AP1040" t="n">
        <v>92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6198857</v>
      </c>
      <c r="AZ1040" t="s">
        <v>759</v>
      </c>
      <c r="BA1040" t="s"/>
      <c r="BB1040" t="n">
        <v>2836254</v>
      </c>
      <c r="BC1040" t="n">
        <v>42.6934</v>
      </c>
      <c r="BD1040" t="n">
        <v>42.6934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757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73</v>
      </c>
      <c r="L1041" t="s">
        <v>77</v>
      </c>
      <c r="M1041" t="s"/>
      <c r="N1041" t="s">
        <v>762</v>
      </c>
      <c r="O1041" t="s">
        <v>79</v>
      </c>
      <c r="P1041" t="s">
        <v>757</v>
      </c>
      <c r="Q1041" t="s"/>
      <c r="R1041" t="s">
        <v>117</v>
      </c>
      <c r="S1041" t="s">
        <v>515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HYPERLINK("https://hotel-media.eclerx.com/savepage/tk_15459884630744352_sr_70.html","info")</f>
        <v/>
      </c>
      <c r="AA1041" t="n">
        <v>-6198857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106</v>
      </c>
      <c r="AL1041" t="s"/>
      <c r="AM1041" t="s"/>
      <c r="AN1041" t="s"/>
      <c r="AO1041" t="s"/>
      <c r="AP1041" t="n">
        <v>92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6198857</v>
      </c>
      <c r="AZ1041" t="s">
        <v>759</v>
      </c>
      <c r="BA1041" t="s"/>
      <c r="BB1041" t="n">
        <v>2836254</v>
      </c>
      <c r="BC1041" t="n">
        <v>42.6934</v>
      </c>
      <c r="BD1041" t="n">
        <v>42.6934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757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73</v>
      </c>
      <c r="L1042" t="s">
        <v>77</v>
      </c>
      <c r="M1042" t="s"/>
      <c r="N1042" t="s">
        <v>763</v>
      </c>
      <c r="O1042" t="s">
        <v>79</v>
      </c>
      <c r="P1042" t="s">
        <v>757</v>
      </c>
      <c r="Q1042" t="s"/>
      <c r="R1042" t="s">
        <v>117</v>
      </c>
      <c r="S1042" t="s">
        <v>515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HYPERLINK("https://hotel-media.eclerx.com/savepage/tk_15459884630744352_sr_70.html","info")</f>
        <v/>
      </c>
      <c r="AA1042" t="n">
        <v>-6198857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106</v>
      </c>
      <c r="AL1042" t="s"/>
      <c r="AM1042" t="s"/>
      <c r="AN1042" t="s"/>
      <c r="AO1042" t="s"/>
      <c r="AP1042" t="n">
        <v>92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6198857</v>
      </c>
      <c r="AZ1042" t="s">
        <v>759</v>
      </c>
      <c r="BA1042" t="s"/>
      <c r="BB1042" t="n">
        <v>2836254</v>
      </c>
      <c r="BC1042" t="n">
        <v>42.6934</v>
      </c>
      <c r="BD1042" t="n">
        <v>42.6934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528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34.33</v>
      </c>
      <c r="L1043" t="s">
        <v>77</v>
      </c>
      <c r="M1043" t="s"/>
      <c r="N1043" t="s">
        <v>122</v>
      </c>
      <c r="O1043" t="s">
        <v>79</v>
      </c>
      <c r="P1043" t="s">
        <v>528</v>
      </c>
      <c r="Q1043" t="s"/>
      <c r="R1043" t="s">
        <v>117</v>
      </c>
      <c r="S1043" t="s">
        <v>223</v>
      </c>
      <c r="T1043" t="s">
        <v>82</v>
      </c>
      <c r="U1043" t="s"/>
      <c r="V1043" t="s">
        <v>83</v>
      </c>
      <c r="W1043" t="s">
        <v>105</v>
      </c>
      <c r="X1043" t="s"/>
      <c r="Y1043" t="s">
        <v>85</v>
      </c>
      <c r="Z1043">
        <f>HYPERLINK("https://hotel-media.eclerx.com/savepage/tk_15459881755020385_sr_71.html","info")</f>
        <v/>
      </c>
      <c r="AA1043" t="n">
        <v>-2329524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/>
      <c r="AO1043" t="s"/>
      <c r="AP1043" t="n">
        <v>31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2329524</v>
      </c>
      <c r="AZ1043" t="s">
        <v>529</v>
      </c>
      <c r="BA1043" t="s"/>
      <c r="BB1043" t="n">
        <v>231306</v>
      </c>
      <c r="BC1043" t="n">
        <v>42.68686</v>
      </c>
      <c r="BD1043" t="n">
        <v>42.68686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528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37.67</v>
      </c>
      <c r="L1044" t="s">
        <v>77</v>
      </c>
      <c r="M1044" t="s"/>
      <c r="N1044" t="s">
        <v>136</v>
      </c>
      <c r="O1044" t="s">
        <v>79</v>
      </c>
      <c r="P1044" t="s">
        <v>528</v>
      </c>
      <c r="Q1044" t="s"/>
      <c r="R1044" t="s">
        <v>117</v>
      </c>
      <c r="S1044" t="s">
        <v>286</v>
      </c>
      <c r="T1044" t="s">
        <v>82</v>
      </c>
      <c r="U1044" t="s"/>
      <c r="V1044" t="s">
        <v>83</v>
      </c>
      <c r="W1044" t="s">
        <v>105</v>
      </c>
      <c r="X1044" t="s"/>
      <c r="Y1044" t="s">
        <v>85</v>
      </c>
      <c r="Z1044">
        <f>HYPERLINK("https://hotel-media.eclerx.com/savepage/tk_15459881755020385_sr_71.html","info")</f>
        <v/>
      </c>
      <c r="AA1044" t="n">
        <v>-2329524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/>
      <c r="AO1044" t="s"/>
      <c r="AP1044" t="n">
        <v>31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2329524</v>
      </c>
      <c r="AZ1044" t="s">
        <v>529</v>
      </c>
      <c r="BA1044" t="s"/>
      <c r="BB1044" t="n">
        <v>231306</v>
      </c>
      <c r="BC1044" t="n">
        <v>42.68686</v>
      </c>
      <c r="BD1044" t="n">
        <v>42.68686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528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38.33</v>
      </c>
      <c r="L1045" t="s">
        <v>77</v>
      </c>
      <c r="M1045" t="s"/>
      <c r="N1045" t="s">
        <v>122</v>
      </c>
      <c r="O1045" t="s">
        <v>79</v>
      </c>
      <c r="P1045" t="s">
        <v>528</v>
      </c>
      <c r="Q1045" t="s"/>
      <c r="R1045" t="s">
        <v>117</v>
      </c>
      <c r="S1045" t="s">
        <v>200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HYPERLINK("https://hotel-media.eclerx.com/savepage/tk_15459881755020385_sr_71.html","info")</f>
        <v/>
      </c>
      <c r="AA1045" t="n">
        <v>-2329524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/>
      <c r="AO1045" t="s"/>
      <c r="AP1045" t="n">
        <v>31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2329524</v>
      </c>
      <c r="AZ1045" t="s">
        <v>529</v>
      </c>
      <c r="BA1045" t="s"/>
      <c r="BB1045" t="n">
        <v>231306</v>
      </c>
      <c r="BC1045" t="n">
        <v>42.68686</v>
      </c>
      <c r="BD1045" t="n">
        <v>42.68686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528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40</v>
      </c>
      <c r="L1046" t="s">
        <v>77</v>
      </c>
      <c r="M1046" t="s"/>
      <c r="N1046" t="s">
        <v>184</v>
      </c>
      <c r="O1046" t="s">
        <v>79</v>
      </c>
      <c r="P1046" t="s">
        <v>528</v>
      </c>
      <c r="Q1046" t="s"/>
      <c r="R1046" t="s">
        <v>117</v>
      </c>
      <c r="S1046" t="s">
        <v>352</v>
      </c>
      <c r="T1046" t="s">
        <v>82</v>
      </c>
      <c r="U1046" t="s"/>
      <c r="V1046" t="s">
        <v>83</v>
      </c>
      <c r="W1046" t="s">
        <v>105</v>
      </c>
      <c r="X1046" t="s"/>
      <c r="Y1046" t="s">
        <v>85</v>
      </c>
      <c r="Z1046">
        <f>HYPERLINK("https://hotel-media.eclerx.com/savepage/tk_15459881755020385_sr_71.html","info")</f>
        <v/>
      </c>
      <c r="AA1046" t="n">
        <v>-2329524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/>
      <c r="AO1046" t="s"/>
      <c r="AP1046" t="n">
        <v>31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2329524</v>
      </c>
      <c r="AZ1046" t="s">
        <v>529</v>
      </c>
      <c r="BA1046" t="s"/>
      <c r="BB1046" t="n">
        <v>231306</v>
      </c>
      <c r="BC1046" t="n">
        <v>42.68686</v>
      </c>
      <c r="BD1046" t="n">
        <v>42.68686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528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43.33</v>
      </c>
      <c r="L1047" t="s">
        <v>77</v>
      </c>
      <c r="M1047" t="s"/>
      <c r="N1047" t="s">
        <v>530</v>
      </c>
      <c r="O1047" t="s">
        <v>79</v>
      </c>
      <c r="P1047" t="s">
        <v>528</v>
      </c>
      <c r="Q1047" t="s"/>
      <c r="R1047" t="s">
        <v>117</v>
      </c>
      <c r="S1047" t="s">
        <v>126</v>
      </c>
      <c r="T1047" t="s">
        <v>82</v>
      </c>
      <c r="U1047" t="s"/>
      <c r="V1047" t="s">
        <v>83</v>
      </c>
      <c r="W1047" t="s">
        <v>105</v>
      </c>
      <c r="X1047" t="s"/>
      <c r="Y1047" t="s">
        <v>85</v>
      </c>
      <c r="Z1047">
        <f>HYPERLINK("https://hotel-media.eclerx.com/savepage/tk_15459881755020385_sr_71.html","info")</f>
        <v/>
      </c>
      <c r="AA1047" t="n">
        <v>-2329524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/>
      <c r="AO1047" t="s"/>
      <c r="AP1047" t="n">
        <v>31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2329524</v>
      </c>
      <c r="AZ1047" t="s">
        <v>529</v>
      </c>
      <c r="BA1047" t="s"/>
      <c r="BB1047" t="n">
        <v>231306</v>
      </c>
      <c r="BC1047" t="n">
        <v>42.68686</v>
      </c>
      <c r="BD1047" t="n">
        <v>42.68686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528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44.67</v>
      </c>
      <c r="L1048" t="s">
        <v>77</v>
      </c>
      <c r="M1048" t="s"/>
      <c r="N1048" t="s">
        <v>184</v>
      </c>
      <c r="O1048" t="s">
        <v>79</v>
      </c>
      <c r="P1048" t="s">
        <v>528</v>
      </c>
      <c r="Q1048" t="s"/>
      <c r="R1048" t="s">
        <v>117</v>
      </c>
      <c r="S1048" t="s">
        <v>263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HYPERLINK("https://hotel-media.eclerx.com/savepage/tk_15459881755020385_sr_71.html","info")</f>
        <v/>
      </c>
      <c r="AA1048" t="n">
        <v>-2329524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/>
      <c r="AO1048" t="s"/>
      <c r="AP1048" t="n">
        <v>31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2329524</v>
      </c>
      <c r="AZ1048" t="s">
        <v>529</v>
      </c>
      <c r="BA1048" t="s"/>
      <c r="BB1048" t="n">
        <v>231306</v>
      </c>
      <c r="BC1048" t="n">
        <v>42.68686</v>
      </c>
      <c r="BD1048" t="n">
        <v>42.68686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528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46.33</v>
      </c>
      <c r="L1049" t="s">
        <v>77</v>
      </c>
      <c r="M1049" t="s"/>
      <c r="N1049" t="s">
        <v>531</v>
      </c>
      <c r="O1049" t="s">
        <v>79</v>
      </c>
      <c r="P1049" t="s">
        <v>528</v>
      </c>
      <c r="Q1049" t="s"/>
      <c r="R1049" t="s">
        <v>117</v>
      </c>
      <c r="S1049" t="s">
        <v>356</v>
      </c>
      <c r="T1049" t="s">
        <v>82</v>
      </c>
      <c r="U1049" t="s"/>
      <c r="V1049" t="s">
        <v>83</v>
      </c>
      <c r="W1049" t="s">
        <v>105</v>
      </c>
      <c r="X1049" t="s"/>
      <c r="Y1049" t="s">
        <v>85</v>
      </c>
      <c r="Z1049">
        <f>HYPERLINK("https://hotel-media.eclerx.com/savepage/tk_15459881755020385_sr_71.html","info")</f>
        <v/>
      </c>
      <c r="AA1049" t="n">
        <v>-2329524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/>
      <c r="AO1049" t="s"/>
      <c r="AP1049" t="n">
        <v>31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2329524</v>
      </c>
      <c r="AZ1049" t="s">
        <v>529</v>
      </c>
      <c r="BA1049" t="s"/>
      <c r="BB1049" t="n">
        <v>231306</v>
      </c>
      <c r="BC1049" t="n">
        <v>42.68686</v>
      </c>
      <c r="BD1049" t="n">
        <v>42.68686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528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46.33</v>
      </c>
      <c r="L1050" t="s">
        <v>77</v>
      </c>
      <c r="M1050" t="s"/>
      <c r="N1050" t="s">
        <v>300</v>
      </c>
      <c r="O1050" t="s">
        <v>79</v>
      </c>
      <c r="P1050" t="s">
        <v>528</v>
      </c>
      <c r="Q1050" t="s"/>
      <c r="R1050" t="s">
        <v>117</v>
      </c>
      <c r="S1050" t="s">
        <v>356</v>
      </c>
      <c r="T1050" t="s">
        <v>82</v>
      </c>
      <c r="U1050" t="s"/>
      <c r="V1050" t="s">
        <v>83</v>
      </c>
      <c r="W1050" t="s">
        <v>105</v>
      </c>
      <c r="X1050" t="s"/>
      <c r="Y1050" t="s">
        <v>85</v>
      </c>
      <c r="Z1050">
        <f>HYPERLINK("https://hotel-media.eclerx.com/savepage/tk_15459881755020385_sr_71.html","info")</f>
        <v/>
      </c>
      <c r="AA1050" t="n">
        <v>-2329524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/>
      <c r="AO1050" t="s"/>
      <c r="AP1050" t="n">
        <v>31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2329524</v>
      </c>
      <c r="AZ1050" t="s">
        <v>529</v>
      </c>
      <c r="BA1050" t="s"/>
      <c r="BB1050" t="n">
        <v>231306</v>
      </c>
      <c r="BC1050" t="n">
        <v>42.68686</v>
      </c>
      <c r="BD1050" t="n">
        <v>42.68686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528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48.67</v>
      </c>
      <c r="L1051" t="s">
        <v>77</v>
      </c>
      <c r="M1051" t="s"/>
      <c r="N1051" t="s">
        <v>530</v>
      </c>
      <c r="O1051" t="s">
        <v>79</v>
      </c>
      <c r="P1051" t="s">
        <v>528</v>
      </c>
      <c r="Q1051" t="s"/>
      <c r="R1051" t="s">
        <v>117</v>
      </c>
      <c r="S1051" t="s">
        <v>188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HYPERLINK("https://hotel-media.eclerx.com/savepage/tk_15459881755020385_sr_71.html","info")</f>
        <v/>
      </c>
      <c r="AA1051" t="n">
        <v>-2329524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/>
      <c r="AO1051" t="s"/>
      <c r="AP1051" t="n">
        <v>31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2329524</v>
      </c>
      <c r="AZ1051" t="s">
        <v>529</v>
      </c>
      <c r="BA1051" t="s"/>
      <c r="BB1051" t="n">
        <v>231306</v>
      </c>
      <c r="BC1051" t="n">
        <v>42.68686</v>
      </c>
      <c r="BD1051" t="n">
        <v>42.68686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528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49.33</v>
      </c>
      <c r="L1052" t="s">
        <v>77</v>
      </c>
      <c r="M1052" t="s"/>
      <c r="N1052" t="s">
        <v>532</v>
      </c>
      <c r="O1052" t="s">
        <v>79</v>
      </c>
      <c r="P1052" t="s">
        <v>528</v>
      </c>
      <c r="Q1052" t="s"/>
      <c r="R1052" t="s">
        <v>117</v>
      </c>
      <c r="S1052" t="s">
        <v>271</v>
      </c>
      <c r="T1052" t="s">
        <v>82</v>
      </c>
      <c r="U1052" t="s"/>
      <c r="V1052" t="s">
        <v>83</v>
      </c>
      <c r="W1052" t="s">
        <v>105</v>
      </c>
      <c r="X1052" t="s"/>
      <c r="Y1052" t="s">
        <v>85</v>
      </c>
      <c r="Z1052">
        <f>HYPERLINK("https://hotel-media.eclerx.com/savepage/tk_15459881755020385_sr_71.html","info")</f>
        <v/>
      </c>
      <c r="AA1052" t="n">
        <v>-2329524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/>
      <c r="AO1052" t="s"/>
      <c r="AP1052" t="n">
        <v>31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2329524</v>
      </c>
      <c r="AZ1052" t="s">
        <v>529</v>
      </c>
      <c r="BA1052" t="s"/>
      <c r="BB1052" t="n">
        <v>231306</v>
      </c>
      <c r="BC1052" t="n">
        <v>42.68686</v>
      </c>
      <c r="BD1052" t="n">
        <v>42.68686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528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52</v>
      </c>
      <c r="L1053" t="s">
        <v>77</v>
      </c>
      <c r="M1053" t="s"/>
      <c r="N1053" t="s">
        <v>300</v>
      </c>
      <c r="O1053" t="s">
        <v>79</v>
      </c>
      <c r="P1053" t="s">
        <v>528</v>
      </c>
      <c r="Q1053" t="s"/>
      <c r="R1053" t="s">
        <v>117</v>
      </c>
      <c r="S1053" t="s">
        <v>101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HYPERLINK("https://hotel-media.eclerx.com/savepage/tk_15459881755020385_sr_71.html","info")</f>
        <v/>
      </c>
      <c r="AA1053" t="n">
        <v>-2329524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/>
      <c r="AO1053" t="s"/>
      <c r="AP1053" t="n">
        <v>31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2329524</v>
      </c>
      <c r="AZ1053" t="s">
        <v>529</v>
      </c>
      <c r="BA1053" t="s"/>
      <c r="BB1053" t="n">
        <v>231306</v>
      </c>
      <c r="BC1053" t="n">
        <v>42.68686</v>
      </c>
      <c r="BD1053" t="n">
        <v>42.68686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711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14</v>
      </c>
      <c r="L1054" t="s">
        <v>77</v>
      </c>
      <c r="M1054" t="s"/>
      <c r="N1054" t="s">
        <v>712</v>
      </c>
      <c r="O1054" t="s">
        <v>79</v>
      </c>
      <c r="P1054" t="s">
        <v>711</v>
      </c>
      <c r="Q1054" t="s"/>
      <c r="R1054" t="s">
        <v>397</v>
      </c>
      <c r="S1054" t="s">
        <v>713</v>
      </c>
      <c r="T1054" t="s">
        <v>82</v>
      </c>
      <c r="U1054" t="s"/>
      <c r="V1054" t="s">
        <v>83</v>
      </c>
      <c r="W1054" t="s">
        <v>105</v>
      </c>
      <c r="X1054" t="s"/>
      <c r="Y1054" t="s">
        <v>85</v>
      </c>
      <c r="Z1054">
        <f>HYPERLINK("https://hotel-media.eclerx.com/savepage/tk_15459882085883203_sr_71.html","info")</f>
        <v/>
      </c>
      <c r="AA1054" t="n">
        <v>-2992949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106</v>
      </c>
      <c r="AL1054" t="s"/>
      <c r="AM1054" t="s"/>
      <c r="AN1054" t="s"/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2992949</v>
      </c>
      <c r="AZ1054" t="s">
        <v>714</v>
      </c>
      <c r="BA1054" t="s"/>
      <c r="BB1054" t="n">
        <v>3041554</v>
      </c>
      <c r="BC1054" t="n">
        <v>42.70037</v>
      </c>
      <c r="BD1054" t="n">
        <v>42.70037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711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15.33</v>
      </c>
      <c r="L1055" t="s">
        <v>77</v>
      </c>
      <c r="M1055" t="s"/>
      <c r="N1055" t="s">
        <v>210</v>
      </c>
      <c r="O1055" t="s">
        <v>79</v>
      </c>
      <c r="P1055" t="s">
        <v>711</v>
      </c>
      <c r="Q1055" t="s"/>
      <c r="R1055" t="s">
        <v>397</v>
      </c>
      <c r="S1055" t="s">
        <v>715</v>
      </c>
      <c r="T1055" t="s">
        <v>82</v>
      </c>
      <c r="U1055" t="s"/>
      <c r="V1055" t="s">
        <v>83</v>
      </c>
      <c r="W1055" t="s">
        <v>105</v>
      </c>
      <c r="X1055" t="s"/>
      <c r="Y1055" t="s">
        <v>85</v>
      </c>
      <c r="Z1055">
        <f>HYPERLINK("https://hotel-media.eclerx.com/savepage/tk_15459882085883203_sr_71.html","info")</f>
        <v/>
      </c>
      <c r="AA1055" t="n">
        <v>-2992949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106</v>
      </c>
      <c r="AL1055" t="s"/>
      <c r="AM1055" t="s"/>
      <c r="AN1055" t="s"/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2992949</v>
      </c>
      <c r="AZ1055" t="s">
        <v>714</v>
      </c>
      <c r="BA1055" t="s"/>
      <c r="BB1055" t="n">
        <v>3041554</v>
      </c>
      <c r="BC1055" t="n">
        <v>42.70037</v>
      </c>
      <c r="BD1055" t="n">
        <v>42.70037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711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15.67</v>
      </c>
      <c r="L1056" t="s">
        <v>77</v>
      </c>
      <c r="M1056" t="s"/>
      <c r="N1056" t="s">
        <v>716</v>
      </c>
      <c r="O1056" t="s">
        <v>79</v>
      </c>
      <c r="P1056" t="s">
        <v>711</v>
      </c>
      <c r="Q1056" t="s"/>
      <c r="R1056" t="s">
        <v>397</v>
      </c>
      <c r="S1056" t="s">
        <v>717</v>
      </c>
      <c r="T1056" t="s">
        <v>82</v>
      </c>
      <c r="U1056" t="s"/>
      <c r="V1056" t="s">
        <v>83</v>
      </c>
      <c r="W1056" t="s">
        <v>105</v>
      </c>
      <c r="X1056" t="s"/>
      <c r="Y1056" t="s">
        <v>85</v>
      </c>
      <c r="Z1056">
        <f>HYPERLINK("https://hotel-media.eclerx.com/savepage/tk_15459882085883203_sr_71.html","info")</f>
        <v/>
      </c>
      <c r="AA1056" t="n">
        <v>-2992949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106</v>
      </c>
      <c r="AL1056" t="s"/>
      <c r="AM1056" t="s"/>
      <c r="AN1056" t="s"/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2992949</v>
      </c>
      <c r="AZ1056" t="s">
        <v>714</v>
      </c>
      <c r="BA1056" t="s"/>
      <c r="BB1056" t="n">
        <v>3041554</v>
      </c>
      <c r="BC1056" t="n">
        <v>42.70037</v>
      </c>
      <c r="BD1056" t="n">
        <v>42.70037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711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17</v>
      </c>
      <c r="L1057" t="s">
        <v>77</v>
      </c>
      <c r="M1057" t="s"/>
      <c r="N1057" t="s">
        <v>718</v>
      </c>
      <c r="O1057" t="s">
        <v>79</v>
      </c>
      <c r="P1057" t="s">
        <v>711</v>
      </c>
      <c r="Q1057" t="s"/>
      <c r="R1057" t="s">
        <v>397</v>
      </c>
      <c r="S1057" t="s">
        <v>719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HYPERLINK("https://hotel-media.eclerx.com/savepage/tk_15459882085883203_sr_71.html","info")</f>
        <v/>
      </c>
      <c r="AA1057" t="n">
        <v>-2992949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106</v>
      </c>
      <c r="AL1057" t="s"/>
      <c r="AM1057" t="s"/>
      <c r="AN1057" t="s"/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2992949</v>
      </c>
      <c r="AZ1057" t="s">
        <v>714</v>
      </c>
      <c r="BA1057" t="s"/>
      <c r="BB1057" t="n">
        <v>3041554</v>
      </c>
      <c r="BC1057" t="n">
        <v>42.70037</v>
      </c>
      <c r="BD1057" t="n">
        <v>42.70037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711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17.33</v>
      </c>
      <c r="L1058" t="s">
        <v>77</v>
      </c>
      <c r="M1058" t="s"/>
      <c r="N1058" t="s">
        <v>210</v>
      </c>
      <c r="O1058" t="s">
        <v>79</v>
      </c>
      <c r="P1058" t="s">
        <v>711</v>
      </c>
      <c r="Q1058" t="s"/>
      <c r="R1058" t="s">
        <v>397</v>
      </c>
      <c r="S1058" t="s">
        <v>720</v>
      </c>
      <c r="T1058" t="s">
        <v>82</v>
      </c>
      <c r="U1058" t="s"/>
      <c r="V1058" t="s">
        <v>83</v>
      </c>
      <c r="W1058" t="s">
        <v>105</v>
      </c>
      <c r="X1058" t="s"/>
      <c r="Y1058" t="s">
        <v>85</v>
      </c>
      <c r="Z1058">
        <f>HYPERLINK("https://hotel-media.eclerx.com/savepage/tk_15459882085883203_sr_71.html","info")</f>
        <v/>
      </c>
      <c r="AA1058" t="n">
        <v>-2992949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106</v>
      </c>
      <c r="AL1058" t="s"/>
      <c r="AM1058" t="s"/>
      <c r="AN1058" t="s"/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2992949</v>
      </c>
      <c r="AZ1058" t="s">
        <v>714</v>
      </c>
      <c r="BA1058" t="s"/>
      <c r="BB1058" t="n">
        <v>3041554</v>
      </c>
      <c r="BC1058" t="n">
        <v>42.70037</v>
      </c>
      <c r="BD1058" t="n">
        <v>42.70037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711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17.67</v>
      </c>
      <c r="L1059" t="s">
        <v>77</v>
      </c>
      <c r="M1059" t="s"/>
      <c r="N1059" t="s">
        <v>721</v>
      </c>
      <c r="O1059" t="s">
        <v>79</v>
      </c>
      <c r="P1059" t="s">
        <v>711</v>
      </c>
      <c r="Q1059" t="s"/>
      <c r="R1059" t="s">
        <v>397</v>
      </c>
      <c r="S1059" t="s">
        <v>722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HYPERLINK("https://hotel-media.eclerx.com/savepage/tk_15459882085883203_sr_71.html","info")</f>
        <v/>
      </c>
      <c r="AA1059" t="n">
        <v>-2992949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106</v>
      </c>
      <c r="AL1059" t="s"/>
      <c r="AM1059" t="s"/>
      <c r="AN1059" t="s"/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2992949</v>
      </c>
      <c r="AZ1059" t="s">
        <v>714</v>
      </c>
      <c r="BA1059" t="s"/>
      <c r="BB1059" t="n">
        <v>3041554</v>
      </c>
      <c r="BC1059" t="n">
        <v>42.70037</v>
      </c>
      <c r="BD1059" t="n">
        <v>42.70037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711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18</v>
      </c>
      <c r="L1060" t="s">
        <v>77</v>
      </c>
      <c r="M1060" t="s"/>
      <c r="N1060" t="s">
        <v>723</v>
      </c>
      <c r="O1060" t="s">
        <v>79</v>
      </c>
      <c r="P1060" t="s">
        <v>711</v>
      </c>
      <c r="Q1060" t="s"/>
      <c r="R1060" t="s">
        <v>397</v>
      </c>
      <c r="S1060" t="s">
        <v>724</v>
      </c>
      <c r="T1060" t="s">
        <v>82</v>
      </c>
      <c r="U1060" t="s"/>
      <c r="V1060" t="s">
        <v>83</v>
      </c>
      <c r="W1060" t="s">
        <v>105</v>
      </c>
      <c r="X1060" t="s"/>
      <c r="Y1060" t="s">
        <v>85</v>
      </c>
      <c r="Z1060">
        <f>HYPERLINK("https://hotel-media.eclerx.com/savepage/tk_15459882085883203_sr_71.html","info")</f>
        <v/>
      </c>
      <c r="AA1060" t="n">
        <v>-2992949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106</v>
      </c>
      <c r="AL1060" t="s"/>
      <c r="AM1060" t="s"/>
      <c r="AN1060" t="s"/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2992949</v>
      </c>
      <c r="AZ1060" t="s">
        <v>714</v>
      </c>
      <c r="BA1060" t="s"/>
      <c r="BB1060" t="n">
        <v>3041554</v>
      </c>
      <c r="BC1060" t="n">
        <v>42.70037</v>
      </c>
      <c r="BD1060" t="n">
        <v>42.70037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711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18.67</v>
      </c>
      <c r="L1061" t="s">
        <v>77</v>
      </c>
      <c r="M1061" t="s"/>
      <c r="N1061" t="s">
        <v>725</v>
      </c>
      <c r="O1061" t="s">
        <v>79</v>
      </c>
      <c r="P1061" t="s">
        <v>711</v>
      </c>
      <c r="Q1061" t="s"/>
      <c r="R1061" t="s">
        <v>397</v>
      </c>
      <c r="S1061" t="s">
        <v>411</v>
      </c>
      <c r="T1061" t="s">
        <v>82</v>
      </c>
      <c r="U1061" t="s"/>
      <c r="V1061" t="s">
        <v>83</v>
      </c>
      <c r="W1061" t="s">
        <v>105</v>
      </c>
      <c r="X1061" t="s"/>
      <c r="Y1061" t="s">
        <v>85</v>
      </c>
      <c r="Z1061">
        <f>HYPERLINK("https://hotel-media.eclerx.com/savepage/tk_15459882085883203_sr_71.html","info")</f>
        <v/>
      </c>
      <c r="AA1061" t="n">
        <v>-2992949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106</v>
      </c>
      <c r="AL1061" t="s"/>
      <c r="AM1061" t="s"/>
      <c r="AN1061" t="s"/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2992949</v>
      </c>
      <c r="AZ1061" t="s">
        <v>714</v>
      </c>
      <c r="BA1061" t="s"/>
      <c r="BB1061" t="n">
        <v>3041554</v>
      </c>
      <c r="BC1061" t="n">
        <v>42.70037</v>
      </c>
      <c r="BD1061" t="n">
        <v>42.70037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711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20</v>
      </c>
      <c r="L1062" t="s">
        <v>77</v>
      </c>
      <c r="M1062" t="s"/>
      <c r="N1062" t="s">
        <v>726</v>
      </c>
      <c r="O1062" t="s">
        <v>79</v>
      </c>
      <c r="P1062" t="s">
        <v>711</v>
      </c>
      <c r="Q1062" t="s"/>
      <c r="R1062" t="s">
        <v>397</v>
      </c>
      <c r="S1062" t="s">
        <v>585</v>
      </c>
      <c r="T1062" t="s">
        <v>82</v>
      </c>
      <c r="U1062" t="s"/>
      <c r="V1062" t="s">
        <v>83</v>
      </c>
      <c r="W1062" t="s">
        <v>105</v>
      </c>
      <c r="X1062" t="s"/>
      <c r="Y1062" t="s">
        <v>85</v>
      </c>
      <c r="Z1062">
        <f>HYPERLINK("https://hotel-media.eclerx.com/savepage/tk_15459882085883203_sr_71.html","info")</f>
        <v/>
      </c>
      <c r="AA1062" t="n">
        <v>-2992949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106</v>
      </c>
      <c r="AL1062" t="s"/>
      <c r="AM1062" t="s"/>
      <c r="AN1062" t="s"/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2992949</v>
      </c>
      <c r="AZ1062" t="s">
        <v>714</v>
      </c>
      <c r="BA1062" t="s"/>
      <c r="BB1062" t="n">
        <v>3041554</v>
      </c>
      <c r="BC1062" t="n">
        <v>42.70037</v>
      </c>
      <c r="BD1062" t="n">
        <v>42.70037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711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20.33</v>
      </c>
      <c r="L1063" t="s">
        <v>77</v>
      </c>
      <c r="M1063" t="s"/>
      <c r="N1063" t="s">
        <v>727</v>
      </c>
      <c r="O1063" t="s">
        <v>79</v>
      </c>
      <c r="P1063" t="s">
        <v>711</v>
      </c>
      <c r="Q1063" t="s"/>
      <c r="R1063" t="s">
        <v>397</v>
      </c>
      <c r="S1063" t="s">
        <v>147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HYPERLINK("https://hotel-media.eclerx.com/savepage/tk_15459882085883203_sr_71.html","info")</f>
        <v/>
      </c>
      <c r="AA1063" t="n">
        <v>-2992949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106</v>
      </c>
      <c r="AL1063" t="s"/>
      <c r="AM1063" t="s"/>
      <c r="AN1063" t="s"/>
      <c r="AO1063" t="s"/>
      <c r="AP1063" t="n">
        <v>38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2992949</v>
      </c>
      <c r="AZ1063" t="s">
        <v>714</v>
      </c>
      <c r="BA1063" t="s"/>
      <c r="BB1063" t="n">
        <v>3041554</v>
      </c>
      <c r="BC1063" t="n">
        <v>42.70037</v>
      </c>
      <c r="BD1063" t="n">
        <v>42.70037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711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22.33</v>
      </c>
      <c r="L1064" t="s">
        <v>77</v>
      </c>
      <c r="M1064" t="s"/>
      <c r="N1064" t="s">
        <v>728</v>
      </c>
      <c r="O1064" t="s">
        <v>79</v>
      </c>
      <c r="P1064" t="s">
        <v>711</v>
      </c>
      <c r="Q1064" t="s"/>
      <c r="R1064" t="s">
        <v>397</v>
      </c>
      <c r="S1064" t="s">
        <v>480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HYPERLINK("https://hotel-media.eclerx.com/savepage/tk_15459882085883203_sr_71.html","info")</f>
        <v/>
      </c>
      <c r="AA1064" t="n">
        <v>-2992949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106</v>
      </c>
      <c r="AL1064" t="s"/>
      <c r="AM1064" t="s"/>
      <c r="AN1064" t="s"/>
      <c r="AO1064" t="s"/>
      <c r="AP1064" t="n">
        <v>38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2992949</v>
      </c>
      <c r="AZ1064" t="s">
        <v>714</v>
      </c>
      <c r="BA1064" t="s"/>
      <c r="BB1064" t="n">
        <v>3041554</v>
      </c>
      <c r="BC1064" t="n">
        <v>42.70037</v>
      </c>
      <c r="BD1064" t="n">
        <v>42.70037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711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22.67</v>
      </c>
      <c r="L1065" t="s">
        <v>77</v>
      </c>
      <c r="M1065" t="s"/>
      <c r="N1065" t="s">
        <v>729</v>
      </c>
      <c r="O1065" t="s">
        <v>79</v>
      </c>
      <c r="P1065" t="s">
        <v>711</v>
      </c>
      <c r="Q1065" t="s"/>
      <c r="R1065" t="s">
        <v>397</v>
      </c>
      <c r="S1065" t="s">
        <v>730</v>
      </c>
      <c r="T1065" t="s">
        <v>82</v>
      </c>
      <c r="U1065" t="s"/>
      <c r="V1065" t="s">
        <v>83</v>
      </c>
      <c r="W1065" t="s">
        <v>105</v>
      </c>
      <c r="X1065" t="s"/>
      <c r="Y1065" t="s">
        <v>85</v>
      </c>
      <c r="Z1065">
        <f>HYPERLINK("https://hotel-media.eclerx.com/savepage/tk_15459882085883203_sr_71.html","info")</f>
        <v/>
      </c>
      <c r="AA1065" t="n">
        <v>-2992949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106</v>
      </c>
      <c r="AL1065" t="s"/>
      <c r="AM1065" t="s"/>
      <c r="AN1065" t="s"/>
      <c r="AO1065" t="s"/>
      <c r="AP1065" t="n">
        <v>38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2992949</v>
      </c>
      <c r="AZ1065" t="s">
        <v>714</v>
      </c>
      <c r="BA1065" t="s"/>
      <c r="BB1065" t="n">
        <v>3041554</v>
      </c>
      <c r="BC1065" t="n">
        <v>42.70037</v>
      </c>
      <c r="BD1065" t="n">
        <v>42.70037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711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23</v>
      </c>
      <c r="L1066" t="s">
        <v>77</v>
      </c>
      <c r="M1066" t="s"/>
      <c r="N1066" t="s">
        <v>731</v>
      </c>
      <c r="O1066" t="s">
        <v>79</v>
      </c>
      <c r="P1066" t="s">
        <v>711</v>
      </c>
      <c r="Q1066" t="s"/>
      <c r="R1066" t="s">
        <v>397</v>
      </c>
      <c r="S1066" t="s">
        <v>152</v>
      </c>
      <c r="T1066" t="s">
        <v>82</v>
      </c>
      <c r="U1066" t="s"/>
      <c r="V1066" t="s">
        <v>83</v>
      </c>
      <c r="W1066" t="s">
        <v>105</v>
      </c>
      <c r="X1066" t="s"/>
      <c r="Y1066" t="s">
        <v>85</v>
      </c>
      <c r="Z1066">
        <f>HYPERLINK("https://hotel-media.eclerx.com/savepage/tk_15459882085883203_sr_71.html","info")</f>
        <v/>
      </c>
      <c r="AA1066" t="n">
        <v>-2992949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106</v>
      </c>
      <c r="AL1066" t="s"/>
      <c r="AM1066" t="s"/>
      <c r="AN1066" t="s"/>
      <c r="AO1066" t="s"/>
      <c r="AP1066" t="n">
        <v>38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2992949</v>
      </c>
      <c r="AZ1066" t="s">
        <v>714</v>
      </c>
      <c r="BA1066" t="s"/>
      <c r="BB1066" t="n">
        <v>3041554</v>
      </c>
      <c r="BC1066" t="n">
        <v>42.70037</v>
      </c>
      <c r="BD1066" t="n">
        <v>42.70037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711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</v>
      </c>
      <c r="L1067" t="s">
        <v>77</v>
      </c>
      <c r="M1067" t="s"/>
      <c r="N1067" t="s">
        <v>732</v>
      </c>
      <c r="O1067" t="s">
        <v>79</v>
      </c>
      <c r="P1067" t="s">
        <v>711</v>
      </c>
      <c r="Q1067" t="s"/>
      <c r="R1067" t="s">
        <v>397</v>
      </c>
      <c r="S1067" t="s">
        <v>154</v>
      </c>
      <c r="T1067" t="s">
        <v>82</v>
      </c>
      <c r="U1067" t="s"/>
      <c r="V1067" t="s">
        <v>83</v>
      </c>
      <c r="W1067" t="s">
        <v>105</v>
      </c>
      <c r="X1067" t="s"/>
      <c r="Y1067" t="s">
        <v>85</v>
      </c>
      <c r="Z1067">
        <f>HYPERLINK("https://hotel-media.eclerx.com/savepage/tk_15459882085883203_sr_71.html","info")</f>
        <v/>
      </c>
      <c r="AA1067" t="n">
        <v>-2992949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106</v>
      </c>
      <c r="AL1067" t="s"/>
      <c r="AM1067" t="s"/>
      <c r="AN1067" t="s"/>
      <c r="AO1067" t="s"/>
      <c r="AP1067" t="n">
        <v>38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2992949</v>
      </c>
      <c r="AZ1067" t="s">
        <v>714</v>
      </c>
      <c r="BA1067" t="s"/>
      <c r="BB1067" t="n">
        <v>3041554</v>
      </c>
      <c r="BC1067" t="n">
        <v>42.70037</v>
      </c>
      <c r="BD1067" t="n">
        <v>42.70037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711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</v>
      </c>
      <c r="L1068" t="s">
        <v>77</v>
      </c>
      <c r="M1068" t="s"/>
      <c r="N1068" t="s">
        <v>733</v>
      </c>
      <c r="O1068" t="s">
        <v>79</v>
      </c>
      <c r="P1068" t="s">
        <v>711</v>
      </c>
      <c r="Q1068" t="s"/>
      <c r="R1068" t="s">
        <v>397</v>
      </c>
      <c r="S1068" t="s">
        <v>361</v>
      </c>
      <c r="T1068" t="s">
        <v>82</v>
      </c>
      <c r="U1068" t="s"/>
      <c r="V1068" t="s">
        <v>83</v>
      </c>
      <c r="W1068" t="s">
        <v>105</v>
      </c>
      <c r="X1068" t="s"/>
      <c r="Y1068" t="s">
        <v>85</v>
      </c>
      <c r="Z1068">
        <f>HYPERLINK("https://hotel-media.eclerx.com/savepage/tk_15459882085883203_sr_71.html","info")</f>
        <v/>
      </c>
      <c r="AA1068" t="n">
        <v>-2992949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106</v>
      </c>
      <c r="AL1068" t="s"/>
      <c r="AM1068" t="s"/>
      <c r="AN1068" t="s"/>
      <c r="AO1068" t="s"/>
      <c r="AP1068" t="n">
        <v>38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2992949</v>
      </c>
      <c r="AZ1068" t="s">
        <v>714</v>
      </c>
      <c r="BA1068" t="s"/>
      <c r="BB1068" t="n">
        <v>3041554</v>
      </c>
      <c r="BC1068" t="n">
        <v>42.70037</v>
      </c>
      <c r="BD1068" t="n">
        <v>42.70037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711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</v>
      </c>
      <c r="L1069" t="s">
        <v>77</v>
      </c>
      <c r="M1069" t="s"/>
      <c r="N1069" t="s">
        <v>734</v>
      </c>
      <c r="O1069" t="s">
        <v>79</v>
      </c>
      <c r="P1069" t="s">
        <v>711</v>
      </c>
      <c r="Q1069" t="s"/>
      <c r="R1069" t="s">
        <v>397</v>
      </c>
      <c r="S1069" t="s">
        <v>361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HYPERLINK("https://hotel-media.eclerx.com/savepage/tk_15459882085883203_sr_71.html","info")</f>
        <v/>
      </c>
      <c r="AA1069" t="n">
        <v>-2992949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106</v>
      </c>
      <c r="AL1069" t="s"/>
      <c r="AM1069" t="s"/>
      <c r="AN1069" t="s"/>
      <c r="AO1069" t="s"/>
      <c r="AP1069" t="n">
        <v>38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2992949</v>
      </c>
      <c r="AZ1069" t="s">
        <v>714</v>
      </c>
      <c r="BA1069" t="s"/>
      <c r="BB1069" t="n">
        <v>3041554</v>
      </c>
      <c r="BC1069" t="n">
        <v>42.70037</v>
      </c>
      <c r="BD1069" t="n">
        <v>42.70037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711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26.33</v>
      </c>
      <c r="L1070" t="s">
        <v>77</v>
      </c>
      <c r="M1070" t="s"/>
      <c r="N1070" t="s">
        <v>735</v>
      </c>
      <c r="O1070" t="s">
        <v>79</v>
      </c>
      <c r="P1070" t="s">
        <v>711</v>
      </c>
      <c r="Q1070" t="s"/>
      <c r="R1070" t="s">
        <v>397</v>
      </c>
      <c r="S1070" t="s">
        <v>158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HYPERLINK("https://hotel-media.eclerx.com/savepage/tk_15459882085883203_sr_71.html","info")</f>
        <v/>
      </c>
      <c r="AA1070" t="n">
        <v>-2992949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106</v>
      </c>
      <c r="AL1070" t="s"/>
      <c r="AM1070" t="s"/>
      <c r="AN1070" t="s"/>
      <c r="AO1070" t="s"/>
      <c r="AP1070" t="n">
        <v>38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2992949</v>
      </c>
      <c r="AZ1070" t="s">
        <v>714</v>
      </c>
      <c r="BA1070" t="s"/>
      <c r="BB1070" t="n">
        <v>3041554</v>
      </c>
      <c r="BC1070" t="n">
        <v>42.70037</v>
      </c>
      <c r="BD1070" t="n">
        <v>42.70037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711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26.33</v>
      </c>
      <c r="L1071" t="s">
        <v>77</v>
      </c>
      <c r="M1071" t="s"/>
      <c r="N1071" t="s">
        <v>736</v>
      </c>
      <c r="O1071" t="s">
        <v>79</v>
      </c>
      <c r="P1071" t="s">
        <v>711</v>
      </c>
      <c r="Q1071" t="s"/>
      <c r="R1071" t="s">
        <v>397</v>
      </c>
      <c r="S1071" t="s">
        <v>158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HYPERLINK("https://hotel-media.eclerx.com/savepage/tk_15459882085883203_sr_71.html","info")</f>
        <v/>
      </c>
      <c r="AA1071" t="n">
        <v>-2992949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106</v>
      </c>
      <c r="AL1071" t="s"/>
      <c r="AM1071" t="s"/>
      <c r="AN1071" t="s"/>
      <c r="AO1071" t="s"/>
      <c r="AP1071" t="n">
        <v>38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2992949</v>
      </c>
      <c r="AZ1071" t="s">
        <v>714</v>
      </c>
      <c r="BA1071" t="s"/>
      <c r="BB1071" t="n">
        <v>3041554</v>
      </c>
      <c r="BC1071" t="n">
        <v>42.70037</v>
      </c>
      <c r="BD1071" t="n">
        <v>42.70037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711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29.33</v>
      </c>
      <c r="L1072" t="s">
        <v>77</v>
      </c>
      <c r="M1072" t="s"/>
      <c r="N1072" t="s">
        <v>737</v>
      </c>
      <c r="O1072" t="s">
        <v>79</v>
      </c>
      <c r="P1072" t="s">
        <v>711</v>
      </c>
      <c r="Q1072" t="s"/>
      <c r="R1072" t="s">
        <v>397</v>
      </c>
      <c r="S1072" t="s">
        <v>181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HYPERLINK("https://hotel-media.eclerx.com/savepage/tk_15459882085883203_sr_71.html","info")</f>
        <v/>
      </c>
      <c r="AA1072" t="n">
        <v>-2992949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106</v>
      </c>
      <c r="AL1072" t="s"/>
      <c r="AM1072" t="s"/>
      <c r="AN1072" t="s"/>
      <c r="AO1072" t="s"/>
      <c r="AP1072" t="n">
        <v>38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2992949</v>
      </c>
      <c r="AZ1072" t="s">
        <v>714</v>
      </c>
      <c r="BA1072" t="s"/>
      <c r="BB1072" t="n">
        <v>3041554</v>
      </c>
      <c r="BC1072" t="n">
        <v>42.70037</v>
      </c>
      <c r="BD1072" t="n">
        <v>42.70037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764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19.33</v>
      </c>
      <c r="L1073" t="s">
        <v>77</v>
      </c>
      <c r="M1073" t="s"/>
      <c r="N1073" t="s">
        <v>122</v>
      </c>
      <c r="O1073" t="s">
        <v>79</v>
      </c>
      <c r="P1073" t="s">
        <v>764</v>
      </c>
      <c r="Q1073" t="s"/>
      <c r="R1073" t="s">
        <v>80</v>
      </c>
      <c r="S1073" t="s">
        <v>146</v>
      </c>
      <c r="T1073" t="s">
        <v>82</v>
      </c>
      <c r="U1073" t="s"/>
      <c r="V1073" t="s">
        <v>83</v>
      </c>
      <c r="W1073" t="s">
        <v>105</v>
      </c>
      <c r="X1073" t="s"/>
      <c r="Y1073" t="s">
        <v>85</v>
      </c>
      <c r="Z1073">
        <f>HYPERLINK("https://hotel-media.eclerx.com/savepage/tk_15459884350037947_sr_71.html","info")</f>
        <v/>
      </c>
      <c r="AA1073" t="n">
        <v>-2330097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106</v>
      </c>
      <c r="AL1073" t="s"/>
      <c r="AM1073" t="s"/>
      <c r="AN1073" t="s"/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2330097</v>
      </c>
      <c r="AZ1073" t="s">
        <v>765</v>
      </c>
      <c r="BA1073" t="s"/>
      <c r="BB1073" t="n">
        <v>749026</v>
      </c>
      <c r="BC1073" t="n">
        <v>42.7005</v>
      </c>
      <c r="BD1073" t="n">
        <v>42.7005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401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33</v>
      </c>
      <c r="L1074" t="s">
        <v>77</v>
      </c>
      <c r="M1074" t="s"/>
      <c r="N1074" t="s">
        <v>402</v>
      </c>
      <c r="O1074" t="s">
        <v>79</v>
      </c>
      <c r="P1074" t="s">
        <v>401</v>
      </c>
      <c r="Q1074" t="s"/>
      <c r="R1074" t="s">
        <v>80</v>
      </c>
      <c r="S1074" t="s">
        <v>213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HYPERLINK("https://hotel-media.eclerx.com/savepage/tk_15459883736262662_sr_71.html","info")</f>
        <v/>
      </c>
      <c r="AA1074" t="n">
        <v>-2329936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/>
      <c r="AO1074" t="s"/>
      <c r="AP1074" t="n">
        <v>73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2329936</v>
      </c>
      <c r="AZ1074" t="s">
        <v>403</v>
      </c>
      <c r="BA1074" t="s"/>
      <c r="BB1074" t="n">
        <v>316493</v>
      </c>
      <c r="BC1074" t="n">
        <v>42.6959</v>
      </c>
      <c r="BD1074" t="n">
        <v>42.6959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401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48.33</v>
      </c>
      <c r="L1075" t="s">
        <v>77</v>
      </c>
      <c r="M1075" t="s"/>
      <c r="N1075" t="s">
        <v>404</v>
      </c>
      <c r="O1075" t="s">
        <v>79</v>
      </c>
      <c r="P1075" t="s">
        <v>401</v>
      </c>
      <c r="Q1075" t="s"/>
      <c r="R1075" t="s">
        <v>80</v>
      </c>
      <c r="S1075" t="s">
        <v>201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HYPERLINK("https://hotel-media.eclerx.com/savepage/tk_15459883736262662_sr_71.html","info")</f>
        <v/>
      </c>
      <c r="AA1075" t="n">
        <v>-2329936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/>
      <c r="AO1075" t="s"/>
      <c r="AP1075" t="n">
        <v>73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2329936</v>
      </c>
      <c r="AZ1075" t="s">
        <v>403</v>
      </c>
      <c r="BA1075" t="s"/>
      <c r="BB1075" t="n">
        <v>316493</v>
      </c>
      <c r="BC1075" t="n">
        <v>42.6959</v>
      </c>
      <c r="BD1075" t="n">
        <v>42.6959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401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54.33</v>
      </c>
      <c r="L1076" t="s">
        <v>77</v>
      </c>
      <c r="M1076" t="s"/>
      <c r="N1076" t="s">
        <v>405</v>
      </c>
      <c r="O1076" t="s">
        <v>79</v>
      </c>
      <c r="P1076" t="s">
        <v>401</v>
      </c>
      <c r="Q1076" t="s"/>
      <c r="R1076" t="s">
        <v>80</v>
      </c>
      <c r="S1076" t="s">
        <v>406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HYPERLINK("https://hotel-media.eclerx.com/savepage/tk_15459883736262662_sr_71.html","info")</f>
        <v/>
      </c>
      <c r="AA1076" t="n">
        <v>-2329936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/>
      <c r="AO1076" t="s"/>
      <c r="AP1076" t="n">
        <v>73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2329936</v>
      </c>
      <c r="AZ1076" t="s">
        <v>403</v>
      </c>
      <c r="BA1076" t="s"/>
      <c r="BB1076" t="n">
        <v>316493</v>
      </c>
      <c r="BC1076" t="n">
        <v>42.6959</v>
      </c>
      <c r="BD1076" t="n">
        <v>42.6959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766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61.33</v>
      </c>
      <c r="L1077" t="s">
        <v>77</v>
      </c>
      <c r="M1077" t="s"/>
      <c r="N1077" t="s">
        <v>312</v>
      </c>
      <c r="O1077" t="s">
        <v>79</v>
      </c>
      <c r="P1077" t="s">
        <v>766</v>
      </c>
      <c r="Q1077" t="s"/>
      <c r="R1077" t="s">
        <v>162</v>
      </c>
      <c r="S1077" t="s">
        <v>635</v>
      </c>
      <c r="T1077" t="s">
        <v>82</v>
      </c>
      <c r="U1077" t="s"/>
      <c r="V1077" t="s">
        <v>83</v>
      </c>
      <c r="W1077" t="s">
        <v>105</v>
      </c>
      <c r="X1077" t="s"/>
      <c r="Y1077" t="s">
        <v>85</v>
      </c>
      <c r="Z1077">
        <f>HYPERLINK("https://hotel-media.eclerx.com/savepage/tk_15459882322796886_sr_70.html","info")</f>
        <v/>
      </c>
      <c r="AA1077" t="n">
        <v>-2329623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106</v>
      </c>
      <c r="AL1077" t="s"/>
      <c r="AM1077" t="s"/>
      <c r="AN1077" t="s"/>
      <c r="AO1077" t="s"/>
      <c r="AP1077" t="n">
        <v>43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2329623</v>
      </c>
      <c r="AZ1077" t="s">
        <v>767</v>
      </c>
      <c r="BA1077" t="s"/>
      <c r="BB1077" t="n">
        <v>112061</v>
      </c>
      <c r="BC1077" t="n">
        <v>42.6941</v>
      </c>
      <c r="BD1077" t="n">
        <v>42.6941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766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63.33</v>
      </c>
      <c r="L1078" t="s">
        <v>77</v>
      </c>
      <c r="M1078" t="s"/>
      <c r="N1078" t="s">
        <v>312</v>
      </c>
      <c r="O1078" t="s">
        <v>79</v>
      </c>
      <c r="P1078" t="s">
        <v>766</v>
      </c>
      <c r="Q1078" t="s"/>
      <c r="R1078" t="s">
        <v>162</v>
      </c>
      <c r="S1078" t="s">
        <v>490</v>
      </c>
      <c r="T1078" t="s">
        <v>82</v>
      </c>
      <c r="U1078" t="s"/>
      <c r="V1078" t="s">
        <v>83</v>
      </c>
      <c r="W1078" t="s">
        <v>105</v>
      </c>
      <c r="X1078" t="s"/>
      <c r="Y1078" t="s">
        <v>85</v>
      </c>
      <c r="Z1078">
        <f>HYPERLINK("https://hotel-media.eclerx.com/savepage/tk_15459882322796886_sr_70.html","info")</f>
        <v/>
      </c>
      <c r="AA1078" t="n">
        <v>-2329623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106</v>
      </c>
      <c r="AL1078" t="s"/>
      <c r="AM1078" t="s"/>
      <c r="AN1078" t="s"/>
      <c r="AO1078" t="s"/>
      <c r="AP1078" t="n">
        <v>43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2329623</v>
      </c>
      <c r="AZ1078" t="s">
        <v>767</v>
      </c>
      <c r="BA1078" t="s"/>
      <c r="BB1078" t="n">
        <v>112061</v>
      </c>
      <c r="BC1078" t="n">
        <v>42.6941</v>
      </c>
      <c r="BD1078" t="n">
        <v>42.6941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766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65</v>
      </c>
      <c r="L1079" t="s">
        <v>77</v>
      </c>
      <c r="M1079" t="s"/>
      <c r="N1079" t="s">
        <v>122</v>
      </c>
      <c r="O1079" t="s">
        <v>79</v>
      </c>
      <c r="P1079" t="s">
        <v>766</v>
      </c>
      <c r="Q1079" t="s"/>
      <c r="R1079" t="s">
        <v>162</v>
      </c>
      <c r="S1079" t="s">
        <v>768</v>
      </c>
      <c r="T1079" t="s">
        <v>82</v>
      </c>
      <c r="U1079" t="s"/>
      <c r="V1079" t="s">
        <v>83</v>
      </c>
      <c r="W1079" t="s">
        <v>105</v>
      </c>
      <c r="X1079" t="s"/>
      <c r="Y1079" t="s">
        <v>85</v>
      </c>
      <c r="Z1079">
        <f>HYPERLINK("https://hotel-media.eclerx.com/savepage/tk_15459882322796886_sr_70.html","info")</f>
        <v/>
      </c>
      <c r="AA1079" t="n">
        <v>-2329623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106</v>
      </c>
      <c r="AL1079" t="s"/>
      <c r="AM1079" t="s"/>
      <c r="AN1079" t="s"/>
      <c r="AO1079" t="s"/>
      <c r="AP1079" t="n">
        <v>43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2329623</v>
      </c>
      <c r="AZ1079" t="s">
        <v>767</v>
      </c>
      <c r="BA1079" t="s"/>
      <c r="BB1079" t="n">
        <v>112061</v>
      </c>
      <c r="BC1079" t="n">
        <v>42.6941</v>
      </c>
      <c r="BD1079" t="n">
        <v>42.6941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766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66</v>
      </c>
      <c r="L1080" t="s">
        <v>77</v>
      </c>
      <c r="M1080" t="s"/>
      <c r="N1080" t="s">
        <v>769</v>
      </c>
      <c r="O1080" t="s">
        <v>79</v>
      </c>
      <c r="P1080" t="s">
        <v>766</v>
      </c>
      <c r="Q1080" t="s"/>
      <c r="R1080" t="s">
        <v>162</v>
      </c>
      <c r="S1080" t="s">
        <v>770</v>
      </c>
      <c r="T1080" t="s">
        <v>82</v>
      </c>
      <c r="U1080" t="s"/>
      <c r="V1080" t="s">
        <v>83</v>
      </c>
      <c r="W1080" t="s">
        <v>105</v>
      </c>
      <c r="X1080" t="s"/>
      <c r="Y1080" t="s">
        <v>85</v>
      </c>
      <c r="Z1080">
        <f>HYPERLINK("https://hotel-media.eclerx.com/savepage/tk_15459882322796886_sr_70.html","info")</f>
        <v/>
      </c>
      <c r="AA1080" t="n">
        <v>-2329623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106</v>
      </c>
      <c r="AL1080" t="s"/>
      <c r="AM1080" t="s"/>
      <c r="AN1080" t="s"/>
      <c r="AO1080" t="s"/>
      <c r="AP1080" t="n">
        <v>43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2329623</v>
      </c>
      <c r="AZ1080" t="s">
        <v>767</v>
      </c>
      <c r="BA1080" t="s"/>
      <c r="BB1080" t="n">
        <v>112061</v>
      </c>
      <c r="BC1080" t="n">
        <v>42.6941</v>
      </c>
      <c r="BD1080" t="n">
        <v>42.6941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766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70.33</v>
      </c>
      <c r="L1081" t="s">
        <v>77</v>
      </c>
      <c r="M1081" t="s"/>
      <c r="N1081" t="s">
        <v>123</v>
      </c>
      <c r="O1081" t="s">
        <v>79</v>
      </c>
      <c r="P1081" t="s">
        <v>766</v>
      </c>
      <c r="Q1081" t="s"/>
      <c r="R1081" t="s">
        <v>162</v>
      </c>
      <c r="S1081" t="s">
        <v>561</v>
      </c>
      <c r="T1081" t="s">
        <v>82</v>
      </c>
      <c r="U1081" t="s"/>
      <c r="V1081" t="s">
        <v>83</v>
      </c>
      <c r="W1081" t="s">
        <v>105</v>
      </c>
      <c r="X1081" t="s"/>
      <c r="Y1081" t="s">
        <v>85</v>
      </c>
      <c r="Z1081">
        <f>HYPERLINK("https://hotel-media.eclerx.com/savepage/tk_15459882322796886_sr_70.html","info")</f>
        <v/>
      </c>
      <c r="AA1081" t="n">
        <v>-2329623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106</v>
      </c>
      <c r="AL1081" t="s"/>
      <c r="AM1081" t="s"/>
      <c r="AN1081" t="s"/>
      <c r="AO1081" t="s"/>
      <c r="AP1081" t="n">
        <v>43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2329623</v>
      </c>
      <c r="AZ1081" t="s">
        <v>767</v>
      </c>
      <c r="BA1081" t="s"/>
      <c r="BB1081" t="n">
        <v>112061</v>
      </c>
      <c r="BC1081" t="n">
        <v>42.6941</v>
      </c>
      <c r="BD1081" t="n">
        <v>42.6941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766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72.67</v>
      </c>
      <c r="L1082" t="s">
        <v>77</v>
      </c>
      <c r="M1082" t="s"/>
      <c r="N1082" t="s">
        <v>123</v>
      </c>
      <c r="O1082" t="s">
        <v>79</v>
      </c>
      <c r="P1082" t="s">
        <v>766</v>
      </c>
      <c r="Q1082" t="s"/>
      <c r="R1082" t="s">
        <v>162</v>
      </c>
      <c r="S1082" t="s">
        <v>373</v>
      </c>
      <c r="T1082" t="s">
        <v>82</v>
      </c>
      <c r="U1082" t="s"/>
      <c r="V1082" t="s">
        <v>83</v>
      </c>
      <c r="W1082" t="s">
        <v>105</v>
      </c>
      <c r="X1082" t="s"/>
      <c r="Y1082" t="s">
        <v>85</v>
      </c>
      <c r="Z1082">
        <f>HYPERLINK("https://hotel-media.eclerx.com/savepage/tk_15459882322796886_sr_70.html","info")</f>
        <v/>
      </c>
      <c r="AA1082" t="n">
        <v>-2329623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106</v>
      </c>
      <c r="AL1082" t="s"/>
      <c r="AM1082" t="s"/>
      <c r="AN1082" t="s"/>
      <c r="AO1082" t="s"/>
      <c r="AP1082" t="n">
        <v>43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2329623</v>
      </c>
      <c r="AZ1082" t="s">
        <v>767</v>
      </c>
      <c r="BA1082" t="s"/>
      <c r="BB1082" t="n">
        <v>112061</v>
      </c>
      <c r="BC1082" t="n">
        <v>42.6941</v>
      </c>
      <c r="BD1082" t="n">
        <v>42.6941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766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75.33</v>
      </c>
      <c r="L1083" t="s">
        <v>77</v>
      </c>
      <c r="M1083" t="s"/>
      <c r="N1083" t="s">
        <v>771</v>
      </c>
      <c r="O1083" t="s">
        <v>79</v>
      </c>
      <c r="P1083" t="s">
        <v>766</v>
      </c>
      <c r="Q1083" t="s"/>
      <c r="R1083" t="s">
        <v>162</v>
      </c>
      <c r="S1083" t="s">
        <v>505</v>
      </c>
      <c r="T1083" t="s">
        <v>82</v>
      </c>
      <c r="U1083" t="s"/>
      <c r="V1083" t="s">
        <v>83</v>
      </c>
      <c r="W1083" t="s">
        <v>105</v>
      </c>
      <c r="X1083" t="s"/>
      <c r="Y1083" t="s">
        <v>85</v>
      </c>
      <c r="Z1083">
        <f>HYPERLINK("https://hotel-media.eclerx.com/savepage/tk_15459882322796886_sr_70.html","info")</f>
        <v/>
      </c>
      <c r="AA1083" t="n">
        <v>-2329623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106</v>
      </c>
      <c r="AL1083" t="s"/>
      <c r="AM1083" t="s"/>
      <c r="AN1083" t="s"/>
      <c r="AO1083" t="s"/>
      <c r="AP1083" t="n">
        <v>43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2329623</v>
      </c>
      <c r="AZ1083" t="s">
        <v>767</v>
      </c>
      <c r="BA1083" t="s"/>
      <c r="BB1083" t="n">
        <v>112061</v>
      </c>
      <c r="BC1083" t="n">
        <v>42.6941</v>
      </c>
      <c r="BD1083" t="n">
        <v>42.6941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766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77</v>
      </c>
      <c r="L1084" t="s">
        <v>77</v>
      </c>
      <c r="M1084" t="s"/>
      <c r="N1084" t="s">
        <v>122</v>
      </c>
      <c r="O1084" t="s">
        <v>79</v>
      </c>
      <c r="P1084" t="s">
        <v>766</v>
      </c>
      <c r="Q1084" t="s"/>
      <c r="R1084" t="s">
        <v>162</v>
      </c>
      <c r="S1084" t="s">
        <v>374</v>
      </c>
      <c r="T1084" t="s">
        <v>82</v>
      </c>
      <c r="U1084" t="s"/>
      <c r="V1084" t="s">
        <v>83</v>
      </c>
      <c r="W1084" t="s">
        <v>105</v>
      </c>
      <c r="X1084" t="s"/>
      <c r="Y1084" t="s">
        <v>85</v>
      </c>
      <c r="Z1084">
        <f>HYPERLINK("https://hotel-media.eclerx.com/savepage/tk_15459882322796886_sr_70.html","info")</f>
        <v/>
      </c>
      <c r="AA1084" t="n">
        <v>-2329623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106</v>
      </c>
      <c r="AL1084" t="s"/>
      <c r="AM1084" t="s"/>
      <c r="AN1084" t="s"/>
      <c r="AO1084" t="s"/>
      <c r="AP1084" t="n">
        <v>43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2329623</v>
      </c>
      <c r="AZ1084" t="s">
        <v>767</v>
      </c>
      <c r="BA1084" t="s"/>
      <c r="BB1084" t="n">
        <v>112061</v>
      </c>
      <c r="BC1084" t="n">
        <v>42.6941</v>
      </c>
      <c r="BD1084" t="n">
        <v>42.6941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766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77.33</v>
      </c>
      <c r="L1085" t="s">
        <v>77</v>
      </c>
      <c r="M1085" t="s"/>
      <c r="N1085" t="s">
        <v>312</v>
      </c>
      <c r="O1085" t="s">
        <v>79</v>
      </c>
      <c r="P1085" t="s">
        <v>766</v>
      </c>
      <c r="Q1085" t="s"/>
      <c r="R1085" t="s">
        <v>162</v>
      </c>
      <c r="S1085" t="s">
        <v>375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HYPERLINK("https://hotel-media.eclerx.com/savepage/tk_15459882322796886_sr_70.html","info")</f>
        <v/>
      </c>
      <c r="AA1085" t="n">
        <v>-2329623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106</v>
      </c>
      <c r="AL1085" t="s"/>
      <c r="AM1085" t="s"/>
      <c r="AN1085" t="s"/>
      <c r="AO1085" t="s"/>
      <c r="AP1085" t="n">
        <v>43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2329623</v>
      </c>
      <c r="AZ1085" t="s">
        <v>767</v>
      </c>
      <c r="BA1085" t="s"/>
      <c r="BB1085" t="n">
        <v>112061</v>
      </c>
      <c r="BC1085" t="n">
        <v>42.6941</v>
      </c>
      <c r="BD1085" t="n">
        <v>42.6941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766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83.67</v>
      </c>
      <c r="L1086" t="s">
        <v>77</v>
      </c>
      <c r="M1086" t="s"/>
      <c r="N1086" t="s">
        <v>772</v>
      </c>
      <c r="O1086" t="s">
        <v>79</v>
      </c>
      <c r="P1086" t="s">
        <v>766</v>
      </c>
      <c r="Q1086" t="s"/>
      <c r="R1086" t="s">
        <v>162</v>
      </c>
      <c r="S1086" t="s">
        <v>568</v>
      </c>
      <c r="T1086" t="s">
        <v>82</v>
      </c>
      <c r="U1086" t="s"/>
      <c r="V1086" t="s">
        <v>83</v>
      </c>
      <c r="W1086" t="s">
        <v>105</v>
      </c>
      <c r="X1086" t="s"/>
      <c r="Y1086" t="s">
        <v>85</v>
      </c>
      <c r="Z1086">
        <f>HYPERLINK("https://hotel-media.eclerx.com/savepage/tk_15459882322796886_sr_70.html","info")</f>
        <v/>
      </c>
      <c r="AA1086" t="n">
        <v>-2329623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106</v>
      </c>
      <c r="AL1086" t="s"/>
      <c r="AM1086" t="s"/>
      <c r="AN1086" t="s"/>
      <c r="AO1086" t="s"/>
      <c r="AP1086" t="n">
        <v>43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2329623</v>
      </c>
      <c r="AZ1086" t="s">
        <v>767</v>
      </c>
      <c r="BA1086" t="s"/>
      <c r="BB1086" t="n">
        <v>112061</v>
      </c>
      <c r="BC1086" t="n">
        <v>42.6941</v>
      </c>
      <c r="BD1086" t="n">
        <v>42.6941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766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85</v>
      </c>
      <c r="L1087" t="s">
        <v>77</v>
      </c>
      <c r="M1087" t="s"/>
      <c r="N1087" t="s">
        <v>312</v>
      </c>
      <c r="O1087" t="s">
        <v>79</v>
      </c>
      <c r="P1087" t="s">
        <v>766</v>
      </c>
      <c r="Q1087" t="s"/>
      <c r="R1087" t="s">
        <v>162</v>
      </c>
      <c r="S1087" t="s">
        <v>323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HYPERLINK("https://hotel-media.eclerx.com/savepage/tk_15459882322796886_sr_70.html","info")</f>
        <v/>
      </c>
      <c r="AA1087" t="n">
        <v>-2329623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106</v>
      </c>
      <c r="AL1087" t="s"/>
      <c r="AM1087" t="s"/>
      <c r="AN1087" t="s"/>
      <c r="AO1087" t="s"/>
      <c r="AP1087" t="n">
        <v>43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2329623</v>
      </c>
      <c r="AZ1087" t="s">
        <v>767</v>
      </c>
      <c r="BA1087" t="s"/>
      <c r="BB1087" t="n">
        <v>112061</v>
      </c>
      <c r="BC1087" t="n">
        <v>42.6941</v>
      </c>
      <c r="BD1087" t="n">
        <v>42.6941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766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86.67</v>
      </c>
      <c r="L1088" t="s">
        <v>77</v>
      </c>
      <c r="M1088" t="s"/>
      <c r="N1088" t="s">
        <v>123</v>
      </c>
      <c r="O1088" t="s">
        <v>79</v>
      </c>
      <c r="P1088" t="s">
        <v>766</v>
      </c>
      <c r="Q1088" t="s"/>
      <c r="R1088" t="s">
        <v>162</v>
      </c>
      <c r="S1088" t="s">
        <v>773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HYPERLINK("https://hotel-media.eclerx.com/savepage/tk_15459882322796886_sr_70.html","info")</f>
        <v/>
      </c>
      <c r="AA1088" t="n">
        <v>-2329623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106</v>
      </c>
      <c r="AL1088" t="s"/>
      <c r="AM1088" t="s"/>
      <c r="AN1088" t="s"/>
      <c r="AO1088" t="s"/>
      <c r="AP1088" t="n">
        <v>43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2329623</v>
      </c>
      <c r="AZ1088" t="s">
        <v>767</v>
      </c>
      <c r="BA1088" t="s"/>
      <c r="BB1088" t="n">
        <v>112061</v>
      </c>
      <c r="BC1088" t="n">
        <v>42.6941</v>
      </c>
      <c r="BD1088" t="n">
        <v>42.6941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766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87</v>
      </c>
      <c r="L1089" t="s">
        <v>77</v>
      </c>
      <c r="M1089" t="s"/>
      <c r="N1089" t="s">
        <v>774</v>
      </c>
      <c r="O1089" t="s">
        <v>79</v>
      </c>
      <c r="P1089" t="s">
        <v>766</v>
      </c>
      <c r="Q1089" t="s"/>
      <c r="R1089" t="s">
        <v>162</v>
      </c>
      <c r="S1089" t="s">
        <v>775</v>
      </c>
      <c r="T1089" t="s">
        <v>82</v>
      </c>
      <c r="U1089" t="s"/>
      <c r="V1089" t="s">
        <v>83</v>
      </c>
      <c r="W1089" t="s">
        <v>105</v>
      </c>
      <c r="X1089" t="s"/>
      <c r="Y1089" t="s">
        <v>85</v>
      </c>
      <c r="Z1089">
        <f>HYPERLINK("https://hotel-media.eclerx.com/savepage/tk_15459882322796886_sr_70.html","info")</f>
        <v/>
      </c>
      <c r="AA1089" t="n">
        <v>-2329623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106</v>
      </c>
      <c r="AL1089" t="s"/>
      <c r="AM1089" t="s"/>
      <c r="AN1089" t="s"/>
      <c r="AO1089" t="s"/>
      <c r="AP1089" t="n">
        <v>43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2329623</v>
      </c>
      <c r="AZ1089" t="s">
        <v>767</v>
      </c>
      <c r="BA1089" t="s"/>
      <c r="BB1089" t="n">
        <v>112061</v>
      </c>
      <c r="BC1089" t="n">
        <v>42.6941</v>
      </c>
      <c r="BD1089" t="n">
        <v>42.6941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766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93.33</v>
      </c>
      <c r="L1090" t="s">
        <v>77</v>
      </c>
      <c r="M1090" t="s"/>
      <c r="N1090" t="s">
        <v>772</v>
      </c>
      <c r="O1090" t="s">
        <v>79</v>
      </c>
      <c r="P1090" t="s">
        <v>766</v>
      </c>
      <c r="Q1090" t="s"/>
      <c r="R1090" t="s">
        <v>162</v>
      </c>
      <c r="S1090" t="s">
        <v>623</v>
      </c>
      <c r="T1090" t="s">
        <v>82</v>
      </c>
      <c r="U1090" t="s"/>
      <c r="V1090" t="s">
        <v>83</v>
      </c>
      <c r="W1090" t="s">
        <v>105</v>
      </c>
      <c r="X1090" t="s"/>
      <c r="Y1090" t="s">
        <v>85</v>
      </c>
      <c r="Z1090">
        <f>HYPERLINK("https://hotel-media.eclerx.com/savepage/tk_15459882322796886_sr_70.html","info")</f>
        <v/>
      </c>
      <c r="AA1090" t="n">
        <v>-2329623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106</v>
      </c>
      <c r="AL1090" t="s"/>
      <c r="AM1090" t="s"/>
      <c r="AN1090" t="s"/>
      <c r="AO1090" t="s"/>
      <c r="AP1090" t="n">
        <v>43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2329623</v>
      </c>
      <c r="AZ1090" t="s">
        <v>767</v>
      </c>
      <c r="BA1090" t="s"/>
      <c r="BB1090" t="n">
        <v>112061</v>
      </c>
      <c r="BC1090" t="n">
        <v>42.6941</v>
      </c>
      <c r="BD1090" t="n">
        <v>42.6941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766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95.33</v>
      </c>
      <c r="L1091" t="s">
        <v>77</v>
      </c>
      <c r="M1091" t="s"/>
      <c r="N1091" t="s">
        <v>123</v>
      </c>
      <c r="O1091" t="s">
        <v>79</v>
      </c>
      <c r="P1091" t="s">
        <v>766</v>
      </c>
      <c r="Q1091" t="s"/>
      <c r="R1091" t="s">
        <v>162</v>
      </c>
      <c r="S1091" t="s">
        <v>776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HYPERLINK("https://hotel-media.eclerx.com/savepage/tk_15459882322796886_sr_70.html","info")</f>
        <v/>
      </c>
      <c r="AA1091" t="n">
        <v>-2329623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106</v>
      </c>
      <c r="AL1091" t="s"/>
      <c r="AM1091" t="s"/>
      <c r="AN1091" t="s"/>
      <c r="AO1091" t="s"/>
      <c r="AP1091" t="n">
        <v>43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2329623</v>
      </c>
      <c r="AZ1091" t="s">
        <v>767</v>
      </c>
      <c r="BA1091" t="s"/>
      <c r="BB1091" t="n">
        <v>112061</v>
      </c>
      <c r="BC1091" t="n">
        <v>42.6941</v>
      </c>
      <c r="BD1091" t="n">
        <v>42.6941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766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97.67</v>
      </c>
      <c r="L1092" t="s">
        <v>77</v>
      </c>
      <c r="M1092" t="s"/>
      <c r="N1092" t="s">
        <v>777</v>
      </c>
      <c r="O1092" t="s">
        <v>79</v>
      </c>
      <c r="P1092" t="s">
        <v>766</v>
      </c>
      <c r="Q1092" t="s"/>
      <c r="R1092" t="s">
        <v>162</v>
      </c>
      <c r="S1092" t="s">
        <v>778</v>
      </c>
      <c r="T1092" t="s">
        <v>82</v>
      </c>
      <c r="U1092" t="s"/>
      <c r="V1092" t="s">
        <v>83</v>
      </c>
      <c r="W1092" t="s">
        <v>105</v>
      </c>
      <c r="X1092" t="s"/>
      <c r="Y1092" t="s">
        <v>85</v>
      </c>
      <c r="Z1092">
        <f>HYPERLINK("https://hotel-media.eclerx.com/savepage/tk_15459882322796886_sr_70.html","info")</f>
        <v/>
      </c>
      <c r="AA1092" t="n">
        <v>-2329623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106</v>
      </c>
      <c r="AL1092" t="s"/>
      <c r="AM1092" t="s"/>
      <c r="AN1092" t="s"/>
      <c r="AO1092" t="s"/>
      <c r="AP1092" t="n">
        <v>43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2329623</v>
      </c>
      <c r="AZ1092" t="s">
        <v>767</v>
      </c>
      <c r="BA1092" t="s"/>
      <c r="BB1092" t="n">
        <v>112061</v>
      </c>
      <c r="BC1092" t="n">
        <v>42.6941</v>
      </c>
      <c r="BD1092" t="n">
        <v>42.6941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766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98</v>
      </c>
      <c r="L1093" t="s">
        <v>77</v>
      </c>
      <c r="M1093" t="s"/>
      <c r="N1093" t="s">
        <v>779</v>
      </c>
      <c r="O1093" t="s">
        <v>79</v>
      </c>
      <c r="P1093" t="s">
        <v>766</v>
      </c>
      <c r="Q1093" t="s"/>
      <c r="R1093" t="s">
        <v>162</v>
      </c>
      <c r="S1093" t="s">
        <v>780</v>
      </c>
      <c r="T1093" t="s">
        <v>82</v>
      </c>
      <c r="U1093" t="s"/>
      <c r="V1093" t="s">
        <v>83</v>
      </c>
      <c r="W1093" t="s">
        <v>105</v>
      </c>
      <c r="X1093" t="s"/>
      <c r="Y1093" t="s">
        <v>85</v>
      </c>
      <c r="Z1093">
        <f>HYPERLINK("https://hotel-media.eclerx.com/savepage/tk_15459882322796886_sr_70.html","info")</f>
        <v/>
      </c>
      <c r="AA1093" t="n">
        <v>-2329623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106</v>
      </c>
      <c r="AL1093" t="s"/>
      <c r="AM1093" t="s"/>
      <c r="AN1093" t="s"/>
      <c r="AO1093" t="s"/>
      <c r="AP1093" t="n">
        <v>43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2329623</v>
      </c>
      <c r="AZ1093" t="s">
        <v>767</v>
      </c>
      <c r="BA1093" t="s"/>
      <c r="BB1093" t="n">
        <v>112061</v>
      </c>
      <c r="BC1093" t="n">
        <v>42.6941</v>
      </c>
      <c r="BD1093" t="n">
        <v>42.6941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766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99.33</v>
      </c>
      <c r="L1094" t="s">
        <v>77</v>
      </c>
      <c r="M1094" t="s"/>
      <c r="N1094" t="s">
        <v>772</v>
      </c>
      <c r="O1094" t="s">
        <v>79</v>
      </c>
      <c r="P1094" t="s">
        <v>766</v>
      </c>
      <c r="Q1094" t="s"/>
      <c r="R1094" t="s">
        <v>162</v>
      </c>
      <c r="S1094" t="s">
        <v>781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HYPERLINK("https://hotel-media.eclerx.com/savepage/tk_15459882322796886_sr_70.html","info")</f>
        <v/>
      </c>
      <c r="AA1094" t="n">
        <v>-2329623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106</v>
      </c>
      <c r="AL1094" t="s"/>
      <c r="AM1094" t="s"/>
      <c r="AN1094" t="s"/>
      <c r="AO1094" t="s"/>
      <c r="AP1094" t="n">
        <v>43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2329623</v>
      </c>
      <c r="AZ1094" t="s">
        <v>767</v>
      </c>
      <c r="BA1094" t="s"/>
      <c r="BB1094" t="n">
        <v>112061</v>
      </c>
      <c r="BC1094" t="n">
        <v>42.6941</v>
      </c>
      <c r="BD1094" t="n">
        <v>42.6941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766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100</v>
      </c>
      <c r="L1095" t="s">
        <v>77</v>
      </c>
      <c r="M1095" t="s"/>
      <c r="N1095" t="s">
        <v>777</v>
      </c>
      <c r="O1095" t="s">
        <v>79</v>
      </c>
      <c r="P1095" t="s">
        <v>766</v>
      </c>
      <c r="Q1095" t="s"/>
      <c r="R1095" t="s">
        <v>162</v>
      </c>
      <c r="S1095" t="s">
        <v>782</v>
      </c>
      <c r="T1095" t="s">
        <v>82</v>
      </c>
      <c r="U1095" t="s"/>
      <c r="V1095" t="s">
        <v>83</v>
      </c>
      <c r="W1095" t="s">
        <v>105</v>
      </c>
      <c r="X1095" t="s"/>
      <c r="Y1095" t="s">
        <v>85</v>
      </c>
      <c r="Z1095">
        <f>HYPERLINK("https://hotel-media.eclerx.com/savepage/tk_15459882322796886_sr_70.html","info")</f>
        <v/>
      </c>
      <c r="AA1095" t="n">
        <v>-2329623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106</v>
      </c>
      <c r="AL1095" t="s"/>
      <c r="AM1095" t="s"/>
      <c r="AN1095" t="s"/>
      <c r="AO1095" t="s"/>
      <c r="AP1095" t="n">
        <v>43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2329623</v>
      </c>
      <c r="AZ1095" t="s">
        <v>767</v>
      </c>
      <c r="BA1095" t="s"/>
      <c r="BB1095" t="n">
        <v>112061</v>
      </c>
      <c r="BC1095" t="n">
        <v>42.6941</v>
      </c>
      <c r="BD1095" t="n">
        <v>42.6941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766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102.33</v>
      </c>
      <c r="L1096" t="s">
        <v>77</v>
      </c>
      <c r="M1096" t="s"/>
      <c r="N1096" t="s">
        <v>783</v>
      </c>
      <c r="O1096" t="s">
        <v>79</v>
      </c>
      <c r="P1096" t="s">
        <v>766</v>
      </c>
      <c r="Q1096" t="s"/>
      <c r="R1096" t="s">
        <v>162</v>
      </c>
      <c r="S1096" t="s">
        <v>784</v>
      </c>
      <c r="T1096" t="s">
        <v>82</v>
      </c>
      <c r="U1096" t="s"/>
      <c r="V1096" t="s">
        <v>83</v>
      </c>
      <c r="W1096" t="s">
        <v>105</v>
      </c>
      <c r="X1096" t="s"/>
      <c r="Y1096" t="s">
        <v>85</v>
      </c>
      <c r="Z1096">
        <f>HYPERLINK("https://hotel-media.eclerx.com/savepage/tk_15459882322796886_sr_70.html","info")</f>
        <v/>
      </c>
      <c r="AA1096" t="n">
        <v>-2329623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106</v>
      </c>
      <c r="AL1096" t="s"/>
      <c r="AM1096" t="s"/>
      <c r="AN1096" t="s"/>
      <c r="AO1096" t="s"/>
      <c r="AP1096" t="n">
        <v>43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2329623</v>
      </c>
      <c r="AZ1096" t="s">
        <v>767</v>
      </c>
      <c r="BA1096" t="s"/>
      <c r="BB1096" t="n">
        <v>112061</v>
      </c>
      <c r="BC1096" t="n">
        <v>42.6941</v>
      </c>
      <c r="BD1096" t="n">
        <v>42.6941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766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104.33</v>
      </c>
      <c r="L1097" t="s">
        <v>77</v>
      </c>
      <c r="M1097" t="s"/>
      <c r="N1097" t="s">
        <v>312</v>
      </c>
      <c r="O1097" t="s">
        <v>79</v>
      </c>
      <c r="P1097" t="s">
        <v>766</v>
      </c>
      <c r="Q1097" t="s"/>
      <c r="R1097" t="s">
        <v>162</v>
      </c>
      <c r="S1097" t="s">
        <v>785</v>
      </c>
      <c r="T1097" t="s">
        <v>82</v>
      </c>
      <c r="U1097" t="s"/>
      <c r="V1097" t="s">
        <v>83</v>
      </c>
      <c r="W1097" t="s">
        <v>187</v>
      </c>
      <c r="X1097" t="s"/>
      <c r="Y1097" t="s">
        <v>85</v>
      </c>
      <c r="Z1097">
        <f>HYPERLINK("https://hotel-media.eclerx.com/savepage/tk_15459882322796886_sr_70.html","info")</f>
        <v/>
      </c>
      <c r="AA1097" t="n">
        <v>-2329623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106</v>
      </c>
      <c r="AL1097" t="s"/>
      <c r="AM1097" t="s"/>
      <c r="AN1097" t="s"/>
      <c r="AO1097" t="s"/>
      <c r="AP1097" t="n">
        <v>43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2329623</v>
      </c>
      <c r="AZ1097" t="s">
        <v>767</v>
      </c>
      <c r="BA1097" t="s"/>
      <c r="BB1097" t="n">
        <v>112061</v>
      </c>
      <c r="BC1097" t="n">
        <v>42.6941</v>
      </c>
      <c r="BD1097" t="n">
        <v>42.6941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766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110.33</v>
      </c>
      <c r="L1098" t="s">
        <v>77</v>
      </c>
      <c r="M1098" t="s"/>
      <c r="N1098" t="s">
        <v>772</v>
      </c>
      <c r="O1098" t="s">
        <v>79</v>
      </c>
      <c r="P1098" t="s">
        <v>766</v>
      </c>
      <c r="Q1098" t="s"/>
      <c r="R1098" t="s">
        <v>162</v>
      </c>
      <c r="S1098" t="s">
        <v>786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HYPERLINK("https://hotel-media.eclerx.com/savepage/tk_15459882322796886_sr_70.html","info")</f>
        <v/>
      </c>
      <c r="AA1098" t="n">
        <v>-2329623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106</v>
      </c>
      <c r="AL1098" t="s"/>
      <c r="AM1098" t="s"/>
      <c r="AN1098" t="s"/>
      <c r="AO1098" t="s"/>
      <c r="AP1098" t="n">
        <v>43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2329623</v>
      </c>
      <c r="AZ1098" t="s">
        <v>767</v>
      </c>
      <c r="BA1098" t="s"/>
      <c r="BB1098" t="n">
        <v>112061</v>
      </c>
      <c r="BC1098" t="n">
        <v>42.6941</v>
      </c>
      <c r="BD1098" t="n">
        <v>42.6941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766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114</v>
      </c>
      <c r="L1099" t="s">
        <v>77</v>
      </c>
      <c r="M1099" t="s"/>
      <c r="N1099" t="s">
        <v>777</v>
      </c>
      <c r="O1099" t="s">
        <v>79</v>
      </c>
      <c r="P1099" t="s">
        <v>766</v>
      </c>
      <c r="Q1099" t="s"/>
      <c r="R1099" t="s">
        <v>162</v>
      </c>
      <c r="S1099" t="s">
        <v>787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HYPERLINK("https://hotel-media.eclerx.com/savepage/tk_15459882322796886_sr_70.html","info")</f>
        <v/>
      </c>
      <c r="AA1099" t="n">
        <v>-2329623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106</v>
      </c>
      <c r="AL1099" t="s"/>
      <c r="AM1099" t="s"/>
      <c r="AN1099" t="s"/>
      <c r="AO1099" t="s"/>
      <c r="AP1099" t="n">
        <v>43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2329623</v>
      </c>
      <c r="AZ1099" t="s">
        <v>767</v>
      </c>
      <c r="BA1099" t="s"/>
      <c r="BB1099" t="n">
        <v>112061</v>
      </c>
      <c r="BC1099" t="n">
        <v>42.6941</v>
      </c>
      <c r="BD1099" t="n">
        <v>42.6941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766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114</v>
      </c>
      <c r="L1100" t="s">
        <v>77</v>
      </c>
      <c r="M1100" t="s"/>
      <c r="N1100" t="s">
        <v>123</v>
      </c>
      <c r="O1100" t="s">
        <v>79</v>
      </c>
      <c r="P1100" t="s">
        <v>766</v>
      </c>
      <c r="Q1100" t="s"/>
      <c r="R1100" t="s">
        <v>162</v>
      </c>
      <c r="S1100" t="s">
        <v>787</v>
      </c>
      <c r="T1100" t="s">
        <v>82</v>
      </c>
      <c r="U1100" t="s"/>
      <c r="V1100" t="s">
        <v>83</v>
      </c>
      <c r="W1100" t="s">
        <v>187</v>
      </c>
      <c r="X1100" t="s"/>
      <c r="Y1100" t="s">
        <v>85</v>
      </c>
      <c r="Z1100">
        <f>HYPERLINK("https://hotel-media.eclerx.com/savepage/tk_15459882322796886_sr_70.html","info")</f>
        <v/>
      </c>
      <c r="AA1100" t="n">
        <v>-2329623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106</v>
      </c>
      <c r="AL1100" t="s"/>
      <c r="AM1100" t="s"/>
      <c r="AN1100" t="s"/>
      <c r="AO1100" t="s"/>
      <c r="AP1100" t="n">
        <v>43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2329623</v>
      </c>
      <c r="AZ1100" t="s">
        <v>767</v>
      </c>
      <c r="BA1100" t="s"/>
      <c r="BB1100" t="n">
        <v>112061</v>
      </c>
      <c r="BC1100" t="n">
        <v>42.6941</v>
      </c>
      <c r="BD1100" t="n">
        <v>42.6941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766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114.67</v>
      </c>
      <c r="L1101" t="s">
        <v>77</v>
      </c>
      <c r="M1101" t="s"/>
      <c r="N1101" t="s">
        <v>774</v>
      </c>
      <c r="O1101" t="s">
        <v>79</v>
      </c>
      <c r="P1101" t="s">
        <v>766</v>
      </c>
      <c r="Q1101" t="s"/>
      <c r="R1101" t="s">
        <v>162</v>
      </c>
      <c r="S1101" t="s">
        <v>615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HYPERLINK("https://hotel-media.eclerx.com/savepage/tk_15459882322796886_sr_70.html","info")</f>
        <v/>
      </c>
      <c r="AA1101" t="n">
        <v>-2329623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106</v>
      </c>
      <c r="AL1101" t="s"/>
      <c r="AM1101" t="s"/>
      <c r="AN1101" t="s"/>
      <c r="AO1101" t="s"/>
      <c r="AP1101" t="n">
        <v>43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2329623</v>
      </c>
      <c r="AZ1101" t="s">
        <v>767</v>
      </c>
      <c r="BA1101" t="s"/>
      <c r="BB1101" t="n">
        <v>112061</v>
      </c>
      <c r="BC1101" t="n">
        <v>42.6941</v>
      </c>
      <c r="BD1101" t="n">
        <v>42.6941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766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117.33</v>
      </c>
      <c r="L1102" t="s">
        <v>77</v>
      </c>
      <c r="M1102" t="s"/>
      <c r="N1102" t="s">
        <v>312</v>
      </c>
      <c r="O1102" t="s">
        <v>79</v>
      </c>
      <c r="P1102" t="s">
        <v>766</v>
      </c>
      <c r="Q1102" t="s"/>
      <c r="R1102" t="s">
        <v>162</v>
      </c>
      <c r="S1102" t="s">
        <v>788</v>
      </c>
      <c r="T1102" t="s">
        <v>82</v>
      </c>
      <c r="U1102" t="s"/>
      <c r="V1102" t="s">
        <v>83</v>
      </c>
      <c r="W1102" t="s">
        <v>187</v>
      </c>
      <c r="X1102" t="s"/>
      <c r="Y1102" t="s">
        <v>85</v>
      </c>
      <c r="Z1102">
        <f>HYPERLINK("https://hotel-media.eclerx.com/savepage/tk_15459882322796886_sr_70.html","info")</f>
        <v/>
      </c>
      <c r="AA1102" t="n">
        <v>-2329623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106</v>
      </c>
      <c r="AL1102" t="s"/>
      <c r="AM1102" t="s"/>
      <c r="AN1102" t="s"/>
      <c r="AO1102" t="s"/>
      <c r="AP1102" t="n">
        <v>43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2329623</v>
      </c>
      <c r="AZ1102" t="s">
        <v>767</v>
      </c>
      <c r="BA1102" t="s"/>
      <c r="BB1102" t="n">
        <v>112061</v>
      </c>
      <c r="BC1102" t="n">
        <v>42.6941</v>
      </c>
      <c r="BD1102" t="n">
        <v>42.6941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766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125.67</v>
      </c>
      <c r="L1103" t="s">
        <v>77</v>
      </c>
      <c r="M1103" t="s"/>
      <c r="N1103" t="s">
        <v>779</v>
      </c>
      <c r="O1103" t="s">
        <v>79</v>
      </c>
      <c r="P1103" t="s">
        <v>766</v>
      </c>
      <c r="Q1103" t="s"/>
      <c r="R1103" t="s">
        <v>162</v>
      </c>
      <c r="S1103" t="s">
        <v>789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HYPERLINK("https://hotel-media.eclerx.com/savepage/tk_15459882322796886_sr_70.html","info")</f>
        <v/>
      </c>
      <c r="AA1103" t="n">
        <v>-2329623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106</v>
      </c>
      <c r="AL1103" t="s"/>
      <c r="AM1103" t="s"/>
      <c r="AN1103" t="s"/>
      <c r="AO1103" t="s"/>
      <c r="AP1103" t="n">
        <v>43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2329623</v>
      </c>
      <c r="AZ1103" t="s">
        <v>767</v>
      </c>
      <c r="BA1103" t="s"/>
      <c r="BB1103" t="n">
        <v>112061</v>
      </c>
      <c r="BC1103" t="n">
        <v>42.6941</v>
      </c>
      <c r="BD1103" t="n">
        <v>42.6941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766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125.67</v>
      </c>
      <c r="L1104" t="s">
        <v>77</v>
      </c>
      <c r="M1104" t="s"/>
      <c r="N1104" t="s">
        <v>777</v>
      </c>
      <c r="O1104" t="s">
        <v>79</v>
      </c>
      <c r="P1104" t="s">
        <v>766</v>
      </c>
      <c r="Q1104" t="s"/>
      <c r="R1104" t="s">
        <v>162</v>
      </c>
      <c r="S1104" t="s">
        <v>789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HYPERLINK("https://hotel-media.eclerx.com/savepage/tk_15459882322796886_sr_70.html","info")</f>
        <v/>
      </c>
      <c r="AA1104" t="n">
        <v>-2329623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106</v>
      </c>
      <c r="AL1104" t="s"/>
      <c r="AM1104" t="s"/>
      <c r="AN1104" t="s"/>
      <c r="AO1104" t="s"/>
      <c r="AP1104" t="n">
        <v>43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2329623</v>
      </c>
      <c r="AZ1104" t="s">
        <v>767</v>
      </c>
      <c r="BA1104" t="s"/>
      <c r="BB1104" t="n">
        <v>112061</v>
      </c>
      <c r="BC1104" t="n">
        <v>42.6941</v>
      </c>
      <c r="BD1104" t="n">
        <v>42.6941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766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128.33</v>
      </c>
      <c r="L1105" t="s">
        <v>77</v>
      </c>
      <c r="M1105" t="s"/>
      <c r="N1105" t="s">
        <v>123</v>
      </c>
      <c r="O1105" t="s">
        <v>79</v>
      </c>
      <c r="P1105" t="s">
        <v>766</v>
      </c>
      <c r="Q1105" t="s"/>
      <c r="R1105" t="s">
        <v>162</v>
      </c>
      <c r="S1105" t="s">
        <v>169</v>
      </c>
      <c r="T1105" t="s">
        <v>82</v>
      </c>
      <c r="U1105" t="s"/>
      <c r="V1105" t="s">
        <v>83</v>
      </c>
      <c r="W1105" t="s">
        <v>187</v>
      </c>
      <c r="X1105" t="s"/>
      <c r="Y1105" t="s">
        <v>85</v>
      </c>
      <c r="Z1105">
        <f>HYPERLINK("https://hotel-media.eclerx.com/savepage/tk_15459882322796886_sr_70.html","info")</f>
        <v/>
      </c>
      <c r="AA1105" t="n">
        <v>-2329623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106</v>
      </c>
      <c r="AL1105" t="s"/>
      <c r="AM1105" t="s"/>
      <c r="AN1105" t="s"/>
      <c r="AO1105" t="s"/>
      <c r="AP1105" t="n">
        <v>43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2329623</v>
      </c>
      <c r="AZ1105" t="s">
        <v>767</v>
      </c>
      <c r="BA1105" t="s"/>
      <c r="BB1105" t="n">
        <v>112061</v>
      </c>
      <c r="BC1105" t="n">
        <v>42.6941</v>
      </c>
      <c r="BD1105" t="n">
        <v>42.6941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766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149.67</v>
      </c>
      <c r="L1106" t="s">
        <v>77</v>
      </c>
      <c r="M1106" t="s"/>
      <c r="N1106" t="s">
        <v>312</v>
      </c>
      <c r="O1106" t="s">
        <v>79</v>
      </c>
      <c r="P1106" t="s">
        <v>766</v>
      </c>
      <c r="Q1106" t="s"/>
      <c r="R1106" t="s">
        <v>162</v>
      </c>
      <c r="S1106" t="s">
        <v>790</v>
      </c>
      <c r="T1106" t="s">
        <v>82</v>
      </c>
      <c r="U1106" t="s"/>
      <c r="V1106" t="s">
        <v>83</v>
      </c>
      <c r="W1106" t="s">
        <v>192</v>
      </c>
      <c r="X1106" t="s"/>
      <c r="Y1106" t="s">
        <v>85</v>
      </c>
      <c r="Z1106">
        <f>HYPERLINK("https://hotel-media.eclerx.com/savepage/tk_15459882322796886_sr_70.html","info")</f>
        <v/>
      </c>
      <c r="AA1106" t="n">
        <v>-2329623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106</v>
      </c>
      <c r="AL1106" t="s"/>
      <c r="AM1106" t="s"/>
      <c r="AN1106" t="s"/>
      <c r="AO1106" t="s"/>
      <c r="AP1106" t="n">
        <v>43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2329623</v>
      </c>
      <c r="AZ1106" t="s">
        <v>767</v>
      </c>
      <c r="BA1106" t="s"/>
      <c r="BB1106" t="n">
        <v>112061</v>
      </c>
      <c r="BC1106" t="n">
        <v>42.6941</v>
      </c>
      <c r="BD1106" t="n">
        <v>42.6941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766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156</v>
      </c>
      <c r="L1107" t="s">
        <v>77</v>
      </c>
      <c r="M1107" t="s"/>
      <c r="N1107" t="s">
        <v>777</v>
      </c>
      <c r="O1107" t="s">
        <v>79</v>
      </c>
      <c r="P1107" t="s">
        <v>766</v>
      </c>
      <c r="Q1107" t="s"/>
      <c r="R1107" t="s">
        <v>162</v>
      </c>
      <c r="S1107" t="s">
        <v>791</v>
      </c>
      <c r="T1107" t="s">
        <v>82</v>
      </c>
      <c r="U1107" t="s"/>
      <c r="V1107" t="s">
        <v>83</v>
      </c>
      <c r="W1107" t="s">
        <v>187</v>
      </c>
      <c r="X1107" t="s"/>
      <c r="Y1107" t="s">
        <v>85</v>
      </c>
      <c r="Z1107">
        <f>HYPERLINK("https://hotel-media.eclerx.com/savepage/tk_15459882322796886_sr_70.html","info")</f>
        <v/>
      </c>
      <c r="AA1107" t="n">
        <v>-2329623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106</v>
      </c>
      <c r="AL1107" t="s"/>
      <c r="AM1107" t="s"/>
      <c r="AN1107" t="s"/>
      <c r="AO1107" t="s"/>
      <c r="AP1107" t="n">
        <v>43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2329623</v>
      </c>
      <c r="AZ1107" t="s">
        <v>767</v>
      </c>
      <c r="BA1107" t="s"/>
      <c r="BB1107" t="n">
        <v>112061</v>
      </c>
      <c r="BC1107" t="n">
        <v>42.6941</v>
      </c>
      <c r="BD1107" t="n">
        <v>42.6941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766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157</v>
      </c>
      <c r="L1108" t="s">
        <v>77</v>
      </c>
      <c r="M1108" t="s"/>
      <c r="N1108" t="s">
        <v>312</v>
      </c>
      <c r="O1108" t="s">
        <v>79</v>
      </c>
      <c r="P1108" t="s">
        <v>766</v>
      </c>
      <c r="Q1108" t="s"/>
      <c r="R1108" t="s">
        <v>162</v>
      </c>
      <c r="S1108" t="s">
        <v>792</v>
      </c>
      <c r="T1108" t="s">
        <v>82</v>
      </c>
      <c r="U1108" t="s"/>
      <c r="V1108" t="s">
        <v>83</v>
      </c>
      <c r="W1108" t="s">
        <v>192</v>
      </c>
      <c r="X1108" t="s"/>
      <c r="Y1108" t="s">
        <v>85</v>
      </c>
      <c r="Z1108">
        <f>HYPERLINK("https://hotel-media.eclerx.com/savepage/tk_15459882322796886_sr_70.html","info")</f>
        <v/>
      </c>
      <c r="AA1108" t="n">
        <v>-2329623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106</v>
      </c>
      <c r="AL1108" t="s"/>
      <c r="AM1108" t="s"/>
      <c r="AN1108" t="s"/>
      <c r="AO1108" t="s"/>
      <c r="AP1108" t="n">
        <v>43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2329623</v>
      </c>
      <c r="AZ1108" t="s">
        <v>767</v>
      </c>
      <c r="BA1108" t="s"/>
      <c r="BB1108" t="n">
        <v>112061</v>
      </c>
      <c r="BC1108" t="n">
        <v>42.6941</v>
      </c>
      <c r="BD1108" t="n">
        <v>42.6941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766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159.33</v>
      </c>
      <c r="L1109" t="s">
        <v>77</v>
      </c>
      <c r="M1109" t="s"/>
      <c r="N1109" t="s">
        <v>123</v>
      </c>
      <c r="O1109" t="s">
        <v>79</v>
      </c>
      <c r="P1109" t="s">
        <v>766</v>
      </c>
      <c r="Q1109" t="s"/>
      <c r="R1109" t="s">
        <v>162</v>
      </c>
      <c r="S1109" t="s">
        <v>793</v>
      </c>
      <c r="T1109" t="s">
        <v>82</v>
      </c>
      <c r="U1109" t="s"/>
      <c r="V1109" t="s">
        <v>83</v>
      </c>
      <c r="W1109" t="s">
        <v>192</v>
      </c>
      <c r="X1109" t="s"/>
      <c r="Y1109" t="s">
        <v>85</v>
      </c>
      <c r="Z1109">
        <f>HYPERLINK("https://hotel-media.eclerx.com/savepage/tk_15459882322796886_sr_70.html","info")</f>
        <v/>
      </c>
      <c r="AA1109" t="n">
        <v>-2329623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106</v>
      </c>
      <c r="AL1109" t="s"/>
      <c r="AM1109" t="s"/>
      <c r="AN1109" t="s"/>
      <c r="AO1109" t="s"/>
      <c r="AP1109" t="n">
        <v>43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2329623</v>
      </c>
      <c r="AZ1109" t="s">
        <v>767</v>
      </c>
      <c r="BA1109" t="s"/>
      <c r="BB1109" t="n">
        <v>112061</v>
      </c>
      <c r="BC1109" t="n">
        <v>42.6941</v>
      </c>
      <c r="BD1109" t="n">
        <v>42.6941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766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167.67</v>
      </c>
      <c r="L1110" t="s">
        <v>77</v>
      </c>
      <c r="M1110" t="s"/>
      <c r="N1110" t="s">
        <v>123</v>
      </c>
      <c r="O1110" t="s">
        <v>79</v>
      </c>
      <c r="P1110" t="s">
        <v>766</v>
      </c>
      <c r="Q1110" t="s"/>
      <c r="R1110" t="s">
        <v>162</v>
      </c>
      <c r="S1110" t="s">
        <v>794</v>
      </c>
      <c r="T1110" t="s">
        <v>82</v>
      </c>
      <c r="U1110" t="s"/>
      <c r="V1110" t="s">
        <v>83</v>
      </c>
      <c r="W1110" t="s">
        <v>192</v>
      </c>
      <c r="X1110" t="s"/>
      <c r="Y1110" t="s">
        <v>85</v>
      </c>
      <c r="Z1110">
        <f>HYPERLINK("https://hotel-media.eclerx.com/savepage/tk_15459882322796886_sr_70.html","info")</f>
        <v/>
      </c>
      <c r="AA1110" t="n">
        <v>-2329623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106</v>
      </c>
      <c r="AL1110" t="s"/>
      <c r="AM1110" t="s"/>
      <c r="AN1110" t="s"/>
      <c r="AO1110" t="s"/>
      <c r="AP1110" t="n">
        <v>43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2329623</v>
      </c>
      <c r="AZ1110" t="s">
        <v>767</v>
      </c>
      <c r="BA1110" t="s"/>
      <c r="BB1110" t="n">
        <v>112061</v>
      </c>
      <c r="BC1110" t="n">
        <v>42.6941</v>
      </c>
      <c r="BD1110" t="n">
        <v>42.6941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766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167.67</v>
      </c>
      <c r="L1111" t="s">
        <v>77</v>
      </c>
      <c r="M1111" t="s"/>
      <c r="N1111" t="s">
        <v>777</v>
      </c>
      <c r="O1111" t="s">
        <v>79</v>
      </c>
      <c r="P1111" t="s">
        <v>766</v>
      </c>
      <c r="Q1111" t="s"/>
      <c r="R1111" t="s">
        <v>162</v>
      </c>
      <c r="S1111" t="s">
        <v>794</v>
      </c>
      <c r="T1111" t="s">
        <v>82</v>
      </c>
      <c r="U1111" t="s"/>
      <c r="V1111" t="s">
        <v>83</v>
      </c>
      <c r="W1111" t="s">
        <v>187</v>
      </c>
      <c r="X1111" t="s"/>
      <c r="Y1111" t="s">
        <v>85</v>
      </c>
      <c r="Z1111">
        <f>HYPERLINK("https://hotel-media.eclerx.com/savepage/tk_15459882322796886_sr_70.html","info")</f>
        <v/>
      </c>
      <c r="AA1111" t="n">
        <v>-2329623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106</v>
      </c>
      <c r="AL1111" t="s"/>
      <c r="AM1111" t="s"/>
      <c r="AN1111" t="s"/>
      <c r="AO1111" t="s"/>
      <c r="AP1111" t="n">
        <v>43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2329623</v>
      </c>
      <c r="AZ1111" t="s">
        <v>767</v>
      </c>
      <c r="BA1111" t="s"/>
      <c r="BB1111" t="n">
        <v>112061</v>
      </c>
      <c r="BC1111" t="n">
        <v>42.6941</v>
      </c>
      <c r="BD1111" t="n">
        <v>42.6941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766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188</v>
      </c>
      <c r="L1112" t="s">
        <v>77</v>
      </c>
      <c r="M1112" t="s"/>
      <c r="N1112" t="s">
        <v>777</v>
      </c>
      <c r="O1112" t="s">
        <v>79</v>
      </c>
      <c r="P1112" t="s">
        <v>766</v>
      </c>
      <c r="Q1112" t="s"/>
      <c r="R1112" t="s">
        <v>162</v>
      </c>
      <c r="S1112" t="s">
        <v>795</v>
      </c>
      <c r="T1112" t="s">
        <v>82</v>
      </c>
      <c r="U1112" t="s"/>
      <c r="V1112" t="s">
        <v>83</v>
      </c>
      <c r="W1112" t="s">
        <v>192</v>
      </c>
      <c r="X1112" t="s"/>
      <c r="Y1112" t="s">
        <v>85</v>
      </c>
      <c r="Z1112">
        <f>HYPERLINK("https://hotel-media.eclerx.com/savepage/tk_15459882322796886_sr_70.html","info")</f>
        <v/>
      </c>
      <c r="AA1112" t="n">
        <v>-2329623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106</v>
      </c>
      <c r="AL1112" t="s"/>
      <c r="AM1112" t="s"/>
      <c r="AN1112" t="s"/>
      <c r="AO1112" t="s"/>
      <c r="AP1112" t="n">
        <v>43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2329623</v>
      </c>
      <c r="AZ1112" t="s">
        <v>767</v>
      </c>
      <c r="BA1112" t="s"/>
      <c r="BB1112" t="n">
        <v>112061</v>
      </c>
      <c r="BC1112" t="n">
        <v>42.6941</v>
      </c>
      <c r="BD1112" t="n">
        <v>42.6941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766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199.33</v>
      </c>
      <c r="L1113" t="s">
        <v>77</v>
      </c>
      <c r="M1113" t="s"/>
      <c r="N1113" t="s">
        <v>777</v>
      </c>
      <c r="O1113" t="s">
        <v>79</v>
      </c>
      <c r="P1113" t="s">
        <v>766</v>
      </c>
      <c r="Q1113" t="s"/>
      <c r="R1113" t="s">
        <v>162</v>
      </c>
      <c r="S1113" t="s">
        <v>796</v>
      </c>
      <c r="T1113" t="s">
        <v>82</v>
      </c>
      <c r="U1113" t="s"/>
      <c r="V1113" t="s">
        <v>83</v>
      </c>
      <c r="W1113" t="s">
        <v>192</v>
      </c>
      <c r="X1113" t="s"/>
      <c r="Y1113" t="s">
        <v>85</v>
      </c>
      <c r="Z1113">
        <f>HYPERLINK("https://hotel-media.eclerx.com/savepage/tk_15459882322796886_sr_70.html","info")</f>
        <v/>
      </c>
      <c r="AA1113" t="n">
        <v>-2329623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106</v>
      </c>
      <c r="AL1113" t="s"/>
      <c r="AM1113" t="s"/>
      <c r="AN1113" t="s"/>
      <c r="AO1113" t="s"/>
      <c r="AP1113" t="n">
        <v>43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2329623</v>
      </c>
      <c r="AZ1113" t="s">
        <v>767</v>
      </c>
      <c r="BA1113" t="s"/>
      <c r="BB1113" t="n">
        <v>112061</v>
      </c>
      <c r="BC1113" t="n">
        <v>42.6941</v>
      </c>
      <c r="BD1113" t="n">
        <v>42.6941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797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26.67</v>
      </c>
      <c r="L1114" t="s">
        <v>77</v>
      </c>
      <c r="M1114" t="s"/>
      <c r="N1114" t="s">
        <v>798</v>
      </c>
      <c r="O1114" t="s">
        <v>79</v>
      </c>
      <c r="P1114" t="s">
        <v>797</v>
      </c>
      <c r="Q1114" t="s"/>
      <c r="R1114" t="s">
        <v>80</v>
      </c>
      <c r="S1114" t="s">
        <v>503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HYPERLINK("https://hotel-media.eclerx.com/savepage/tk_1545988321642849_sr_70.html","info")</f>
        <v/>
      </c>
      <c r="AA1114" t="n">
        <v>-7286433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/>
      <c r="AO1114" t="s"/>
      <c r="AP1114" t="n">
        <v>62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7286433</v>
      </c>
      <c r="AZ1114" t="s">
        <v>799</v>
      </c>
      <c r="BA1114" t="s"/>
      <c r="BB1114" t="n">
        <v>316488</v>
      </c>
      <c r="BC1114" t="n">
        <v>42.7</v>
      </c>
      <c r="BD1114" t="n">
        <v>42.7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797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</v>
      </c>
      <c r="L1115" t="s">
        <v>77</v>
      </c>
      <c r="M1115" t="s"/>
      <c r="N1115" t="s">
        <v>800</v>
      </c>
      <c r="O1115" t="s">
        <v>79</v>
      </c>
      <c r="P1115" t="s">
        <v>797</v>
      </c>
      <c r="Q1115" t="s"/>
      <c r="R1115" t="s">
        <v>80</v>
      </c>
      <c r="S1115" t="s">
        <v>211</v>
      </c>
      <c r="T1115" t="s">
        <v>82</v>
      </c>
      <c r="U1115" t="s"/>
      <c r="V1115" t="s">
        <v>83</v>
      </c>
      <c r="W1115" t="s">
        <v>105</v>
      </c>
      <c r="X1115" t="s"/>
      <c r="Y1115" t="s">
        <v>85</v>
      </c>
      <c r="Z1115">
        <f>HYPERLINK("https://hotel-media.eclerx.com/savepage/tk_1545988321642849_sr_70.html","info")</f>
        <v/>
      </c>
      <c r="AA1115" t="n">
        <v>-7286433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/>
      <c r="AO1115" t="s"/>
      <c r="AP1115" t="n">
        <v>62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7286433</v>
      </c>
      <c r="AZ1115" t="s">
        <v>799</v>
      </c>
      <c r="BA1115" t="s"/>
      <c r="BB1115" t="n">
        <v>316488</v>
      </c>
      <c r="BC1115" t="n">
        <v>42.7</v>
      </c>
      <c r="BD1115" t="n">
        <v>42.7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797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28.33</v>
      </c>
      <c r="L1116" t="s">
        <v>77</v>
      </c>
      <c r="M1116" t="s"/>
      <c r="N1116" t="s">
        <v>798</v>
      </c>
      <c r="O1116" t="s">
        <v>79</v>
      </c>
      <c r="P1116" t="s">
        <v>797</v>
      </c>
      <c r="Q1116" t="s"/>
      <c r="R1116" t="s">
        <v>80</v>
      </c>
      <c r="S1116" t="s">
        <v>159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HYPERLINK("https://hotel-media.eclerx.com/savepage/tk_1545988321642849_sr_70.html","info")</f>
        <v/>
      </c>
      <c r="AA1116" t="n">
        <v>-7286433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/>
      <c r="AO1116" t="s"/>
      <c r="AP1116" t="n">
        <v>62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7286433</v>
      </c>
      <c r="AZ1116" t="s">
        <v>799</v>
      </c>
      <c r="BA1116" t="s"/>
      <c r="BB1116" t="n">
        <v>316488</v>
      </c>
      <c r="BC1116" t="n">
        <v>42.7</v>
      </c>
      <c r="BD1116" t="n">
        <v>42.7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797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29.33</v>
      </c>
      <c r="L1117" t="s">
        <v>77</v>
      </c>
      <c r="M1117" t="s"/>
      <c r="N1117" t="s">
        <v>801</v>
      </c>
      <c r="O1117" t="s">
        <v>79</v>
      </c>
      <c r="P1117" t="s">
        <v>797</v>
      </c>
      <c r="Q1117" t="s"/>
      <c r="R1117" t="s">
        <v>80</v>
      </c>
      <c r="S1117" t="s">
        <v>181</v>
      </c>
      <c r="T1117" t="s">
        <v>82</v>
      </c>
      <c r="U1117" t="s"/>
      <c r="V1117" t="s">
        <v>83</v>
      </c>
      <c r="W1117" t="s">
        <v>105</v>
      </c>
      <c r="X1117" t="s"/>
      <c r="Y1117" t="s">
        <v>85</v>
      </c>
      <c r="Z1117">
        <f>HYPERLINK("https://hotel-media.eclerx.com/savepage/tk_1545988321642849_sr_70.html","info")</f>
        <v/>
      </c>
      <c r="AA1117" t="n">
        <v>-7286433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/>
      <c r="AO1117" t="s"/>
      <c r="AP1117" t="n">
        <v>62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7286433</v>
      </c>
      <c r="AZ1117" t="s">
        <v>799</v>
      </c>
      <c r="BA1117" t="s"/>
      <c r="BB1117" t="n">
        <v>316488</v>
      </c>
      <c r="BC1117" t="n">
        <v>42.7</v>
      </c>
      <c r="BD1117" t="n">
        <v>42.7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797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30.33</v>
      </c>
      <c r="L1118" t="s">
        <v>77</v>
      </c>
      <c r="M1118" t="s"/>
      <c r="N1118" t="s">
        <v>802</v>
      </c>
      <c r="O1118" t="s">
        <v>79</v>
      </c>
      <c r="P1118" t="s">
        <v>797</v>
      </c>
      <c r="Q1118" t="s"/>
      <c r="R1118" t="s">
        <v>80</v>
      </c>
      <c r="S1118" t="s">
        <v>363</v>
      </c>
      <c r="T1118" t="s">
        <v>82</v>
      </c>
      <c r="U1118" t="s"/>
      <c r="V1118" t="s">
        <v>83</v>
      </c>
      <c r="W1118" t="s">
        <v>105</v>
      </c>
      <c r="X1118" t="s"/>
      <c r="Y1118" t="s">
        <v>85</v>
      </c>
      <c r="Z1118">
        <f>HYPERLINK("https://hotel-media.eclerx.com/savepage/tk_1545988321642849_sr_70.html","info")</f>
        <v/>
      </c>
      <c r="AA1118" t="n">
        <v>-7286433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/>
      <c r="AO1118" t="s"/>
      <c r="AP1118" t="n">
        <v>62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7286433</v>
      </c>
      <c r="AZ1118" t="s">
        <v>799</v>
      </c>
      <c r="BA1118" t="s"/>
      <c r="BB1118" t="n">
        <v>316488</v>
      </c>
      <c r="BC1118" t="n">
        <v>42.7</v>
      </c>
      <c r="BD1118" t="n">
        <v>42.7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797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32.67</v>
      </c>
      <c r="L1119" t="s">
        <v>77</v>
      </c>
      <c r="M1119" t="s"/>
      <c r="N1119" t="s">
        <v>800</v>
      </c>
      <c r="O1119" t="s">
        <v>79</v>
      </c>
      <c r="P1119" t="s">
        <v>797</v>
      </c>
      <c r="Q1119" t="s"/>
      <c r="R1119" t="s">
        <v>80</v>
      </c>
      <c r="S1119" t="s">
        <v>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HYPERLINK("https://hotel-media.eclerx.com/savepage/tk_1545988321642849_sr_70.html","info")</f>
        <v/>
      </c>
      <c r="AA1119" t="n">
        <v>-7286433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/>
      <c r="AO1119" t="s"/>
      <c r="AP1119" t="n">
        <v>62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7286433</v>
      </c>
      <c r="AZ1119" t="s">
        <v>799</v>
      </c>
      <c r="BA1119" t="s"/>
      <c r="BB1119" t="n">
        <v>316488</v>
      </c>
      <c r="BC1119" t="n">
        <v>42.7</v>
      </c>
      <c r="BD1119" t="n">
        <v>42.7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797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32.67</v>
      </c>
      <c r="L1120" t="s">
        <v>77</v>
      </c>
      <c r="M1120" t="s"/>
      <c r="N1120" t="s">
        <v>803</v>
      </c>
      <c r="O1120" t="s">
        <v>79</v>
      </c>
      <c r="P1120" t="s">
        <v>797</v>
      </c>
      <c r="Q1120" t="s"/>
      <c r="R1120" t="s">
        <v>80</v>
      </c>
      <c r="S1120" t="s">
        <v>81</v>
      </c>
      <c r="T1120" t="s">
        <v>82</v>
      </c>
      <c r="U1120" t="s"/>
      <c r="V1120" t="s">
        <v>83</v>
      </c>
      <c r="W1120" t="s">
        <v>105</v>
      </c>
      <c r="X1120" t="s"/>
      <c r="Y1120" t="s">
        <v>85</v>
      </c>
      <c r="Z1120">
        <f>HYPERLINK("https://hotel-media.eclerx.com/savepage/tk_1545988321642849_sr_70.html","info")</f>
        <v/>
      </c>
      <c r="AA1120" t="n">
        <v>-7286433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/>
      <c r="AO1120" t="s"/>
      <c r="AP1120" t="n">
        <v>62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7286433</v>
      </c>
      <c r="AZ1120" t="s">
        <v>799</v>
      </c>
      <c r="BA1120" t="s"/>
      <c r="BB1120" t="n">
        <v>316488</v>
      </c>
      <c r="BC1120" t="n">
        <v>42.7</v>
      </c>
      <c r="BD1120" t="n">
        <v>42.7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797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34.33</v>
      </c>
      <c r="L1121" t="s">
        <v>77</v>
      </c>
      <c r="M1121" t="s"/>
      <c r="N1121" t="s">
        <v>801</v>
      </c>
      <c r="O1121" t="s">
        <v>79</v>
      </c>
      <c r="P1121" t="s">
        <v>797</v>
      </c>
      <c r="Q1121" t="s"/>
      <c r="R1121" t="s">
        <v>80</v>
      </c>
      <c r="S1121" t="s">
        <v>223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HYPERLINK("https://hotel-media.eclerx.com/savepage/tk_1545988321642849_sr_70.html","info")</f>
        <v/>
      </c>
      <c r="AA1121" t="n">
        <v>-7286433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/>
      <c r="AO1121" t="s"/>
      <c r="AP1121" t="n">
        <v>62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7286433</v>
      </c>
      <c r="AZ1121" t="s">
        <v>799</v>
      </c>
      <c r="BA1121" t="s"/>
      <c r="BB1121" t="n">
        <v>316488</v>
      </c>
      <c r="BC1121" t="n">
        <v>42.7</v>
      </c>
      <c r="BD1121" t="n">
        <v>42.7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797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35.33</v>
      </c>
      <c r="L1122" t="s">
        <v>77</v>
      </c>
      <c r="M1122" t="s"/>
      <c r="N1122" t="s">
        <v>802</v>
      </c>
      <c r="O1122" t="s">
        <v>79</v>
      </c>
      <c r="P1122" t="s">
        <v>797</v>
      </c>
      <c r="Q1122" t="s"/>
      <c r="R1122" t="s">
        <v>80</v>
      </c>
      <c r="S1122" t="s">
        <v>95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HYPERLINK("https://hotel-media.eclerx.com/savepage/tk_1545988321642849_sr_70.html","info")</f>
        <v/>
      </c>
      <c r="AA1122" t="n">
        <v>-7286433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/>
      <c r="AO1122" t="s"/>
      <c r="AP1122" t="n">
        <v>62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7286433</v>
      </c>
      <c r="AZ1122" t="s">
        <v>799</v>
      </c>
      <c r="BA1122" t="s"/>
      <c r="BB1122" t="n">
        <v>316488</v>
      </c>
      <c r="BC1122" t="n">
        <v>42.7</v>
      </c>
      <c r="BD1122" t="n">
        <v>42.7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797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38</v>
      </c>
      <c r="L1123" t="s">
        <v>77</v>
      </c>
      <c r="M1123" t="s"/>
      <c r="N1123" t="s">
        <v>803</v>
      </c>
      <c r="O1123" t="s">
        <v>79</v>
      </c>
      <c r="P1123" t="s">
        <v>797</v>
      </c>
      <c r="Q1123" t="s"/>
      <c r="R1123" t="s">
        <v>80</v>
      </c>
      <c r="S1123" t="s">
        <v>97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HYPERLINK("https://hotel-media.eclerx.com/savepage/tk_1545988321642849_sr_70.html","info")</f>
        <v/>
      </c>
      <c r="AA1123" t="n">
        <v>-7286433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/>
      <c r="AO1123" t="s"/>
      <c r="AP1123" t="n">
        <v>62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7286433</v>
      </c>
      <c r="AZ1123" t="s">
        <v>799</v>
      </c>
      <c r="BA1123" t="s"/>
      <c r="BB1123" t="n">
        <v>316488</v>
      </c>
      <c r="BC1123" t="n">
        <v>42.7</v>
      </c>
      <c r="BD1123" t="n">
        <v>42.7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797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43.33</v>
      </c>
      <c r="L1124" t="s">
        <v>77</v>
      </c>
      <c r="M1124" t="s"/>
      <c r="N1124" t="s">
        <v>804</v>
      </c>
      <c r="O1124" t="s">
        <v>79</v>
      </c>
      <c r="P1124" t="s">
        <v>797</v>
      </c>
      <c r="Q1124" t="s"/>
      <c r="R1124" t="s">
        <v>80</v>
      </c>
      <c r="S1124" t="s">
        <v>126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HYPERLINK("https://hotel-media.eclerx.com/savepage/tk_1545988321642849_sr_70.html","info")</f>
        <v/>
      </c>
      <c r="AA1124" t="n">
        <v>-7286433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/>
      <c r="AO1124" t="s"/>
      <c r="AP1124" t="n">
        <v>62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7286433</v>
      </c>
      <c r="AZ1124" t="s">
        <v>799</v>
      </c>
      <c r="BA1124" t="s"/>
      <c r="BB1124" t="n">
        <v>316488</v>
      </c>
      <c r="BC1124" t="n">
        <v>42.7</v>
      </c>
      <c r="BD1124" t="n">
        <v>42.7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797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48.67</v>
      </c>
      <c r="L1125" t="s">
        <v>77</v>
      </c>
      <c r="M1125" t="s"/>
      <c r="N1125" t="s">
        <v>805</v>
      </c>
      <c r="O1125" t="s">
        <v>79</v>
      </c>
      <c r="P1125" t="s">
        <v>797</v>
      </c>
      <c r="Q1125" t="s"/>
      <c r="R1125" t="s">
        <v>80</v>
      </c>
      <c r="S1125" t="s">
        <v>188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HYPERLINK("https://hotel-media.eclerx.com/savepage/tk_1545988321642849_sr_70.html","info")</f>
        <v/>
      </c>
      <c r="AA1125" t="n">
        <v>-7286433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/>
      <c r="AO1125" t="s"/>
      <c r="AP1125" t="n">
        <v>62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7286433</v>
      </c>
      <c r="AZ1125" t="s">
        <v>799</v>
      </c>
      <c r="BA1125" t="s"/>
      <c r="BB1125" t="n">
        <v>316488</v>
      </c>
      <c r="BC1125" t="n">
        <v>42.7</v>
      </c>
      <c r="BD1125" t="n">
        <v>42.7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677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34.33</v>
      </c>
      <c r="L1126" t="s">
        <v>77</v>
      </c>
      <c r="M1126" t="s"/>
      <c r="N1126" t="s">
        <v>678</v>
      </c>
      <c r="O1126" t="s">
        <v>79</v>
      </c>
      <c r="P1126" t="s">
        <v>677</v>
      </c>
      <c r="Q1126" t="s"/>
      <c r="R1126" t="s">
        <v>80</v>
      </c>
      <c r="S1126" t="s">
        <v>223</v>
      </c>
      <c r="T1126" t="s">
        <v>82</v>
      </c>
      <c r="U1126" t="s"/>
      <c r="V1126" t="s">
        <v>83</v>
      </c>
      <c r="W1126" t="s">
        <v>187</v>
      </c>
      <c r="X1126" t="s"/>
      <c r="Y1126" t="s">
        <v>85</v>
      </c>
      <c r="Z1126">
        <f>HYPERLINK("https://hotel-media.eclerx.com/savepage/tk_15459884913849735_sr_70.html","info")</f>
        <v/>
      </c>
      <c r="AA1126" t="n">
        <v>-6797188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/>
      <c r="AO1126" t="s"/>
      <c r="AP1126" t="n">
        <v>98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6797188</v>
      </c>
      <c r="AZ1126" t="s">
        <v>679</v>
      </c>
      <c r="BA1126" t="s"/>
      <c r="BB1126" t="n">
        <v>1163895</v>
      </c>
      <c r="BC1126" t="n">
        <v>42.272</v>
      </c>
      <c r="BD1126" t="n">
        <v>42.272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677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35.67</v>
      </c>
      <c r="L1127" t="s">
        <v>77</v>
      </c>
      <c r="M1127" t="s"/>
      <c r="N1127" t="s">
        <v>545</v>
      </c>
      <c r="O1127" t="s">
        <v>79</v>
      </c>
      <c r="P1127" t="s">
        <v>677</v>
      </c>
      <c r="Q1127" t="s"/>
      <c r="R1127" t="s">
        <v>80</v>
      </c>
      <c r="S1127" t="s">
        <v>267</v>
      </c>
      <c r="T1127" t="s">
        <v>82</v>
      </c>
      <c r="U1127" t="s"/>
      <c r="V1127" t="s">
        <v>83</v>
      </c>
      <c r="W1127" t="s">
        <v>187</v>
      </c>
      <c r="X1127" t="s"/>
      <c r="Y1127" t="s">
        <v>85</v>
      </c>
      <c r="Z1127">
        <f>HYPERLINK("https://hotel-media.eclerx.com/savepage/tk_15459884913849735_sr_70.html","info")</f>
        <v/>
      </c>
      <c r="AA1127" t="n">
        <v>-6797188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/>
      <c r="AO1127" t="s"/>
      <c r="AP1127" t="n">
        <v>98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6797188</v>
      </c>
      <c r="AZ1127" t="s">
        <v>679</v>
      </c>
      <c r="BA1127" t="s"/>
      <c r="BB1127" t="n">
        <v>1163895</v>
      </c>
      <c r="BC1127" t="n">
        <v>42.272</v>
      </c>
      <c r="BD1127" t="n">
        <v>42.272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619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30.33</v>
      </c>
      <c r="L1128" t="s">
        <v>77</v>
      </c>
      <c r="M1128" t="s"/>
      <c r="N1128" t="s">
        <v>176</v>
      </c>
      <c r="O1128" t="s">
        <v>79</v>
      </c>
      <c r="P1128" t="s">
        <v>619</v>
      </c>
      <c r="Q1128" t="s"/>
      <c r="R1128" t="s">
        <v>117</v>
      </c>
      <c r="S1128" t="s">
        <v>363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HYPERLINK("https://hotel-media.eclerx.com/savepage/tk_1545988481924053_sr_71.html","info")</f>
        <v/>
      </c>
      <c r="AA1128" t="n">
        <v>-2330373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/>
      <c r="AO1128" t="s"/>
      <c r="AP1128" t="n">
        <v>96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2330373</v>
      </c>
      <c r="AZ1128" t="s">
        <v>620</v>
      </c>
      <c r="BA1128" t="s"/>
      <c r="BB1128" t="n">
        <v>316501</v>
      </c>
      <c r="BC1128" t="n">
        <v>42.6959</v>
      </c>
      <c r="BD1128" t="n">
        <v>42.6959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619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32</v>
      </c>
      <c r="L1129" t="s">
        <v>77</v>
      </c>
      <c r="M1129" t="s"/>
      <c r="N1129" t="s">
        <v>176</v>
      </c>
      <c r="O1129" t="s">
        <v>79</v>
      </c>
      <c r="P1129" t="s">
        <v>619</v>
      </c>
      <c r="Q1129" t="s"/>
      <c r="R1129" t="s">
        <v>117</v>
      </c>
      <c r="S1129" t="s">
        <v>472</v>
      </c>
      <c r="T1129" t="s">
        <v>82</v>
      </c>
      <c r="U1129" t="s"/>
      <c r="V1129" t="s">
        <v>83</v>
      </c>
      <c r="W1129" t="s">
        <v>105</v>
      </c>
      <c r="X1129" t="s"/>
      <c r="Y1129" t="s">
        <v>85</v>
      </c>
      <c r="Z1129">
        <f>HYPERLINK("https://hotel-media.eclerx.com/savepage/tk_1545988481924053_sr_71.html","info")</f>
        <v/>
      </c>
      <c r="AA1129" t="n">
        <v>-2330373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/>
      <c r="AO1129" t="s"/>
      <c r="AP1129" t="n">
        <v>96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2330373</v>
      </c>
      <c r="AZ1129" t="s">
        <v>620</v>
      </c>
      <c r="BA1129" t="s"/>
      <c r="BB1129" t="n">
        <v>316501</v>
      </c>
      <c r="BC1129" t="n">
        <v>42.6959</v>
      </c>
      <c r="BD1129" t="n">
        <v>42.6959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619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33.67</v>
      </c>
      <c r="L1130" t="s">
        <v>77</v>
      </c>
      <c r="M1130" t="s"/>
      <c r="N1130" t="s">
        <v>176</v>
      </c>
      <c r="O1130" t="s">
        <v>79</v>
      </c>
      <c r="P1130" t="s">
        <v>619</v>
      </c>
      <c r="Q1130" t="s"/>
      <c r="R1130" t="s">
        <v>117</v>
      </c>
      <c r="S1130" t="s">
        <v>340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HYPERLINK("https://hotel-media.eclerx.com/savepage/tk_1545988481924053_sr_71.html","info")</f>
        <v/>
      </c>
      <c r="AA1130" t="n">
        <v>-2330373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/>
      <c r="AO1130" t="s"/>
      <c r="AP1130" t="n">
        <v>96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2330373</v>
      </c>
      <c r="AZ1130" t="s">
        <v>620</v>
      </c>
      <c r="BA1130" t="s"/>
      <c r="BB1130" t="n">
        <v>316501</v>
      </c>
      <c r="BC1130" t="n">
        <v>42.6959</v>
      </c>
      <c r="BD1130" t="n">
        <v>42.6959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619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37.33</v>
      </c>
      <c r="L1131" t="s">
        <v>77</v>
      </c>
      <c r="M1131" t="s"/>
      <c r="N1131" t="s">
        <v>362</v>
      </c>
      <c r="O1131" t="s">
        <v>79</v>
      </c>
      <c r="P1131" t="s">
        <v>619</v>
      </c>
      <c r="Q1131" t="s"/>
      <c r="R1131" t="s">
        <v>117</v>
      </c>
      <c r="S1131" t="s">
        <v>121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HYPERLINK("https://hotel-media.eclerx.com/savepage/tk_1545988481924053_sr_71.html","info")</f>
        <v/>
      </c>
      <c r="AA1131" t="n">
        <v>-2330373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/>
      <c r="AO1131" t="s"/>
      <c r="AP1131" t="n">
        <v>96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2330373</v>
      </c>
      <c r="AZ1131" t="s">
        <v>620</v>
      </c>
      <c r="BA1131" t="s"/>
      <c r="BB1131" t="n">
        <v>316501</v>
      </c>
      <c r="BC1131" t="n">
        <v>42.6959</v>
      </c>
      <c r="BD1131" t="n">
        <v>42.6959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619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39</v>
      </c>
      <c r="L1132" t="s">
        <v>77</v>
      </c>
      <c r="M1132" t="s"/>
      <c r="N1132" t="s">
        <v>362</v>
      </c>
      <c r="O1132" t="s">
        <v>79</v>
      </c>
      <c r="P1132" t="s">
        <v>619</v>
      </c>
      <c r="Q1132" t="s"/>
      <c r="R1132" t="s">
        <v>117</v>
      </c>
      <c r="S1132" t="s">
        <v>409</v>
      </c>
      <c r="T1132" t="s">
        <v>82</v>
      </c>
      <c r="U1132" t="s"/>
      <c r="V1132" t="s">
        <v>83</v>
      </c>
      <c r="W1132" t="s">
        <v>105</v>
      </c>
      <c r="X1132" t="s"/>
      <c r="Y1132" t="s">
        <v>85</v>
      </c>
      <c r="Z1132">
        <f>HYPERLINK("https://hotel-media.eclerx.com/savepage/tk_1545988481924053_sr_71.html","info")</f>
        <v/>
      </c>
      <c r="AA1132" t="n">
        <v>-2330373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/>
      <c r="AO1132" t="s"/>
      <c r="AP1132" t="n">
        <v>96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2330373</v>
      </c>
      <c r="AZ1132" t="s">
        <v>620</v>
      </c>
      <c r="BA1132" t="s"/>
      <c r="BB1132" t="n">
        <v>316501</v>
      </c>
      <c r="BC1132" t="n">
        <v>42.6959</v>
      </c>
      <c r="BD1132" t="n">
        <v>42.6959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619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41.67</v>
      </c>
      <c r="L1133" t="s">
        <v>77</v>
      </c>
      <c r="M1133" t="s"/>
      <c r="N1133" t="s">
        <v>362</v>
      </c>
      <c r="O1133" t="s">
        <v>79</v>
      </c>
      <c r="P1133" t="s">
        <v>619</v>
      </c>
      <c r="Q1133" t="s"/>
      <c r="R1133" t="s">
        <v>117</v>
      </c>
      <c r="S1133" t="s">
        <v>260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HYPERLINK("https://hotel-media.eclerx.com/savepage/tk_1545988481924053_sr_71.html","info")</f>
        <v/>
      </c>
      <c r="AA1133" t="n">
        <v>-2330373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/>
      <c r="AO1133" t="s"/>
      <c r="AP1133" t="n">
        <v>96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2330373</v>
      </c>
      <c r="AZ1133" t="s">
        <v>620</v>
      </c>
      <c r="BA1133" t="s"/>
      <c r="BB1133" t="n">
        <v>316501</v>
      </c>
      <c r="BC1133" t="n">
        <v>42.6959</v>
      </c>
      <c r="BD1133" t="n">
        <v>42.6959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619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44.33</v>
      </c>
      <c r="L1134" t="s">
        <v>77</v>
      </c>
      <c r="M1134" t="s"/>
      <c r="N1134" t="s">
        <v>137</v>
      </c>
      <c r="O1134" t="s">
        <v>79</v>
      </c>
      <c r="P1134" t="s">
        <v>619</v>
      </c>
      <c r="Q1134" t="s"/>
      <c r="R1134" t="s">
        <v>117</v>
      </c>
      <c r="S1134" t="s">
        <v>216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HYPERLINK("https://hotel-media.eclerx.com/savepage/tk_1545988481924053_sr_71.html","info")</f>
        <v/>
      </c>
      <c r="AA1134" t="n">
        <v>-2330373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/>
      <c r="AO1134" t="s"/>
      <c r="AP1134" t="n">
        <v>96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2330373</v>
      </c>
      <c r="AZ1134" t="s">
        <v>620</v>
      </c>
      <c r="BA1134" t="s"/>
      <c r="BB1134" t="n">
        <v>316501</v>
      </c>
      <c r="BC1134" t="n">
        <v>42.6959</v>
      </c>
      <c r="BD1134" t="n">
        <v>42.6959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619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47.67</v>
      </c>
      <c r="L1135" t="s">
        <v>77</v>
      </c>
      <c r="M1135" t="s"/>
      <c r="N1135" t="s">
        <v>137</v>
      </c>
      <c r="O1135" t="s">
        <v>79</v>
      </c>
      <c r="P1135" t="s">
        <v>619</v>
      </c>
      <c r="Q1135" t="s"/>
      <c r="R1135" t="s">
        <v>117</v>
      </c>
      <c r="S1135" t="s">
        <v>128</v>
      </c>
      <c r="T1135" t="s">
        <v>82</v>
      </c>
      <c r="U1135" t="s"/>
      <c r="V1135" t="s">
        <v>83</v>
      </c>
      <c r="W1135" t="s">
        <v>105</v>
      </c>
      <c r="X1135" t="s"/>
      <c r="Y1135" t="s">
        <v>85</v>
      </c>
      <c r="Z1135">
        <f>HYPERLINK("https://hotel-media.eclerx.com/savepage/tk_1545988481924053_sr_71.html","info")</f>
        <v/>
      </c>
      <c r="AA1135" t="n">
        <v>-2330373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/>
      <c r="AO1135" t="s"/>
      <c r="AP1135" t="n">
        <v>96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2330373</v>
      </c>
      <c r="AZ1135" t="s">
        <v>620</v>
      </c>
      <c r="BA1135" t="s"/>
      <c r="BB1135" t="n">
        <v>316501</v>
      </c>
      <c r="BC1135" t="n">
        <v>42.6959</v>
      </c>
      <c r="BD1135" t="n">
        <v>42.6959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619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49.33</v>
      </c>
      <c r="L1136" t="s">
        <v>77</v>
      </c>
      <c r="M1136" t="s"/>
      <c r="N1136" t="s">
        <v>137</v>
      </c>
      <c r="O1136" t="s">
        <v>79</v>
      </c>
      <c r="P1136" t="s">
        <v>619</v>
      </c>
      <c r="Q1136" t="s"/>
      <c r="R1136" t="s">
        <v>117</v>
      </c>
      <c r="S1136" t="s">
        <v>271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HYPERLINK("https://hotel-media.eclerx.com/savepage/tk_1545988481924053_sr_71.html","info")</f>
        <v/>
      </c>
      <c r="AA1136" t="n">
        <v>-2330373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/>
      <c r="AO1136" t="s"/>
      <c r="AP1136" t="n">
        <v>96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2330373</v>
      </c>
      <c r="AZ1136" t="s">
        <v>620</v>
      </c>
      <c r="BA1136" t="s"/>
      <c r="BB1136" t="n">
        <v>316501</v>
      </c>
      <c r="BC1136" t="n">
        <v>42.6959</v>
      </c>
      <c r="BD1136" t="n">
        <v>42.6959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764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19.33</v>
      </c>
      <c r="L1137" t="s">
        <v>77</v>
      </c>
      <c r="M1137" t="s"/>
      <c r="N1137" t="s">
        <v>122</v>
      </c>
      <c r="O1137" t="s">
        <v>79</v>
      </c>
      <c r="P1137" t="s">
        <v>764</v>
      </c>
      <c r="Q1137" t="s"/>
      <c r="R1137" t="s">
        <v>80</v>
      </c>
      <c r="S1137" t="s">
        <v>146</v>
      </c>
      <c r="T1137" t="s">
        <v>82</v>
      </c>
      <c r="U1137" t="s"/>
      <c r="V1137" t="s">
        <v>83</v>
      </c>
      <c r="W1137" t="s">
        <v>105</v>
      </c>
      <c r="X1137" t="s"/>
      <c r="Y1137" t="s">
        <v>85</v>
      </c>
      <c r="Z1137">
        <f>HYPERLINK("https://hotel-media.eclerx.com/savepage/tk_15459884351115105_sr_70.html","info")</f>
        <v/>
      </c>
      <c r="AA1137" t="n">
        <v>-2330097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106</v>
      </c>
      <c r="AL1137" t="s"/>
      <c r="AM1137" t="s"/>
      <c r="AN1137" t="s"/>
      <c r="AO1137" t="s"/>
      <c r="AP1137" t="n">
        <v>86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2330097</v>
      </c>
      <c r="AZ1137" t="s">
        <v>765</v>
      </c>
      <c r="BA1137" t="s"/>
      <c r="BB1137" t="n">
        <v>749026</v>
      </c>
      <c r="BC1137" t="n">
        <v>42.7005</v>
      </c>
      <c r="BD1137" t="n">
        <v>42.7005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806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38</v>
      </c>
      <c r="L1138" t="s">
        <v>77</v>
      </c>
      <c r="M1138" t="s"/>
      <c r="N1138" t="s">
        <v>232</v>
      </c>
      <c r="O1138" t="s">
        <v>79</v>
      </c>
      <c r="P1138" t="s">
        <v>806</v>
      </c>
      <c r="Q1138" t="s"/>
      <c r="R1138" t="s">
        <v>117</v>
      </c>
      <c r="S1138" t="s">
        <v>97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HYPERLINK("https://hotel-media.eclerx.com/savepage/tk_15459883168691666_sr_70.html","info")</f>
        <v/>
      </c>
      <c r="AA1138" t="n">
        <v>-2329807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/>
      <c r="AO1138" t="s"/>
      <c r="AP1138" t="n">
        <v>61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2329807</v>
      </c>
      <c r="AZ1138" t="s">
        <v>807</v>
      </c>
      <c r="BA1138" t="s"/>
      <c r="BB1138" t="n">
        <v>1357344</v>
      </c>
      <c r="BC1138" t="n">
        <v>42.69</v>
      </c>
      <c r="BD1138" t="n">
        <v>42.69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806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38.33</v>
      </c>
      <c r="L1139" t="s">
        <v>77</v>
      </c>
      <c r="M1139" t="s"/>
      <c r="N1139" t="s">
        <v>232</v>
      </c>
      <c r="O1139" t="s">
        <v>79</v>
      </c>
      <c r="P1139" t="s">
        <v>806</v>
      </c>
      <c r="Q1139" t="s"/>
      <c r="R1139" t="s">
        <v>117</v>
      </c>
      <c r="S1139" t="s">
        <v>200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HYPERLINK("https://hotel-media.eclerx.com/savepage/tk_15459883168691666_sr_70.html","info")</f>
        <v/>
      </c>
      <c r="AA1139" t="n">
        <v>-2329807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/>
      <c r="AO1139" t="s"/>
      <c r="AP1139" t="n">
        <v>61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2329807</v>
      </c>
      <c r="AZ1139" t="s">
        <v>807</v>
      </c>
      <c r="BA1139" t="s"/>
      <c r="BB1139" t="n">
        <v>1357344</v>
      </c>
      <c r="BC1139" t="n">
        <v>42.69</v>
      </c>
      <c r="BD1139" t="n">
        <v>42.69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806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44.67</v>
      </c>
      <c r="L1140" t="s">
        <v>77</v>
      </c>
      <c r="M1140" t="s"/>
      <c r="N1140" t="s">
        <v>232</v>
      </c>
      <c r="O1140" t="s">
        <v>79</v>
      </c>
      <c r="P1140" t="s">
        <v>806</v>
      </c>
      <c r="Q1140" t="s"/>
      <c r="R1140" t="s">
        <v>117</v>
      </c>
      <c r="S1140" t="s">
        <v>263</v>
      </c>
      <c r="T1140" t="s">
        <v>82</v>
      </c>
      <c r="U1140" t="s"/>
      <c r="V1140" t="s">
        <v>83</v>
      </c>
      <c r="W1140" t="s">
        <v>105</v>
      </c>
      <c r="X1140" t="s"/>
      <c r="Y1140" t="s">
        <v>85</v>
      </c>
      <c r="Z1140">
        <f>HYPERLINK("https://hotel-media.eclerx.com/savepage/tk_15459883168691666_sr_70.html","info")</f>
        <v/>
      </c>
      <c r="AA1140" t="n">
        <v>-2329807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/>
      <c r="AO1140" t="s"/>
      <c r="AP1140" t="n">
        <v>61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2329807</v>
      </c>
      <c r="AZ1140" t="s">
        <v>807</v>
      </c>
      <c r="BA1140" t="s"/>
      <c r="BB1140" t="n">
        <v>1357344</v>
      </c>
      <c r="BC1140" t="n">
        <v>42.69</v>
      </c>
      <c r="BD1140" t="n">
        <v>42.69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806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48.67</v>
      </c>
      <c r="L1141" t="s">
        <v>77</v>
      </c>
      <c r="M1141" t="s"/>
      <c r="N1141" t="s">
        <v>808</v>
      </c>
      <c r="O1141" t="s">
        <v>79</v>
      </c>
      <c r="P1141" t="s">
        <v>806</v>
      </c>
      <c r="Q1141" t="s"/>
      <c r="R1141" t="s">
        <v>117</v>
      </c>
      <c r="S1141" t="s">
        <v>188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HYPERLINK("https://hotel-media.eclerx.com/savepage/tk_15459883168691666_sr_70.html","info")</f>
        <v/>
      </c>
      <c r="AA1141" t="n">
        <v>-2329807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/>
      <c r="AO1141" t="s"/>
      <c r="AP1141" t="n">
        <v>61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2329807</v>
      </c>
      <c r="AZ1141" t="s">
        <v>807</v>
      </c>
      <c r="BA1141" t="s"/>
      <c r="BB1141" t="n">
        <v>1357344</v>
      </c>
      <c r="BC1141" t="n">
        <v>42.69</v>
      </c>
      <c r="BD1141" t="n">
        <v>42.69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806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54.67</v>
      </c>
      <c r="L1142" t="s">
        <v>77</v>
      </c>
      <c r="M1142" t="s"/>
      <c r="N1142" t="s">
        <v>808</v>
      </c>
      <c r="O1142" t="s">
        <v>79</v>
      </c>
      <c r="P1142" t="s">
        <v>806</v>
      </c>
      <c r="Q1142" t="s"/>
      <c r="R1142" t="s">
        <v>117</v>
      </c>
      <c r="S1142" t="s">
        <v>280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HYPERLINK("https://hotel-media.eclerx.com/savepage/tk_15459883168691666_sr_70.html","info")</f>
        <v/>
      </c>
      <c r="AA1142" t="n">
        <v>-2329807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/>
      <c r="AO1142" t="s"/>
      <c r="AP1142" t="n">
        <v>61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2329807</v>
      </c>
      <c r="AZ1142" t="s">
        <v>807</v>
      </c>
      <c r="BA1142" t="s"/>
      <c r="BB1142" t="n">
        <v>1357344</v>
      </c>
      <c r="BC1142" t="n">
        <v>42.69</v>
      </c>
      <c r="BD1142" t="n">
        <v>42.69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806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57.33</v>
      </c>
      <c r="L1143" t="s">
        <v>77</v>
      </c>
      <c r="M1143" t="s"/>
      <c r="N1143" t="s">
        <v>808</v>
      </c>
      <c r="O1143" t="s">
        <v>79</v>
      </c>
      <c r="P1143" t="s">
        <v>806</v>
      </c>
      <c r="Q1143" t="s"/>
      <c r="R1143" t="s">
        <v>117</v>
      </c>
      <c r="S1143" t="s">
        <v>233</v>
      </c>
      <c r="T1143" t="s">
        <v>82</v>
      </c>
      <c r="U1143" t="s"/>
      <c r="V1143" t="s">
        <v>83</v>
      </c>
      <c r="W1143" t="s">
        <v>105</v>
      </c>
      <c r="X1143" t="s"/>
      <c r="Y1143" t="s">
        <v>85</v>
      </c>
      <c r="Z1143">
        <f>HYPERLINK("https://hotel-media.eclerx.com/savepage/tk_15459883168691666_sr_70.html","info")</f>
        <v/>
      </c>
      <c r="AA1143" t="n">
        <v>-2329807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/>
      <c r="AO1143" t="s"/>
      <c r="AP1143" t="n">
        <v>61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2329807</v>
      </c>
      <c r="AZ1143" t="s">
        <v>807</v>
      </c>
      <c r="BA1143" t="s"/>
      <c r="BB1143" t="n">
        <v>1357344</v>
      </c>
      <c r="BC1143" t="n">
        <v>42.69</v>
      </c>
      <c r="BD1143" t="n">
        <v>42.69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806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59.33</v>
      </c>
      <c r="L1144" t="s">
        <v>77</v>
      </c>
      <c r="M1144" t="s"/>
      <c r="N1144" t="s">
        <v>123</v>
      </c>
      <c r="O1144" t="s">
        <v>79</v>
      </c>
      <c r="P1144" t="s">
        <v>806</v>
      </c>
      <c r="Q1144" t="s"/>
      <c r="R1144" t="s">
        <v>117</v>
      </c>
      <c r="S1144" t="s">
        <v>190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HYPERLINK("https://hotel-media.eclerx.com/savepage/tk_15459883168691666_sr_70.html","info")</f>
        <v/>
      </c>
      <c r="AA1144" t="n">
        <v>-2329807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/>
      <c r="AO1144" t="s"/>
      <c r="AP1144" t="n">
        <v>61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2329807</v>
      </c>
      <c r="AZ1144" t="s">
        <v>807</v>
      </c>
      <c r="BA1144" t="s"/>
      <c r="BB1144" t="n">
        <v>1357344</v>
      </c>
      <c r="BC1144" t="n">
        <v>42.69</v>
      </c>
      <c r="BD1144" t="n">
        <v>42.69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806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65.33</v>
      </c>
      <c r="L1145" t="s">
        <v>77</v>
      </c>
      <c r="M1145" t="s"/>
      <c r="N1145" t="s">
        <v>123</v>
      </c>
      <c r="O1145" t="s">
        <v>79</v>
      </c>
      <c r="P1145" t="s">
        <v>806</v>
      </c>
      <c r="Q1145" t="s"/>
      <c r="R1145" t="s">
        <v>117</v>
      </c>
      <c r="S1145" t="s">
        <v>371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HYPERLINK("https://hotel-media.eclerx.com/savepage/tk_15459883168691666_sr_70.html","info")</f>
        <v/>
      </c>
      <c r="AA1145" t="n">
        <v>-2329807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/>
      <c r="AO1145" t="s"/>
      <c r="AP1145" t="n">
        <v>61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2329807</v>
      </c>
      <c r="AZ1145" t="s">
        <v>807</v>
      </c>
      <c r="BA1145" t="s"/>
      <c r="BB1145" t="n">
        <v>1357344</v>
      </c>
      <c r="BC1145" t="n">
        <v>42.69</v>
      </c>
      <c r="BD1145" t="n">
        <v>42.69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806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70</v>
      </c>
      <c r="L1146" t="s">
        <v>77</v>
      </c>
      <c r="M1146" t="s"/>
      <c r="N1146" t="s">
        <v>123</v>
      </c>
      <c r="O1146" t="s">
        <v>79</v>
      </c>
      <c r="P1146" t="s">
        <v>806</v>
      </c>
      <c r="Q1146" t="s"/>
      <c r="R1146" t="s">
        <v>117</v>
      </c>
      <c r="S1146" t="s">
        <v>613</v>
      </c>
      <c r="T1146" t="s">
        <v>82</v>
      </c>
      <c r="U1146" t="s"/>
      <c r="V1146" t="s">
        <v>83</v>
      </c>
      <c r="W1146" t="s">
        <v>105</v>
      </c>
      <c r="X1146" t="s"/>
      <c r="Y1146" t="s">
        <v>85</v>
      </c>
      <c r="Z1146">
        <f>HYPERLINK("https://hotel-media.eclerx.com/savepage/tk_15459883168691666_sr_70.html","info")</f>
        <v/>
      </c>
      <c r="AA1146" t="n">
        <v>-2329807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/>
      <c r="AO1146" t="s"/>
      <c r="AP1146" t="n">
        <v>61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2329807</v>
      </c>
      <c r="AZ1146" t="s">
        <v>807</v>
      </c>
      <c r="BA1146" t="s"/>
      <c r="BB1146" t="n">
        <v>1357344</v>
      </c>
      <c r="BC1146" t="n">
        <v>42.69</v>
      </c>
      <c r="BD1146" t="n">
        <v>42.69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639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31.67</v>
      </c>
      <c r="L1147" t="s">
        <v>77</v>
      </c>
      <c r="M1147" t="s"/>
      <c r="N1147" t="s">
        <v>640</v>
      </c>
      <c r="O1147" t="s">
        <v>79</v>
      </c>
      <c r="P1147" t="s">
        <v>639</v>
      </c>
      <c r="Q1147" t="s"/>
      <c r="R1147" t="s">
        <v>80</v>
      </c>
      <c r="S1147" t="s">
        <v>228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HYPERLINK("https://hotel-media.eclerx.com/savepage/tk_15459880528246808_sr_71.html","info")</f>
        <v/>
      </c>
      <c r="AA1147" t="n">
        <v>-2992936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/>
      <c r="AO1147" t="s"/>
      <c r="AP1147" t="n">
        <v>5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2992936</v>
      </c>
      <c r="AZ1147" t="s">
        <v>641</v>
      </c>
      <c r="BA1147" t="s"/>
      <c r="BB1147" t="n">
        <v>2192951</v>
      </c>
      <c r="BC1147" t="n">
        <v>42.7031</v>
      </c>
      <c r="BD1147" t="n">
        <v>42.7031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639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35</v>
      </c>
      <c r="L1148" t="s">
        <v>77</v>
      </c>
      <c r="M1148" t="s"/>
      <c r="N1148" t="s">
        <v>640</v>
      </c>
      <c r="O1148" t="s">
        <v>79</v>
      </c>
      <c r="P1148" t="s">
        <v>639</v>
      </c>
      <c r="Q1148" t="s"/>
      <c r="R1148" t="s">
        <v>80</v>
      </c>
      <c r="S1148" t="s">
        <v>94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HYPERLINK("https://hotel-media.eclerx.com/savepage/tk_15459880528246808_sr_71.html","info")</f>
        <v/>
      </c>
      <c r="AA1148" t="n">
        <v>-2992936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/>
      <c r="AO1148" t="s"/>
      <c r="AP1148" t="n">
        <v>5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2992936</v>
      </c>
      <c r="AZ1148" t="s">
        <v>641</v>
      </c>
      <c r="BA1148" t="s"/>
      <c r="BB1148" t="n">
        <v>2192951</v>
      </c>
      <c r="BC1148" t="n">
        <v>42.7031</v>
      </c>
      <c r="BD1148" t="n">
        <v>42.7031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639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47.33</v>
      </c>
      <c r="L1149" t="s">
        <v>77</v>
      </c>
      <c r="M1149" t="s"/>
      <c r="N1149" t="s">
        <v>642</v>
      </c>
      <c r="O1149" t="s">
        <v>79</v>
      </c>
      <c r="P1149" t="s">
        <v>639</v>
      </c>
      <c r="Q1149" t="s"/>
      <c r="R1149" t="s">
        <v>80</v>
      </c>
      <c r="S1149" t="s">
        <v>420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HYPERLINK("https://hotel-media.eclerx.com/savepage/tk_15459880528246808_sr_71.html","info")</f>
        <v/>
      </c>
      <c r="AA1149" t="n">
        <v>-2992936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/>
      <c r="AO1149" t="s"/>
      <c r="AP1149" t="n">
        <v>5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2992936</v>
      </c>
      <c r="AZ1149" t="s">
        <v>641</v>
      </c>
      <c r="BA1149" t="s"/>
      <c r="BB1149" t="n">
        <v>2192951</v>
      </c>
      <c r="BC1149" t="n">
        <v>42.7031</v>
      </c>
      <c r="BD1149" t="n">
        <v>42.7031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639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52.67</v>
      </c>
      <c r="L1150" t="s">
        <v>77</v>
      </c>
      <c r="M1150" t="s"/>
      <c r="N1150" t="s">
        <v>642</v>
      </c>
      <c r="O1150" t="s">
        <v>79</v>
      </c>
      <c r="P1150" t="s">
        <v>639</v>
      </c>
      <c r="Q1150" t="s"/>
      <c r="R1150" t="s">
        <v>80</v>
      </c>
      <c r="S1150" t="s">
        <v>203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HYPERLINK("https://hotel-media.eclerx.com/savepage/tk_15459880528246808_sr_71.html","info")</f>
        <v/>
      </c>
      <c r="AA1150" t="n">
        <v>-2992936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/>
      <c r="AO1150" t="s"/>
      <c r="AP1150" t="n">
        <v>5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2992936</v>
      </c>
      <c r="AZ1150" t="s">
        <v>641</v>
      </c>
      <c r="BA1150" t="s"/>
      <c r="BB1150" t="n">
        <v>2192951</v>
      </c>
      <c r="BC1150" t="n">
        <v>42.7031</v>
      </c>
      <c r="BD1150" t="n">
        <v>42.7031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809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48.33</v>
      </c>
      <c r="L1151" t="s">
        <v>77</v>
      </c>
      <c r="M1151" t="s"/>
      <c r="N1151" t="s">
        <v>210</v>
      </c>
      <c r="O1151" t="s">
        <v>79</v>
      </c>
      <c r="P1151" t="s">
        <v>809</v>
      </c>
      <c r="Q1151" t="s"/>
      <c r="R1151" t="s">
        <v>117</v>
      </c>
      <c r="S1151" t="s">
        <v>201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HYPERLINK("https://hotel-media.eclerx.com/savepage/tk_15459880715885203_sr_71.html","info")</f>
        <v/>
      </c>
      <c r="AA1151" t="n">
        <v>-4554711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106</v>
      </c>
      <c r="AL1151" t="s"/>
      <c r="AM1151" t="s"/>
      <c r="AN1151" t="s"/>
      <c r="AO1151" t="s"/>
      <c r="AP1151" t="n">
        <v>9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4554711</v>
      </c>
      <c r="AZ1151" t="s">
        <v>810</v>
      </c>
      <c r="BA1151" t="s"/>
      <c r="BB1151" t="n">
        <v>3798828</v>
      </c>
      <c r="BC1151" t="n">
        <v>42.6913</v>
      </c>
      <c r="BD1151" t="n">
        <v>42.6913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809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210</v>
      </c>
      <c r="O1152" t="s">
        <v>79</v>
      </c>
      <c r="P1152" t="s">
        <v>809</v>
      </c>
      <c r="Q1152" t="s"/>
      <c r="R1152" t="s">
        <v>117</v>
      </c>
      <c r="S1152" t="s">
        <v>811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HYPERLINK("https://hotel-media.eclerx.com/savepage/tk_15459880715885203_sr_71.html","info")</f>
        <v/>
      </c>
      <c r="AA1152" t="n">
        <v>-4554711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106</v>
      </c>
      <c r="AL1152" t="s"/>
      <c r="AM1152" t="s"/>
      <c r="AN1152" t="s"/>
      <c r="AO1152" t="s"/>
      <c r="AP1152" t="n">
        <v>9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4554711</v>
      </c>
      <c r="AZ1152" t="s">
        <v>810</v>
      </c>
      <c r="BA1152" t="s"/>
      <c r="BB1152" t="n">
        <v>3798828</v>
      </c>
      <c r="BC1152" t="n">
        <v>42.6913</v>
      </c>
      <c r="BD1152" t="n">
        <v>42.6913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812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69.67</v>
      </c>
      <c r="L1153" t="s">
        <v>77</v>
      </c>
      <c r="M1153" t="s"/>
      <c r="N1153" t="s">
        <v>179</v>
      </c>
      <c r="O1153" t="s">
        <v>79</v>
      </c>
      <c r="P1153" t="s">
        <v>812</v>
      </c>
      <c r="Q1153" t="s"/>
      <c r="R1153" t="s">
        <v>117</v>
      </c>
      <c r="S1153" t="s">
        <v>813</v>
      </c>
      <c r="T1153" t="s">
        <v>82</v>
      </c>
      <c r="U1153" t="s"/>
      <c r="V1153" t="s">
        <v>83</v>
      </c>
      <c r="W1153" t="s">
        <v>105</v>
      </c>
      <c r="X1153" t="s"/>
      <c r="Y1153" t="s">
        <v>85</v>
      </c>
      <c r="Z1153">
        <f>HYPERLINK("https://hotel-media.eclerx.com/savepage/tk_154598839212496_sr_70.html","info")</f>
        <v/>
      </c>
      <c r="AA1153" t="n">
        <v>-2992960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106</v>
      </c>
      <c r="AL1153" t="s"/>
      <c r="AM1153" t="s"/>
      <c r="AN1153" t="s"/>
      <c r="AO1153" t="s"/>
      <c r="AP1153" t="n">
        <v>77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2992960</v>
      </c>
      <c r="AZ1153" t="s">
        <v>814</v>
      </c>
      <c r="BA1153" t="s"/>
      <c r="BB1153" t="n">
        <v>4141361</v>
      </c>
      <c r="BC1153" t="n">
        <v>42.2697</v>
      </c>
      <c r="BD1153" t="n">
        <v>42.2697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812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74.67</v>
      </c>
      <c r="L1154" t="s">
        <v>77</v>
      </c>
      <c r="M1154" t="s"/>
      <c r="N1154" t="s">
        <v>137</v>
      </c>
      <c r="O1154" t="s">
        <v>79</v>
      </c>
      <c r="P1154" t="s">
        <v>812</v>
      </c>
      <c r="Q1154" t="s"/>
      <c r="R1154" t="s">
        <v>117</v>
      </c>
      <c r="S1154" t="s">
        <v>306</v>
      </c>
      <c r="T1154" t="s">
        <v>82</v>
      </c>
      <c r="U1154" t="s"/>
      <c r="V1154" t="s">
        <v>83</v>
      </c>
      <c r="W1154" t="s"/>
      <c r="X1154" t="s"/>
      <c r="Y1154" t="s">
        <v>85</v>
      </c>
      <c r="Z1154">
        <f>HYPERLINK("https://hotel-media.eclerx.com/savepage/tk_154598839212496_sr_70.html","info")</f>
        <v/>
      </c>
      <c r="AA1154" t="n">
        <v>-2992960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106</v>
      </c>
      <c r="AL1154" t="s"/>
      <c r="AM1154" t="s"/>
      <c r="AN1154" t="s"/>
      <c r="AO1154" t="s"/>
      <c r="AP1154" t="n">
        <v>77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2992960</v>
      </c>
      <c r="AZ1154" t="s">
        <v>814</v>
      </c>
      <c r="BA1154" t="s"/>
      <c r="BB1154" t="n">
        <v>4141361</v>
      </c>
      <c r="BC1154" t="n">
        <v>42.2697</v>
      </c>
      <c r="BD1154" t="n">
        <v>42.2697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812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89.67</v>
      </c>
      <c r="L1155" t="s">
        <v>77</v>
      </c>
      <c r="M1155" t="s"/>
      <c r="N1155" t="s">
        <v>137</v>
      </c>
      <c r="O1155" t="s">
        <v>79</v>
      </c>
      <c r="P1155" t="s">
        <v>812</v>
      </c>
      <c r="Q1155" t="s"/>
      <c r="R1155" t="s">
        <v>117</v>
      </c>
      <c r="S1155" t="s">
        <v>379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HYPERLINK("https://hotel-media.eclerx.com/savepage/tk_154598839212496_sr_70.html","info")</f>
        <v/>
      </c>
      <c r="AA1155" t="n">
        <v>-2992960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106</v>
      </c>
      <c r="AL1155" t="s"/>
      <c r="AM1155" t="s"/>
      <c r="AN1155" t="s"/>
      <c r="AO1155" t="s"/>
      <c r="AP1155" t="n">
        <v>77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2992960</v>
      </c>
      <c r="AZ1155" t="s">
        <v>814</v>
      </c>
      <c r="BA1155" t="s"/>
      <c r="BB1155" t="n">
        <v>4141361</v>
      </c>
      <c r="BC1155" t="n">
        <v>42.2697</v>
      </c>
      <c r="BD1155" t="n">
        <v>42.2697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812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107.67</v>
      </c>
      <c r="L1156" t="s">
        <v>77</v>
      </c>
      <c r="M1156" t="s"/>
      <c r="N1156" t="s">
        <v>137</v>
      </c>
      <c r="O1156" t="s">
        <v>79</v>
      </c>
      <c r="P1156" t="s">
        <v>812</v>
      </c>
      <c r="Q1156" t="s"/>
      <c r="R1156" t="s">
        <v>117</v>
      </c>
      <c r="S1156" t="s">
        <v>523</v>
      </c>
      <c r="T1156" t="s">
        <v>82</v>
      </c>
      <c r="U1156" t="s"/>
      <c r="V1156" t="s">
        <v>83</v>
      </c>
      <c r="W1156" t="s">
        <v>187</v>
      </c>
      <c r="X1156" t="s"/>
      <c r="Y1156" t="s">
        <v>85</v>
      </c>
      <c r="Z1156">
        <f>HYPERLINK("https://hotel-media.eclerx.com/savepage/tk_154598839212496_sr_70.html","info")</f>
        <v/>
      </c>
      <c r="AA1156" t="n">
        <v>-2992960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106</v>
      </c>
      <c r="AL1156" t="s"/>
      <c r="AM1156" t="s"/>
      <c r="AN1156" t="s"/>
      <c r="AO1156" t="s"/>
      <c r="AP1156" t="n">
        <v>77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2992960</v>
      </c>
      <c r="AZ1156" t="s">
        <v>814</v>
      </c>
      <c r="BA1156" t="s"/>
      <c r="BB1156" t="n">
        <v>4141361</v>
      </c>
      <c r="BC1156" t="n">
        <v>42.2697</v>
      </c>
      <c r="BD1156" t="n">
        <v>42.2697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569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29.33</v>
      </c>
      <c r="L1157" t="s">
        <v>77</v>
      </c>
      <c r="M1157" t="s"/>
      <c r="N1157" t="s">
        <v>570</v>
      </c>
      <c r="O1157" t="s">
        <v>79</v>
      </c>
      <c r="P1157" t="s">
        <v>569</v>
      </c>
      <c r="Q1157" t="s"/>
      <c r="R1157" t="s">
        <v>80</v>
      </c>
      <c r="S1157" t="s">
        <v>181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HYPERLINK("https://hotel-media.eclerx.com/savepage/tk_15459881422319446_sr_70.html","info")</f>
        <v/>
      </c>
      <c r="AA1157" t="n">
        <v>-3884479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/>
      <c r="AO1157" t="s"/>
      <c r="AP1157" t="n">
        <v>24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3884479</v>
      </c>
      <c r="AZ1157" t="s">
        <v>571</v>
      </c>
      <c r="BA1157" t="s"/>
      <c r="BB1157" t="n">
        <v>3053993</v>
      </c>
      <c r="BC1157" t="n">
        <v>42.691</v>
      </c>
      <c r="BD1157" t="n">
        <v>42.691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569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31.67</v>
      </c>
      <c r="L1158" t="s">
        <v>77</v>
      </c>
      <c r="M1158" t="s"/>
      <c r="N1158" t="s">
        <v>570</v>
      </c>
      <c r="O1158" t="s">
        <v>79</v>
      </c>
      <c r="P1158" t="s">
        <v>569</v>
      </c>
      <c r="Q1158" t="s"/>
      <c r="R1158" t="s">
        <v>80</v>
      </c>
      <c r="S1158" t="s">
        <v>228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HYPERLINK("https://hotel-media.eclerx.com/savepage/tk_15459881422319446_sr_70.html","info")</f>
        <v/>
      </c>
      <c r="AA1158" t="n">
        <v>-3884479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/>
      <c r="AO1158" t="s"/>
      <c r="AP1158" t="n">
        <v>24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3884479</v>
      </c>
      <c r="AZ1158" t="s">
        <v>571</v>
      </c>
      <c r="BA1158" t="s"/>
      <c r="BB1158" t="n">
        <v>3053993</v>
      </c>
      <c r="BC1158" t="n">
        <v>42.691</v>
      </c>
      <c r="BD1158" t="n">
        <v>42.691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569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34</v>
      </c>
      <c r="L1159" t="s">
        <v>77</v>
      </c>
      <c r="M1159" t="s"/>
      <c r="N1159" t="s">
        <v>572</v>
      </c>
      <c r="O1159" t="s">
        <v>79</v>
      </c>
      <c r="P1159" t="s">
        <v>569</v>
      </c>
      <c r="Q1159" t="s"/>
      <c r="R1159" t="s">
        <v>80</v>
      </c>
      <c r="S1159" t="s">
        <v>185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HYPERLINK("https://hotel-media.eclerx.com/savepage/tk_15459881422319446_sr_70.html","info")</f>
        <v/>
      </c>
      <c r="AA1159" t="n">
        <v>-3884479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/>
      <c r="AO1159" t="s"/>
      <c r="AP1159" t="n">
        <v>24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3884479</v>
      </c>
      <c r="AZ1159" t="s">
        <v>571</v>
      </c>
      <c r="BA1159" t="s"/>
      <c r="BB1159" t="n">
        <v>3053993</v>
      </c>
      <c r="BC1159" t="n">
        <v>42.691</v>
      </c>
      <c r="BD1159" t="n">
        <v>42.691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569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36.33</v>
      </c>
      <c r="L1160" t="s">
        <v>77</v>
      </c>
      <c r="M1160" t="s"/>
      <c r="N1160" t="s">
        <v>572</v>
      </c>
      <c r="O1160" t="s">
        <v>79</v>
      </c>
      <c r="P1160" t="s">
        <v>569</v>
      </c>
      <c r="Q1160" t="s"/>
      <c r="R1160" t="s">
        <v>80</v>
      </c>
      <c r="S1160" t="s">
        <v>438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HYPERLINK("https://hotel-media.eclerx.com/savepage/tk_15459881422319446_sr_70.html","info")</f>
        <v/>
      </c>
      <c r="AA1160" t="n">
        <v>-3884479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/>
      <c r="AO1160" t="s"/>
      <c r="AP1160" t="n">
        <v>24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3884479</v>
      </c>
      <c r="AZ1160" t="s">
        <v>571</v>
      </c>
      <c r="BA1160" t="s"/>
      <c r="BB1160" t="n">
        <v>3053993</v>
      </c>
      <c r="BC1160" t="n">
        <v>42.691</v>
      </c>
      <c r="BD1160" t="n">
        <v>42.691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413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30.67</v>
      </c>
      <c r="L1161" t="s">
        <v>77</v>
      </c>
      <c r="M1161" t="s"/>
      <c r="N1161" t="s">
        <v>122</v>
      </c>
      <c r="O1161" t="s">
        <v>79</v>
      </c>
      <c r="P1161" t="s">
        <v>413</v>
      </c>
      <c r="Q1161" t="s"/>
      <c r="R1161" t="s">
        <v>80</v>
      </c>
      <c r="S1161" t="s">
        <v>222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HYPERLINK("https://hotel-media.eclerx.com/savepage/tk_1545988123737659_sr_70.html","info")</f>
        <v/>
      </c>
      <c r="AA1161" t="n">
        <v>-2992938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/>
      <c r="AO1161" t="s"/>
      <c r="AP1161" t="n">
        <v>20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2992938</v>
      </c>
      <c r="AZ1161" t="s">
        <v>198</v>
      </c>
      <c r="BA1161" t="s"/>
      <c r="BB1161" t="n">
        <v>1751416</v>
      </c>
      <c r="BC1161" t="n">
        <v>42.2677</v>
      </c>
      <c r="BD1161" t="n">
        <v>42.2677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413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31.33</v>
      </c>
      <c r="L1162" t="s">
        <v>77</v>
      </c>
      <c r="M1162" t="s"/>
      <c r="N1162" t="s">
        <v>91</v>
      </c>
      <c r="O1162" t="s">
        <v>79</v>
      </c>
      <c r="P1162" t="s">
        <v>413</v>
      </c>
      <c r="Q1162" t="s"/>
      <c r="R1162" t="s">
        <v>80</v>
      </c>
      <c r="S1162" t="s">
        <v>177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HYPERLINK("https://hotel-media.eclerx.com/savepage/tk_1545988123737659_sr_70.html","info")</f>
        <v/>
      </c>
      <c r="AA1162" t="n">
        <v>-2992938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/>
      <c r="AO1162" t="s"/>
      <c r="AP1162" t="n">
        <v>20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2992938</v>
      </c>
      <c r="AZ1162" t="s">
        <v>198</v>
      </c>
      <c r="BA1162" t="s"/>
      <c r="BB1162" t="n">
        <v>1751416</v>
      </c>
      <c r="BC1162" t="n">
        <v>42.2677</v>
      </c>
      <c r="BD1162" t="n">
        <v>42.2677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413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35</v>
      </c>
      <c r="L1163" t="s">
        <v>77</v>
      </c>
      <c r="M1163" t="s"/>
      <c r="N1163" t="s">
        <v>137</v>
      </c>
      <c r="O1163" t="s">
        <v>79</v>
      </c>
      <c r="P1163" t="s">
        <v>413</v>
      </c>
      <c r="Q1163" t="s"/>
      <c r="R1163" t="s">
        <v>80</v>
      </c>
      <c r="S1163" t="s">
        <v>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HYPERLINK("https://hotel-media.eclerx.com/savepage/tk_1545988123737659_sr_70.html","info")</f>
        <v/>
      </c>
      <c r="AA1163" t="n">
        <v>-2992938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/>
      <c r="AO1163" t="s"/>
      <c r="AP1163" t="n">
        <v>20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2992938</v>
      </c>
      <c r="AZ1163" t="s">
        <v>198</v>
      </c>
      <c r="BA1163" t="s"/>
      <c r="BB1163" t="n">
        <v>1751416</v>
      </c>
      <c r="BC1163" t="n">
        <v>42.2677</v>
      </c>
      <c r="BD1163" t="n">
        <v>42.2677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413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37.67</v>
      </c>
      <c r="L1164" t="s">
        <v>77</v>
      </c>
      <c r="M1164" t="s"/>
      <c r="N1164" t="s">
        <v>122</v>
      </c>
      <c r="O1164" t="s">
        <v>79</v>
      </c>
      <c r="P1164" t="s">
        <v>413</v>
      </c>
      <c r="Q1164" t="s"/>
      <c r="R1164" t="s">
        <v>80</v>
      </c>
      <c r="S1164" t="s">
        <v>286</v>
      </c>
      <c r="T1164" t="s">
        <v>82</v>
      </c>
      <c r="U1164" t="s"/>
      <c r="V1164" t="s">
        <v>83</v>
      </c>
      <c r="W1164" t="s">
        <v>187</v>
      </c>
      <c r="X1164" t="s"/>
      <c r="Y1164" t="s">
        <v>85</v>
      </c>
      <c r="Z1164">
        <f>HYPERLINK("https://hotel-media.eclerx.com/savepage/tk_1545988123737659_sr_70.html","info")</f>
        <v/>
      </c>
      <c r="AA1164" t="n">
        <v>-2992938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/>
      <c r="AO1164" t="s"/>
      <c r="AP1164" t="n">
        <v>20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2992938</v>
      </c>
      <c r="AZ1164" t="s">
        <v>198</v>
      </c>
      <c r="BA1164" t="s"/>
      <c r="BB1164" t="n">
        <v>1751416</v>
      </c>
      <c r="BC1164" t="n">
        <v>42.2677</v>
      </c>
      <c r="BD1164" t="n">
        <v>42.2677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413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42.33</v>
      </c>
      <c r="L1165" t="s">
        <v>77</v>
      </c>
      <c r="M1165" t="s"/>
      <c r="N1165" t="s">
        <v>137</v>
      </c>
      <c r="O1165" t="s">
        <v>79</v>
      </c>
      <c r="P1165" t="s">
        <v>413</v>
      </c>
      <c r="Q1165" t="s"/>
      <c r="R1165" t="s">
        <v>80</v>
      </c>
      <c r="S1165" t="s">
        <v>269</v>
      </c>
      <c r="T1165" t="s">
        <v>82</v>
      </c>
      <c r="U1165" t="s"/>
      <c r="V1165" t="s">
        <v>83</v>
      </c>
      <c r="W1165" t="s">
        <v>187</v>
      </c>
      <c r="X1165" t="s"/>
      <c r="Y1165" t="s">
        <v>85</v>
      </c>
      <c r="Z1165">
        <f>HYPERLINK("https://hotel-media.eclerx.com/savepage/tk_1545988123737659_sr_70.html","info")</f>
        <v/>
      </c>
      <c r="AA1165" t="n">
        <v>-2992938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/>
      <c r="AO1165" t="s"/>
      <c r="AP1165" t="n">
        <v>20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2992938</v>
      </c>
      <c r="AZ1165" t="s">
        <v>198</v>
      </c>
      <c r="BA1165" t="s"/>
      <c r="BB1165" t="n">
        <v>1751416</v>
      </c>
      <c r="BC1165" t="n">
        <v>42.2677</v>
      </c>
      <c r="BD1165" t="n">
        <v>42.2677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413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43</v>
      </c>
      <c r="L1166" t="s">
        <v>77</v>
      </c>
      <c r="M1166" t="s"/>
      <c r="N1166" t="s">
        <v>414</v>
      </c>
      <c r="O1166" t="s">
        <v>79</v>
      </c>
      <c r="P1166" t="s">
        <v>413</v>
      </c>
      <c r="Q1166" t="s"/>
      <c r="R1166" t="s">
        <v>80</v>
      </c>
      <c r="S1166" t="s">
        <v>140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HYPERLINK("https://hotel-media.eclerx.com/savepage/tk_1545988123737659_sr_70.html","info")</f>
        <v/>
      </c>
      <c r="AA1166" t="n">
        <v>-2992938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/>
      <c r="AO1166" t="s"/>
      <c r="AP1166" t="n">
        <v>20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2992938</v>
      </c>
      <c r="AZ1166" t="s">
        <v>198</v>
      </c>
      <c r="BA1166" t="s"/>
      <c r="BB1166" t="n">
        <v>1751416</v>
      </c>
      <c r="BC1166" t="n">
        <v>42.2677</v>
      </c>
      <c r="BD1166" t="n">
        <v>42.2677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413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43</v>
      </c>
      <c r="L1167" t="s">
        <v>77</v>
      </c>
      <c r="M1167" t="s"/>
      <c r="N1167" t="s">
        <v>91</v>
      </c>
      <c r="O1167" t="s">
        <v>79</v>
      </c>
      <c r="P1167" t="s">
        <v>413</v>
      </c>
      <c r="Q1167" t="s"/>
      <c r="R1167" t="s">
        <v>80</v>
      </c>
      <c r="S1167" t="s">
        <v>140</v>
      </c>
      <c r="T1167" t="s">
        <v>82</v>
      </c>
      <c r="U1167" t="s"/>
      <c r="V1167" t="s">
        <v>83</v>
      </c>
      <c r="W1167" t="s">
        <v>187</v>
      </c>
      <c r="X1167" t="s"/>
      <c r="Y1167" t="s">
        <v>85</v>
      </c>
      <c r="Z1167">
        <f>HYPERLINK("https://hotel-media.eclerx.com/savepage/tk_1545988123737659_sr_70.html","info")</f>
        <v/>
      </c>
      <c r="AA1167" t="n">
        <v>-2992938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/>
      <c r="AO1167" t="s"/>
      <c r="AP1167" t="n">
        <v>20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2992938</v>
      </c>
      <c r="AZ1167" t="s">
        <v>198</v>
      </c>
      <c r="BA1167" t="s"/>
      <c r="BB1167" t="n">
        <v>1751416</v>
      </c>
      <c r="BC1167" t="n">
        <v>42.2677</v>
      </c>
      <c r="BD1167" t="n">
        <v>42.2677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413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52.67</v>
      </c>
      <c r="L1168" t="s">
        <v>77</v>
      </c>
      <c r="M1168" t="s"/>
      <c r="N1168" t="s">
        <v>91</v>
      </c>
      <c r="O1168" t="s">
        <v>79</v>
      </c>
      <c r="P1168" t="s">
        <v>413</v>
      </c>
      <c r="Q1168" t="s"/>
      <c r="R1168" t="s">
        <v>80</v>
      </c>
      <c r="S1168" t="s">
        <v>203</v>
      </c>
      <c r="T1168" t="s">
        <v>82</v>
      </c>
      <c r="U1168" t="s"/>
      <c r="V1168" t="s">
        <v>83</v>
      </c>
      <c r="W1168" t="s">
        <v>192</v>
      </c>
      <c r="X1168" t="s"/>
      <c r="Y1168" t="s">
        <v>85</v>
      </c>
      <c r="Z1168">
        <f>HYPERLINK("https://hotel-media.eclerx.com/savepage/tk_1545988123737659_sr_70.html","info")</f>
        <v/>
      </c>
      <c r="AA1168" t="n">
        <v>-2992938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/>
      <c r="AO1168" t="s"/>
      <c r="AP1168" t="n">
        <v>20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2992938</v>
      </c>
      <c r="AZ1168" t="s">
        <v>198</v>
      </c>
      <c r="BA1168" t="s"/>
      <c r="BB1168" t="n">
        <v>1751416</v>
      </c>
      <c r="BC1168" t="n">
        <v>42.2677</v>
      </c>
      <c r="BD1168" t="n">
        <v>42.2677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413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54.67</v>
      </c>
      <c r="L1169" t="s">
        <v>77</v>
      </c>
      <c r="M1169" t="s"/>
      <c r="N1169" t="s">
        <v>414</v>
      </c>
      <c r="O1169" t="s">
        <v>79</v>
      </c>
      <c r="P1169" t="s">
        <v>413</v>
      </c>
      <c r="Q1169" t="s"/>
      <c r="R1169" t="s">
        <v>80</v>
      </c>
      <c r="S1169" t="s">
        <v>280</v>
      </c>
      <c r="T1169" t="s">
        <v>82</v>
      </c>
      <c r="U1169" t="s"/>
      <c r="V1169" t="s">
        <v>83</v>
      </c>
      <c r="W1169" t="s">
        <v>187</v>
      </c>
      <c r="X1169" t="s"/>
      <c r="Y1169" t="s">
        <v>85</v>
      </c>
      <c r="Z1169">
        <f>HYPERLINK("https://hotel-media.eclerx.com/savepage/tk_1545988123737659_sr_70.html","info")</f>
        <v/>
      </c>
      <c r="AA1169" t="n">
        <v>-2992938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/>
      <c r="AO1169" t="s"/>
      <c r="AP1169" t="n">
        <v>20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2992938</v>
      </c>
      <c r="AZ1169" t="s">
        <v>198</v>
      </c>
      <c r="BA1169" t="s"/>
      <c r="BB1169" t="n">
        <v>1751416</v>
      </c>
      <c r="BC1169" t="n">
        <v>42.2677</v>
      </c>
      <c r="BD1169" t="n">
        <v>42.2677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413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64</v>
      </c>
      <c r="L1170" t="s">
        <v>77</v>
      </c>
      <c r="M1170" t="s"/>
      <c r="N1170" t="s">
        <v>414</v>
      </c>
      <c r="O1170" t="s">
        <v>79</v>
      </c>
      <c r="P1170" t="s">
        <v>413</v>
      </c>
      <c r="Q1170" t="s"/>
      <c r="R1170" t="s">
        <v>80</v>
      </c>
      <c r="S1170" t="s">
        <v>204</v>
      </c>
      <c r="T1170" t="s">
        <v>82</v>
      </c>
      <c r="U1170" t="s"/>
      <c r="V1170" t="s">
        <v>83</v>
      </c>
      <c r="W1170" t="s">
        <v>192</v>
      </c>
      <c r="X1170" t="s"/>
      <c r="Y1170" t="s">
        <v>85</v>
      </c>
      <c r="Z1170">
        <f>HYPERLINK("https://hotel-media.eclerx.com/savepage/tk_1545988123737659_sr_70.html","info")</f>
        <v/>
      </c>
      <c r="AA1170" t="n">
        <v>-2992938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/>
      <c r="AO1170" t="s"/>
      <c r="AP1170" t="n">
        <v>20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2992938</v>
      </c>
      <c r="AZ1170" t="s">
        <v>198</v>
      </c>
      <c r="BA1170" t="s"/>
      <c r="BB1170" t="n">
        <v>1751416</v>
      </c>
      <c r="BC1170" t="n">
        <v>42.2677</v>
      </c>
      <c r="BD1170" t="n">
        <v>42.2677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815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20</v>
      </c>
      <c r="L1171" t="s">
        <v>77</v>
      </c>
      <c r="M1171" t="s"/>
      <c r="N1171" t="s">
        <v>227</v>
      </c>
      <c r="O1171" t="s">
        <v>79</v>
      </c>
      <c r="P1171" t="s">
        <v>815</v>
      </c>
      <c r="Q1171" t="s"/>
      <c r="R1171" t="s">
        <v>117</v>
      </c>
      <c r="S1171" t="s">
        <v>585</v>
      </c>
      <c r="T1171" t="s">
        <v>82</v>
      </c>
      <c r="U1171" t="s"/>
      <c r="V1171" t="s">
        <v>83</v>
      </c>
      <c r="W1171" t="s">
        <v>105</v>
      </c>
      <c r="X1171" t="s"/>
      <c r="Y1171" t="s">
        <v>85</v>
      </c>
      <c r="Z1171">
        <f>HYPERLINK("https://hotel-media.eclerx.com/savepage/tk_15459881472982628_sr_71.html","info")</f>
        <v/>
      </c>
      <c r="AA1171" t="n">
        <v>-2329431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/>
      <c r="AO1171" t="s"/>
      <c r="AP1171" t="n">
        <v>25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2329431</v>
      </c>
      <c r="AZ1171" t="s">
        <v>816</v>
      </c>
      <c r="BA1171" t="s"/>
      <c r="BB1171" t="n">
        <v>112074</v>
      </c>
      <c r="BC1171" t="n">
        <v>42.6787</v>
      </c>
      <c r="BD1171" t="n">
        <v>42.6787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815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20.67</v>
      </c>
      <c r="L1172" t="s">
        <v>77</v>
      </c>
      <c r="M1172" t="s"/>
      <c r="N1172" t="s">
        <v>755</v>
      </c>
      <c r="O1172" t="s">
        <v>79</v>
      </c>
      <c r="P1172" t="s">
        <v>815</v>
      </c>
      <c r="Q1172" t="s"/>
      <c r="R1172" t="s">
        <v>117</v>
      </c>
      <c r="S1172" t="s">
        <v>817</v>
      </c>
      <c r="T1172" t="s">
        <v>82</v>
      </c>
      <c r="U1172" t="s"/>
      <c r="V1172" t="s">
        <v>83</v>
      </c>
      <c r="W1172" t="s">
        <v>105</v>
      </c>
      <c r="X1172" t="s"/>
      <c r="Y1172" t="s">
        <v>85</v>
      </c>
      <c r="Z1172">
        <f>HYPERLINK("https://hotel-media.eclerx.com/savepage/tk_15459881472982628_sr_71.html","info")</f>
        <v/>
      </c>
      <c r="AA1172" t="n">
        <v>-2329431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/>
      <c r="AO1172" t="s"/>
      <c r="AP1172" t="n">
        <v>25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2329431</v>
      </c>
      <c r="AZ1172" t="s">
        <v>816</v>
      </c>
      <c r="BA1172" t="s"/>
      <c r="BB1172" t="n">
        <v>112074</v>
      </c>
      <c r="BC1172" t="n">
        <v>42.6787</v>
      </c>
      <c r="BD1172" t="n">
        <v>42.6787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815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23.67</v>
      </c>
      <c r="L1173" t="s">
        <v>77</v>
      </c>
      <c r="M1173" t="s"/>
      <c r="N1173" t="s">
        <v>818</v>
      </c>
      <c r="O1173" t="s">
        <v>79</v>
      </c>
      <c r="P1173" t="s">
        <v>815</v>
      </c>
      <c r="Q1173" t="s"/>
      <c r="R1173" t="s">
        <v>117</v>
      </c>
      <c r="S1173" t="s">
        <v>756</v>
      </c>
      <c r="T1173" t="s">
        <v>82</v>
      </c>
      <c r="U1173" t="s"/>
      <c r="V1173" t="s">
        <v>83</v>
      </c>
      <c r="W1173" t="s">
        <v>105</v>
      </c>
      <c r="X1173" t="s"/>
      <c r="Y1173" t="s">
        <v>85</v>
      </c>
      <c r="Z1173">
        <f>HYPERLINK("https://hotel-media.eclerx.com/savepage/tk_15459881472982628_sr_71.html","info")</f>
        <v/>
      </c>
      <c r="AA1173" t="n">
        <v>-2329431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/>
      <c r="AO1173" t="s"/>
      <c r="AP1173" t="n">
        <v>25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2329431</v>
      </c>
      <c r="AZ1173" t="s">
        <v>816</v>
      </c>
      <c r="BA1173" t="s"/>
      <c r="BB1173" t="n">
        <v>112074</v>
      </c>
      <c r="BC1173" t="n">
        <v>42.6787</v>
      </c>
      <c r="BD1173" t="n">
        <v>42.6787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815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26</v>
      </c>
      <c r="L1174" t="s">
        <v>77</v>
      </c>
      <c r="M1174" t="s"/>
      <c r="N1174" t="s">
        <v>755</v>
      </c>
      <c r="O1174" t="s">
        <v>79</v>
      </c>
      <c r="P1174" t="s">
        <v>815</v>
      </c>
      <c r="Q1174" t="s"/>
      <c r="R1174" t="s">
        <v>117</v>
      </c>
      <c r="S1174" t="s">
        <v>502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HYPERLINK("https://hotel-media.eclerx.com/savepage/tk_15459881472982628_sr_71.html","info")</f>
        <v/>
      </c>
      <c r="AA1174" t="n">
        <v>-2329431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/>
      <c r="AO1174" t="s"/>
      <c r="AP1174" t="n">
        <v>25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2329431</v>
      </c>
      <c r="AZ1174" t="s">
        <v>816</v>
      </c>
      <c r="BA1174" t="s"/>
      <c r="BB1174" t="n">
        <v>112074</v>
      </c>
      <c r="BC1174" t="n">
        <v>42.6787</v>
      </c>
      <c r="BD1174" t="n">
        <v>42.6787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815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27</v>
      </c>
      <c r="L1175" t="s">
        <v>77</v>
      </c>
      <c r="M1175" t="s"/>
      <c r="N1175" t="s">
        <v>808</v>
      </c>
      <c r="O1175" t="s">
        <v>79</v>
      </c>
      <c r="P1175" t="s">
        <v>815</v>
      </c>
      <c r="Q1175" t="s"/>
      <c r="R1175" t="s">
        <v>117</v>
      </c>
      <c r="S1175" t="s">
        <v>539</v>
      </c>
      <c r="T1175" t="s">
        <v>82</v>
      </c>
      <c r="U1175" t="s"/>
      <c r="V1175" t="s">
        <v>83</v>
      </c>
      <c r="W1175" t="s">
        <v>105</v>
      </c>
      <c r="X1175" t="s"/>
      <c r="Y1175" t="s">
        <v>85</v>
      </c>
      <c r="Z1175">
        <f>HYPERLINK("https://hotel-media.eclerx.com/savepage/tk_15459881472982628_sr_71.html","info")</f>
        <v/>
      </c>
      <c r="AA1175" t="n">
        <v>-2329431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/>
      <c r="AO1175" t="s"/>
      <c r="AP1175" t="n">
        <v>25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2329431</v>
      </c>
      <c r="AZ1175" t="s">
        <v>816</v>
      </c>
      <c r="BA1175" t="s"/>
      <c r="BB1175" t="n">
        <v>112074</v>
      </c>
      <c r="BC1175" t="n">
        <v>42.6787</v>
      </c>
      <c r="BD1175" t="n">
        <v>42.6787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815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30</v>
      </c>
      <c r="L1176" t="s">
        <v>77</v>
      </c>
      <c r="M1176" t="s"/>
      <c r="N1176" t="s">
        <v>819</v>
      </c>
      <c r="O1176" t="s">
        <v>79</v>
      </c>
      <c r="P1176" t="s">
        <v>815</v>
      </c>
      <c r="Q1176" t="s"/>
      <c r="R1176" t="s">
        <v>117</v>
      </c>
      <c r="S1176" t="s">
        <v>430</v>
      </c>
      <c r="T1176" t="s">
        <v>82</v>
      </c>
      <c r="U1176" t="s"/>
      <c r="V1176" t="s">
        <v>83</v>
      </c>
      <c r="W1176" t="s">
        <v>105</v>
      </c>
      <c r="X1176" t="s"/>
      <c r="Y1176" t="s">
        <v>85</v>
      </c>
      <c r="Z1176">
        <f>HYPERLINK("https://hotel-media.eclerx.com/savepage/tk_15459881472982628_sr_71.html","info")</f>
        <v/>
      </c>
      <c r="AA1176" t="n">
        <v>-2329431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/>
      <c r="AO1176" t="s"/>
      <c r="AP1176" t="n">
        <v>25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2329431</v>
      </c>
      <c r="AZ1176" t="s">
        <v>816</v>
      </c>
      <c r="BA1176" t="s"/>
      <c r="BB1176" t="n">
        <v>112074</v>
      </c>
      <c r="BC1176" t="n">
        <v>42.6787</v>
      </c>
      <c r="BD1176" t="n">
        <v>42.6787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815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30.33</v>
      </c>
      <c r="L1177" t="s">
        <v>77</v>
      </c>
      <c r="M1177" t="s"/>
      <c r="N1177" t="s">
        <v>137</v>
      </c>
      <c r="O1177" t="s">
        <v>79</v>
      </c>
      <c r="P1177" t="s">
        <v>815</v>
      </c>
      <c r="Q1177" t="s"/>
      <c r="R1177" t="s">
        <v>117</v>
      </c>
      <c r="S1177" t="s">
        <v>363</v>
      </c>
      <c r="T1177" t="s">
        <v>82</v>
      </c>
      <c r="U1177" t="s"/>
      <c r="V1177" t="s">
        <v>83</v>
      </c>
      <c r="W1177" t="s">
        <v>105</v>
      </c>
      <c r="X1177" t="s"/>
      <c r="Y1177" t="s">
        <v>85</v>
      </c>
      <c r="Z1177">
        <f>HYPERLINK("https://hotel-media.eclerx.com/savepage/tk_15459881472982628_sr_71.html","info")</f>
        <v/>
      </c>
      <c r="AA1177" t="n">
        <v>-2329431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/>
      <c r="AO1177" t="s"/>
      <c r="AP1177" t="n">
        <v>25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2329431</v>
      </c>
      <c r="AZ1177" t="s">
        <v>816</v>
      </c>
      <c r="BA1177" t="s"/>
      <c r="BB1177" t="n">
        <v>112074</v>
      </c>
      <c r="BC1177" t="n">
        <v>42.6787</v>
      </c>
      <c r="BD1177" t="n">
        <v>42.6787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815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33.33</v>
      </c>
      <c r="L1178" t="s">
        <v>77</v>
      </c>
      <c r="M1178" t="s"/>
      <c r="N1178" t="s">
        <v>820</v>
      </c>
      <c r="O1178" t="s">
        <v>79</v>
      </c>
      <c r="P1178" t="s">
        <v>815</v>
      </c>
      <c r="Q1178" t="s"/>
      <c r="R1178" t="s">
        <v>117</v>
      </c>
      <c r="S1178" t="s">
        <v>118</v>
      </c>
      <c r="T1178" t="s">
        <v>82</v>
      </c>
      <c r="U1178" t="s"/>
      <c r="V1178" t="s">
        <v>83</v>
      </c>
      <c r="W1178" t="s">
        <v>105</v>
      </c>
      <c r="X1178" t="s"/>
      <c r="Y1178" t="s">
        <v>85</v>
      </c>
      <c r="Z1178">
        <f>HYPERLINK("https://hotel-media.eclerx.com/savepage/tk_15459881472982628_sr_71.html","info")</f>
        <v/>
      </c>
      <c r="AA1178" t="n">
        <v>-2329431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/>
      <c r="AO1178" t="s"/>
      <c r="AP1178" t="n">
        <v>25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2329431</v>
      </c>
      <c r="AZ1178" t="s">
        <v>816</v>
      </c>
      <c r="BA1178" t="s"/>
      <c r="BB1178" t="n">
        <v>112074</v>
      </c>
      <c r="BC1178" t="n">
        <v>42.6787</v>
      </c>
      <c r="BD1178" t="n">
        <v>42.6787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815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34.67</v>
      </c>
      <c r="L1179" t="s">
        <v>77</v>
      </c>
      <c r="M1179" t="s"/>
      <c r="N1179" t="s">
        <v>808</v>
      </c>
      <c r="O1179" t="s">
        <v>79</v>
      </c>
      <c r="P1179" t="s">
        <v>815</v>
      </c>
      <c r="Q1179" t="s"/>
      <c r="R1179" t="s">
        <v>117</v>
      </c>
      <c r="S1179" t="s">
        <v>92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HYPERLINK("https://hotel-media.eclerx.com/savepage/tk_15459881472982628_sr_71.html","info")</f>
        <v/>
      </c>
      <c r="AA1179" t="n">
        <v>-2329431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/>
      <c r="AO1179" t="s"/>
      <c r="AP1179" t="n">
        <v>25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2329431</v>
      </c>
      <c r="AZ1179" t="s">
        <v>816</v>
      </c>
      <c r="BA1179" t="s"/>
      <c r="BB1179" t="n">
        <v>112074</v>
      </c>
      <c r="BC1179" t="n">
        <v>42.6787</v>
      </c>
      <c r="BD1179" t="n">
        <v>42.6787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815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36.67</v>
      </c>
      <c r="L1180" t="s">
        <v>77</v>
      </c>
      <c r="M1180" t="s"/>
      <c r="N1180" t="s">
        <v>821</v>
      </c>
      <c r="O1180" t="s">
        <v>79</v>
      </c>
      <c r="P1180" t="s">
        <v>815</v>
      </c>
      <c r="Q1180" t="s"/>
      <c r="R1180" t="s">
        <v>117</v>
      </c>
      <c r="S1180" t="s">
        <v>214</v>
      </c>
      <c r="T1180" t="s">
        <v>82</v>
      </c>
      <c r="U1180" t="s"/>
      <c r="V1180" t="s">
        <v>83</v>
      </c>
      <c r="W1180" t="s">
        <v>105</v>
      </c>
      <c r="X1180" t="s"/>
      <c r="Y1180" t="s">
        <v>85</v>
      </c>
      <c r="Z1180">
        <f>HYPERLINK("https://hotel-media.eclerx.com/savepage/tk_15459881472982628_sr_71.html","info")</f>
        <v/>
      </c>
      <c r="AA1180" t="n">
        <v>-2329431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/>
      <c r="AO1180" t="s"/>
      <c r="AP1180" t="n">
        <v>25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2329431</v>
      </c>
      <c r="AZ1180" t="s">
        <v>816</v>
      </c>
      <c r="BA1180" t="s"/>
      <c r="BB1180" t="n">
        <v>112074</v>
      </c>
      <c r="BC1180" t="n">
        <v>42.6787</v>
      </c>
      <c r="BD1180" t="n">
        <v>42.6787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815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38</v>
      </c>
      <c r="L1181" t="s">
        <v>77</v>
      </c>
      <c r="M1181" t="s"/>
      <c r="N1181" t="s">
        <v>137</v>
      </c>
      <c r="O1181" t="s">
        <v>79</v>
      </c>
      <c r="P1181" t="s">
        <v>815</v>
      </c>
      <c r="Q1181" t="s"/>
      <c r="R1181" t="s">
        <v>117</v>
      </c>
      <c r="S1181" t="s">
        <v>97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HYPERLINK("https://hotel-media.eclerx.com/savepage/tk_15459881472982628_sr_71.html","info")</f>
        <v/>
      </c>
      <c r="AA1181" t="n">
        <v>-2329431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/>
      <c r="AO1181" t="s"/>
      <c r="AP1181" t="n">
        <v>25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2329431</v>
      </c>
      <c r="AZ1181" t="s">
        <v>816</v>
      </c>
      <c r="BA1181" t="s"/>
      <c r="BB1181" t="n">
        <v>112074</v>
      </c>
      <c r="BC1181" t="n">
        <v>42.6787</v>
      </c>
      <c r="BD1181" t="n">
        <v>42.6787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815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39</v>
      </c>
      <c r="L1182" t="s">
        <v>77</v>
      </c>
      <c r="M1182" t="s"/>
      <c r="N1182" t="s">
        <v>755</v>
      </c>
      <c r="O1182" t="s">
        <v>79</v>
      </c>
      <c r="P1182" t="s">
        <v>815</v>
      </c>
      <c r="Q1182" t="s"/>
      <c r="R1182" t="s">
        <v>117</v>
      </c>
      <c r="S1182" t="s">
        <v>409</v>
      </c>
      <c r="T1182" t="s">
        <v>82</v>
      </c>
      <c r="U1182" t="s"/>
      <c r="V1182" t="s">
        <v>83</v>
      </c>
      <c r="W1182" t="s">
        <v>187</v>
      </c>
      <c r="X1182" t="s"/>
      <c r="Y1182" t="s">
        <v>85</v>
      </c>
      <c r="Z1182">
        <f>HYPERLINK("https://hotel-media.eclerx.com/savepage/tk_15459881472982628_sr_71.html","info")</f>
        <v/>
      </c>
      <c r="AA1182" t="n">
        <v>-2329431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/>
      <c r="AO1182" t="s"/>
      <c r="AP1182" t="n">
        <v>25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2329431</v>
      </c>
      <c r="AZ1182" t="s">
        <v>816</v>
      </c>
      <c r="BA1182" t="s"/>
      <c r="BB1182" t="n">
        <v>112074</v>
      </c>
      <c r="BC1182" t="n">
        <v>42.6787</v>
      </c>
      <c r="BD1182" t="n">
        <v>42.6787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815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39.67</v>
      </c>
      <c r="L1183" t="s">
        <v>77</v>
      </c>
      <c r="M1183" t="s"/>
      <c r="N1183" t="s">
        <v>822</v>
      </c>
      <c r="O1183" t="s">
        <v>79</v>
      </c>
      <c r="P1183" t="s">
        <v>815</v>
      </c>
      <c r="Q1183" t="s"/>
      <c r="R1183" t="s">
        <v>117</v>
      </c>
      <c r="S1183" t="s">
        <v>508</v>
      </c>
      <c r="T1183" t="s">
        <v>82</v>
      </c>
      <c r="U1183" t="s"/>
      <c r="V1183" t="s">
        <v>83</v>
      </c>
      <c r="W1183" t="s">
        <v>105</v>
      </c>
      <c r="X1183" t="s"/>
      <c r="Y1183" t="s">
        <v>85</v>
      </c>
      <c r="Z1183">
        <f>HYPERLINK("https://hotel-media.eclerx.com/savepage/tk_15459881472982628_sr_71.html","info")</f>
        <v/>
      </c>
      <c r="AA1183" t="n">
        <v>-2329431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/>
      <c r="AO1183" t="s"/>
      <c r="AP1183" t="n">
        <v>25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2329431</v>
      </c>
      <c r="AZ1183" t="s">
        <v>816</v>
      </c>
      <c r="BA1183" t="s"/>
      <c r="BB1183" t="n">
        <v>112074</v>
      </c>
      <c r="BC1183" t="n">
        <v>42.6787</v>
      </c>
      <c r="BD1183" t="n">
        <v>42.6787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815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46</v>
      </c>
      <c r="L1184" t="s">
        <v>77</v>
      </c>
      <c r="M1184" t="s"/>
      <c r="N1184" t="s">
        <v>808</v>
      </c>
      <c r="O1184" t="s">
        <v>79</v>
      </c>
      <c r="P1184" t="s">
        <v>815</v>
      </c>
      <c r="Q1184" t="s"/>
      <c r="R1184" t="s">
        <v>117</v>
      </c>
      <c r="S1184" t="s">
        <v>551</v>
      </c>
      <c r="T1184" t="s">
        <v>82</v>
      </c>
      <c r="U1184" t="s"/>
      <c r="V1184" t="s">
        <v>83</v>
      </c>
      <c r="W1184" t="s">
        <v>187</v>
      </c>
      <c r="X1184" t="s"/>
      <c r="Y1184" t="s">
        <v>85</v>
      </c>
      <c r="Z1184">
        <f>HYPERLINK("https://hotel-media.eclerx.com/savepage/tk_15459881472982628_sr_71.html","info")</f>
        <v/>
      </c>
      <c r="AA1184" t="n">
        <v>-2329431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/>
      <c r="AO1184" t="s"/>
      <c r="AP1184" t="n">
        <v>25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2329431</v>
      </c>
      <c r="AZ1184" t="s">
        <v>816</v>
      </c>
      <c r="BA1184" t="s"/>
      <c r="BB1184" t="n">
        <v>112074</v>
      </c>
      <c r="BC1184" t="n">
        <v>42.6787</v>
      </c>
      <c r="BD1184" t="n">
        <v>42.6787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815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49.33</v>
      </c>
      <c r="L1185" t="s">
        <v>77</v>
      </c>
      <c r="M1185" t="s"/>
      <c r="N1185" t="s">
        <v>755</v>
      </c>
      <c r="O1185" t="s">
        <v>79</v>
      </c>
      <c r="P1185" t="s">
        <v>815</v>
      </c>
      <c r="Q1185" t="s"/>
      <c r="R1185" t="s">
        <v>117</v>
      </c>
      <c r="S1185" t="s">
        <v>271</v>
      </c>
      <c r="T1185" t="s">
        <v>82</v>
      </c>
      <c r="U1185" t="s"/>
      <c r="V1185" t="s">
        <v>83</v>
      </c>
      <c r="W1185" t="s">
        <v>192</v>
      </c>
      <c r="X1185" t="s"/>
      <c r="Y1185" t="s">
        <v>85</v>
      </c>
      <c r="Z1185">
        <f>HYPERLINK("https://hotel-media.eclerx.com/savepage/tk_15459881472982628_sr_71.html","info")</f>
        <v/>
      </c>
      <c r="AA1185" t="n">
        <v>-2329431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/>
      <c r="AO1185" t="s"/>
      <c r="AP1185" t="n">
        <v>25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2329431</v>
      </c>
      <c r="AZ1185" t="s">
        <v>816</v>
      </c>
      <c r="BA1185" t="s"/>
      <c r="BB1185" t="n">
        <v>112074</v>
      </c>
      <c r="BC1185" t="n">
        <v>42.6787</v>
      </c>
      <c r="BD1185" t="n">
        <v>42.6787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815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50</v>
      </c>
      <c r="L1186" t="s">
        <v>77</v>
      </c>
      <c r="M1186" t="s"/>
      <c r="N1186" t="s">
        <v>137</v>
      </c>
      <c r="O1186" t="s">
        <v>79</v>
      </c>
      <c r="P1186" t="s">
        <v>815</v>
      </c>
      <c r="Q1186" t="s"/>
      <c r="R1186" t="s">
        <v>117</v>
      </c>
      <c r="S1186" t="s">
        <v>552</v>
      </c>
      <c r="T1186" t="s">
        <v>82</v>
      </c>
      <c r="U1186" t="s"/>
      <c r="V1186" t="s">
        <v>83</v>
      </c>
      <c r="W1186" t="s">
        <v>187</v>
      </c>
      <c r="X1186" t="s"/>
      <c r="Y1186" t="s">
        <v>85</v>
      </c>
      <c r="Z1186">
        <f>HYPERLINK("https://hotel-media.eclerx.com/savepage/tk_15459881472982628_sr_71.html","info")</f>
        <v/>
      </c>
      <c r="AA1186" t="n">
        <v>-2329431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/>
      <c r="AO1186" t="s"/>
      <c r="AP1186" t="n">
        <v>25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2329431</v>
      </c>
      <c r="AZ1186" t="s">
        <v>816</v>
      </c>
      <c r="BA1186" t="s"/>
      <c r="BB1186" t="n">
        <v>112074</v>
      </c>
      <c r="BC1186" t="n">
        <v>42.6787</v>
      </c>
      <c r="BD1186" t="n">
        <v>42.6787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815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56</v>
      </c>
      <c r="L1187" t="s">
        <v>77</v>
      </c>
      <c r="M1187" t="s"/>
      <c r="N1187" t="s">
        <v>808</v>
      </c>
      <c r="O1187" t="s">
        <v>79</v>
      </c>
      <c r="P1187" t="s">
        <v>815</v>
      </c>
      <c r="Q1187" t="s"/>
      <c r="R1187" t="s">
        <v>117</v>
      </c>
      <c r="S1187" t="s">
        <v>668</v>
      </c>
      <c r="T1187" t="s">
        <v>82</v>
      </c>
      <c r="U1187" t="s"/>
      <c r="V1187" t="s">
        <v>83</v>
      </c>
      <c r="W1187" t="s">
        <v>192</v>
      </c>
      <c r="X1187" t="s"/>
      <c r="Y1187" t="s">
        <v>85</v>
      </c>
      <c r="Z1187">
        <f>HYPERLINK("https://hotel-media.eclerx.com/savepage/tk_15459881472982628_sr_71.html","info")</f>
        <v/>
      </c>
      <c r="AA1187" t="n">
        <v>-2329431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/>
      <c r="AO1187" t="s"/>
      <c r="AP1187" t="n">
        <v>25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2329431</v>
      </c>
      <c r="AZ1187" t="s">
        <v>816</v>
      </c>
      <c r="BA1187" t="s"/>
      <c r="BB1187" t="n">
        <v>112074</v>
      </c>
      <c r="BC1187" t="n">
        <v>42.6787</v>
      </c>
      <c r="BD1187" t="n">
        <v>42.6787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815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62</v>
      </c>
      <c r="L1188" t="s">
        <v>77</v>
      </c>
      <c r="M1188" t="s"/>
      <c r="N1188" t="s">
        <v>137</v>
      </c>
      <c r="O1188" t="s">
        <v>79</v>
      </c>
      <c r="P1188" t="s">
        <v>815</v>
      </c>
      <c r="Q1188" t="s"/>
      <c r="R1188" t="s">
        <v>117</v>
      </c>
      <c r="S1188" t="s">
        <v>577</v>
      </c>
      <c r="T1188" t="s">
        <v>82</v>
      </c>
      <c r="U1188" t="s"/>
      <c r="V1188" t="s">
        <v>83</v>
      </c>
      <c r="W1188" t="s">
        <v>192</v>
      </c>
      <c r="X1188" t="s"/>
      <c r="Y1188" t="s">
        <v>85</v>
      </c>
      <c r="Z1188">
        <f>HYPERLINK("https://hotel-media.eclerx.com/savepage/tk_15459881472982628_sr_71.html","info")</f>
        <v/>
      </c>
      <c r="AA1188" t="n">
        <v>-2329431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/>
      <c r="AO1188" t="s"/>
      <c r="AP1188" t="n">
        <v>25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2329431</v>
      </c>
      <c r="AZ1188" t="s">
        <v>816</v>
      </c>
      <c r="BA1188" t="s"/>
      <c r="BB1188" t="n">
        <v>112074</v>
      </c>
      <c r="BC1188" t="n">
        <v>42.6787</v>
      </c>
      <c r="BD1188" t="n">
        <v>42.6787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753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21.67</v>
      </c>
      <c r="L1189" t="s">
        <v>77</v>
      </c>
      <c r="M1189" t="s"/>
      <c r="N1189" t="s">
        <v>362</v>
      </c>
      <c r="O1189" t="s">
        <v>79</v>
      </c>
      <c r="P1189" t="s">
        <v>753</v>
      </c>
      <c r="Q1189" t="s"/>
      <c r="R1189" t="s">
        <v>80</v>
      </c>
      <c r="S1189" t="s">
        <v>149</v>
      </c>
      <c r="T1189" t="s">
        <v>82</v>
      </c>
      <c r="U1189" t="s"/>
      <c r="V1189" t="s">
        <v>83</v>
      </c>
      <c r="W1189" t="s">
        <v>105</v>
      </c>
      <c r="X1189" t="s"/>
      <c r="Y1189" t="s">
        <v>85</v>
      </c>
      <c r="Z1189">
        <f>HYPERLINK("https://hotel-media.eclerx.com/savepage/tk_15459882611395836_sr_71.html","info")</f>
        <v/>
      </c>
      <c r="AA1189" t="n">
        <v>-6102208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106</v>
      </c>
      <c r="AL1189" t="s"/>
      <c r="AM1189" t="s"/>
      <c r="AN1189" t="s"/>
      <c r="AO1189" t="s"/>
      <c r="AP1189" t="n">
        <v>49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6102208</v>
      </c>
      <c r="AZ1189" t="s">
        <v>754</v>
      </c>
      <c r="BA1189" t="s"/>
      <c r="BB1189" t="n">
        <v>316470</v>
      </c>
      <c r="BC1189" t="n">
        <v>42.704968</v>
      </c>
      <c r="BD1189" t="n">
        <v>42.704968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753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21.67</v>
      </c>
      <c r="L1190" t="s">
        <v>77</v>
      </c>
      <c r="M1190" t="s"/>
      <c r="N1190" t="s">
        <v>93</v>
      </c>
      <c r="O1190" t="s">
        <v>79</v>
      </c>
      <c r="P1190" t="s">
        <v>753</v>
      </c>
      <c r="Q1190" t="s"/>
      <c r="R1190" t="s">
        <v>80</v>
      </c>
      <c r="S1190" t="s">
        <v>149</v>
      </c>
      <c r="T1190" t="s">
        <v>82</v>
      </c>
      <c r="U1190" t="s"/>
      <c r="V1190" t="s">
        <v>83</v>
      </c>
      <c r="W1190" t="s">
        <v>105</v>
      </c>
      <c r="X1190" t="s"/>
      <c r="Y1190" t="s">
        <v>85</v>
      </c>
      <c r="Z1190">
        <f>HYPERLINK("https://hotel-media.eclerx.com/savepage/tk_15459882611395836_sr_71.html","info")</f>
        <v/>
      </c>
      <c r="AA1190" t="n">
        <v>-6102208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106</v>
      </c>
      <c r="AL1190" t="s"/>
      <c r="AM1190" t="s"/>
      <c r="AN1190" t="s"/>
      <c r="AO1190" t="s"/>
      <c r="AP1190" t="n">
        <v>49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6102208</v>
      </c>
      <c r="AZ1190" t="s">
        <v>754</v>
      </c>
      <c r="BA1190" t="s"/>
      <c r="BB1190" t="n">
        <v>316470</v>
      </c>
      <c r="BC1190" t="n">
        <v>42.704968</v>
      </c>
      <c r="BD1190" t="n">
        <v>42.704968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753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22</v>
      </c>
      <c r="L1191" t="s">
        <v>77</v>
      </c>
      <c r="M1191" t="s"/>
      <c r="N1191" t="s">
        <v>145</v>
      </c>
      <c r="O1191" t="s">
        <v>79</v>
      </c>
      <c r="P1191" t="s">
        <v>753</v>
      </c>
      <c r="Q1191" t="s"/>
      <c r="R1191" t="s">
        <v>80</v>
      </c>
      <c r="S1191" t="s">
        <v>150</v>
      </c>
      <c r="T1191" t="s">
        <v>82</v>
      </c>
      <c r="U1191" t="s"/>
      <c r="V1191" t="s">
        <v>83</v>
      </c>
      <c r="W1191" t="s">
        <v>105</v>
      </c>
      <c r="X1191" t="s"/>
      <c r="Y1191" t="s">
        <v>85</v>
      </c>
      <c r="Z1191">
        <f>HYPERLINK("https://hotel-media.eclerx.com/savepage/tk_15459882611395836_sr_71.html","info")</f>
        <v/>
      </c>
      <c r="AA1191" t="n">
        <v>-6102208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106</v>
      </c>
      <c r="AL1191" t="s"/>
      <c r="AM1191" t="s"/>
      <c r="AN1191" t="s"/>
      <c r="AO1191" t="s"/>
      <c r="AP1191" t="n">
        <v>49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6102208</v>
      </c>
      <c r="AZ1191" t="s">
        <v>754</v>
      </c>
      <c r="BA1191" t="s"/>
      <c r="BB1191" t="n">
        <v>316470</v>
      </c>
      <c r="BC1191" t="n">
        <v>42.704968</v>
      </c>
      <c r="BD1191" t="n">
        <v>42.704968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753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22.67</v>
      </c>
      <c r="L1192" t="s">
        <v>77</v>
      </c>
      <c r="M1192" t="s"/>
      <c r="N1192" t="s">
        <v>755</v>
      </c>
      <c r="O1192" t="s">
        <v>79</v>
      </c>
      <c r="P1192" t="s">
        <v>753</v>
      </c>
      <c r="Q1192" t="s"/>
      <c r="R1192" t="s">
        <v>80</v>
      </c>
      <c r="S1192" t="s">
        <v>730</v>
      </c>
      <c r="T1192" t="s">
        <v>82</v>
      </c>
      <c r="U1192" t="s"/>
      <c r="V1192" t="s">
        <v>83</v>
      </c>
      <c r="W1192" t="s">
        <v>105</v>
      </c>
      <c r="X1192" t="s"/>
      <c r="Y1192" t="s">
        <v>85</v>
      </c>
      <c r="Z1192">
        <f>HYPERLINK("https://hotel-media.eclerx.com/savepage/tk_15459882611395836_sr_71.html","info")</f>
        <v/>
      </c>
      <c r="AA1192" t="n">
        <v>-6102208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106</v>
      </c>
      <c r="AL1192" t="s"/>
      <c r="AM1192" t="s"/>
      <c r="AN1192" t="s"/>
      <c r="AO1192" t="s"/>
      <c r="AP1192" t="n">
        <v>49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6102208</v>
      </c>
      <c r="AZ1192" t="s">
        <v>754</v>
      </c>
      <c r="BA1192" t="s"/>
      <c r="BB1192" t="n">
        <v>316470</v>
      </c>
      <c r="BC1192" t="n">
        <v>42.704968</v>
      </c>
      <c r="BD1192" t="n">
        <v>42.704968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753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22.67</v>
      </c>
      <c r="L1193" t="s">
        <v>77</v>
      </c>
      <c r="M1193" t="s"/>
      <c r="N1193" t="s">
        <v>93</v>
      </c>
      <c r="O1193" t="s">
        <v>79</v>
      </c>
      <c r="P1193" t="s">
        <v>753</v>
      </c>
      <c r="Q1193" t="s"/>
      <c r="R1193" t="s">
        <v>80</v>
      </c>
      <c r="S1193" t="s">
        <v>730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HYPERLINK("https://hotel-media.eclerx.com/savepage/tk_15459882611395836_sr_71.html","info")</f>
        <v/>
      </c>
      <c r="AA1193" t="n">
        <v>-6102208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106</v>
      </c>
      <c r="AL1193" t="s"/>
      <c r="AM1193" t="s"/>
      <c r="AN1193" t="s"/>
      <c r="AO1193" t="s"/>
      <c r="AP1193" t="n">
        <v>49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6102208</v>
      </c>
      <c r="AZ1193" t="s">
        <v>754</v>
      </c>
      <c r="BA1193" t="s"/>
      <c r="BB1193" t="n">
        <v>316470</v>
      </c>
      <c r="BC1193" t="n">
        <v>42.704968</v>
      </c>
      <c r="BD1193" t="n">
        <v>42.704968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753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23</v>
      </c>
      <c r="L1194" t="s">
        <v>77</v>
      </c>
      <c r="M1194" t="s"/>
      <c r="N1194" t="s">
        <v>145</v>
      </c>
      <c r="O1194" t="s">
        <v>79</v>
      </c>
      <c r="P1194" t="s">
        <v>753</v>
      </c>
      <c r="Q1194" t="s"/>
      <c r="R1194" t="s">
        <v>80</v>
      </c>
      <c r="S1194" t="s">
        <v>152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HYPERLINK("https://hotel-media.eclerx.com/savepage/tk_15459882611395836_sr_71.html","info")</f>
        <v/>
      </c>
      <c r="AA1194" t="n">
        <v>-6102208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106</v>
      </c>
      <c r="AL1194" t="s"/>
      <c r="AM1194" t="s"/>
      <c r="AN1194" t="s"/>
      <c r="AO1194" t="s"/>
      <c r="AP1194" t="n">
        <v>49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6102208</v>
      </c>
      <c r="AZ1194" t="s">
        <v>754</v>
      </c>
      <c r="BA1194" t="s"/>
      <c r="BB1194" t="n">
        <v>316470</v>
      </c>
      <c r="BC1194" t="n">
        <v>42.704968</v>
      </c>
      <c r="BD1194" t="n">
        <v>42.704968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753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23.67</v>
      </c>
      <c r="L1195" t="s">
        <v>77</v>
      </c>
      <c r="M1195" t="s"/>
      <c r="N1195" t="s">
        <v>362</v>
      </c>
      <c r="O1195" t="s">
        <v>79</v>
      </c>
      <c r="P1195" t="s">
        <v>753</v>
      </c>
      <c r="Q1195" t="s"/>
      <c r="R1195" t="s">
        <v>80</v>
      </c>
      <c r="S1195" t="s">
        <v>756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HYPERLINK("https://hotel-media.eclerx.com/savepage/tk_15459882611395836_sr_71.html","info")</f>
        <v/>
      </c>
      <c r="AA1195" t="n">
        <v>-6102208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106</v>
      </c>
      <c r="AL1195" t="s"/>
      <c r="AM1195" t="s"/>
      <c r="AN1195" t="s"/>
      <c r="AO1195" t="s"/>
      <c r="AP1195" t="n">
        <v>49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6102208</v>
      </c>
      <c r="AZ1195" t="s">
        <v>754</v>
      </c>
      <c r="BA1195" t="s"/>
      <c r="BB1195" t="n">
        <v>316470</v>
      </c>
      <c r="BC1195" t="n">
        <v>42.704968</v>
      </c>
      <c r="BD1195" t="n">
        <v>42.704968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753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25</v>
      </c>
      <c r="L1196" t="s">
        <v>77</v>
      </c>
      <c r="M1196" t="s"/>
      <c r="N1196" t="s">
        <v>362</v>
      </c>
      <c r="O1196" t="s">
        <v>79</v>
      </c>
      <c r="P1196" t="s">
        <v>753</v>
      </c>
      <c r="Q1196" t="s"/>
      <c r="R1196" t="s">
        <v>80</v>
      </c>
      <c r="S1196" t="s">
        <v>361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HYPERLINK("https://hotel-media.eclerx.com/savepage/tk_15459882611395836_sr_71.html","info")</f>
        <v/>
      </c>
      <c r="AA1196" t="n">
        <v>-6102208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106</v>
      </c>
      <c r="AL1196" t="s"/>
      <c r="AM1196" t="s"/>
      <c r="AN1196" t="s"/>
      <c r="AO1196" t="s"/>
      <c r="AP1196" t="n">
        <v>49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6102208</v>
      </c>
      <c r="AZ1196" t="s">
        <v>754</v>
      </c>
      <c r="BA1196" t="s"/>
      <c r="BB1196" t="n">
        <v>316470</v>
      </c>
      <c r="BC1196" t="n">
        <v>42.704968</v>
      </c>
      <c r="BD1196" t="n">
        <v>42.704968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753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25.33</v>
      </c>
      <c r="L1197" t="s">
        <v>77</v>
      </c>
      <c r="M1197" t="s"/>
      <c r="N1197" t="s">
        <v>93</v>
      </c>
      <c r="O1197" t="s">
        <v>79</v>
      </c>
      <c r="P1197" t="s">
        <v>753</v>
      </c>
      <c r="Q1197" t="s"/>
      <c r="R1197" t="s">
        <v>80</v>
      </c>
      <c r="S1197" t="s">
        <v>156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HYPERLINK("https://hotel-media.eclerx.com/savepage/tk_15459882611395836_sr_71.html","info")</f>
        <v/>
      </c>
      <c r="AA1197" t="n">
        <v>-6102208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106</v>
      </c>
      <c r="AL1197" t="s"/>
      <c r="AM1197" t="s"/>
      <c r="AN1197" t="s"/>
      <c r="AO1197" t="s"/>
      <c r="AP1197" t="n">
        <v>49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6102208</v>
      </c>
      <c r="AZ1197" t="s">
        <v>754</v>
      </c>
      <c r="BA1197" t="s"/>
      <c r="BB1197" t="n">
        <v>316470</v>
      </c>
      <c r="BC1197" t="n">
        <v>42.704968</v>
      </c>
      <c r="BD1197" t="n">
        <v>42.704968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368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53.33</v>
      </c>
      <c r="L1198" t="s">
        <v>77</v>
      </c>
      <c r="M1198" t="s"/>
      <c r="N1198" t="s">
        <v>131</v>
      </c>
      <c r="O1198" t="s">
        <v>79</v>
      </c>
      <c r="P1198" t="s">
        <v>368</v>
      </c>
      <c r="Q1198" t="s"/>
      <c r="R1198" t="s">
        <v>162</v>
      </c>
      <c r="S1198" t="s">
        <v>297</v>
      </c>
      <c r="T1198" t="s">
        <v>82</v>
      </c>
      <c r="U1198" t="s"/>
      <c r="V1198" t="s">
        <v>83</v>
      </c>
      <c r="W1198" t="s">
        <v>105</v>
      </c>
      <c r="X1198" t="s"/>
      <c r="Y1198" t="s">
        <v>85</v>
      </c>
      <c r="Z1198">
        <f>HYPERLINK("https://hotel-media.eclerx.com/savepage/tk_15459882517061942_sr_71.html","info")</f>
        <v/>
      </c>
      <c r="AA1198" t="n">
        <v>-2329678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/>
      <c r="AO1198" t="s"/>
      <c r="AP1198" t="n">
        <v>47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2329678</v>
      </c>
      <c r="AZ1198" t="s">
        <v>369</v>
      </c>
      <c r="BA1198" t="s"/>
      <c r="BB1198" t="n">
        <v>112059</v>
      </c>
      <c r="BC1198" t="n">
        <v>42.6864</v>
      </c>
      <c r="BD1198" t="n">
        <v>42.6864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368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53.33</v>
      </c>
      <c r="L1199" t="s">
        <v>77</v>
      </c>
      <c r="M1199" t="s"/>
      <c r="N1199" t="s">
        <v>122</v>
      </c>
      <c r="O1199" t="s">
        <v>79</v>
      </c>
      <c r="P1199" t="s">
        <v>368</v>
      </c>
      <c r="Q1199" t="s"/>
      <c r="R1199" t="s">
        <v>162</v>
      </c>
      <c r="S1199" t="s">
        <v>297</v>
      </c>
      <c r="T1199" t="s">
        <v>82</v>
      </c>
      <c r="U1199" t="s"/>
      <c r="V1199" t="s">
        <v>83</v>
      </c>
      <c r="W1199" t="s">
        <v>105</v>
      </c>
      <c r="X1199" t="s"/>
      <c r="Y1199" t="s">
        <v>85</v>
      </c>
      <c r="Z1199">
        <f>HYPERLINK("https://hotel-media.eclerx.com/savepage/tk_15459882517061942_sr_71.html","info")</f>
        <v/>
      </c>
      <c r="AA1199" t="n">
        <v>-2329678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/>
      <c r="AO1199" t="s"/>
      <c r="AP1199" t="n">
        <v>47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2329678</v>
      </c>
      <c r="AZ1199" t="s">
        <v>369</v>
      </c>
      <c r="BA1199" t="s"/>
      <c r="BB1199" t="n">
        <v>112059</v>
      </c>
      <c r="BC1199" t="n">
        <v>42.6864</v>
      </c>
      <c r="BD1199" t="n">
        <v>42.6864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368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59.33</v>
      </c>
      <c r="L1200" t="s">
        <v>77</v>
      </c>
      <c r="M1200" t="s"/>
      <c r="N1200" t="s">
        <v>131</v>
      </c>
      <c r="O1200" t="s">
        <v>79</v>
      </c>
      <c r="P1200" t="s">
        <v>368</v>
      </c>
      <c r="Q1200" t="s"/>
      <c r="R1200" t="s">
        <v>162</v>
      </c>
      <c r="S1200" t="s">
        <v>190</v>
      </c>
      <c r="T1200" t="s">
        <v>82</v>
      </c>
      <c r="U1200" t="s"/>
      <c r="V1200" t="s">
        <v>83</v>
      </c>
      <c r="W1200" t="s">
        <v>105</v>
      </c>
      <c r="X1200" t="s"/>
      <c r="Y1200" t="s">
        <v>85</v>
      </c>
      <c r="Z1200">
        <f>HYPERLINK("https://hotel-media.eclerx.com/savepage/tk_15459882517061942_sr_71.html","info")</f>
        <v/>
      </c>
      <c r="AA1200" t="n">
        <v>-2329678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/>
      <c r="AO1200" t="s"/>
      <c r="AP1200" t="n">
        <v>47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2329678</v>
      </c>
      <c r="AZ1200" t="s">
        <v>369</v>
      </c>
      <c r="BA1200" t="s"/>
      <c r="BB1200" t="n">
        <v>112059</v>
      </c>
      <c r="BC1200" t="n">
        <v>42.6864</v>
      </c>
      <c r="BD1200" t="n">
        <v>42.6864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368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59.33</v>
      </c>
      <c r="L1201" t="s">
        <v>77</v>
      </c>
      <c r="M1201" t="s"/>
      <c r="N1201" t="s">
        <v>122</v>
      </c>
      <c r="O1201" t="s">
        <v>79</v>
      </c>
      <c r="P1201" t="s">
        <v>368</v>
      </c>
      <c r="Q1201" t="s"/>
      <c r="R1201" t="s">
        <v>162</v>
      </c>
      <c r="S1201" t="s">
        <v>190</v>
      </c>
      <c r="T1201" t="s">
        <v>82</v>
      </c>
      <c r="U1201" t="s"/>
      <c r="V1201" t="s">
        <v>83</v>
      </c>
      <c r="W1201" t="s">
        <v>105</v>
      </c>
      <c r="X1201" t="s"/>
      <c r="Y1201" t="s">
        <v>85</v>
      </c>
      <c r="Z1201">
        <f>HYPERLINK("https://hotel-media.eclerx.com/savepage/tk_15459882517061942_sr_71.html","info")</f>
        <v/>
      </c>
      <c r="AA1201" t="n">
        <v>-2329678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/>
      <c r="AO1201" t="s"/>
      <c r="AP1201" t="n">
        <v>47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2329678</v>
      </c>
      <c r="AZ1201" t="s">
        <v>369</v>
      </c>
      <c r="BA1201" t="s"/>
      <c r="BB1201" t="n">
        <v>112059</v>
      </c>
      <c r="BC1201" t="n">
        <v>42.6864</v>
      </c>
      <c r="BD1201" t="n">
        <v>42.6864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368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65.33</v>
      </c>
      <c r="L1202" t="s">
        <v>77</v>
      </c>
      <c r="M1202" t="s"/>
      <c r="N1202" t="s">
        <v>370</v>
      </c>
      <c r="O1202" t="s">
        <v>79</v>
      </c>
      <c r="P1202" t="s">
        <v>368</v>
      </c>
      <c r="Q1202" t="s"/>
      <c r="R1202" t="s">
        <v>162</v>
      </c>
      <c r="S1202" t="s">
        <v>371</v>
      </c>
      <c r="T1202" t="s">
        <v>82</v>
      </c>
      <c r="U1202" t="s"/>
      <c r="V1202" t="s">
        <v>83</v>
      </c>
      <c r="W1202" t="s">
        <v>105</v>
      </c>
      <c r="X1202" t="s"/>
      <c r="Y1202" t="s">
        <v>85</v>
      </c>
      <c r="Z1202">
        <f>HYPERLINK("https://hotel-media.eclerx.com/savepage/tk_15459882517061942_sr_71.html","info")</f>
        <v/>
      </c>
      <c r="AA1202" t="n">
        <v>-2329678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/>
      <c r="AO1202" t="s"/>
      <c r="AP1202" t="n">
        <v>47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2329678</v>
      </c>
      <c r="AZ1202" t="s">
        <v>369</v>
      </c>
      <c r="BA1202" t="s"/>
      <c r="BB1202" t="n">
        <v>112059</v>
      </c>
      <c r="BC1202" t="n">
        <v>42.6864</v>
      </c>
      <c r="BD1202" t="n">
        <v>42.6864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368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65.33</v>
      </c>
      <c r="L1203" t="s">
        <v>77</v>
      </c>
      <c r="M1203" t="s"/>
      <c r="N1203" t="s">
        <v>184</v>
      </c>
      <c r="O1203" t="s">
        <v>79</v>
      </c>
      <c r="P1203" t="s">
        <v>368</v>
      </c>
      <c r="Q1203" t="s"/>
      <c r="R1203" t="s">
        <v>162</v>
      </c>
      <c r="S1203" t="s">
        <v>371</v>
      </c>
      <c r="T1203" t="s">
        <v>82</v>
      </c>
      <c r="U1203" t="s"/>
      <c r="V1203" t="s">
        <v>83</v>
      </c>
      <c r="W1203" t="s">
        <v>105</v>
      </c>
      <c r="X1203" t="s"/>
      <c r="Y1203" t="s">
        <v>85</v>
      </c>
      <c r="Z1203">
        <f>HYPERLINK("https://hotel-media.eclerx.com/savepage/tk_15459882517061942_sr_71.html","info")</f>
        <v/>
      </c>
      <c r="AA1203" t="n">
        <v>-2329678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/>
      <c r="AO1203" t="s"/>
      <c r="AP1203" t="n">
        <v>47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2329678</v>
      </c>
      <c r="AZ1203" t="s">
        <v>369</v>
      </c>
      <c r="BA1203" t="s"/>
      <c r="BB1203" t="n">
        <v>112059</v>
      </c>
      <c r="BC1203" t="n">
        <v>42.6864</v>
      </c>
      <c r="BD1203" t="n">
        <v>42.6864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368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65.33</v>
      </c>
      <c r="L1204" t="s">
        <v>77</v>
      </c>
      <c r="M1204" t="s"/>
      <c r="N1204" t="s">
        <v>372</v>
      </c>
      <c r="O1204" t="s">
        <v>79</v>
      </c>
      <c r="P1204" t="s">
        <v>368</v>
      </c>
      <c r="Q1204" t="s"/>
      <c r="R1204" t="s">
        <v>162</v>
      </c>
      <c r="S1204" t="s">
        <v>371</v>
      </c>
      <c r="T1204" t="s">
        <v>82</v>
      </c>
      <c r="U1204" t="s"/>
      <c r="V1204" t="s">
        <v>83</v>
      </c>
      <c r="W1204" t="s">
        <v>105</v>
      </c>
      <c r="X1204" t="s"/>
      <c r="Y1204" t="s">
        <v>85</v>
      </c>
      <c r="Z1204">
        <f>HYPERLINK("https://hotel-media.eclerx.com/savepage/tk_15459882517061942_sr_71.html","info")</f>
        <v/>
      </c>
      <c r="AA1204" t="n">
        <v>-2329678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/>
      <c r="AO1204" t="s"/>
      <c r="AP1204" t="n">
        <v>47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2329678</v>
      </c>
      <c r="AZ1204" t="s">
        <v>369</v>
      </c>
      <c r="BA1204" t="s"/>
      <c r="BB1204" t="n">
        <v>112059</v>
      </c>
      <c r="BC1204" t="n">
        <v>42.6864</v>
      </c>
      <c r="BD1204" t="n">
        <v>42.6864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368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67.33</v>
      </c>
      <c r="L1205" t="s">
        <v>77</v>
      </c>
      <c r="M1205" t="s"/>
      <c r="N1205" t="s">
        <v>122</v>
      </c>
      <c r="O1205" t="s">
        <v>79</v>
      </c>
      <c r="P1205" t="s">
        <v>368</v>
      </c>
      <c r="Q1205" t="s"/>
      <c r="R1205" t="s">
        <v>162</v>
      </c>
      <c r="S1205" t="s">
        <v>276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HYPERLINK("https://hotel-media.eclerx.com/savepage/tk_15459882517061942_sr_71.html","info")</f>
        <v/>
      </c>
      <c r="AA1205" t="n">
        <v>-2329678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/>
      <c r="AO1205" t="s"/>
      <c r="AP1205" t="n">
        <v>47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2329678</v>
      </c>
      <c r="AZ1205" t="s">
        <v>369</v>
      </c>
      <c r="BA1205" t="s"/>
      <c r="BB1205" t="n">
        <v>112059</v>
      </c>
      <c r="BC1205" t="n">
        <v>42.6864</v>
      </c>
      <c r="BD1205" t="n">
        <v>42.6864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368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67.33</v>
      </c>
      <c r="L1206" t="s">
        <v>77</v>
      </c>
      <c r="M1206" t="s"/>
      <c r="N1206" t="s">
        <v>131</v>
      </c>
      <c r="O1206" t="s">
        <v>79</v>
      </c>
      <c r="P1206" t="s">
        <v>368</v>
      </c>
      <c r="Q1206" t="s"/>
      <c r="R1206" t="s">
        <v>162</v>
      </c>
      <c r="S1206" t="s">
        <v>276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HYPERLINK("https://hotel-media.eclerx.com/savepage/tk_15459882517061942_sr_71.html","info")</f>
        <v/>
      </c>
      <c r="AA1206" t="n">
        <v>-2329678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/>
      <c r="AO1206" t="s"/>
      <c r="AP1206" t="n">
        <v>47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2329678</v>
      </c>
      <c r="AZ1206" t="s">
        <v>369</v>
      </c>
      <c r="BA1206" t="s"/>
      <c r="BB1206" t="n">
        <v>112059</v>
      </c>
      <c r="BC1206" t="n">
        <v>42.6864</v>
      </c>
      <c r="BD1206" t="n">
        <v>42.6864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368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72.33</v>
      </c>
      <c r="L1207" t="s">
        <v>77</v>
      </c>
      <c r="M1207" t="s"/>
      <c r="N1207" t="s">
        <v>370</v>
      </c>
      <c r="O1207" t="s">
        <v>79</v>
      </c>
      <c r="P1207" t="s">
        <v>368</v>
      </c>
      <c r="Q1207" t="s"/>
      <c r="R1207" t="s">
        <v>162</v>
      </c>
      <c r="S1207" t="s">
        <v>238</v>
      </c>
      <c r="T1207" t="s">
        <v>82</v>
      </c>
      <c r="U1207" t="s"/>
      <c r="V1207" t="s">
        <v>83</v>
      </c>
      <c r="W1207" t="s">
        <v>105</v>
      </c>
      <c r="X1207" t="s"/>
      <c r="Y1207" t="s">
        <v>85</v>
      </c>
      <c r="Z1207">
        <f>HYPERLINK("https://hotel-media.eclerx.com/savepage/tk_15459882517061942_sr_71.html","info")</f>
        <v/>
      </c>
      <c r="AA1207" t="n">
        <v>-2329678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/>
      <c r="AO1207" t="s"/>
      <c r="AP1207" t="n">
        <v>47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2329678</v>
      </c>
      <c r="AZ1207" t="s">
        <v>369</v>
      </c>
      <c r="BA1207" t="s"/>
      <c r="BB1207" t="n">
        <v>112059</v>
      </c>
      <c r="BC1207" t="n">
        <v>42.6864</v>
      </c>
      <c r="BD1207" t="n">
        <v>42.6864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368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72.33</v>
      </c>
      <c r="L1208" t="s">
        <v>77</v>
      </c>
      <c r="M1208" t="s"/>
      <c r="N1208" t="s">
        <v>184</v>
      </c>
      <c r="O1208" t="s">
        <v>79</v>
      </c>
      <c r="P1208" t="s">
        <v>368</v>
      </c>
      <c r="Q1208" t="s"/>
      <c r="R1208" t="s">
        <v>162</v>
      </c>
      <c r="S1208" t="s">
        <v>238</v>
      </c>
      <c r="T1208" t="s">
        <v>82</v>
      </c>
      <c r="U1208" t="s"/>
      <c r="V1208" t="s">
        <v>83</v>
      </c>
      <c r="W1208" t="s">
        <v>105</v>
      </c>
      <c r="X1208" t="s"/>
      <c r="Y1208" t="s">
        <v>85</v>
      </c>
      <c r="Z1208">
        <f>HYPERLINK("https://hotel-media.eclerx.com/savepage/tk_15459882517061942_sr_71.html","info")</f>
        <v/>
      </c>
      <c r="AA1208" t="n">
        <v>-2329678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/>
      <c r="AO1208" t="s"/>
      <c r="AP1208" t="n">
        <v>47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2329678</v>
      </c>
      <c r="AZ1208" t="s">
        <v>369</v>
      </c>
      <c r="BA1208" t="s"/>
      <c r="BB1208" t="n">
        <v>112059</v>
      </c>
      <c r="BC1208" t="n">
        <v>42.6864</v>
      </c>
      <c r="BD1208" t="n">
        <v>42.6864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368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72.67</v>
      </c>
      <c r="L1209" t="s">
        <v>77</v>
      </c>
      <c r="M1209" t="s"/>
      <c r="N1209" t="s">
        <v>372</v>
      </c>
      <c r="O1209" t="s">
        <v>79</v>
      </c>
      <c r="P1209" t="s">
        <v>368</v>
      </c>
      <c r="Q1209" t="s"/>
      <c r="R1209" t="s">
        <v>162</v>
      </c>
      <c r="S1209" t="s">
        <v>373</v>
      </c>
      <c r="T1209" t="s">
        <v>82</v>
      </c>
      <c r="U1209" t="s"/>
      <c r="V1209" t="s">
        <v>83</v>
      </c>
      <c r="W1209" t="s">
        <v>105</v>
      </c>
      <c r="X1209" t="s"/>
      <c r="Y1209" t="s">
        <v>85</v>
      </c>
      <c r="Z1209">
        <f>HYPERLINK("https://hotel-media.eclerx.com/savepage/tk_15459882517061942_sr_71.html","info")</f>
        <v/>
      </c>
      <c r="AA1209" t="n">
        <v>-2329678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/>
      <c r="AO1209" t="s"/>
      <c r="AP1209" t="n">
        <v>47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2329678</v>
      </c>
      <c r="AZ1209" t="s">
        <v>369</v>
      </c>
      <c r="BA1209" t="s"/>
      <c r="BB1209" t="n">
        <v>112059</v>
      </c>
      <c r="BC1209" t="n">
        <v>42.6864</v>
      </c>
      <c r="BD1209" t="n">
        <v>42.6864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368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77</v>
      </c>
      <c r="L1210" t="s">
        <v>77</v>
      </c>
      <c r="M1210" t="s"/>
      <c r="N1210" t="s">
        <v>123</v>
      </c>
      <c r="O1210" t="s">
        <v>79</v>
      </c>
      <c r="P1210" t="s">
        <v>368</v>
      </c>
      <c r="Q1210" t="s"/>
      <c r="R1210" t="s">
        <v>162</v>
      </c>
      <c r="S1210" t="s">
        <v>374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HYPERLINK("https://hotel-media.eclerx.com/savepage/tk_15459882517061942_sr_71.html","info")</f>
        <v/>
      </c>
      <c r="AA1210" t="n">
        <v>-2329678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/>
      <c r="AO1210" t="s"/>
      <c r="AP1210" t="n">
        <v>47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2329678</v>
      </c>
      <c r="AZ1210" t="s">
        <v>369</v>
      </c>
      <c r="BA1210" t="s"/>
      <c r="BB1210" t="n">
        <v>112059</v>
      </c>
      <c r="BC1210" t="n">
        <v>42.6864</v>
      </c>
      <c r="BD1210" t="n">
        <v>42.6864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368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77</v>
      </c>
      <c r="L1211" t="s">
        <v>77</v>
      </c>
      <c r="M1211" t="s"/>
      <c r="N1211" t="s">
        <v>235</v>
      </c>
      <c r="O1211" t="s">
        <v>79</v>
      </c>
      <c r="P1211" t="s">
        <v>368</v>
      </c>
      <c r="Q1211" t="s"/>
      <c r="R1211" t="s">
        <v>162</v>
      </c>
      <c r="S1211" t="s">
        <v>374</v>
      </c>
      <c r="T1211" t="s">
        <v>82</v>
      </c>
      <c r="U1211" t="s"/>
      <c r="V1211" t="s">
        <v>83</v>
      </c>
      <c r="W1211" t="s">
        <v>105</v>
      </c>
      <c r="X1211" t="s"/>
      <c r="Y1211" t="s">
        <v>85</v>
      </c>
      <c r="Z1211">
        <f>HYPERLINK("https://hotel-media.eclerx.com/savepage/tk_15459882517061942_sr_71.html","info")</f>
        <v/>
      </c>
      <c r="AA1211" t="n">
        <v>-2329678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/>
      <c r="AO1211" t="s"/>
      <c r="AP1211" t="n">
        <v>47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2329678</v>
      </c>
      <c r="AZ1211" t="s">
        <v>369</v>
      </c>
      <c r="BA1211" t="s"/>
      <c r="BB1211" t="n">
        <v>112059</v>
      </c>
      <c r="BC1211" t="n">
        <v>42.6864</v>
      </c>
      <c r="BD1211" t="n">
        <v>42.6864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368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77.33</v>
      </c>
      <c r="L1212" t="s">
        <v>77</v>
      </c>
      <c r="M1212" t="s"/>
      <c r="N1212" t="s">
        <v>123</v>
      </c>
      <c r="O1212" t="s">
        <v>79</v>
      </c>
      <c r="P1212" t="s">
        <v>368</v>
      </c>
      <c r="Q1212" t="s"/>
      <c r="R1212" t="s">
        <v>162</v>
      </c>
      <c r="S1212" t="s">
        <v>375</v>
      </c>
      <c r="T1212" t="s">
        <v>82</v>
      </c>
      <c r="U1212" t="s"/>
      <c r="V1212" t="s">
        <v>83</v>
      </c>
      <c r="W1212" t="s">
        <v>105</v>
      </c>
      <c r="X1212" t="s"/>
      <c r="Y1212" t="s">
        <v>85</v>
      </c>
      <c r="Z1212">
        <f>HYPERLINK("https://hotel-media.eclerx.com/savepage/tk_15459882517061942_sr_71.html","info")</f>
        <v/>
      </c>
      <c r="AA1212" t="n">
        <v>-2329678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/>
      <c r="AO1212" t="s"/>
      <c r="AP1212" t="n">
        <v>47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2329678</v>
      </c>
      <c r="AZ1212" t="s">
        <v>369</v>
      </c>
      <c r="BA1212" t="s"/>
      <c r="BB1212" t="n">
        <v>112059</v>
      </c>
      <c r="BC1212" t="n">
        <v>42.6864</v>
      </c>
      <c r="BD1212" t="n">
        <v>42.6864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368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78.33</v>
      </c>
      <c r="L1213" t="s">
        <v>77</v>
      </c>
      <c r="M1213" t="s"/>
      <c r="N1213" t="s">
        <v>370</v>
      </c>
      <c r="O1213" t="s">
        <v>79</v>
      </c>
      <c r="P1213" t="s">
        <v>368</v>
      </c>
      <c r="Q1213" t="s"/>
      <c r="R1213" t="s">
        <v>162</v>
      </c>
      <c r="S1213" t="s">
        <v>241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HYPERLINK("https://hotel-media.eclerx.com/savepage/tk_15459882517061942_sr_71.html","info")</f>
        <v/>
      </c>
      <c r="AA1213" t="n">
        <v>-2329678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/>
      <c r="AO1213" t="s"/>
      <c r="AP1213" t="n">
        <v>47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2329678</v>
      </c>
      <c r="AZ1213" t="s">
        <v>369</v>
      </c>
      <c r="BA1213" t="s"/>
      <c r="BB1213" t="n">
        <v>112059</v>
      </c>
      <c r="BC1213" t="n">
        <v>42.6864</v>
      </c>
      <c r="BD1213" t="n">
        <v>42.6864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368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78.33</v>
      </c>
      <c r="L1214" t="s">
        <v>77</v>
      </c>
      <c r="M1214" t="s"/>
      <c r="N1214" t="s">
        <v>184</v>
      </c>
      <c r="O1214" t="s">
        <v>79</v>
      </c>
      <c r="P1214" t="s">
        <v>368</v>
      </c>
      <c r="Q1214" t="s"/>
      <c r="R1214" t="s">
        <v>162</v>
      </c>
      <c r="S1214" t="s">
        <v>241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HYPERLINK("https://hotel-media.eclerx.com/savepage/tk_15459882517061942_sr_71.html","info")</f>
        <v/>
      </c>
      <c r="AA1214" t="n">
        <v>-2329678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/>
      <c r="AO1214" t="s"/>
      <c r="AP1214" t="n">
        <v>47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2329678</v>
      </c>
      <c r="AZ1214" t="s">
        <v>369</v>
      </c>
      <c r="BA1214" t="s"/>
      <c r="BB1214" t="n">
        <v>112059</v>
      </c>
      <c r="BC1214" t="n">
        <v>42.6864</v>
      </c>
      <c r="BD1214" t="n">
        <v>42.6864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368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78.67</v>
      </c>
      <c r="L1215" t="s">
        <v>77</v>
      </c>
      <c r="M1215" t="s"/>
      <c r="N1215" t="s">
        <v>372</v>
      </c>
      <c r="O1215" t="s">
        <v>79</v>
      </c>
      <c r="P1215" t="s">
        <v>368</v>
      </c>
      <c r="Q1215" t="s"/>
      <c r="R1215" t="s">
        <v>162</v>
      </c>
      <c r="S1215" t="s">
        <v>376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HYPERLINK("https://hotel-media.eclerx.com/savepage/tk_15459882517061942_sr_71.html","info")</f>
        <v/>
      </c>
      <c r="AA1215" t="n">
        <v>-2329678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/>
      <c r="AO1215" t="s"/>
      <c r="AP1215" t="n">
        <v>47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2329678</v>
      </c>
      <c r="AZ1215" t="s">
        <v>369</v>
      </c>
      <c r="BA1215" t="s"/>
      <c r="BB1215" t="n">
        <v>112059</v>
      </c>
      <c r="BC1215" t="n">
        <v>42.6864</v>
      </c>
      <c r="BD1215" t="n">
        <v>42.6864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368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79</v>
      </c>
      <c r="L1216" t="s">
        <v>77</v>
      </c>
      <c r="M1216" t="s"/>
      <c r="N1216" t="s">
        <v>122</v>
      </c>
      <c r="O1216" t="s">
        <v>79</v>
      </c>
      <c r="P1216" t="s">
        <v>368</v>
      </c>
      <c r="Q1216" t="s"/>
      <c r="R1216" t="s">
        <v>162</v>
      </c>
      <c r="S1216" t="s">
        <v>377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HYPERLINK("https://hotel-media.eclerx.com/savepage/tk_15459882517061942_sr_71.html","info")</f>
        <v/>
      </c>
      <c r="AA1216" t="n">
        <v>-2329678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/>
      <c r="AO1216" t="s"/>
      <c r="AP1216" t="n">
        <v>47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2329678</v>
      </c>
      <c r="AZ1216" t="s">
        <v>369</v>
      </c>
      <c r="BA1216" t="s"/>
      <c r="BB1216" t="n">
        <v>112059</v>
      </c>
      <c r="BC1216" t="n">
        <v>42.6864</v>
      </c>
      <c r="BD1216" t="n">
        <v>42.6864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368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79</v>
      </c>
      <c r="L1217" t="s">
        <v>77</v>
      </c>
      <c r="M1217" t="s"/>
      <c r="N1217" t="s">
        <v>131</v>
      </c>
      <c r="O1217" t="s">
        <v>79</v>
      </c>
      <c r="P1217" t="s">
        <v>368</v>
      </c>
      <c r="Q1217" t="s"/>
      <c r="R1217" t="s">
        <v>162</v>
      </c>
      <c r="S1217" t="s">
        <v>377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HYPERLINK("https://hotel-media.eclerx.com/savepage/tk_15459882517061942_sr_71.html","info")</f>
        <v/>
      </c>
      <c r="AA1217" t="n">
        <v>-2329678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/>
      <c r="AO1217" t="s"/>
      <c r="AP1217" t="n">
        <v>47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2329678</v>
      </c>
      <c r="AZ1217" t="s">
        <v>369</v>
      </c>
      <c r="BA1217" t="s"/>
      <c r="BB1217" t="n">
        <v>112059</v>
      </c>
      <c r="BC1217" t="n">
        <v>42.6864</v>
      </c>
      <c r="BD1217" t="n">
        <v>42.6864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368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85.67</v>
      </c>
      <c r="L1218" t="s">
        <v>77</v>
      </c>
      <c r="M1218" t="s"/>
      <c r="N1218" t="s">
        <v>123</v>
      </c>
      <c r="O1218" t="s">
        <v>79</v>
      </c>
      <c r="P1218" t="s">
        <v>368</v>
      </c>
      <c r="Q1218" t="s"/>
      <c r="R1218" t="s">
        <v>162</v>
      </c>
      <c r="S1218" t="s">
        <v>378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HYPERLINK("https://hotel-media.eclerx.com/savepage/tk_15459882517061942_sr_71.html","info")</f>
        <v/>
      </c>
      <c r="AA1218" t="n">
        <v>-2329678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/>
      <c r="AO1218" t="s"/>
      <c r="AP1218" t="n">
        <v>47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2329678</v>
      </c>
      <c r="AZ1218" t="s">
        <v>369</v>
      </c>
      <c r="BA1218" t="s"/>
      <c r="BB1218" t="n">
        <v>112059</v>
      </c>
      <c r="BC1218" t="n">
        <v>42.6864</v>
      </c>
      <c r="BD1218" t="n">
        <v>42.6864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368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85.67</v>
      </c>
      <c r="L1219" t="s">
        <v>77</v>
      </c>
      <c r="M1219" t="s"/>
      <c r="N1219" t="s">
        <v>235</v>
      </c>
      <c r="O1219" t="s">
        <v>79</v>
      </c>
      <c r="P1219" t="s">
        <v>368</v>
      </c>
      <c r="Q1219" t="s"/>
      <c r="R1219" t="s">
        <v>162</v>
      </c>
      <c r="S1219" t="s">
        <v>378</v>
      </c>
      <c r="T1219" t="s">
        <v>82</v>
      </c>
      <c r="U1219" t="s"/>
      <c r="V1219" t="s">
        <v>83</v>
      </c>
      <c r="W1219" t="s">
        <v>105</v>
      </c>
      <c r="X1219" t="s"/>
      <c r="Y1219" t="s">
        <v>85</v>
      </c>
      <c r="Z1219">
        <f>HYPERLINK("https://hotel-media.eclerx.com/savepage/tk_15459882517061942_sr_71.html","info")</f>
        <v/>
      </c>
      <c r="AA1219" t="n">
        <v>-2329678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/>
      <c r="AO1219" t="s"/>
      <c r="AP1219" t="n">
        <v>47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2329678</v>
      </c>
      <c r="AZ1219" t="s">
        <v>369</v>
      </c>
      <c r="BA1219" t="s"/>
      <c r="BB1219" t="n">
        <v>112059</v>
      </c>
      <c r="BC1219" t="n">
        <v>42.6864</v>
      </c>
      <c r="BD1219" t="n">
        <v>42.6864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368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85.67</v>
      </c>
      <c r="L1220" t="s">
        <v>77</v>
      </c>
      <c r="M1220" t="s"/>
      <c r="N1220" t="s">
        <v>123</v>
      </c>
      <c r="O1220" t="s">
        <v>79</v>
      </c>
      <c r="P1220" t="s">
        <v>368</v>
      </c>
      <c r="Q1220" t="s"/>
      <c r="R1220" t="s">
        <v>162</v>
      </c>
      <c r="S1220" t="s">
        <v>378</v>
      </c>
      <c r="T1220" t="s">
        <v>82</v>
      </c>
      <c r="U1220" t="s"/>
      <c r="V1220" t="s">
        <v>83</v>
      </c>
      <c r="W1220" t="s">
        <v>105</v>
      </c>
      <c r="X1220" t="s"/>
      <c r="Y1220" t="s">
        <v>85</v>
      </c>
      <c r="Z1220">
        <f>HYPERLINK("https://hotel-media.eclerx.com/savepage/tk_15459882517061942_sr_71.html","info")</f>
        <v/>
      </c>
      <c r="AA1220" t="n">
        <v>-2329678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/>
      <c r="AO1220" t="s"/>
      <c r="AP1220" t="n">
        <v>47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2329678</v>
      </c>
      <c r="AZ1220" t="s">
        <v>369</v>
      </c>
      <c r="BA1220" t="s"/>
      <c r="BB1220" t="n">
        <v>112059</v>
      </c>
      <c r="BC1220" t="n">
        <v>42.6864</v>
      </c>
      <c r="BD1220" t="n">
        <v>42.6864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368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89.67</v>
      </c>
      <c r="L1221" t="s">
        <v>77</v>
      </c>
      <c r="M1221" t="s"/>
      <c r="N1221" t="s">
        <v>235</v>
      </c>
      <c r="O1221" t="s">
        <v>79</v>
      </c>
      <c r="P1221" t="s">
        <v>368</v>
      </c>
      <c r="Q1221" t="s"/>
      <c r="R1221" t="s">
        <v>162</v>
      </c>
      <c r="S1221" t="s">
        <v>379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HYPERLINK("https://hotel-media.eclerx.com/savepage/tk_15459882517061942_sr_71.html","info")</f>
        <v/>
      </c>
      <c r="AA1221" t="n">
        <v>-2329678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/>
      <c r="AO1221" t="s"/>
      <c r="AP1221" t="n">
        <v>47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2329678</v>
      </c>
      <c r="AZ1221" t="s">
        <v>369</v>
      </c>
      <c r="BA1221" t="s"/>
      <c r="BB1221" t="n">
        <v>112059</v>
      </c>
      <c r="BC1221" t="n">
        <v>42.6864</v>
      </c>
      <c r="BD1221" t="n">
        <v>42.6864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368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92</v>
      </c>
      <c r="L1222" t="s">
        <v>77</v>
      </c>
      <c r="M1222" t="s"/>
      <c r="N1222" t="s">
        <v>184</v>
      </c>
      <c r="O1222" t="s">
        <v>79</v>
      </c>
      <c r="P1222" t="s">
        <v>368</v>
      </c>
      <c r="Q1222" t="s"/>
      <c r="R1222" t="s">
        <v>162</v>
      </c>
      <c r="S1222" t="s">
        <v>380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HYPERLINK("https://hotel-media.eclerx.com/savepage/tk_15459882517061942_sr_71.html","info")</f>
        <v/>
      </c>
      <c r="AA1222" t="n">
        <v>-2329678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/>
      <c r="AO1222" t="s"/>
      <c r="AP1222" t="n">
        <v>47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2329678</v>
      </c>
      <c r="AZ1222" t="s">
        <v>369</v>
      </c>
      <c r="BA1222" t="s"/>
      <c r="BB1222" t="n">
        <v>112059</v>
      </c>
      <c r="BC1222" t="n">
        <v>42.6864</v>
      </c>
      <c r="BD1222" t="n">
        <v>42.6864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368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92</v>
      </c>
      <c r="L1223" t="s">
        <v>77</v>
      </c>
      <c r="M1223" t="s"/>
      <c r="N1223" t="s">
        <v>370</v>
      </c>
      <c r="O1223" t="s">
        <v>79</v>
      </c>
      <c r="P1223" t="s">
        <v>368</v>
      </c>
      <c r="Q1223" t="s"/>
      <c r="R1223" t="s">
        <v>162</v>
      </c>
      <c r="S1223" t="s">
        <v>380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HYPERLINK("https://hotel-media.eclerx.com/savepage/tk_15459882517061942_sr_71.html","info")</f>
        <v/>
      </c>
      <c r="AA1223" t="n">
        <v>-2329678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/>
      <c r="AO1223" t="s"/>
      <c r="AP1223" t="n">
        <v>47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2329678</v>
      </c>
      <c r="AZ1223" t="s">
        <v>369</v>
      </c>
      <c r="BA1223" t="s"/>
      <c r="BB1223" t="n">
        <v>112059</v>
      </c>
      <c r="BC1223" t="n">
        <v>42.6864</v>
      </c>
      <c r="BD1223" t="n">
        <v>42.6864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368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92.33</v>
      </c>
      <c r="L1224" t="s">
        <v>77</v>
      </c>
      <c r="M1224" t="s"/>
      <c r="N1224" t="s">
        <v>372</v>
      </c>
      <c r="O1224" t="s">
        <v>79</v>
      </c>
      <c r="P1224" t="s">
        <v>368</v>
      </c>
      <c r="Q1224" t="s"/>
      <c r="R1224" t="s">
        <v>162</v>
      </c>
      <c r="S1224" t="s">
        <v>381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HYPERLINK("https://hotel-media.eclerx.com/savepage/tk_15459882517061942_sr_71.html","info")</f>
        <v/>
      </c>
      <c r="AA1224" t="n">
        <v>-2329678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/>
      <c r="AO1224" t="s"/>
      <c r="AP1224" t="n">
        <v>47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2329678</v>
      </c>
      <c r="AZ1224" t="s">
        <v>369</v>
      </c>
      <c r="BA1224" t="s"/>
      <c r="BB1224" t="n">
        <v>112059</v>
      </c>
      <c r="BC1224" t="n">
        <v>42.6864</v>
      </c>
      <c r="BD1224" t="n">
        <v>42.6864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368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100.67</v>
      </c>
      <c r="L1225" t="s">
        <v>77</v>
      </c>
      <c r="M1225" t="s"/>
      <c r="N1225" t="s">
        <v>382</v>
      </c>
      <c r="O1225" t="s">
        <v>79</v>
      </c>
      <c r="P1225" t="s">
        <v>368</v>
      </c>
      <c r="Q1225" t="s"/>
      <c r="R1225" t="s">
        <v>162</v>
      </c>
      <c r="S1225" t="s">
        <v>248</v>
      </c>
      <c r="T1225" t="s">
        <v>82</v>
      </c>
      <c r="U1225" t="s"/>
      <c r="V1225" t="s">
        <v>83</v>
      </c>
      <c r="W1225" t="s">
        <v>105</v>
      </c>
      <c r="X1225" t="s"/>
      <c r="Y1225" t="s">
        <v>85</v>
      </c>
      <c r="Z1225">
        <f>HYPERLINK("https://hotel-media.eclerx.com/savepage/tk_15459882517061942_sr_71.html","info")</f>
        <v/>
      </c>
      <c r="AA1225" t="n">
        <v>-2329678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/>
      <c r="AO1225" t="s"/>
      <c r="AP1225" t="n">
        <v>47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2329678</v>
      </c>
      <c r="AZ1225" t="s">
        <v>369</v>
      </c>
      <c r="BA1225" t="s"/>
      <c r="BB1225" t="n">
        <v>112059</v>
      </c>
      <c r="BC1225" t="n">
        <v>42.6864</v>
      </c>
      <c r="BD1225" t="n">
        <v>42.6864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368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105.33</v>
      </c>
      <c r="L1226" t="s">
        <v>77</v>
      </c>
      <c r="M1226" t="s"/>
      <c r="N1226" t="s">
        <v>235</v>
      </c>
      <c r="O1226" t="s">
        <v>79</v>
      </c>
      <c r="P1226" t="s">
        <v>368</v>
      </c>
      <c r="Q1226" t="s"/>
      <c r="R1226" t="s">
        <v>162</v>
      </c>
      <c r="S1226" t="s">
        <v>383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HYPERLINK("https://hotel-media.eclerx.com/savepage/tk_15459882517061942_sr_71.html","info")</f>
        <v/>
      </c>
      <c r="AA1226" t="n">
        <v>-2329678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/>
      <c r="AO1226" t="s"/>
      <c r="AP1226" t="n">
        <v>47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2329678</v>
      </c>
      <c r="AZ1226" t="s">
        <v>369</v>
      </c>
      <c r="BA1226" t="s"/>
      <c r="BB1226" t="n">
        <v>112059</v>
      </c>
      <c r="BC1226" t="n">
        <v>42.6864</v>
      </c>
      <c r="BD1226" t="n">
        <v>42.6864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368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111.67</v>
      </c>
      <c r="L1227" t="s">
        <v>77</v>
      </c>
      <c r="M1227" t="s"/>
      <c r="N1227" t="s">
        <v>382</v>
      </c>
      <c r="O1227" t="s">
        <v>79</v>
      </c>
      <c r="P1227" t="s">
        <v>368</v>
      </c>
      <c r="Q1227" t="s"/>
      <c r="R1227" t="s">
        <v>162</v>
      </c>
      <c r="S1227" t="s">
        <v>384</v>
      </c>
      <c r="T1227" t="s">
        <v>82</v>
      </c>
      <c r="U1227" t="s"/>
      <c r="V1227" t="s">
        <v>83</v>
      </c>
      <c r="W1227" t="s">
        <v>105</v>
      </c>
      <c r="X1227" t="s"/>
      <c r="Y1227" t="s">
        <v>85</v>
      </c>
      <c r="Z1227">
        <f>HYPERLINK("https://hotel-media.eclerx.com/savepage/tk_15459882517061942_sr_71.html","info")</f>
        <v/>
      </c>
      <c r="AA1227" t="n">
        <v>-2329678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/>
      <c r="AO1227" t="s"/>
      <c r="AP1227" t="n">
        <v>47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2329678</v>
      </c>
      <c r="AZ1227" t="s">
        <v>369</v>
      </c>
      <c r="BA1227" t="s"/>
      <c r="BB1227" t="n">
        <v>112059</v>
      </c>
      <c r="BC1227" t="n">
        <v>42.6864</v>
      </c>
      <c r="BD1227" t="n">
        <v>42.6864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368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112</v>
      </c>
      <c r="L1228" t="s">
        <v>77</v>
      </c>
      <c r="M1228" t="s"/>
      <c r="N1228" t="s">
        <v>382</v>
      </c>
      <c r="O1228" t="s">
        <v>79</v>
      </c>
      <c r="P1228" t="s">
        <v>368</v>
      </c>
      <c r="Q1228" t="s"/>
      <c r="R1228" t="s">
        <v>162</v>
      </c>
      <c r="S1228" t="s">
        <v>385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HYPERLINK("https://hotel-media.eclerx.com/savepage/tk_15459882517061942_sr_71.html","info")</f>
        <v/>
      </c>
      <c r="AA1228" t="n">
        <v>-2329678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/>
      <c r="AO1228" t="s"/>
      <c r="AP1228" t="n">
        <v>47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2329678</v>
      </c>
      <c r="AZ1228" t="s">
        <v>369</v>
      </c>
      <c r="BA1228" t="s"/>
      <c r="BB1228" t="n">
        <v>112059</v>
      </c>
      <c r="BC1228" t="n">
        <v>42.6864</v>
      </c>
      <c r="BD1228" t="n">
        <v>42.6864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368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131.67</v>
      </c>
      <c r="L1229" t="s">
        <v>77</v>
      </c>
      <c r="M1229" t="s"/>
      <c r="N1229" t="s">
        <v>382</v>
      </c>
      <c r="O1229" t="s">
        <v>79</v>
      </c>
      <c r="P1229" t="s">
        <v>368</v>
      </c>
      <c r="Q1229" t="s"/>
      <c r="R1229" t="s">
        <v>162</v>
      </c>
      <c r="S1229" t="s">
        <v>386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HYPERLINK("https://hotel-media.eclerx.com/savepage/tk_15459882517061942_sr_71.html","info")</f>
        <v/>
      </c>
      <c r="AA1229" t="n">
        <v>-2329678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/>
      <c r="AO1229" t="s"/>
      <c r="AP1229" t="n">
        <v>47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2329678</v>
      </c>
      <c r="AZ1229" t="s">
        <v>369</v>
      </c>
      <c r="BA1229" t="s"/>
      <c r="BB1229" t="n">
        <v>112059</v>
      </c>
      <c r="BC1229" t="n">
        <v>42.6864</v>
      </c>
      <c r="BD1229" t="n">
        <v>42.6864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368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290</v>
      </c>
      <c r="L1230" t="s">
        <v>77</v>
      </c>
      <c r="M1230" t="s"/>
      <c r="N1230" t="s">
        <v>387</v>
      </c>
      <c r="O1230" t="s">
        <v>79</v>
      </c>
      <c r="P1230" t="s">
        <v>368</v>
      </c>
      <c r="Q1230" t="s"/>
      <c r="R1230" t="s">
        <v>162</v>
      </c>
      <c r="S1230" t="s">
        <v>388</v>
      </c>
      <c r="T1230" t="s">
        <v>82</v>
      </c>
      <c r="U1230" t="s"/>
      <c r="V1230" t="s">
        <v>83</v>
      </c>
      <c r="W1230" t="s">
        <v>105</v>
      </c>
      <c r="X1230" t="s"/>
      <c r="Y1230" t="s">
        <v>85</v>
      </c>
      <c r="Z1230">
        <f>HYPERLINK("https://hotel-media.eclerx.com/savepage/tk_15459882517061942_sr_71.html","info")</f>
        <v/>
      </c>
      <c r="AA1230" t="n">
        <v>-2329678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/>
      <c r="AO1230" t="s"/>
      <c r="AP1230" t="n">
        <v>47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2329678</v>
      </c>
      <c r="AZ1230" t="s">
        <v>369</v>
      </c>
      <c r="BA1230" t="s"/>
      <c r="BB1230" t="n">
        <v>112059</v>
      </c>
      <c r="BC1230" t="n">
        <v>42.6864</v>
      </c>
      <c r="BD1230" t="n">
        <v>42.6864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368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290.33</v>
      </c>
      <c r="L1231" t="s">
        <v>77</v>
      </c>
      <c r="M1231" t="s"/>
      <c r="N1231" t="s">
        <v>350</v>
      </c>
      <c r="O1231" t="s">
        <v>79</v>
      </c>
      <c r="P1231" t="s">
        <v>368</v>
      </c>
      <c r="Q1231" t="s"/>
      <c r="R1231" t="s">
        <v>162</v>
      </c>
      <c r="S1231" t="s">
        <v>389</v>
      </c>
      <c r="T1231" t="s">
        <v>82</v>
      </c>
      <c r="U1231" t="s"/>
      <c r="V1231" t="s">
        <v>83</v>
      </c>
      <c r="W1231" t="s">
        <v>105</v>
      </c>
      <c r="X1231" t="s"/>
      <c r="Y1231" t="s">
        <v>85</v>
      </c>
      <c r="Z1231">
        <f>HYPERLINK("https://hotel-media.eclerx.com/savepage/tk_15459882517061942_sr_71.html","info")</f>
        <v/>
      </c>
      <c r="AA1231" t="n">
        <v>-2329678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/>
      <c r="AO1231" t="s"/>
      <c r="AP1231" t="n">
        <v>47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2329678</v>
      </c>
      <c r="AZ1231" t="s">
        <v>369</v>
      </c>
      <c r="BA1231" t="s"/>
      <c r="BB1231" t="n">
        <v>112059</v>
      </c>
      <c r="BC1231" t="n">
        <v>42.6864</v>
      </c>
      <c r="BD1231" t="n">
        <v>42.6864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368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290.67</v>
      </c>
      <c r="L1232" t="s">
        <v>77</v>
      </c>
      <c r="M1232" t="s"/>
      <c r="N1232" t="s">
        <v>387</v>
      </c>
      <c r="O1232" t="s">
        <v>79</v>
      </c>
      <c r="P1232" t="s">
        <v>368</v>
      </c>
      <c r="Q1232" t="s"/>
      <c r="R1232" t="s">
        <v>162</v>
      </c>
      <c r="S1232" t="s">
        <v>390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HYPERLINK("https://hotel-media.eclerx.com/savepage/tk_15459882517061942_sr_71.html","info")</f>
        <v/>
      </c>
      <c r="AA1232" t="n">
        <v>-2329678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/>
      <c r="AO1232" t="s"/>
      <c r="AP1232" t="n">
        <v>47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2329678</v>
      </c>
      <c r="AZ1232" t="s">
        <v>369</v>
      </c>
      <c r="BA1232" t="s"/>
      <c r="BB1232" t="n">
        <v>112059</v>
      </c>
      <c r="BC1232" t="n">
        <v>42.6864</v>
      </c>
      <c r="BD1232" t="n">
        <v>42.6864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368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291</v>
      </c>
      <c r="L1233" t="s">
        <v>77</v>
      </c>
      <c r="M1233" t="s"/>
      <c r="N1233" t="s">
        <v>350</v>
      </c>
      <c r="O1233" t="s">
        <v>79</v>
      </c>
      <c r="P1233" t="s">
        <v>368</v>
      </c>
      <c r="Q1233" t="s"/>
      <c r="R1233" t="s">
        <v>162</v>
      </c>
      <c r="S1233" t="s">
        <v>391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HYPERLINK("https://hotel-media.eclerx.com/savepage/tk_15459882517061942_sr_71.html","info")</f>
        <v/>
      </c>
      <c r="AA1233" t="n">
        <v>-2329678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/>
      <c r="AO1233" t="s"/>
      <c r="AP1233" t="n">
        <v>47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2329678</v>
      </c>
      <c r="AZ1233" t="s">
        <v>369</v>
      </c>
      <c r="BA1233" t="s"/>
      <c r="BB1233" t="n">
        <v>112059</v>
      </c>
      <c r="BC1233" t="n">
        <v>42.6864</v>
      </c>
      <c r="BD1233" t="n">
        <v>42.6864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368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322</v>
      </c>
      <c r="L1234" t="s">
        <v>77</v>
      </c>
      <c r="M1234" t="s"/>
      <c r="N1234" t="s">
        <v>387</v>
      </c>
      <c r="O1234" t="s">
        <v>79</v>
      </c>
      <c r="P1234" t="s">
        <v>368</v>
      </c>
      <c r="Q1234" t="s"/>
      <c r="R1234" t="s">
        <v>162</v>
      </c>
      <c r="S1234" t="s">
        <v>392</v>
      </c>
      <c r="T1234" t="s">
        <v>82</v>
      </c>
      <c r="U1234" t="s"/>
      <c r="V1234" t="s">
        <v>83</v>
      </c>
      <c r="W1234" t="s">
        <v>105</v>
      </c>
      <c r="X1234" t="s"/>
      <c r="Y1234" t="s">
        <v>85</v>
      </c>
      <c r="Z1234">
        <f>HYPERLINK("https://hotel-media.eclerx.com/savepage/tk_15459882517061942_sr_71.html","info")</f>
        <v/>
      </c>
      <c r="AA1234" t="n">
        <v>-2329678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/>
      <c r="AO1234" t="s"/>
      <c r="AP1234" t="n">
        <v>47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2329678</v>
      </c>
      <c r="AZ1234" t="s">
        <v>369</v>
      </c>
      <c r="BA1234" t="s"/>
      <c r="BB1234" t="n">
        <v>112059</v>
      </c>
      <c r="BC1234" t="n">
        <v>42.6864</v>
      </c>
      <c r="BD1234" t="n">
        <v>42.6864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368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322.33</v>
      </c>
      <c r="L1235" t="s">
        <v>77</v>
      </c>
      <c r="M1235" t="s"/>
      <c r="N1235" t="s">
        <v>350</v>
      </c>
      <c r="O1235" t="s">
        <v>79</v>
      </c>
      <c r="P1235" t="s">
        <v>368</v>
      </c>
      <c r="Q1235" t="s"/>
      <c r="R1235" t="s">
        <v>162</v>
      </c>
      <c r="S1235" t="s">
        <v>393</v>
      </c>
      <c r="T1235" t="s">
        <v>82</v>
      </c>
      <c r="U1235" t="s"/>
      <c r="V1235" t="s">
        <v>83</v>
      </c>
      <c r="W1235" t="s">
        <v>105</v>
      </c>
      <c r="X1235" t="s"/>
      <c r="Y1235" t="s">
        <v>85</v>
      </c>
      <c r="Z1235">
        <f>HYPERLINK("https://hotel-media.eclerx.com/savepage/tk_15459882517061942_sr_71.html","info")</f>
        <v/>
      </c>
      <c r="AA1235" t="n">
        <v>-2329678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/>
      <c r="AO1235" t="s"/>
      <c r="AP1235" t="n">
        <v>47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2329678</v>
      </c>
      <c r="AZ1235" t="s">
        <v>369</v>
      </c>
      <c r="BA1235" t="s"/>
      <c r="BB1235" t="n">
        <v>112059</v>
      </c>
      <c r="BC1235" t="n">
        <v>42.6864</v>
      </c>
      <c r="BD1235" t="n">
        <v>42.6864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368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341.67</v>
      </c>
      <c r="L1236" t="s">
        <v>77</v>
      </c>
      <c r="M1236" t="s"/>
      <c r="N1236" t="s">
        <v>387</v>
      </c>
      <c r="O1236" t="s">
        <v>79</v>
      </c>
      <c r="P1236" t="s">
        <v>368</v>
      </c>
      <c r="Q1236" t="s"/>
      <c r="R1236" t="s">
        <v>162</v>
      </c>
      <c r="S1236" t="s">
        <v>394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HYPERLINK("https://hotel-media.eclerx.com/savepage/tk_15459882517061942_sr_71.html","info")</f>
        <v/>
      </c>
      <c r="AA1236" t="n">
        <v>-2329678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/>
      <c r="AO1236" t="s"/>
      <c r="AP1236" t="n">
        <v>47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2329678</v>
      </c>
      <c r="AZ1236" t="s">
        <v>369</v>
      </c>
      <c r="BA1236" t="s"/>
      <c r="BB1236" t="n">
        <v>112059</v>
      </c>
      <c r="BC1236" t="n">
        <v>42.6864</v>
      </c>
      <c r="BD1236" t="n">
        <v>42.6864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368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342</v>
      </c>
      <c r="L1237" t="s">
        <v>77</v>
      </c>
      <c r="M1237" t="s"/>
      <c r="N1237" t="s">
        <v>350</v>
      </c>
      <c r="O1237" t="s">
        <v>79</v>
      </c>
      <c r="P1237" t="s">
        <v>368</v>
      </c>
      <c r="Q1237" t="s"/>
      <c r="R1237" t="s">
        <v>162</v>
      </c>
      <c r="S1237" t="s">
        <v>395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HYPERLINK("https://hotel-media.eclerx.com/savepage/tk_15459882517061942_sr_71.html","info")</f>
        <v/>
      </c>
      <c r="AA1237" t="n">
        <v>-2329678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/>
      <c r="AO1237" t="s"/>
      <c r="AP1237" t="n">
        <v>47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2329678</v>
      </c>
      <c r="AZ1237" t="s">
        <v>369</v>
      </c>
      <c r="BA1237" t="s"/>
      <c r="BB1237" t="n">
        <v>112059</v>
      </c>
      <c r="BC1237" t="n">
        <v>42.6864</v>
      </c>
      <c r="BD1237" t="n">
        <v>42.6864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410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18.67</v>
      </c>
      <c r="L1238" t="s">
        <v>77</v>
      </c>
      <c r="M1238" t="s"/>
      <c r="N1238" t="s">
        <v>206</v>
      </c>
      <c r="O1238" t="s">
        <v>79</v>
      </c>
      <c r="P1238" t="s">
        <v>410</v>
      </c>
      <c r="Q1238" t="s"/>
      <c r="R1238" t="s">
        <v>80</v>
      </c>
      <c r="S1238" t="s">
        <v>411</v>
      </c>
      <c r="T1238" t="s">
        <v>82</v>
      </c>
      <c r="U1238" t="s"/>
      <c r="V1238" t="s">
        <v>83</v>
      </c>
      <c r="W1238" t="s">
        <v>105</v>
      </c>
      <c r="X1238" t="s"/>
      <c r="Y1238" t="s">
        <v>85</v>
      </c>
      <c r="Z1238">
        <f>HYPERLINK("https://hotel-media.eclerx.com/savepage/tk_15459883642218242_sr_71.html","info")</f>
        <v/>
      </c>
      <c r="AA1238" t="n">
        <v>-6436355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106</v>
      </c>
      <c r="AL1238" t="s"/>
      <c r="AM1238" t="s"/>
      <c r="AN1238" t="s"/>
      <c r="AO1238" t="s"/>
      <c r="AP1238" t="n">
        <v>71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6436355</v>
      </c>
      <c r="AZ1238" t="s">
        <v>412</v>
      </c>
      <c r="BA1238" t="s"/>
      <c r="BB1238" t="n">
        <v>3786251</v>
      </c>
      <c r="BC1238" t="n">
        <v>42.4321</v>
      </c>
      <c r="BD1238" t="n">
        <v>42.4321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410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28</v>
      </c>
      <c r="L1239" t="s">
        <v>77</v>
      </c>
      <c r="M1239" t="s"/>
      <c r="N1239" t="s">
        <v>172</v>
      </c>
      <c r="O1239" t="s">
        <v>79</v>
      </c>
      <c r="P1239" t="s">
        <v>410</v>
      </c>
      <c r="Q1239" t="s"/>
      <c r="R1239" t="s">
        <v>80</v>
      </c>
      <c r="S1239" t="s">
        <v>211</v>
      </c>
      <c r="T1239" t="s">
        <v>82</v>
      </c>
      <c r="U1239" t="s"/>
      <c r="V1239" t="s">
        <v>83</v>
      </c>
      <c r="W1239" t="s">
        <v>105</v>
      </c>
      <c r="X1239" t="s"/>
      <c r="Y1239" t="s">
        <v>85</v>
      </c>
      <c r="Z1239">
        <f>HYPERLINK("https://hotel-media.eclerx.com/savepage/tk_15459883642218242_sr_71.html","info")</f>
        <v/>
      </c>
      <c r="AA1239" t="n">
        <v>-6436355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106</v>
      </c>
      <c r="AL1239" t="s"/>
      <c r="AM1239" t="s"/>
      <c r="AN1239" t="s"/>
      <c r="AO1239" t="s"/>
      <c r="AP1239" t="n">
        <v>71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6436355</v>
      </c>
      <c r="AZ1239" t="s">
        <v>412</v>
      </c>
      <c r="BA1239" t="s"/>
      <c r="BB1239" t="n">
        <v>3786251</v>
      </c>
      <c r="BC1239" t="n">
        <v>42.4321</v>
      </c>
      <c r="BD1239" t="n">
        <v>42.4321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823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30.33</v>
      </c>
      <c r="L1240" t="s">
        <v>77</v>
      </c>
      <c r="M1240" t="s"/>
      <c r="N1240" t="s">
        <v>122</v>
      </c>
      <c r="O1240" t="s">
        <v>79</v>
      </c>
      <c r="P1240" t="s">
        <v>823</v>
      </c>
      <c r="Q1240" t="s"/>
      <c r="R1240" t="s">
        <v>117</v>
      </c>
      <c r="S1240" t="s">
        <v>363</v>
      </c>
      <c r="T1240" t="s">
        <v>82</v>
      </c>
      <c r="U1240" t="s"/>
      <c r="V1240" t="s">
        <v>83</v>
      </c>
      <c r="W1240" t="s">
        <v>105</v>
      </c>
      <c r="X1240" t="s"/>
      <c r="Y1240" t="s">
        <v>85</v>
      </c>
      <c r="Z1240">
        <f>HYPERLINK("https://hotel-media.eclerx.com/savepage/tk_15459883409573343_sr_71.html","info")</f>
        <v/>
      </c>
      <c r="AA1240" t="n">
        <v>-2329991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/>
      <c r="AO1240" t="s"/>
      <c r="AP1240" t="n">
        <v>66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2329991</v>
      </c>
      <c r="AZ1240" t="s">
        <v>824</v>
      </c>
      <c r="BA1240" t="s"/>
      <c r="BB1240" t="n">
        <v>316481</v>
      </c>
      <c r="BC1240" t="n">
        <v>42.6772</v>
      </c>
      <c r="BD1240" t="n">
        <v>42.6772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823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31.67</v>
      </c>
      <c r="L1241" t="s">
        <v>77</v>
      </c>
      <c r="M1241" t="s"/>
      <c r="N1241" t="s">
        <v>131</v>
      </c>
      <c r="O1241" t="s">
        <v>79</v>
      </c>
      <c r="P1241" t="s">
        <v>823</v>
      </c>
      <c r="Q1241" t="s"/>
      <c r="R1241" t="s">
        <v>117</v>
      </c>
      <c r="S1241" t="s">
        <v>228</v>
      </c>
      <c r="T1241" t="s">
        <v>82</v>
      </c>
      <c r="U1241" t="s"/>
      <c r="V1241" t="s">
        <v>83</v>
      </c>
      <c r="W1241" t="s">
        <v>105</v>
      </c>
      <c r="X1241" t="s"/>
      <c r="Y1241" t="s">
        <v>85</v>
      </c>
      <c r="Z1241">
        <f>HYPERLINK("https://hotel-media.eclerx.com/savepage/tk_15459883409573343_sr_71.html","info")</f>
        <v/>
      </c>
      <c r="AA1241" t="n">
        <v>-2329991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/>
      <c r="AO1241" t="s"/>
      <c r="AP1241" t="n">
        <v>66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2329991</v>
      </c>
      <c r="AZ1241" t="s">
        <v>824</v>
      </c>
      <c r="BA1241" t="s"/>
      <c r="BB1241" t="n">
        <v>316481</v>
      </c>
      <c r="BC1241" t="n">
        <v>42.6772</v>
      </c>
      <c r="BD1241" t="n">
        <v>42.6772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823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35.33</v>
      </c>
      <c r="L1242" t="s">
        <v>77</v>
      </c>
      <c r="M1242" t="s"/>
      <c r="N1242" t="s">
        <v>131</v>
      </c>
      <c r="O1242" t="s">
        <v>79</v>
      </c>
      <c r="P1242" t="s">
        <v>823</v>
      </c>
      <c r="Q1242" t="s"/>
      <c r="R1242" t="s">
        <v>117</v>
      </c>
      <c r="S1242" t="s">
        <v>95</v>
      </c>
      <c r="T1242" t="s">
        <v>82</v>
      </c>
      <c r="U1242" t="s"/>
      <c r="V1242" t="s">
        <v>83</v>
      </c>
      <c r="W1242" t="s">
        <v>105</v>
      </c>
      <c r="X1242" t="s"/>
      <c r="Y1242" t="s">
        <v>85</v>
      </c>
      <c r="Z1242">
        <f>HYPERLINK("https://hotel-media.eclerx.com/savepage/tk_15459883409573343_sr_71.html","info")</f>
        <v/>
      </c>
      <c r="AA1242" t="n">
        <v>-2329991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/>
      <c r="AO1242" t="s"/>
      <c r="AP1242" t="n">
        <v>66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2329991</v>
      </c>
      <c r="AZ1242" t="s">
        <v>824</v>
      </c>
      <c r="BA1242" t="s"/>
      <c r="BB1242" t="n">
        <v>316481</v>
      </c>
      <c r="BC1242" t="n">
        <v>42.6772</v>
      </c>
      <c r="BD1242" t="n">
        <v>42.6772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823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35.33</v>
      </c>
      <c r="L1243" t="s">
        <v>77</v>
      </c>
      <c r="M1243" t="s"/>
      <c r="N1243" t="s">
        <v>122</v>
      </c>
      <c r="O1243" t="s">
        <v>79</v>
      </c>
      <c r="P1243" t="s">
        <v>823</v>
      </c>
      <c r="Q1243" t="s"/>
      <c r="R1243" t="s">
        <v>117</v>
      </c>
      <c r="S1243" t="s">
        <v>95</v>
      </c>
      <c r="T1243" t="s">
        <v>82</v>
      </c>
      <c r="U1243" t="s"/>
      <c r="V1243" t="s">
        <v>83</v>
      </c>
      <c r="W1243" t="s">
        <v>105</v>
      </c>
      <c r="X1243" t="s"/>
      <c r="Y1243" t="s">
        <v>85</v>
      </c>
      <c r="Z1243">
        <f>HYPERLINK("https://hotel-media.eclerx.com/savepage/tk_15459883409573343_sr_71.html","info")</f>
        <v/>
      </c>
      <c r="AA1243" t="n">
        <v>-2329991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/>
      <c r="AO1243" t="s"/>
      <c r="AP1243" t="n">
        <v>66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2329991</v>
      </c>
      <c r="AZ1243" t="s">
        <v>824</v>
      </c>
      <c r="BA1243" t="s"/>
      <c r="BB1243" t="n">
        <v>316481</v>
      </c>
      <c r="BC1243" t="n">
        <v>42.6772</v>
      </c>
      <c r="BD1243" t="n">
        <v>42.6772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823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35.67</v>
      </c>
      <c r="L1244" t="s">
        <v>77</v>
      </c>
      <c r="M1244" t="s"/>
      <c r="N1244" t="s">
        <v>825</v>
      </c>
      <c r="O1244" t="s">
        <v>79</v>
      </c>
      <c r="P1244" t="s">
        <v>823</v>
      </c>
      <c r="Q1244" t="s"/>
      <c r="R1244" t="s">
        <v>117</v>
      </c>
      <c r="S1244" t="s">
        <v>267</v>
      </c>
      <c r="T1244" t="s">
        <v>82</v>
      </c>
      <c r="U1244" t="s"/>
      <c r="V1244" t="s">
        <v>83</v>
      </c>
      <c r="W1244" t="s">
        <v>105</v>
      </c>
      <c r="X1244" t="s"/>
      <c r="Y1244" t="s">
        <v>85</v>
      </c>
      <c r="Z1244">
        <f>HYPERLINK("https://hotel-media.eclerx.com/savepage/tk_15459883409573343_sr_71.html","info")</f>
        <v/>
      </c>
      <c r="AA1244" t="n">
        <v>-2329991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/>
      <c r="AO1244" t="s"/>
      <c r="AP1244" t="n">
        <v>66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2329991</v>
      </c>
      <c r="AZ1244" t="s">
        <v>824</v>
      </c>
      <c r="BA1244" t="s"/>
      <c r="BB1244" t="n">
        <v>316481</v>
      </c>
      <c r="BC1244" t="n">
        <v>42.6772</v>
      </c>
      <c r="BD1244" t="n">
        <v>42.6772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823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39</v>
      </c>
      <c r="L1245" t="s">
        <v>77</v>
      </c>
      <c r="M1245" t="s"/>
      <c r="N1245" t="s">
        <v>120</v>
      </c>
      <c r="O1245" t="s">
        <v>79</v>
      </c>
      <c r="P1245" t="s">
        <v>823</v>
      </c>
      <c r="Q1245" t="s"/>
      <c r="R1245" t="s">
        <v>117</v>
      </c>
      <c r="S1245" t="s">
        <v>409</v>
      </c>
      <c r="T1245" t="s">
        <v>82</v>
      </c>
      <c r="U1245" t="s"/>
      <c r="V1245" t="s">
        <v>83</v>
      </c>
      <c r="W1245" t="s">
        <v>105</v>
      </c>
      <c r="X1245" t="s"/>
      <c r="Y1245" t="s">
        <v>85</v>
      </c>
      <c r="Z1245">
        <f>HYPERLINK("https://hotel-media.eclerx.com/savepage/tk_15459883409573343_sr_71.html","info")</f>
        <v/>
      </c>
      <c r="AA1245" t="n">
        <v>-2329991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/>
      <c r="AO1245" t="s"/>
      <c r="AP1245" t="n">
        <v>66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2329991</v>
      </c>
      <c r="AZ1245" t="s">
        <v>824</v>
      </c>
      <c r="BA1245" t="s"/>
      <c r="BB1245" t="n">
        <v>316481</v>
      </c>
      <c r="BC1245" t="n">
        <v>42.6772</v>
      </c>
      <c r="BD1245" t="n">
        <v>42.6772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823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40</v>
      </c>
      <c r="L1246" t="s">
        <v>77</v>
      </c>
      <c r="M1246" t="s"/>
      <c r="N1246" t="s">
        <v>122</v>
      </c>
      <c r="O1246" t="s">
        <v>79</v>
      </c>
      <c r="P1246" t="s">
        <v>823</v>
      </c>
      <c r="Q1246" t="s"/>
      <c r="R1246" t="s">
        <v>117</v>
      </c>
      <c r="S1246" t="s">
        <v>352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HYPERLINK("https://hotel-media.eclerx.com/savepage/tk_15459883409573343_sr_71.html","info")</f>
        <v/>
      </c>
      <c r="AA1246" t="n">
        <v>-2329991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/>
      <c r="AO1246" t="s"/>
      <c r="AP1246" t="n">
        <v>66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2329991</v>
      </c>
      <c r="AZ1246" t="s">
        <v>824</v>
      </c>
      <c r="BA1246" t="s"/>
      <c r="BB1246" t="n">
        <v>316481</v>
      </c>
      <c r="BC1246" t="n">
        <v>42.6772</v>
      </c>
      <c r="BD1246" t="n">
        <v>42.6772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823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42</v>
      </c>
      <c r="L1247" t="s">
        <v>77</v>
      </c>
      <c r="M1247" t="s"/>
      <c r="N1247" t="s">
        <v>825</v>
      </c>
      <c r="O1247" t="s">
        <v>79</v>
      </c>
      <c r="P1247" t="s">
        <v>823</v>
      </c>
      <c r="Q1247" t="s"/>
      <c r="R1247" t="s">
        <v>117</v>
      </c>
      <c r="S1247" t="s">
        <v>354</v>
      </c>
      <c r="T1247" t="s">
        <v>82</v>
      </c>
      <c r="U1247" t="s"/>
      <c r="V1247" t="s">
        <v>83</v>
      </c>
      <c r="W1247" t="s">
        <v>105</v>
      </c>
      <c r="X1247" t="s"/>
      <c r="Y1247" t="s">
        <v>85</v>
      </c>
      <c r="Z1247">
        <f>HYPERLINK("https://hotel-media.eclerx.com/savepage/tk_15459883409573343_sr_71.html","info")</f>
        <v/>
      </c>
      <c r="AA1247" t="n">
        <v>-2329991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/>
      <c r="AO1247" t="s"/>
      <c r="AP1247" t="n">
        <v>66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2329991</v>
      </c>
      <c r="AZ1247" t="s">
        <v>824</v>
      </c>
      <c r="BA1247" t="s"/>
      <c r="BB1247" t="n">
        <v>316481</v>
      </c>
      <c r="BC1247" t="n">
        <v>42.6772</v>
      </c>
      <c r="BD1247" t="n">
        <v>42.6772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823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42</v>
      </c>
      <c r="L1248" t="s">
        <v>77</v>
      </c>
      <c r="M1248" t="s"/>
      <c r="N1248" t="s">
        <v>120</v>
      </c>
      <c r="O1248" t="s">
        <v>79</v>
      </c>
      <c r="P1248" t="s">
        <v>823</v>
      </c>
      <c r="Q1248" t="s"/>
      <c r="R1248" t="s">
        <v>117</v>
      </c>
      <c r="S1248" t="s">
        <v>354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HYPERLINK("https://hotel-media.eclerx.com/savepage/tk_15459883409573343_sr_71.html","info")</f>
        <v/>
      </c>
      <c r="AA1248" t="n">
        <v>-2329991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/>
      <c r="AO1248" t="s"/>
      <c r="AP1248" t="n">
        <v>66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2329991</v>
      </c>
      <c r="AZ1248" t="s">
        <v>824</v>
      </c>
      <c r="BA1248" t="s"/>
      <c r="BB1248" t="n">
        <v>316481</v>
      </c>
      <c r="BC1248" t="n">
        <v>42.6772</v>
      </c>
      <c r="BD1248" t="n">
        <v>42.6772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823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43.67</v>
      </c>
      <c r="L1249" t="s">
        <v>77</v>
      </c>
      <c r="M1249" t="s"/>
      <c r="N1249" t="s">
        <v>122</v>
      </c>
      <c r="O1249" t="s">
        <v>79</v>
      </c>
      <c r="P1249" t="s">
        <v>823</v>
      </c>
      <c r="Q1249" t="s"/>
      <c r="R1249" t="s">
        <v>117</v>
      </c>
      <c r="S1249" t="s">
        <v>289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HYPERLINK("https://hotel-media.eclerx.com/savepage/tk_15459883409573343_sr_71.html","info")</f>
        <v/>
      </c>
      <c r="AA1249" t="n">
        <v>-2329991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/>
      <c r="AO1249" t="s"/>
      <c r="AP1249" t="n">
        <v>66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2329991</v>
      </c>
      <c r="AZ1249" t="s">
        <v>824</v>
      </c>
      <c r="BA1249" t="s"/>
      <c r="BB1249" t="n">
        <v>316481</v>
      </c>
      <c r="BC1249" t="n">
        <v>42.6772</v>
      </c>
      <c r="BD1249" t="n">
        <v>42.6772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823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44.33</v>
      </c>
      <c r="L1250" t="s">
        <v>77</v>
      </c>
      <c r="M1250" t="s"/>
      <c r="N1250" t="s">
        <v>826</v>
      </c>
      <c r="O1250" t="s">
        <v>79</v>
      </c>
      <c r="P1250" t="s">
        <v>823</v>
      </c>
      <c r="Q1250" t="s"/>
      <c r="R1250" t="s">
        <v>117</v>
      </c>
      <c r="S1250" t="s">
        <v>216</v>
      </c>
      <c r="T1250" t="s">
        <v>82</v>
      </c>
      <c r="U1250" t="s"/>
      <c r="V1250" t="s">
        <v>83</v>
      </c>
      <c r="W1250" t="s">
        <v>105</v>
      </c>
      <c r="X1250" t="s"/>
      <c r="Y1250" t="s">
        <v>85</v>
      </c>
      <c r="Z1250">
        <f>HYPERLINK("https://hotel-media.eclerx.com/savepage/tk_15459883409573343_sr_71.html","info")</f>
        <v/>
      </c>
      <c r="AA1250" t="n">
        <v>-2329991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/>
      <c r="AO1250" t="s"/>
      <c r="AP1250" t="n">
        <v>66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2329991</v>
      </c>
      <c r="AZ1250" t="s">
        <v>824</v>
      </c>
      <c r="BA1250" t="s"/>
      <c r="BB1250" t="n">
        <v>316481</v>
      </c>
      <c r="BC1250" t="n">
        <v>42.6772</v>
      </c>
      <c r="BD1250" t="n">
        <v>42.6772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823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45.33</v>
      </c>
      <c r="L1251" t="s">
        <v>77</v>
      </c>
      <c r="M1251" t="s"/>
      <c r="N1251" t="s">
        <v>825</v>
      </c>
      <c r="O1251" t="s">
        <v>79</v>
      </c>
      <c r="P1251" t="s">
        <v>823</v>
      </c>
      <c r="Q1251" t="s"/>
      <c r="R1251" t="s">
        <v>117</v>
      </c>
      <c r="S1251" t="s">
        <v>127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HYPERLINK("https://hotel-media.eclerx.com/savepage/tk_15459883409573343_sr_71.html","info")</f>
        <v/>
      </c>
      <c r="AA1251" t="n">
        <v>-2329991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/>
      <c r="AO1251" t="s"/>
      <c r="AP1251" t="n">
        <v>66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2329991</v>
      </c>
      <c r="AZ1251" t="s">
        <v>824</v>
      </c>
      <c r="BA1251" t="s"/>
      <c r="BB1251" t="n">
        <v>316481</v>
      </c>
      <c r="BC1251" t="n">
        <v>42.6772</v>
      </c>
      <c r="BD1251" t="n">
        <v>42.6772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823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46</v>
      </c>
      <c r="L1252" t="s">
        <v>77</v>
      </c>
      <c r="M1252" t="s"/>
      <c r="N1252" t="s">
        <v>131</v>
      </c>
      <c r="O1252" t="s">
        <v>79</v>
      </c>
      <c r="P1252" t="s">
        <v>823</v>
      </c>
      <c r="Q1252" t="s"/>
      <c r="R1252" t="s">
        <v>117</v>
      </c>
      <c r="S1252" t="s">
        <v>551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HYPERLINK("https://hotel-media.eclerx.com/savepage/tk_15459883409573343_sr_71.html","info")</f>
        <v/>
      </c>
      <c r="AA1252" t="n">
        <v>-2329991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/>
      <c r="AO1252" t="s"/>
      <c r="AP1252" t="n">
        <v>66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2329991</v>
      </c>
      <c r="AZ1252" t="s">
        <v>824</v>
      </c>
      <c r="BA1252" t="s"/>
      <c r="BB1252" t="n">
        <v>316481</v>
      </c>
      <c r="BC1252" t="n">
        <v>42.6772</v>
      </c>
      <c r="BD1252" t="n">
        <v>42.6772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823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47.33</v>
      </c>
      <c r="L1253" t="s">
        <v>77</v>
      </c>
      <c r="M1253" t="s"/>
      <c r="N1253" t="s">
        <v>826</v>
      </c>
      <c r="O1253" t="s">
        <v>79</v>
      </c>
      <c r="P1253" t="s">
        <v>823</v>
      </c>
      <c r="Q1253" t="s"/>
      <c r="R1253" t="s">
        <v>117</v>
      </c>
      <c r="S1253" t="s">
        <v>420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HYPERLINK("https://hotel-media.eclerx.com/savepage/tk_15459883409573343_sr_71.html","info")</f>
        <v/>
      </c>
      <c r="AA1253" t="n">
        <v>-2329991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/>
      <c r="AO1253" t="s"/>
      <c r="AP1253" t="n">
        <v>66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2329991</v>
      </c>
      <c r="AZ1253" t="s">
        <v>824</v>
      </c>
      <c r="BA1253" t="s"/>
      <c r="BB1253" t="n">
        <v>316481</v>
      </c>
      <c r="BC1253" t="n">
        <v>42.6772</v>
      </c>
      <c r="BD1253" t="n">
        <v>42.6772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823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48.67</v>
      </c>
      <c r="L1254" t="s">
        <v>77</v>
      </c>
      <c r="M1254" t="s"/>
      <c r="N1254" t="s">
        <v>827</v>
      </c>
      <c r="O1254" t="s">
        <v>79</v>
      </c>
      <c r="P1254" t="s">
        <v>823</v>
      </c>
      <c r="Q1254" t="s"/>
      <c r="R1254" t="s">
        <v>117</v>
      </c>
      <c r="S1254" t="s">
        <v>188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HYPERLINK("https://hotel-media.eclerx.com/savepage/tk_15459883409573343_sr_71.html","info")</f>
        <v/>
      </c>
      <c r="AA1254" t="n">
        <v>-2329991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/>
      <c r="AO1254" t="s"/>
      <c r="AP1254" t="n">
        <v>66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2329991</v>
      </c>
      <c r="AZ1254" t="s">
        <v>824</v>
      </c>
      <c r="BA1254" t="s"/>
      <c r="BB1254" t="n">
        <v>316481</v>
      </c>
      <c r="BC1254" t="n">
        <v>42.6772</v>
      </c>
      <c r="BD1254" t="n">
        <v>42.6772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823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48.67</v>
      </c>
      <c r="L1255" t="s">
        <v>77</v>
      </c>
      <c r="M1255" t="s"/>
      <c r="N1255" t="s">
        <v>825</v>
      </c>
      <c r="O1255" t="s">
        <v>79</v>
      </c>
      <c r="P1255" t="s">
        <v>823</v>
      </c>
      <c r="Q1255" t="s"/>
      <c r="R1255" t="s">
        <v>117</v>
      </c>
      <c r="S1255" t="s">
        <v>188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HYPERLINK("https://hotel-media.eclerx.com/savepage/tk_15459883409573343_sr_71.html","info")</f>
        <v/>
      </c>
      <c r="AA1255" t="n">
        <v>-2329991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/>
      <c r="AO1255" t="s"/>
      <c r="AP1255" t="n">
        <v>66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2329991</v>
      </c>
      <c r="AZ1255" t="s">
        <v>824</v>
      </c>
      <c r="BA1255" t="s"/>
      <c r="BB1255" t="n">
        <v>316481</v>
      </c>
      <c r="BC1255" t="n">
        <v>42.6772</v>
      </c>
      <c r="BD1255" t="n">
        <v>42.6772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823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59.67</v>
      </c>
      <c r="L1256" t="s">
        <v>77</v>
      </c>
      <c r="M1256" t="s"/>
      <c r="N1256" t="s">
        <v>275</v>
      </c>
      <c r="O1256" t="s">
        <v>79</v>
      </c>
      <c r="P1256" t="s">
        <v>823</v>
      </c>
      <c r="Q1256" t="s"/>
      <c r="R1256" t="s">
        <v>117</v>
      </c>
      <c r="S1256" t="s">
        <v>264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HYPERLINK("https://hotel-media.eclerx.com/savepage/tk_15459883409573343_sr_71.html","info")</f>
        <v/>
      </c>
      <c r="AA1256" t="n">
        <v>-2329991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/>
      <c r="AO1256" t="s"/>
      <c r="AP1256" t="n">
        <v>66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2329991</v>
      </c>
      <c r="AZ1256" t="s">
        <v>824</v>
      </c>
      <c r="BA1256" t="s"/>
      <c r="BB1256" t="n">
        <v>316481</v>
      </c>
      <c r="BC1256" t="n">
        <v>42.6772</v>
      </c>
      <c r="BD1256" t="n">
        <v>42.6772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823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73.33</v>
      </c>
      <c r="L1257" t="s">
        <v>77</v>
      </c>
      <c r="M1257" t="s"/>
      <c r="N1257" t="s">
        <v>504</v>
      </c>
      <c r="O1257" t="s">
        <v>79</v>
      </c>
      <c r="P1257" t="s">
        <v>823</v>
      </c>
      <c r="Q1257" t="s"/>
      <c r="R1257" t="s">
        <v>117</v>
      </c>
      <c r="S1257" t="s">
        <v>828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HYPERLINK("https://hotel-media.eclerx.com/savepage/tk_15459883409573343_sr_71.html","info")</f>
        <v/>
      </c>
      <c r="AA1257" t="n">
        <v>-2329991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/>
      <c r="AO1257" t="s"/>
      <c r="AP1257" t="n">
        <v>66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2329991</v>
      </c>
      <c r="AZ1257" t="s">
        <v>824</v>
      </c>
      <c r="BA1257" t="s"/>
      <c r="BB1257" t="n">
        <v>316481</v>
      </c>
      <c r="BC1257" t="n">
        <v>42.6772</v>
      </c>
      <c r="BD1257" t="n">
        <v>42.6772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180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29.33</v>
      </c>
      <c r="L1258" t="s">
        <v>77</v>
      </c>
      <c r="M1258" t="s"/>
      <c r="N1258" t="s">
        <v>122</v>
      </c>
      <c r="O1258" t="s">
        <v>79</v>
      </c>
      <c r="P1258" t="s">
        <v>180</v>
      </c>
      <c r="Q1258" t="s"/>
      <c r="R1258" t="s">
        <v>80</v>
      </c>
      <c r="S1258" t="s">
        <v>181</v>
      </c>
      <c r="T1258" t="s">
        <v>82</v>
      </c>
      <c r="U1258" t="s"/>
      <c r="V1258" t="s">
        <v>83</v>
      </c>
      <c r="W1258" t="s">
        <v>105</v>
      </c>
      <c r="X1258" t="s"/>
      <c r="Y1258" t="s">
        <v>85</v>
      </c>
      <c r="Z1258">
        <f>HYPERLINK("https://hotel-media.eclerx.com/savepage/tk_15459881330493577_sr_70.html","info")</f>
        <v/>
      </c>
      <c r="AA1258" t="n">
        <v>-2329387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/>
      <c r="AO1258" t="s"/>
      <c r="AP1258" t="n">
        <v>22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2329387</v>
      </c>
      <c r="AZ1258" t="s">
        <v>182</v>
      </c>
      <c r="BA1258" t="s"/>
      <c r="BB1258" t="n">
        <v>1310435</v>
      </c>
      <c r="BC1258" t="n">
        <v>42.7075</v>
      </c>
      <c r="BD1258" t="n">
        <v>42.7075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180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29.67</v>
      </c>
      <c r="L1259" t="s">
        <v>77</v>
      </c>
      <c r="M1259" t="s"/>
      <c r="N1259" t="s">
        <v>122</v>
      </c>
      <c r="O1259" t="s">
        <v>79</v>
      </c>
      <c r="P1259" t="s">
        <v>180</v>
      </c>
      <c r="Q1259" t="s"/>
      <c r="R1259" t="s">
        <v>80</v>
      </c>
      <c r="S1259" t="s">
        <v>183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HYPERLINK("https://hotel-media.eclerx.com/savepage/tk_15459881330493577_sr_70.html","info")</f>
        <v/>
      </c>
      <c r="AA1259" t="n">
        <v>-2329387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/>
      <c r="AO1259" t="s"/>
      <c r="AP1259" t="n">
        <v>22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2329387</v>
      </c>
      <c r="AZ1259" t="s">
        <v>182</v>
      </c>
      <c r="BA1259" t="s"/>
      <c r="BB1259" t="n">
        <v>1310435</v>
      </c>
      <c r="BC1259" t="n">
        <v>42.7075</v>
      </c>
      <c r="BD1259" t="n">
        <v>42.7075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180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32.67</v>
      </c>
      <c r="L1260" t="s">
        <v>77</v>
      </c>
      <c r="M1260" t="s"/>
      <c r="N1260" t="s">
        <v>184</v>
      </c>
      <c r="O1260" t="s">
        <v>79</v>
      </c>
      <c r="P1260" t="s">
        <v>180</v>
      </c>
      <c r="Q1260" t="s"/>
      <c r="R1260" t="s">
        <v>80</v>
      </c>
      <c r="S1260" t="s">
        <v>81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HYPERLINK("https://hotel-media.eclerx.com/savepage/tk_15459881330493577_sr_70.html","info")</f>
        <v/>
      </c>
      <c r="AA1260" t="n">
        <v>-2329387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/>
      <c r="AO1260" t="s"/>
      <c r="AP1260" t="n">
        <v>22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2329387</v>
      </c>
      <c r="AZ1260" t="s">
        <v>182</v>
      </c>
      <c r="BA1260" t="s"/>
      <c r="BB1260" t="n">
        <v>1310435</v>
      </c>
      <c r="BC1260" t="n">
        <v>42.7075</v>
      </c>
      <c r="BD1260" t="n">
        <v>42.7075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180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34</v>
      </c>
      <c r="L1261" t="s">
        <v>77</v>
      </c>
      <c r="M1261" t="s"/>
      <c r="N1261" t="s">
        <v>122</v>
      </c>
      <c r="O1261" t="s">
        <v>79</v>
      </c>
      <c r="P1261" t="s">
        <v>180</v>
      </c>
      <c r="Q1261" t="s"/>
      <c r="R1261" t="s">
        <v>80</v>
      </c>
      <c r="S1261" t="s">
        <v>185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HYPERLINK("https://hotel-media.eclerx.com/savepage/tk_15459881330493577_sr_70.html","info")</f>
        <v/>
      </c>
      <c r="AA1261" t="n">
        <v>-2329387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/>
      <c r="AO1261" t="s"/>
      <c r="AP1261" t="n">
        <v>22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2329387</v>
      </c>
      <c r="AZ1261" t="s">
        <v>182</v>
      </c>
      <c r="BA1261" t="s"/>
      <c r="BB1261" t="n">
        <v>1310435</v>
      </c>
      <c r="BC1261" t="n">
        <v>42.7075</v>
      </c>
      <c r="BD1261" t="n">
        <v>42.7075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180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34.67</v>
      </c>
      <c r="L1262" t="s">
        <v>77</v>
      </c>
      <c r="M1262" t="s"/>
      <c r="N1262" t="s">
        <v>184</v>
      </c>
      <c r="O1262" t="s">
        <v>79</v>
      </c>
      <c r="P1262" t="s">
        <v>180</v>
      </c>
      <c r="Q1262" t="s"/>
      <c r="R1262" t="s">
        <v>80</v>
      </c>
      <c r="S1262" t="s">
        <v>92</v>
      </c>
      <c r="T1262" t="s">
        <v>82</v>
      </c>
      <c r="U1262" t="s"/>
      <c r="V1262" t="s">
        <v>83</v>
      </c>
      <c r="W1262" t="s">
        <v>105</v>
      </c>
      <c r="X1262" t="s"/>
      <c r="Y1262" t="s">
        <v>85</v>
      </c>
      <c r="Z1262">
        <f>HYPERLINK("https://hotel-media.eclerx.com/savepage/tk_15459881330493577_sr_70.html","info")</f>
        <v/>
      </c>
      <c r="AA1262" t="n">
        <v>-2329387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/>
      <c r="AO1262" t="s"/>
      <c r="AP1262" t="n">
        <v>22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2329387</v>
      </c>
      <c r="AZ1262" t="s">
        <v>182</v>
      </c>
      <c r="BA1262" t="s"/>
      <c r="BB1262" t="n">
        <v>1310435</v>
      </c>
      <c r="BC1262" t="n">
        <v>42.7075</v>
      </c>
      <c r="BD1262" t="n">
        <v>42.7075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180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37.33</v>
      </c>
      <c r="L1263" t="s">
        <v>77</v>
      </c>
      <c r="M1263" t="s"/>
      <c r="N1263" t="s">
        <v>184</v>
      </c>
      <c r="O1263" t="s">
        <v>79</v>
      </c>
      <c r="P1263" t="s">
        <v>180</v>
      </c>
      <c r="Q1263" t="s"/>
      <c r="R1263" t="s">
        <v>80</v>
      </c>
      <c r="S1263" t="s">
        <v>121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HYPERLINK("https://hotel-media.eclerx.com/savepage/tk_15459881330493577_sr_70.html","info")</f>
        <v/>
      </c>
      <c r="AA1263" t="n">
        <v>-2329387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/>
      <c r="AO1263" t="s"/>
      <c r="AP1263" t="n">
        <v>22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2329387</v>
      </c>
      <c r="AZ1263" t="s">
        <v>182</v>
      </c>
      <c r="BA1263" t="s"/>
      <c r="BB1263" t="n">
        <v>1310435</v>
      </c>
      <c r="BC1263" t="n">
        <v>42.7075</v>
      </c>
      <c r="BD1263" t="n">
        <v>42.7075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180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45.67</v>
      </c>
      <c r="L1264" t="s">
        <v>77</v>
      </c>
      <c r="M1264" t="s"/>
      <c r="N1264" t="s">
        <v>122</v>
      </c>
      <c r="O1264" t="s">
        <v>79</v>
      </c>
      <c r="P1264" t="s">
        <v>180</v>
      </c>
      <c r="Q1264" t="s"/>
      <c r="R1264" t="s">
        <v>80</v>
      </c>
      <c r="S1264" t="s">
        <v>186</v>
      </c>
      <c r="T1264" t="s">
        <v>82</v>
      </c>
      <c r="U1264" t="s"/>
      <c r="V1264" t="s">
        <v>83</v>
      </c>
      <c r="W1264" t="s">
        <v>187</v>
      </c>
      <c r="X1264" t="s"/>
      <c r="Y1264" t="s">
        <v>85</v>
      </c>
      <c r="Z1264">
        <f>HYPERLINK("https://hotel-media.eclerx.com/savepage/tk_15459881330493577_sr_70.html","info")</f>
        <v/>
      </c>
      <c r="AA1264" t="n">
        <v>-2329387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/>
      <c r="AO1264" t="s"/>
      <c r="AP1264" t="n">
        <v>22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2329387</v>
      </c>
      <c r="AZ1264" t="s">
        <v>182</v>
      </c>
      <c r="BA1264" t="s"/>
      <c r="BB1264" t="n">
        <v>1310435</v>
      </c>
      <c r="BC1264" t="n">
        <v>42.7075</v>
      </c>
      <c r="BD1264" t="n">
        <v>42.7075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180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48.67</v>
      </c>
      <c r="L1265" t="s">
        <v>77</v>
      </c>
      <c r="M1265" t="s"/>
      <c r="N1265" t="s">
        <v>184</v>
      </c>
      <c r="O1265" t="s">
        <v>79</v>
      </c>
      <c r="P1265" t="s">
        <v>180</v>
      </c>
      <c r="Q1265" t="s"/>
      <c r="R1265" t="s">
        <v>80</v>
      </c>
      <c r="S1265" t="s">
        <v>188</v>
      </c>
      <c r="T1265" t="s">
        <v>82</v>
      </c>
      <c r="U1265" t="s"/>
      <c r="V1265" t="s">
        <v>83</v>
      </c>
      <c r="W1265" t="s">
        <v>187</v>
      </c>
      <c r="X1265" t="s"/>
      <c r="Y1265" t="s">
        <v>85</v>
      </c>
      <c r="Z1265">
        <f>HYPERLINK("https://hotel-media.eclerx.com/savepage/tk_15459881330493577_sr_70.html","info")</f>
        <v/>
      </c>
      <c r="AA1265" t="n">
        <v>-2329387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/>
      <c r="AO1265" t="s"/>
      <c r="AP1265" t="n">
        <v>22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2329387</v>
      </c>
      <c r="AZ1265" t="s">
        <v>182</v>
      </c>
      <c r="BA1265" t="s"/>
      <c r="BB1265" t="n">
        <v>1310435</v>
      </c>
      <c r="BC1265" t="n">
        <v>42.7075</v>
      </c>
      <c r="BD1265" t="n">
        <v>42.7075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180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55</v>
      </c>
      <c r="L1266" t="s">
        <v>77</v>
      </c>
      <c r="M1266" t="s"/>
      <c r="N1266" t="s">
        <v>122</v>
      </c>
      <c r="O1266" t="s">
        <v>79</v>
      </c>
      <c r="P1266" t="s">
        <v>180</v>
      </c>
      <c r="Q1266" t="s"/>
      <c r="R1266" t="s">
        <v>80</v>
      </c>
      <c r="S1266" t="s">
        <v>189</v>
      </c>
      <c r="T1266" t="s">
        <v>82</v>
      </c>
      <c r="U1266" t="s"/>
      <c r="V1266" t="s">
        <v>83</v>
      </c>
      <c r="W1266" t="s">
        <v>187</v>
      </c>
      <c r="X1266" t="s"/>
      <c r="Y1266" t="s">
        <v>85</v>
      </c>
      <c r="Z1266">
        <f>HYPERLINK("https://hotel-media.eclerx.com/savepage/tk_15459881330493577_sr_70.html","info")</f>
        <v/>
      </c>
      <c r="AA1266" t="n">
        <v>-2329387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/>
      <c r="AO1266" t="s"/>
      <c r="AP1266" t="n">
        <v>22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2329387</v>
      </c>
      <c r="AZ1266" t="s">
        <v>182</v>
      </c>
      <c r="BA1266" t="s"/>
      <c r="BB1266" t="n">
        <v>1310435</v>
      </c>
      <c r="BC1266" t="n">
        <v>42.7075</v>
      </c>
      <c r="BD1266" t="n">
        <v>42.7075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180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59.33</v>
      </c>
      <c r="L1267" t="s">
        <v>77</v>
      </c>
      <c r="M1267" t="s"/>
      <c r="N1267" t="s">
        <v>184</v>
      </c>
      <c r="O1267" t="s">
        <v>79</v>
      </c>
      <c r="P1267" t="s">
        <v>180</v>
      </c>
      <c r="Q1267" t="s"/>
      <c r="R1267" t="s">
        <v>80</v>
      </c>
      <c r="S1267" t="s">
        <v>190</v>
      </c>
      <c r="T1267" t="s">
        <v>82</v>
      </c>
      <c r="U1267" t="s"/>
      <c r="V1267" t="s">
        <v>83</v>
      </c>
      <c r="W1267" t="s">
        <v>187</v>
      </c>
      <c r="X1267" t="s"/>
      <c r="Y1267" t="s">
        <v>85</v>
      </c>
      <c r="Z1267">
        <f>HYPERLINK("https://hotel-media.eclerx.com/savepage/tk_15459881330493577_sr_70.html","info")</f>
        <v/>
      </c>
      <c r="AA1267" t="n">
        <v>-2329387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/>
      <c r="AO1267" t="s"/>
      <c r="AP1267" t="n">
        <v>22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2329387</v>
      </c>
      <c r="AZ1267" t="s">
        <v>182</v>
      </c>
      <c r="BA1267" t="s"/>
      <c r="BB1267" t="n">
        <v>1310435</v>
      </c>
      <c r="BC1267" t="n">
        <v>42.7075</v>
      </c>
      <c r="BD1267" t="n">
        <v>42.7075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180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61.67</v>
      </c>
      <c r="L1268" t="s">
        <v>77</v>
      </c>
      <c r="M1268" t="s"/>
      <c r="N1268" t="s">
        <v>122</v>
      </c>
      <c r="O1268" t="s">
        <v>79</v>
      </c>
      <c r="P1268" t="s">
        <v>180</v>
      </c>
      <c r="Q1268" t="s"/>
      <c r="R1268" t="s">
        <v>80</v>
      </c>
      <c r="S1268" t="s">
        <v>191</v>
      </c>
      <c r="T1268" t="s">
        <v>82</v>
      </c>
      <c r="U1268" t="s"/>
      <c r="V1268" t="s">
        <v>83</v>
      </c>
      <c r="W1268" t="s">
        <v>192</v>
      </c>
      <c r="X1268" t="s"/>
      <c r="Y1268" t="s">
        <v>85</v>
      </c>
      <c r="Z1268">
        <f>HYPERLINK("https://hotel-media.eclerx.com/savepage/tk_15459881330493577_sr_70.html","info")</f>
        <v/>
      </c>
      <c r="AA1268" t="n">
        <v>-2329387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/>
      <c r="AO1268" t="s"/>
      <c r="AP1268" t="n">
        <v>22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2329387</v>
      </c>
      <c r="AZ1268" t="s">
        <v>182</v>
      </c>
      <c r="BA1268" t="s"/>
      <c r="BB1268" t="n">
        <v>1310435</v>
      </c>
      <c r="BC1268" t="n">
        <v>42.7075</v>
      </c>
      <c r="BD1268" t="n">
        <v>42.7075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180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64.67</v>
      </c>
      <c r="L1269" t="s">
        <v>77</v>
      </c>
      <c r="M1269" t="s"/>
      <c r="N1269" t="s">
        <v>184</v>
      </c>
      <c r="O1269" t="s">
        <v>79</v>
      </c>
      <c r="P1269" t="s">
        <v>180</v>
      </c>
      <c r="Q1269" t="s"/>
      <c r="R1269" t="s">
        <v>80</v>
      </c>
      <c r="S1269" t="s">
        <v>193</v>
      </c>
      <c r="T1269" t="s">
        <v>82</v>
      </c>
      <c r="U1269" t="s"/>
      <c r="V1269" t="s">
        <v>83</v>
      </c>
      <c r="W1269" t="s">
        <v>192</v>
      </c>
      <c r="X1269" t="s"/>
      <c r="Y1269" t="s">
        <v>85</v>
      </c>
      <c r="Z1269">
        <f>HYPERLINK("https://hotel-media.eclerx.com/savepage/tk_15459881330493577_sr_70.html","info")</f>
        <v/>
      </c>
      <c r="AA1269" t="n">
        <v>-2329387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/>
      <c r="AO1269" t="s"/>
      <c r="AP1269" t="n">
        <v>22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2329387</v>
      </c>
      <c r="AZ1269" t="s">
        <v>182</v>
      </c>
      <c r="BA1269" t="s"/>
      <c r="BB1269" t="n">
        <v>1310435</v>
      </c>
      <c r="BC1269" t="n">
        <v>42.7075</v>
      </c>
      <c r="BD1269" t="n">
        <v>42.7075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180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65.67</v>
      </c>
      <c r="L1270" t="s">
        <v>77</v>
      </c>
      <c r="M1270" t="s"/>
      <c r="N1270" t="s">
        <v>122</v>
      </c>
      <c r="O1270" t="s">
        <v>79</v>
      </c>
      <c r="P1270" t="s">
        <v>180</v>
      </c>
      <c r="Q1270" t="s"/>
      <c r="R1270" t="s">
        <v>80</v>
      </c>
      <c r="S1270" t="s">
        <v>194</v>
      </c>
      <c r="T1270" t="s">
        <v>82</v>
      </c>
      <c r="U1270" t="s"/>
      <c r="V1270" t="s">
        <v>83</v>
      </c>
      <c r="W1270" t="s">
        <v>192</v>
      </c>
      <c r="X1270" t="s"/>
      <c r="Y1270" t="s">
        <v>85</v>
      </c>
      <c r="Z1270">
        <f>HYPERLINK("https://hotel-media.eclerx.com/savepage/tk_15459881330493577_sr_70.html","info")</f>
        <v/>
      </c>
      <c r="AA1270" t="n">
        <v>-2329387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/>
      <c r="AO1270" t="s"/>
      <c r="AP1270" t="n">
        <v>22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2329387</v>
      </c>
      <c r="AZ1270" t="s">
        <v>182</v>
      </c>
      <c r="BA1270" t="s"/>
      <c r="BB1270" t="n">
        <v>1310435</v>
      </c>
      <c r="BC1270" t="n">
        <v>42.7075</v>
      </c>
      <c r="BD1270" t="n">
        <v>42.7075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180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69.33</v>
      </c>
      <c r="L1271" t="s">
        <v>77</v>
      </c>
      <c r="M1271" t="s"/>
      <c r="N1271" t="s">
        <v>184</v>
      </c>
      <c r="O1271" t="s">
        <v>79</v>
      </c>
      <c r="P1271" t="s">
        <v>180</v>
      </c>
      <c r="Q1271" t="s"/>
      <c r="R1271" t="s">
        <v>80</v>
      </c>
      <c r="S1271" t="s">
        <v>195</v>
      </c>
      <c r="T1271" t="s">
        <v>82</v>
      </c>
      <c r="U1271" t="s"/>
      <c r="V1271" t="s">
        <v>83</v>
      </c>
      <c r="W1271" t="s">
        <v>192</v>
      </c>
      <c r="X1271" t="s"/>
      <c r="Y1271" t="s">
        <v>85</v>
      </c>
      <c r="Z1271">
        <f>HYPERLINK("https://hotel-media.eclerx.com/savepage/tk_15459881330493577_sr_70.html","info")</f>
        <v/>
      </c>
      <c r="AA1271" t="n">
        <v>-2329387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/>
      <c r="AO1271" t="s"/>
      <c r="AP1271" t="n">
        <v>22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2329387</v>
      </c>
      <c r="AZ1271" t="s">
        <v>182</v>
      </c>
      <c r="BA1271" t="s"/>
      <c r="BB1271" t="n">
        <v>1310435</v>
      </c>
      <c r="BC1271" t="n">
        <v>42.7075</v>
      </c>
      <c r="BD1271" t="n">
        <v>42.7075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224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28.67</v>
      </c>
      <c r="L1272" t="s">
        <v>77</v>
      </c>
      <c r="M1272" t="s"/>
      <c r="N1272" t="s">
        <v>116</v>
      </c>
      <c r="O1272" t="s">
        <v>79</v>
      </c>
      <c r="P1272" t="s">
        <v>224</v>
      </c>
      <c r="Q1272" t="s"/>
      <c r="R1272" t="s">
        <v>117</v>
      </c>
      <c r="S1272" t="s">
        <v>225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HYPERLINK("https://hotel-media.eclerx.com/savepage/tk_15459884771653848_sr_70.html","info")</f>
        <v/>
      </c>
      <c r="AA1272" t="n">
        <v>-2330168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/>
      <c r="AO1272" t="s"/>
      <c r="AP1272" t="n">
        <v>95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2330168</v>
      </c>
      <c r="AZ1272" t="s">
        <v>226</v>
      </c>
      <c r="BA1272" t="s"/>
      <c r="BB1272" t="n">
        <v>112060</v>
      </c>
      <c r="BC1272" t="n">
        <v>42.7</v>
      </c>
      <c r="BD1272" t="n">
        <v>42.7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224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28.67</v>
      </c>
      <c r="L1273" t="s">
        <v>77</v>
      </c>
      <c r="M1273" t="s"/>
      <c r="N1273" t="s">
        <v>227</v>
      </c>
      <c r="O1273" t="s">
        <v>79</v>
      </c>
      <c r="P1273" t="s">
        <v>224</v>
      </c>
      <c r="Q1273" t="s"/>
      <c r="R1273" t="s">
        <v>117</v>
      </c>
      <c r="S1273" t="s">
        <v>225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HYPERLINK("https://hotel-media.eclerx.com/savepage/tk_15459884771653848_sr_70.html","info")</f>
        <v/>
      </c>
      <c r="AA1273" t="n">
        <v>-2330168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/>
      <c r="AO1273" t="s"/>
      <c r="AP1273" t="n">
        <v>95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2330168</v>
      </c>
      <c r="AZ1273" t="s">
        <v>226</v>
      </c>
      <c r="BA1273" t="s"/>
      <c r="BB1273" t="n">
        <v>112060</v>
      </c>
      <c r="BC1273" t="n">
        <v>42.7</v>
      </c>
      <c r="BD1273" t="n">
        <v>42.7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224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31.67</v>
      </c>
      <c r="L1274" t="s">
        <v>77</v>
      </c>
      <c r="M1274" t="s"/>
      <c r="N1274" t="s">
        <v>122</v>
      </c>
      <c r="O1274" t="s">
        <v>79</v>
      </c>
      <c r="P1274" t="s">
        <v>224</v>
      </c>
      <c r="Q1274" t="s"/>
      <c r="R1274" t="s">
        <v>117</v>
      </c>
      <c r="S1274" t="s">
        <v>228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HYPERLINK("https://hotel-media.eclerx.com/savepage/tk_15459884771653848_sr_70.html","info")</f>
        <v/>
      </c>
      <c r="AA1274" t="n">
        <v>-2330168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/>
      <c r="AO1274" t="s"/>
      <c r="AP1274" t="n">
        <v>95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2330168</v>
      </c>
      <c r="AZ1274" t="s">
        <v>226</v>
      </c>
      <c r="BA1274" t="s"/>
      <c r="BB1274" t="n">
        <v>112060</v>
      </c>
      <c r="BC1274" t="n">
        <v>42.7</v>
      </c>
      <c r="BD1274" t="n">
        <v>42.7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224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32.33</v>
      </c>
      <c r="L1275" t="s">
        <v>77</v>
      </c>
      <c r="M1275" t="s"/>
      <c r="N1275" t="s">
        <v>122</v>
      </c>
      <c r="O1275" t="s">
        <v>79</v>
      </c>
      <c r="P1275" t="s">
        <v>224</v>
      </c>
      <c r="Q1275" t="s"/>
      <c r="R1275" t="s">
        <v>117</v>
      </c>
      <c r="S1275" t="s">
        <v>135</v>
      </c>
      <c r="T1275" t="s">
        <v>82</v>
      </c>
      <c r="U1275" t="s"/>
      <c r="V1275" t="s">
        <v>83</v>
      </c>
      <c r="W1275" t="s">
        <v>105</v>
      </c>
      <c r="X1275" t="s"/>
      <c r="Y1275" t="s">
        <v>85</v>
      </c>
      <c r="Z1275">
        <f>HYPERLINK("https://hotel-media.eclerx.com/savepage/tk_15459884771653848_sr_70.html","info")</f>
        <v/>
      </c>
      <c r="AA1275" t="n">
        <v>-2330168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/>
      <c r="AO1275" t="s"/>
      <c r="AP1275" t="n">
        <v>95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2330168</v>
      </c>
      <c r="AZ1275" t="s">
        <v>226</v>
      </c>
      <c r="BA1275" t="s"/>
      <c r="BB1275" t="n">
        <v>112060</v>
      </c>
      <c r="BC1275" t="n">
        <v>42.7</v>
      </c>
      <c r="BD1275" t="n">
        <v>42.7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224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36</v>
      </c>
      <c r="L1276" t="s">
        <v>77</v>
      </c>
      <c r="M1276" t="s"/>
      <c r="N1276" t="s">
        <v>296</v>
      </c>
      <c r="O1276" t="s">
        <v>79</v>
      </c>
      <c r="P1276" t="s">
        <v>224</v>
      </c>
      <c r="Q1276" t="s"/>
      <c r="R1276" t="s">
        <v>117</v>
      </c>
      <c r="S1276" t="s">
        <v>436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HYPERLINK("https://hotel-media.eclerx.com/savepage/tk_15459884771653848_sr_70.html","info")</f>
        <v/>
      </c>
      <c r="AA1276" t="n">
        <v>-2330168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/>
      <c r="AO1276" t="s"/>
      <c r="AP1276" t="n">
        <v>95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2330168</v>
      </c>
      <c r="AZ1276" t="s">
        <v>226</v>
      </c>
      <c r="BA1276" t="s"/>
      <c r="BB1276" t="n">
        <v>112060</v>
      </c>
      <c r="BC1276" t="n">
        <v>42.7</v>
      </c>
      <c r="BD1276" t="n">
        <v>42.7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224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44</v>
      </c>
      <c r="L1277" t="s">
        <v>77</v>
      </c>
      <c r="M1277" t="s"/>
      <c r="N1277" t="s">
        <v>829</v>
      </c>
      <c r="O1277" t="s">
        <v>79</v>
      </c>
      <c r="P1277" t="s">
        <v>224</v>
      </c>
      <c r="Q1277" t="s"/>
      <c r="R1277" t="s">
        <v>117</v>
      </c>
      <c r="S1277" t="s">
        <v>100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HYPERLINK("https://hotel-media.eclerx.com/savepage/tk_15459884771653848_sr_70.html","info")</f>
        <v/>
      </c>
      <c r="AA1277" t="n">
        <v>-2330168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/>
      <c r="AO1277" t="s"/>
      <c r="AP1277" t="n">
        <v>95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2330168</v>
      </c>
      <c r="AZ1277" t="s">
        <v>226</v>
      </c>
      <c r="BA1277" t="s"/>
      <c r="BB1277" t="n">
        <v>112060</v>
      </c>
      <c r="BC1277" t="n">
        <v>42.7</v>
      </c>
      <c r="BD1277" t="n">
        <v>42.7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823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30.33</v>
      </c>
      <c r="L1278" t="s">
        <v>77</v>
      </c>
      <c r="M1278" t="s"/>
      <c r="N1278" t="s">
        <v>122</v>
      </c>
      <c r="O1278" t="s">
        <v>79</v>
      </c>
      <c r="P1278" t="s">
        <v>823</v>
      </c>
      <c r="Q1278" t="s"/>
      <c r="R1278" t="s">
        <v>117</v>
      </c>
      <c r="S1278" t="s">
        <v>363</v>
      </c>
      <c r="T1278" t="s">
        <v>82</v>
      </c>
      <c r="U1278" t="s"/>
      <c r="V1278" t="s">
        <v>83</v>
      </c>
      <c r="W1278" t="s">
        <v>105</v>
      </c>
      <c r="X1278" t="s"/>
      <c r="Y1278" t="s">
        <v>85</v>
      </c>
      <c r="Z1278">
        <f>HYPERLINK("https://hotel-media.eclerx.com/savepage/tk_1545988340855829_sr_70.html","info")</f>
        <v/>
      </c>
      <c r="AA1278" t="n">
        <v>-2329991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/>
      <c r="AO1278" t="s"/>
      <c r="AP1278" t="n">
        <v>66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2329991</v>
      </c>
      <c r="AZ1278" t="s">
        <v>824</v>
      </c>
      <c r="BA1278" t="s"/>
      <c r="BB1278" t="n">
        <v>316481</v>
      </c>
      <c r="BC1278" t="n">
        <v>42.6772</v>
      </c>
      <c r="BD1278" t="n">
        <v>42.6772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823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31.67</v>
      </c>
      <c r="L1279" t="s">
        <v>77</v>
      </c>
      <c r="M1279" t="s"/>
      <c r="N1279" t="s">
        <v>131</v>
      </c>
      <c r="O1279" t="s">
        <v>79</v>
      </c>
      <c r="P1279" t="s">
        <v>823</v>
      </c>
      <c r="Q1279" t="s"/>
      <c r="R1279" t="s">
        <v>117</v>
      </c>
      <c r="S1279" t="s">
        <v>228</v>
      </c>
      <c r="T1279" t="s">
        <v>82</v>
      </c>
      <c r="U1279" t="s"/>
      <c r="V1279" t="s">
        <v>83</v>
      </c>
      <c r="W1279" t="s">
        <v>105</v>
      </c>
      <c r="X1279" t="s"/>
      <c r="Y1279" t="s">
        <v>85</v>
      </c>
      <c r="Z1279">
        <f>HYPERLINK("https://hotel-media.eclerx.com/savepage/tk_1545988340855829_sr_70.html","info")</f>
        <v/>
      </c>
      <c r="AA1279" t="n">
        <v>-2329991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/>
      <c r="AO1279" t="s"/>
      <c r="AP1279" t="n">
        <v>66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2329991</v>
      </c>
      <c r="AZ1279" t="s">
        <v>824</v>
      </c>
      <c r="BA1279" t="s"/>
      <c r="BB1279" t="n">
        <v>316481</v>
      </c>
      <c r="BC1279" t="n">
        <v>42.6772</v>
      </c>
      <c r="BD1279" t="n">
        <v>42.6772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823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35.33</v>
      </c>
      <c r="L1280" t="s">
        <v>77</v>
      </c>
      <c r="M1280" t="s"/>
      <c r="N1280" t="s">
        <v>131</v>
      </c>
      <c r="O1280" t="s">
        <v>79</v>
      </c>
      <c r="P1280" t="s">
        <v>823</v>
      </c>
      <c r="Q1280" t="s"/>
      <c r="R1280" t="s">
        <v>117</v>
      </c>
      <c r="S1280" t="s">
        <v>95</v>
      </c>
      <c r="T1280" t="s">
        <v>82</v>
      </c>
      <c r="U1280" t="s"/>
      <c r="V1280" t="s">
        <v>83</v>
      </c>
      <c r="W1280" t="s">
        <v>105</v>
      </c>
      <c r="X1280" t="s"/>
      <c r="Y1280" t="s">
        <v>85</v>
      </c>
      <c r="Z1280">
        <f>HYPERLINK("https://hotel-media.eclerx.com/savepage/tk_1545988340855829_sr_70.html","info")</f>
        <v/>
      </c>
      <c r="AA1280" t="n">
        <v>-2329991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/>
      <c r="AO1280" t="s"/>
      <c r="AP1280" t="n">
        <v>66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2329991</v>
      </c>
      <c r="AZ1280" t="s">
        <v>824</v>
      </c>
      <c r="BA1280" t="s"/>
      <c r="BB1280" t="n">
        <v>316481</v>
      </c>
      <c r="BC1280" t="n">
        <v>42.6772</v>
      </c>
      <c r="BD1280" t="n">
        <v>42.6772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823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35.33</v>
      </c>
      <c r="L1281" t="s">
        <v>77</v>
      </c>
      <c r="M1281" t="s"/>
      <c r="N1281" t="s">
        <v>122</v>
      </c>
      <c r="O1281" t="s">
        <v>79</v>
      </c>
      <c r="P1281" t="s">
        <v>823</v>
      </c>
      <c r="Q1281" t="s"/>
      <c r="R1281" t="s">
        <v>117</v>
      </c>
      <c r="S1281" t="s">
        <v>95</v>
      </c>
      <c r="T1281" t="s">
        <v>82</v>
      </c>
      <c r="U1281" t="s"/>
      <c r="V1281" t="s">
        <v>83</v>
      </c>
      <c r="W1281" t="s">
        <v>105</v>
      </c>
      <c r="X1281" t="s"/>
      <c r="Y1281" t="s">
        <v>85</v>
      </c>
      <c r="Z1281">
        <f>HYPERLINK("https://hotel-media.eclerx.com/savepage/tk_1545988340855829_sr_70.html","info")</f>
        <v/>
      </c>
      <c r="AA1281" t="n">
        <v>-2329991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/>
      <c r="AO1281" t="s"/>
      <c r="AP1281" t="n">
        <v>66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2329991</v>
      </c>
      <c r="AZ1281" t="s">
        <v>824</v>
      </c>
      <c r="BA1281" t="s"/>
      <c r="BB1281" t="n">
        <v>316481</v>
      </c>
      <c r="BC1281" t="n">
        <v>42.6772</v>
      </c>
      <c r="BD1281" t="n">
        <v>42.6772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823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35.67</v>
      </c>
      <c r="L1282" t="s">
        <v>77</v>
      </c>
      <c r="M1282" t="s"/>
      <c r="N1282" t="s">
        <v>825</v>
      </c>
      <c r="O1282" t="s">
        <v>79</v>
      </c>
      <c r="P1282" t="s">
        <v>823</v>
      </c>
      <c r="Q1282" t="s"/>
      <c r="R1282" t="s">
        <v>117</v>
      </c>
      <c r="S1282" t="s">
        <v>267</v>
      </c>
      <c r="T1282" t="s">
        <v>82</v>
      </c>
      <c r="U1282" t="s"/>
      <c r="V1282" t="s">
        <v>83</v>
      </c>
      <c r="W1282" t="s">
        <v>105</v>
      </c>
      <c r="X1282" t="s"/>
      <c r="Y1282" t="s">
        <v>85</v>
      </c>
      <c r="Z1282">
        <f>HYPERLINK("https://hotel-media.eclerx.com/savepage/tk_1545988340855829_sr_70.html","info")</f>
        <v/>
      </c>
      <c r="AA1282" t="n">
        <v>-2329991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/>
      <c r="AO1282" t="s"/>
      <c r="AP1282" t="n">
        <v>66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2329991</v>
      </c>
      <c r="AZ1282" t="s">
        <v>824</v>
      </c>
      <c r="BA1282" t="s"/>
      <c r="BB1282" t="n">
        <v>316481</v>
      </c>
      <c r="BC1282" t="n">
        <v>42.6772</v>
      </c>
      <c r="BD1282" t="n">
        <v>42.6772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823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39</v>
      </c>
      <c r="L1283" t="s">
        <v>77</v>
      </c>
      <c r="M1283" t="s"/>
      <c r="N1283" t="s">
        <v>120</v>
      </c>
      <c r="O1283" t="s">
        <v>79</v>
      </c>
      <c r="P1283" t="s">
        <v>823</v>
      </c>
      <c r="Q1283" t="s"/>
      <c r="R1283" t="s">
        <v>117</v>
      </c>
      <c r="S1283" t="s">
        <v>409</v>
      </c>
      <c r="T1283" t="s">
        <v>82</v>
      </c>
      <c r="U1283" t="s"/>
      <c r="V1283" t="s">
        <v>83</v>
      </c>
      <c r="W1283" t="s">
        <v>105</v>
      </c>
      <c r="X1283" t="s"/>
      <c r="Y1283" t="s">
        <v>85</v>
      </c>
      <c r="Z1283">
        <f>HYPERLINK("https://hotel-media.eclerx.com/savepage/tk_1545988340855829_sr_70.html","info")</f>
        <v/>
      </c>
      <c r="AA1283" t="n">
        <v>-2329991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/>
      <c r="AO1283" t="s"/>
      <c r="AP1283" t="n">
        <v>66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2329991</v>
      </c>
      <c r="AZ1283" t="s">
        <v>824</v>
      </c>
      <c r="BA1283" t="s"/>
      <c r="BB1283" t="n">
        <v>316481</v>
      </c>
      <c r="BC1283" t="n">
        <v>42.6772</v>
      </c>
      <c r="BD1283" t="n">
        <v>42.6772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823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40</v>
      </c>
      <c r="L1284" t="s">
        <v>77</v>
      </c>
      <c r="M1284" t="s"/>
      <c r="N1284" t="s">
        <v>122</v>
      </c>
      <c r="O1284" t="s">
        <v>79</v>
      </c>
      <c r="P1284" t="s">
        <v>823</v>
      </c>
      <c r="Q1284" t="s"/>
      <c r="R1284" t="s">
        <v>117</v>
      </c>
      <c r="S1284" t="s">
        <v>352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HYPERLINK("https://hotel-media.eclerx.com/savepage/tk_1545988340855829_sr_70.html","info")</f>
        <v/>
      </c>
      <c r="AA1284" t="n">
        <v>-2329991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/>
      <c r="AO1284" t="s"/>
      <c r="AP1284" t="n">
        <v>66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2329991</v>
      </c>
      <c r="AZ1284" t="s">
        <v>824</v>
      </c>
      <c r="BA1284" t="s"/>
      <c r="BB1284" t="n">
        <v>316481</v>
      </c>
      <c r="BC1284" t="n">
        <v>42.6772</v>
      </c>
      <c r="BD1284" t="n">
        <v>42.6772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823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42</v>
      </c>
      <c r="L1285" t="s">
        <v>77</v>
      </c>
      <c r="M1285" t="s"/>
      <c r="N1285" t="s">
        <v>825</v>
      </c>
      <c r="O1285" t="s">
        <v>79</v>
      </c>
      <c r="P1285" t="s">
        <v>823</v>
      </c>
      <c r="Q1285" t="s"/>
      <c r="R1285" t="s">
        <v>117</v>
      </c>
      <c r="S1285" t="s">
        <v>354</v>
      </c>
      <c r="T1285" t="s">
        <v>82</v>
      </c>
      <c r="U1285" t="s"/>
      <c r="V1285" t="s">
        <v>83</v>
      </c>
      <c r="W1285" t="s">
        <v>105</v>
      </c>
      <c r="X1285" t="s"/>
      <c r="Y1285" t="s">
        <v>85</v>
      </c>
      <c r="Z1285">
        <f>HYPERLINK("https://hotel-media.eclerx.com/savepage/tk_1545988340855829_sr_70.html","info")</f>
        <v/>
      </c>
      <c r="AA1285" t="n">
        <v>-2329991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/>
      <c r="AO1285" t="s"/>
      <c r="AP1285" t="n">
        <v>66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2329991</v>
      </c>
      <c r="AZ1285" t="s">
        <v>824</v>
      </c>
      <c r="BA1285" t="s"/>
      <c r="BB1285" t="n">
        <v>316481</v>
      </c>
      <c r="BC1285" t="n">
        <v>42.6772</v>
      </c>
      <c r="BD1285" t="n">
        <v>42.6772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823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42</v>
      </c>
      <c r="L1286" t="s">
        <v>77</v>
      </c>
      <c r="M1286" t="s"/>
      <c r="N1286" t="s">
        <v>120</v>
      </c>
      <c r="O1286" t="s">
        <v>79</v>
      </c>
      <c r="P1286" t="s">
        <v>823</v>
      </c>
      <c r="Q1286" t="s"/>
      <c r="R1286" t="s">
        <v>117</v>
      </c>
      <c r="S1286" t="s">
        <v>354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HYPERLINK("https://hotel-media.eclerx.com/savepage/tk_1545988340855829_sr_70.html","info")</f>
        <v/>
      </c>
      <c r="AA1286" t="n">
        <v>-2329991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/>
      <c r="AO1286" t="s"/>
      <c r="AP1286" t="n">
        <v>66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2329991</v>
      </c>
      <c r="AZ1286" t="s">
        <v>824</v>
      </c>
      <c r="BA1286" t="s"/>
      <c r="BB1286" t="n">
        <v>316481</v>
      </c>
      <c r="BC1286" t="n">
        <v>42.6772</v>
      </c>
      <c r="BD1286" t="n">
        <v>42.6772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823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43.67</v>
      </c>
      <c r="L1287" t="s">
        <v>77</v>
      </c>
      <c r="M1287" t="s"/>
      <c r="N1287" t="s">
        <v>122</v>
      </c>
      <c r="O1287" t="s">
        <v>79</v>
      </c>
      <c r="P1287" t="s">
        <v>823</v>
      </c>
      <c r="Q1287" t="s"/>
      <c r="R1287" t="s">
        <v>117</v>
      </c>
      <c r="S1287" t="s">
        <v>289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HYPERLINK("https://hotel-media.eclerx.com/savepage/tk_1545988340855829_sr_70.html","info")</f>
        <v/>
      </c>
      <c r="AA1287" t="n">
        <v>-2329991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/>
      <c r="AO1287" t="s"/>
      <c r="AP1287" t="n">
        <v>66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2329991</v>
      </c>
      <c r="AZ1287" t="s">
        <v>824</v>
      </c>
      <c r="BA1287" t="s"/>
      <c r="BB1287" t="n">
        <v>316481</v>
      </c>
      <c r="BC1287" t="n">
        <v>42.6772</v>
      </c>
      <c r="BD1287" t="n">
        <v>42.6772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823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44.33</v>
      </c>
      <c r="L1288" t="s">
        <v>77</v>
      </c>
      <c r="M1288" t="s"/>
      <c r="N1288" t="s">
        <v>826</v>
      </c>
      <c r="O1288" t="s">
        <v>79</v>
      </c>
      <c r="P1288" t="s">
        <v>823</v>
      </c>
      <c r="Q1288" t="s"/>
      <c r="R1288" t="s">
        <v>117</v>
      </c>
      <c r="S1288" t="s">
        <v>216</v>
      </c>
      <c r="T1288" t="s">
        <v>82</v>
      </c>
      <c r="U1288" t="s"/>
      <c r="V1288" t="s">
        <v>83</v>
      </c>
      <c r="W1288" t="s">
        <v>105</v>
      </c>
      <c r="X1288" t="s"/>
      <c r="Y1288" t="s">
        <v>85</v>
      </c>
      <c r="Z1288">
        <f>HYPERLINK("https://hotel-media.eclerx.com/savepage/tk_1545988340855829_sr_70.html","info")</f>
        <v/>
      </c>
      <c r="AA1288" t="n">
        <v>-2329991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/>
      <c r="AO1288" t="s"/>
      <c r="AP1288" t="n">
        <v>66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2329991</v>
      </c>
      <c r="AZ1288" t="s">
        <v>824</v>
      </c>
      <c r="BA1288" t="s"/>
      <c r="BB1288" t="n">
        <v>316481</v>
      </c>
      <c r="BC1288" t="n">
        <v>42.6772</v>
      </c>
      <c r="BD1288" t="n">
        <v>42.6772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823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45.33</v>
      </c>
      <c r="L1289" t="s">
        <v>77</v>
      </c>
      <c r="M1289" t="s"/>
      <c r="N1289" t="s">
        <v>825</v>
      </c>
      <c r="O1289" t="s">
        <v>79</v>
      </c>
      <c r="P1289" t="s">
        <v>823</v>
      </c>
      <c r="Q1289" t="s"/>
      <c r="R1289" t="s">
        <v>117</v>
      </c>
      <c r="S1289" t="s">
        <v>127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HYPERLINK("https://hotel-media.eclerx.com/savepage/tk_1545988340855829_sr_70.html","info")</f>
        <v/>
      </c>
      <c r="AA1289" t="n">
        <v>-2329991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/>
      <c r="AO1289" t="s"/>
      <c r="AP1289" t="n">
        <v>66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2329991</v>
      </c>
      <c r="AZ1289" t="s">
        <v>824</v>
      </c>
      <c r="BA1289" t="s"/>
      <c r="BB1289" t="n">
        <v>316481</v>
      </c>
      <c r="BC1289" t="n">
        <v>42.6772</v>
      </c>
      <c r="BD1289" t="n">
        <v>42.6772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823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46</v>
      </c>
      <c r="L1290" t="s">
        <v>77</v>
      </c>
      <c r="M1290" t="s"/>
      <c r="N1290" t="s">
        <v>131</v>
      </c>
      <c r="O1290" t="s">
        <v>79</v>
      </c>
      <c r="P1290" t="s">
        <v>823</v>
      </c>
      <c r="Q1290" t="s"/>
      <c r="R1290" t="s">
        <v>117</v>
      </c>
      <c r="S1290" t="s">
        <v>551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HYPERLINK("https://hotel-media.eclerx.com/savepage/tk_1545988340855829_sr_70.html","info")</f>
        <v/>
      </c>
      <c r="AA1290" t="n">
        <v>-2329991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/>
      <c r="AO1290" t="s"/>
      <c r="AP1290" t="n">
        <v>66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2329991</v>
      </c>
      <c r="AZ1290" t="s">
        <v>824</v>
      </c>
      <c r="BA1290" t="s"/>
      <c r="BB1290" t="n">
        <v>316481</v>
      </c>
      <c r="BC1290" t="n">
        <v>42.6772</v>
      </c>
      <c r="BD1290" t="n">
        <v>42.6772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823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47.33</v>
      </c>
      <c r="L1291" t="s">
        <v>77</v>
      </c>
      <c r="M1291" t="s"/>
      <c r="N1291" t="s">
        <v>826</v>
      </c>
      <c r="O1291" t="s">
        <v>79</v>
      </c>
      <c r="P1291" t="s">
        <v>823</v>
      </c>
      <c r="Q1291" t="s"/>
      <c r="R1291" t="s">
        <v>117</v>
      </c>
      <c r="S1291" t="s">
        <v>420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HYPERLINK("https://hotel-media.eclerx.com/savepage/tk_1545988340855829_sr_70.html","info")</f>
        <v/>
      </c>
      <c r="AA1291" t="n">
        <v>-2329991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/>
      <c r="AO1291" t="s"/>
      <c r="AP1291" t="n">
        <v>66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2329991</v>
      </c>
      <c r="AZ1291" t="s">
        <v>824</v>
      </c>
      <c r="BA1291" t="s"/>
      <c r="BB1291" t="n">
        <v>316481</v>
      </c>
      <c r="BC1291" t="n">
        <v>42.6772</v>
      </c>
      <c r="BD1291" t="n">
        <v>42.6772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823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48.67</v>
      </c>
      <c r="L1292" t="s">
        <v>77</v>
      </c>
      <c r="M1292" t="s"/>
      <c r="N1292" t="s">
        <v>827</v>
      </c>
      <c r="O1292" t="s">
        <v>79</v>
      </c>
      <c r="P1292" t="s">
        <v>823</v>
      </c>
      <c r="Q1292" t="s"/>
      <c r="R1292" t="s">
        <v>117</v>
      </c>
      <c r="S1292" t="s">
        <v>188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HYPERLINK("https://hotel-media.eclerx.com/savepage/tk_1545988340855829_sr_70.html","info")</f>
        <v/>
      </c>
      <c r="AA1292" t="n">
        <v>-2329991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/>
      <c r="AO1292" t="s"/>
      <c r="AP1292" t="n">
        <v>66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2329991</v>
      </c>
      <c r="AZ1292" t="s">
        <v>824</v>
      </c>
      <c r="BA1292" t="s"/>
      <c r="BB1292" t="n">
        <v>316481</v>
      </c>
      <c r="BC1292" t="n">
        <v>42.6772</v>
      </c>
      <c r="BD1292" t="n">
        <v>42.6772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823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48.67</v>
      </c>
      <c r="L1293" t="s">
        <v>77</v>
      </c>
      <c r="M1293" t="s"/>
      <c r="N1293" t="s">
        <v>825</v>
      </c>
      <c r="O1293" t="s">
        <v>79</v>
      </c>
      <c r="P1293" t="s">
        <v>823</v>
      </c>
      <c r="Q1293" t="s"/>
      <c r="R1293" t="s">
        <v>117</v>
      </c>
      <c r="S1293" t="s">
        <v>188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HYPERLINK("https://hotel-media.eclerx.com/savepage/tk_1545988340855829_sr_70.html","info")</f>
        <v/>
      </c>
      <c r="AA1293" t="n">
        <v>-2329991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/>
      <c r="AO1293" t="s"/>
      <c r="AP1293" t="n">
        <v>66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2329991</v>
      </c>
      <c r="AZ1293" t="s">
        <v>824</v>
      </c>
      <c r="BA1293" t="s"/>
      <c r="BB1293" t="n">
        <v>316481</v>
      </c>
      <c r="BC1293" t="n">
        <v>42.6772</v>
      </c>
      <c r="BD1293" t="n">
        <v>42.6772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823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59.67</v>
      </c>
      <c r="L1294" t="s">
        <v>77</v>
      </c>
      <c r="M1294" t="s"/>
      <c r="N1294" t="s">
        <v>275</v>
      </c>
      <c r="O1294" t="s">
        <v>79</v>
      </c>
      <c r="P1294" t="s">
        <v>823</v>
      </c>
      <c r="Q1294" t="s"/>
      <c r="R1294" t="s">
        <v>117</v>
      </c>
      <c r="S1294" t="s">
        <v>264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HYPERLINK("https://hotel-media.eclerx.com/savepage/tk_1545988340855829_sr_70.html","info")</f>
        <v/>
      </c>
      <c r="AA1294" t="n">
        <v>-2329991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/>
      <c r="AO1294" t="s"/>
      <c r="AP1294" t="n">
        <v>66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2329991</v>
      </c>
      <c r="AZ1294" t="s">
        <v>824</v>
      </c>
      <c r="BA1294" t="s"/>
      <c r="BB1294" t="n">
        <v>316481</v>
      </c>
      <c r="BC1294" t="n">
        <v>42.6772</v>
      </c>
      <c r="BD1294" t="n">
        <v>42.6772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823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73.33</v>
      </c>
      <c r="L1295" t="s">
        <v>77</v>
      </c>
      <c r="M1295" t="s"/>
      <c r="N1295" t="s">
        <v>504</v>
      </c>
      <c r="O1295" t="s">
        <v>79</v>
      </c>
      <c r="P1295" t="s">
        <v>823</v>
      </c>
      <c r="Q1295" t="s"/>
      <c r="R1295" t="s">
        <v>117</v>
      </c>
      <c r="S1295" t="s">
        <v>828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HYPERLINK("https://hotel-media.eclerx.com/savepage/tk_1545988340855829_sr_70.html","info")</f>
        <v/>
      </c>
      <c r="AA1295" t="n">
        <v>-2329991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/>
      <c r="AO1295" t="s"/>
      <c r="AP1295" t="n">
        <v>66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2329991</v>
      </c>
      <c r="AZ1295" t="s">
        <v>824</v>
      </c>
      <c r="BA1295" t="s"/>
      <c r="BB1295" t="n">
        <v>316481</v>
      </c>
      <c r="BC1295" t="n">
        <v>42.6772</v>
      </c>
      <c r="BD1295" t="n">
        <v>42.6772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830</v>
      </c>
      <c r="F1296" t="s"/>
      <c r="G1296" t="s">
        <v>74</v>
      </c>
      <c r="H1296" t="s">
        <v>75</v>
      </c>
      <c r="I1296" t="s"/>
      <c r="J1296" t="s">
        <v>76</v>
      </c>
      <c r="K1296" t="n">
        <v>28.67</v>
      </c>
      <c r="L1296" t="s">
        <v>77</v>
      </c>
      <c r="M1296" t="s"/>
      <c r="N1296" t="s">
        <v>831</v>
      </c>
      <c r="O1296" t="s">
        <v>79</v>
      </c>
      <c r="P1296" t="s">
        <v>830</v>
      </c>
      <c r="Q1296" t="s"/>
      <c r="R1296" t="s">
        <v>80</v>
      </c>
      <c r="S1296" t="s">
        <v>225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HYPERLINK("https://hotel-media.eclerx.com/savepage/tk_1545988137970647_sr_71.html","info")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/>
      <c r="AO1296" t="s"/>
      <c r="AP1296" t="n">
        <v>23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s"/>
      <c r="AZ1296" t="s"/>
      <c r="BA1296" t="s"/>
      <c r="BB1296" t="n">
        <v>2192960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830</v>
      </c>
      <c r="F1297" t="s"/>
      <c r="G1297" t="s">
        <v>74</v>
      </c>
      <c r="H1297" t="s">
        <v>75</v>
      </c>
      <c r="I1297" t="s"/>
      <c r="J1297" t="s">
        <v>76</v>
      </c>
      <c r="K1297" t="n">
        <v>32</v>
      </c>
      <c r="L1297" t="s">
        <v>77</v>
      </c>
      <c r="M1297" t="s"/>
      <c r="N1297" t="s">
        <v>831</v>
      </c>
      <c r="O1297" t="s">
        <v>79</v>
      </c>
      <c r="P1297" t="s">
        <v>830</v>
      </c>
      <c r="Q1297" t="s"/>
      <c r="R1297" t="s">
        <v>80</v>
      </c>
      <c r="S1297" t="s">
        <v>472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HYPERLINK("https://hotel-media.eclerx.com/savepage/tk_1545988137970647_sr_71.html","info")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/>
      <c r="AO1297" t="s"/>
      <c r="AP1297" t="n">
        <v>23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s"/>
      <c r="AZ1297" t="s"/>
      <c r="BA1297" t="s"/>
      <c r="BB1297" t="n">
        <v>2192960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830</v>
      </c>
      <c r="F1298" t="s"/>
      <c r="G1298" t="s">
        <v>74</v>
      </c>
      <c r="H1298" t="s">
        <v>75</v>
      </c>
      <c r="I1298" t="s"/>
      <c r="J1298" t="s">
        <v>76</v>
      </c>
      <c r="K1298" t="n">
        <v>32</v>
      </c>
      <c r="L1298" t="s">
        <v>77</v>
      </c>
      <c r="M1298" t="s"/>
      <c r="N1298" t="s">
        <v>832</v>
      </c>
      <c r="O1298" t="s">
        <v>79</v>
      </c>
      <c r="P1298" t="s">
        <v>830</v>
      </c>
      <c r="Q1298" t="s"/>
      <c r="R1298" t="s">
        <v>80</v>
      </c>
      <c r="S1298" t="s">
        <v>472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HYPERLINK("https://hotel-media.eclerx.com/savepage/tk_1545988137970647_sr_71.html","info")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/>
      <c r="AO1298" t="s"/>
      <c r="AP1298" t="n">
        <v>23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s"/>
      <c r="AZ1298" t="s"/>
      <c r="BA1298" t="s"/>
      <c r="BB1298" t="n">
        <v>2192960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830</v>
      </c>
      <c r="F1299" t="s"/>
      <c r="G1299" t="s">
        <v>74</v>
      </c>
      <c r="H1299" t="s">
        <v>75</v>
      </c>
      <c r="I1299" t="s"/>
      <c r="J1299" t="s">
        <v>76</v>
      </c>
      <c r="K1299" t="n">
        <v>35.33</v>
      </c>
      <c r="L1299" t="s">
        <v>77</v>
      </c>
      <c r="M1299" t="s"/>
      <c r="N1299" t="s">
        <v>833</v>
      </c>
      <c r="O1299" t="s">
        <v>317</v>
      </c>
      <c r="P1299" t="s">
        <v>830</v>
      </c>
      <c r="Q1299" t="s"/>
      <c r="R1299" t="s">
        <v>80</v>
      </c>
      <c r="S1299" t="s">
        <v>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HYPERLINK("https://hotel-media.eclerx.com/savepage/tk_1545988137970647_sr_71.html","info")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/>
      <c r="AO1299" t="s"/>
      <c r="AP1299" t="n">
        <v>23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s"/>
      <c r="AZ1299" t="s"/>
      <c r="BA1299" t="s"/>
      <c r="BB1299" t="n">
        <v>2192960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830</v>
      </c>
      <c r="F1300" t="s"/>
      <c r="G1300" t="s">
        <v>74</v>
      </c>
      <c r="H1300" t="s">
        <v>75</v>
      </c>
      <c r="I1300" t="s"/>
      <c r="J1300" t="s">
        <v>76</v>
      </c>
      <c r="K1300" t="n">
        <v>35.67</v>
      </c>
      <c r="L1300" t="s">
        <v>77</v>
      </c>
      <c r="M1300" t="s"/>
      <c r="N1300" t="s">
        <v>832</v>
      </c>
      <c r="O1300" t="s">
        <v>79</v>
      </c>
      <c r="P1300" t="s">
        <v>830</v>
      </c>
      <c r="Q1300" t="s"/>
      <c r="R1300" t="s">
        <v>80</v>
      </c>
      <c r="S1300" t="s">
        <v>267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HYPERLINK("https://hotel-media.eclerx.com/savepage/tk_1545988137970647_sr_71.html","info")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/>
      <c r="AO1300" t="s"/>
      <c r="AP1300" t="n">
        <v>23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s"/>
      <c r="AZ1300" t="s"/>
      <c r="BA1300" t="s"/>
      <c r="BB1300" t="n">
        <v>2192960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830</v>
      </c>
      <c r="F1301" t="s"/>
      <c r="G1301" t="s">
        <v>74</v>
      </c>
      <c r="H1301" t="s">
        <v>75</v>
      </c>
      <c r="I1301" t="s"/>
      <c r="J1301" t="s">
        <v>76</v>
      </c>
      <c r="K1301" t="n">
        <v>39.33</v>
      </c>
      <c r="L1301" t="s">
        <v>77</v>
      </c>
      <c r="M1301" t="s"/>
      <c r="N1301" t="s">
        <v>833</v>
      </c>
      <c r="O1301" t="s">
        <v>317</v>
      </c>
      <c r="P1301" t="s">
        <v>830</v>
      </c>
      <c r="Q1301" t="s"/>
      <c r="R1301" t="s">
        <v>80</v>
      </c>
      <c r="S1301" t="s">
        <v>343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HYPERLINK("https://hotel-media.eclerx.com/savepage/tk_1545988137970647_sr_71.html","info")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/>
      <c r="AO1301" t="s"/>
      <c r="AP1301" t="n">
        <v>23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s"/>
      <c r="AZ1301" t="s"/>
      <c r="BA1301" t="s"/>
      <c r="BB1301" t="n">
        <v>2192960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830</v>
      </c>
      <c r="F1302" t="s"/>
      <c r="G1302" t="s">
        <v>74</v>
      </c>
      <c r="H1302" t="s">
        <v>75</v>
      </c>
      <c r="I1302" t="s"/>
      <c r="J1302" t="s">
        <v>76</v>
      </c>
      <c r="K1302" t="n">
        <v>48.33</v>
      </c>
      <c r="L1302" t="s">
        <v>77</v>
      </c>
      <c r="M1302" t="s"/>
      <c r="N1302" t="s">
        <v>834</v>
      </c>
      <c r="O1302" t="s">
        <v>79</v>
      </c>
      <c r="P1302" t="s">
        <v>830</v>
      </c>
      <c r="Q1302" t="s"/>
      <c r="R1302" t="s">
        <v>80</v>
      </c>
      <c r="S1302" t="s">
        <v>201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HYPERLINK("https://hotel-media.eclerx.com/savepage/tk_1545988137970647_sr_71.html","info")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/>
      <c r="AO1302" t="s"/>
      <c r="AP1302" t="n">
        <v>23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s"/>
      <c r="AZ1302" t="s"/>
      <c r="BA1302" t="s"/>
      <c r="BB1302" t="n">
        <v>2192960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830</v>
      </c>
      <c r="F1303" t="s"/>
      <c r="G1303" t="s">
        <v>74</v>
      </c>
      <c r="H1303" t="s">
        <v>75</v>
      </c>
      <c r="I1303" t="s"/>
      <c r="J1303" t="s">
        <v>76</v>
      </c>
      <c r="K1303" t="n">
        <v>53.67</v>
      </c>
      <c r="L1303" t="s">
        <v>77</v>
      </c>
      <c r="M1303" t="s"/>
      <c r="N1303" t="s">
        <v>834</v>
      </c>
      <c r="O1303" t="s">
        <v>79</v>
      </c>
      <c r="P1303" t="s">
        <v>830</v>
      </c>
      <c r="Q1303" t="s"/>
      <c r="R1303" t="s">
        <v>80</v>
      </c>
      <c r="S1303" t="s">
        <v>298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HYPERLINK("https://hotel-media.eclerx.com/savepage/tk_1545988137970647_sr_71.html","info")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/>
      <c r="AO1303" t="s"/>
      <c r="AP1303" t="n">
        <v>23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s"/>
      <c r="AZ1303" t="s"/>
      <c r="BA1303" t="s"/>
      <c r="BB1303" t="n">
        <v>2192960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835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23.67</v>
      </c>
      <c r="L1304" t="s">
        <v>77</v>
      </c>
      <c r="M1304" t="s"/>
      <c r="N1304" t="s">
        <v>122</v>
      </c>
      <c r="O1304" t="s">
        <v>79</v>
      </c>
      <c r="P1304" t="s">
        <v>835</v>
      </c>
      <c r="Q1304" t="s"/>
      <c r="R1304" t="s">
        <v>80</v>
      </c>
      <c r="S1304" t="s">
        <v>756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HYPERLINK("https://hotel-media.eclerx.com/savepage/tk_15459884157488427_sr_70.html","info")</f>
        <v/>
      </c>
      <c r="AA1304" t="n">
        <v>-2330046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/>
      <c r="AO1304" t="s"/>
      <c r="AP1304" t="n">
        <v>82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2330046</v>
      </c>
      <c r="AZ1304" t="s">
        <v>836</v>
      </c>
      <c r="BA1304" t="s"/>
      <c r="BB1304" t="n">
        <v>316602</v>
      </c>
      <c r="BC1304" t="n">
        <v>42.6973</v>
      </c>
      <c r="BD1304" t="n">
        <v>42.6973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109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49.67</v>
      </c>
      <c r="L1305" t="s">
        <v>77</v>
      </c>
      <c r="M1305" t="s"/>
      <c r="N1305" t="s">
        <v>110</v>
      </c>
      <c r="O1305" t="s">
        <v>79</v>
      </c>
      <c r="P1305" t="s">
        <v>109</v>
      </c>
      <c r="Q1305" t="s"/>
      <c r="R1305" t="s">
        <v>80</v>
      </c>
      <c r="S1305" t="s">
        <v>111</v>
      </c>
      <c r="T1305" t="s">
        <v>82</v>
      </c>
      <c r="U1305" t="s"/>
      <c r="V1305" t="s">
        <v>83</v>
      </c>
      <c r="W1305" t="s">
        <v>105</v>
      </c>
      <c r="X1305" t="s"/>
      <c r="Y1305" t="s">
        <v>85</v>
      </c>
      <c r="Z1305">
        <f>HYPERLINK("https://hotel-media.eclerx.com/savepage/tk_1545988043362307_sr_71.html","info")</f>
        <v/>
      </c>
      <c r="AA1305" t="n">
        <v>-3732009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/>
      <c r="AO1305" t="s"/>
      <c r="AP1305" t="n">
        <v>3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3732009</v>
      </c>
      <c r="AZ1305" t="s">
        <v>112</v>
      </c>
      <c r="BA1305" t="s"/>
      <c r="BB1305" t="n">
        <v>3053979</v>
      </c>
      <c r="BC1305" t="n">
        <v>42.6702</v>
      </c>
      <c r="BD1305" t="n">
        <v>42.6702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109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64.33</v>
      </c>
      <c r="L1306" t="s">
        <v>77</v>
      </c>
      <c r="M1306" t="s"/>
      <c r="N1306" t="s">
        <v>113</v>
      </c>
      <c r="O1306" t="s">
        <v>79</v>
      </c>
      <c r="P1306" t="s">
        <v>109</v>
      </c>
      <c r="Q1306" t="s"/>
      <c r="R1306" t="s">
        <v>80</v>
      </c>
      <c r="S1306" t="s">
        <v>114</v>
      </c>
      <c r="T1306" t="s">
        <v>82</v>
      </c>
      <c r="U1306" t="s"/>
      <c r="V1306" t="s">
        <v>83</v>
      </c>
      <c r="W1306" t="s">
        <v>105</v>
      </c>
      <c r="X1306" t="s"/>
      <c r="Y1306" t="s">
        <v>85</v>
      </c>
      <c r="Z1306">
        <f>HYPERLINK("https://hotel-media.eclerx.com/savepage/tk_1545988043362307_sr_71.html","info")</f>
        <v/>
      </c>
      <c r="AA1306" t="n">
        <v>-3732009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/>
      <c r="AO1306" t="s"/>
      <c r="AP1306" t="n">
        <v>3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3732009</v>
      </c>
      <c r="AZ1306" t="s">
        <v>112</v>
      </c>
      <c r="BA1306" t="s"/>
      <c r="BB1306" t="n">
        <v>3053979</v>
      </c>
      <c r="BC1306" t="n">
        <v>42.6702</v>
      </c>
      <c r="BD1306" t="n">
        <v>42.6702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837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23.33</v>
      </c>
      <c r="L1307" t="s">
        <v>77</v>
      </c>
      <c r="M1307" t="s"/>
      <c r="N1307" t="s">
        <v>838</v>
      </c>
      <c r="O1307" t="s">
        <v>79</v>
      </c>
      <c r="P1307" t="s">
        <v>837</v>
      </c>
      <c r="Q1307" t="s"/>
      <c r="R1307" t="s">
        <v>117</v>
      </c>
      <c r="S1307" t="s">
        <v>108</v>
      </c>
      <c r="T1307" t="s">
        <v>82</v>
      </c>
      <c r="U1307" t="s"/>
      <c r="V1307" t="s">
        <v>83</v>
      </c>
      <c r="W1307" t="s">
        <v>187</v>
      </c>
      <c r="X1307" t="s"/>
      <c r="Y1307" t="s">
        <v>85</v>
      </c>
      <c r="Z1307">
        <f>HYPERLINK("https://hotel-media.eclerx.com/savepage/tk_15459885098455439_sr_71.html","info")</f>
        <v/>
      </c>
      <c r="AA1307" t="n">
        <v>-6818894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/>
      <c r="AO1307" t="s"/>
      <c r="AP1307" t="n">
        <v>102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6818894</v>
      </c>
      <c r="AZ1307" t="s">
        <v>839</v>
      </c>
      <c r="BA1307" t="s"/>
      <c r="BB1307" t="n">
        <v>4707824</v>
      </c>
      <c r="BC1307" t="n">
        <v>42.2716</v>
      </c>
      <c r="BD1307" t="n">
        <v>42.2716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837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25.67</v>
      </c>
      <c r="L1308" t="s">
        <v>77</v>
      </c>
      <c r="M1308" t="s"/>
      <c r="N1308" t="s">
        <v>122</v>
      </c>
      <c r="O1308" t="s">
        <v>79</v>
      </c>
      <c r="P1308" t="s">
        <v>837</v>
      </c>
      <c r="Q1308" t="s"/>
      <c r="R1308" t="s">
        <v>117</v>
      </c>
      <c r="S1308" t="s">
        <v>157</v>
      </c>
      <c r="T1308" t="s">
        <v>82</v>
      </c>
      <c r="U1308" t="s"/>
      <c r="V1308" t="s">
        <v>83</v>
      </c>
      <c r="W1308" t="s">
        <v>187</v>
      </c>
      <c r="X1308" t="s"/>
      <c r="Y1308" t="s">
        <v>85</v>
      </c>
      <c r="Z1308">
        <f>HYPERLINK("https://hotel-media.eclerx.com/savepage/tk_15459885098455439_sr_71.html","info")</f>
        <v/>
      </c>
      <c r="AA1308" t="n">
        <v>-6818894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/>
      <c r="AO1308" t="s"/>
      <c r="AP1308" t="n">
        <v>102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6818894</v>
      </c>
      <c r="AZ1308" t="s">
        <v>839</v>
      </c>
      <c r="BA1308" t="s"/>
      <c r="BB1308" t="n">
        <v>4707824</v>
      </c>
      <c r="BC1308" t="n">
        <v>42.2716</v>
      </c>
      <c r="BD1308" t="n">
        <v>42.2716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837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27</v>
      </c>
      <c r="L1309" t="s">
        <v>77</v>
      </c>
      <c r="M1309" t="s"/>
      <c r="N1309" t="s">
        <v>546</v>
      </c>
      <c r="O1309" t="s">
        <v>79</v>
      </c>
      <c r="P1309" t="s">
        <v>837</v>
      </c>
      <c r="Q1309" t="s"/>
      <c r="R1309" t="s">
        <v>117</v>
      </c>
      <c r="S1309" t="s">
        <v>539</v>
      </c>
      <c r="T1309" t="s">
        <v>82</v>
      </c>
      <c r="U1309" t="s"/>
      <c r="V1309" t="s">
        <v>83</v>
      </c>
      <c r="W1309" t="s">
        <v>187</v>
      </c>
      <c r="X1309" t="s"/>
      <c r="Y1309" t="s">
        <v>85</v>
      </c>
      <c r="Z1309">
        <f>HYPERLINK("https://hotel-media.eclerx.com/savepage/tk_15459885098455439_sr_71.html","info")</f>
        <v/>
      </c>
      <c r="AA1309" t="n">
        <v>-6818894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/>
      <c r="AO1309" t="s"/>
      <c r="AP1309" t="n">
        <v>102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6818894</v>
      </c>
      <c r="AZ1309" t="s">
        <v>839</v>
      </c>
      <c r="BA1309" t="s"/>
      <c r="BB1309" t="n">
        <v>4707824</v>
      </c>
      <c r="BC1309" t="n">
        <v>42.2716</v>
      </c>
      <c r="BD1309" t="n">
        <v>42.2716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325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129.67</v>
      </c>
      <c r="L1310" t="s">
        <v>77</v>
      </c>
      <c r="M1310" t="s"/>
      <c r="N1310" t="s">
        <v>326</v>
      </c>
      <c r="O1310" t="s">
        <v>79</v>
      </c>
      <c r="P1310" t="s">
        <v>325</v>
      </c>
      <c r="Q1310" t="s"/>
      <c r="R1310" t="s">
        <v>117</v>
      </c>
      <c r="S1310" t="s">
        <v>327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HYPERLINK("https://hotel-media.eclerx.com/savepage/tk_15459884584595203_sr_70.html","info")</f>
        <v/>
      </c>
      <c r="AA1310" t="n">
        <v>-6955338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/>
      <c r="AO1310" t="s"/>
      <c r="AP1310" t="n">
        <v>91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6955338</v>
      </c>
      <c r="AZ1310" t="s">
        <v>328</v>
      </c>
      <c r="BA1310" t="s"/>
      <c r="BB1310" t="n">
        <v>1094708</v>
      </c>
      <c r="BC1310" t="n">
        <v>42.2621</v>
      </c>
      <c r="BD1310" t="n">
        <v>42.2621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325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129.67</v>
      </c>
      <c r="L1311" t="s">
        <v>77</v>
      </c>
      <c r="M1311" t="s"/>
      <c r="N1311" t="s">
        <v>329</v>
      </c>
      <c r="O1311" t="s">
        <v>79</v>
      </c>
      <c r="P1311" t="s">
        <v>325</v>
      </c>
      <c r="Q1311" t="s"/>
      <c r="R1311" t="s">
        <v>117</v>
      </c>
      <c r="S1311" t="s">
        <v>327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HYPERLINK("https://hotel-media.eclerx.com/savepage/tk_15459884584595203_sr_70.html","info")</f>
        <v/>
      </c>
      <c r="AA1311" t="n">
        <v>-6955338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/>
      <c r="AO1311" t="s"/>
      <c r="AP1311" t="n">
        <v>91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6955338</v>
      </c>
      <c r="AZ1311" t="s">
        <v>328</v>
      </c>
      <c r="BA1311" t="s"/>
      <c r="BB1311" t="n">
        <v>1094708</v>
      </c>
      <c r="BC1311" t="n">
        <v>42.2621</v>
      </c>
      <c r="BD1311" t="n">
        <v>42.2621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325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144</v>
      </c>
      <c r="L1312" t="s">
        <v>77</v>
      </c>
      <c r="M1312" t="s"/>
      <c r="N1312" t="s">
        <v>326</v>
      </c>
      <c r="O1312" t="s">
        <v>79</v>
      </c>
      <c r="P1312" t="s">
        <v>325</v>
      </c>
      <c r="Q1312" t="s"/>
      <c r="R1312" t="s">
        <v>117</v>
      </c>
      <c r="S1312" t="s">
        <v>330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HYPERLINK("https://hotel-media.eclerx.com/savepage/tk_15459884584595203_sr_70.html","info")</f>
        <v/>
      </c>
      <c r="AA1312" t="n">
        <v>-6955338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/>
      <c r="AO1312" t="s"/>
      <c r="AP1312" t="n">
        <v>91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6955338</v>
      </c>
      <c r="AZ1312" t="s">
        <v>328</v>
      </c>
      <c r="BA1312" t="s"/>
      <c r="BB1312" t="n">
        <v>1094708</v>
      </c>
      <c r="BC1312" t="n">
        <v>42.2621</v>
      </c>
      <c r="BD1312" t="n">
        <v>42.2621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325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144</v>
      </c>
      <c r="L1313" t="s">
        <v>77</v>
      </c>
      <c r="M1313" t="s"/>
      <c r="N1313" t="s">
        <v>329</v>
      </c>
      <c r="O1313" t="s">
        <v>79</v>
      </c>
      <c r="P1313" t="s">
        <v>325</v>
      </c>
      <c r="Q1313" t="s"/>
      <c r="R1313" t="s">
        <v>117</v>
      </c>
      <c r="S1313" t="s">
        <v>330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HYPERLINK("https://hotel-media.eclerx.com/savepage/tk_15459884584595203_sr_70.html","info")</f>
        <v/>
      </c>
      <c r="AA1313" t="n">
        <v>-6955338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/>
      <c r="AO1313" t="s"/>
      <c r="AP1313" t="n">
        <v>91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6955338</v>
      </c>
      <c r="AZ1313" t="s">
        <v>328</v>
      </c>
      <c r="BA1313" t="s"/>
      <c r="BB1313" t="n">
        <v>1094708</v>
      </c>
      <c r="BC1313" t="n">
        <v>42.2621</v>
      </c>
      <c r="BD1313" t="n">
        <v>42.2621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325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147</v>
      </c>
      <c r="L1314" t="s">
        <v>77</v>
      </c>
      <c r="M1314" t="s"/>
      <c r="N1314" t="s">
        <v>331</v>
      </c>
      <c r="O1314" t="s">
        <v>79</v>
      </c>
      <c r="P1314" t="s">
        <v>325</v>
      </c>
      <c r="Q1314" t="s"/>
      <c r="R1314" t="s">
        <v>117</v>
      </c>
      <c r="S1314" t="s">
        <v>332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HYPERLINK("https://hotel-media.eclerx.com/savepage/tk_15459884584595203_sr_70.html","info")</f>
        <v/>
      </c>
      <c r="AA1314" t="n">
        <v>-6955338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/>
      <c r="AO1314" t="s"/>
      <c r="AP1314" t="n">
        <v>91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6955338</v>
      </c>
      <c r="AZ1314" t="s">
        <v>328</v>
      </c>
      <c r="BA1314" t="s"/>
      <c r="BB1314" t="n">
        <v>1094708</v>
      </c>
      <c r="BC1314" t="n">
        <v>42.2621</v>
      </c>
      <c r="BD1314" t="n">
        <v>42.2621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325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160.33</v>
      </c>
      <c r="L1315" t="s">
        <v>77</v>
      </c>
      <c r="M1315" t="s"/>
      <c r="N1315" t="s">
        <v>326</v>
      </c>
      <c r="O1315" t="s">
        <v>79</v>
      </c>
      <c r="P1315" t="s">
        <v>325</v>
      </c>
      <c r="Q1315" t="s"/>
      <c r="R1315" t="s">
        <v>117</v>
      </c>
      <c r="S1315" t="s">
        <v>333</v>
      </c>
      <c r="T1315" t="s">
        <v>82</v>
      </c>
      <c r="U1315" t="s"/>
      <c r="V1315" t="s">
        <v>83</v>
      </c>
      <c r="W1315" t="s">
        <v>187</v>
      </c>
      <c r="X1315" t="s"/>
      <c r="Y1315" t="s">
        <v>85</v>
      </c>
      <c r="Z1315">
        <f>HYPERLINK("https://hotel-media.eclerx.com/savepage/tk_15459884584595203_sr_70.html","info")</f>
        <v/>
      </c>
      <c r="AA1315" t="n">
        <v>-6955338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/>
      <c r="AO1315" t="s"/>
      <c r="AP1315" t="n">
        <v>91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6955338</v>
      </c>
      <c r="AZ1315" t="s">
        <v>328</v>
      </c>
      <c r="BA1315" t="s"/>
      <c r="BB1315" t="n">
        <v>1094708</v>
      </c>
      <c r="BC1315" t="n">
        <v>42.2621</v>
      </c>
      <c r="BD1315" t="n">
        <v>42.2621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325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160.33</v>
      </c>
      <c r="L1316" t="s">
        <v>77</v>
      </c>
      <c r="M1316" t="s"/>
      <c r="N1316" t="s">
        <v>329</v>
      </c>
      <c r="O1316" t="s">
        <v>79</v>
      </c>
      <c r="P1316" t="s">
        <v>325</v>
      </c>
      <c r="Q1316" t="s"/>
      <c r="R1316" t="s">
        <v>117</v>
      </c>
      <c r="S1316" t="s">
        <v>333</v>
      </c>
      <c r="T1316" t="s">
        <v>82</v>
      </c>
      <c r="U1316" t="s"/>
      <c r="V1316" t="s">
        <v>83</v>
      </c>
      <c r="W1316" t="s">
        <v>187</v>
      </c>
      <c r="X1316" t="s"/>
      <c r="Y1316" t="s">
        <v>85</v>
      </c>
      <c r="Z1316">
        <f>HYPERLINK("https://hotel-media.eclerx.com/savepage/tk_15459884584595203_sr_70.html","info")</f>
        <v/>
      </c>
      <c r="AA1316" t="n">
        <v>-6955338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/>
      <c r="AO1316" t="s"/>
      <c r="AP1316" t="n">
        <v>91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6955338</v>
      </c>
      <c r="AZ1316" t="s">
        <v>328</v>
      </c>
      <c r="BA1316" t="s"/>
      <c r="BB1316" t="n">
        <v>1094708</v>
      </c>
      <c r="BC1316" t="n">
        <v>42.2621</v>
      </c>
      <c r="BD1316" t="n">
        <v>42.2621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325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163.33</v>
      </c>
      <c r="L1317" t="s">
        <v>77</v>
      </c>
      <c r="M1317" t="s"/>
      <c r="N1317" t="s">
        <v>331</v>
      </c>
      <c r="O1317" t="s">
        <v>79</v>
      </c>
      <c r="P1317" t="s">
        <v>325</v>
      </c>
      <c r="Q1317" t="s"/>
      <c r="R1317" t="s">
        <v>117</v>
      </c>
      <c r="S1317" t="s">
        <v>334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HYPERLINK("https://hotel-media.eclerx.com/savepage/tk_15459884584595203_sr_70.html","info")</f>
        <v/>
      </c>
      <c r="AA1317" t="n">
        <v>-6955338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/>
      <c r="AO1317" t="s"/>
      <c r="AP1317" t="n">
        <v>91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6955338</v>
      </c>
      <c r="AZ1317" t="s">
        <v>328</v>
      </c>
      <c r="BA1317" t="s"/>
      <c r="BB1317" t="n">
        <v>1094708</v>
      </c>
      <c r="BC1317" t="n">
        <v>42.2621</v>
      </c>
      <c r="BD1317" t="n">
        <v>42.2621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325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177.67</v>
      </c>
      <c r="L1318" t="s">
        <v>77</v>
      </c>
      <c r="M1318" t="s"/>
      <c r="N1318" t="s">
        <v>331</v>
      </c>
      <c r="O1318" t="s">
        <v>79</v>
      </c>
      <c r="P1318" t="s">
        <v>325</v>
      </c>
      <c r="Q1318" t="s"/>
      <c r="R1318" t="s">
        <v>117</v>
      </c>
      <c r="S1318" t="s">
        <v>335</v>
      </c>
      <c r="T1318" t="s">
        <v>82</v>
      </c>
      <c r="U1318" t="s"/>
      <c r="V1318" t="s">
        <v>83</v>
      </c>
      <c r="W1318" t="s">
        <v>187</v>
      </c>
      <c r="X1318" t="s"/>
      <c r="Y1318" t="s">
        <v>85</v>
      </c>
      <c r="Z1318">
        <f>HYPERLINK("https://hotel-media.eclerx.com/savepage/tk_15459884584595203_sr_70.html","info")</f>
        <v/>
      </c>
      <c r="AA1318" t="n">
        <v>-6955338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/>
      <c r="AO1318" t="s"/>
      <c r="AP1318" t="n">
        <v>91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6955338</v>
      </c>
      <c r="AZ1318" t="s">
        <v>328</v>
      </c>
      <c r="BA1318" t="s"/>
      <c r="BB1318" t="n">
        <v>1094708</v>
      </c>
      <c r="BC1318" t="n">
        <v>42.2621</v>
      </c>
      <c r="BD1318" t="n">
        <v>42.2621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325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178</v>
      </c>
      <c r="L1319" t="s">
        <v>77</v>
      </c>
      <c r="M1319" t="s"/>
      <c r="N1319" t="s">
        <v>329</v>
      </c>
      <c r="O1319" t="s">
        <v>79</v>
      </c>
      <c r="P1319" t="s">
        <v>325</v>
      </c>
      <c r="Q1319" t="s"/>
      <c r="R1319" t="s">
        <v>117</v>
      </c>
      <c r="S1319" t="s">
        <v>336</v>
      </c>
      <c r="T1319" t="s">
        <v>82</v>
      </c>
      <c r="U1319" t="s"/>
      <c r="V1319" t="s">
        <v>83</v>
      </c>
      <c r="W1319" t="s">
        <v>187</v>
      </c>
      <c r="X1319" t="s"/>
      <c r="Y1319" t="s">
        <v>85</v>
      </c>
      <c r="Z1319">
        <f>HYPERLINK("https://hotel-media.eclerx.com/savepage/tk_15459884584595203_sr_70.html","info")</f>
        <v/>
      </c>
      <c r="AA1319" t="n">
        <v>-6955338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/>
      <c r="AO1319" t="s"/>
      <c r="AP1319" t="n">
        <v>91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6955338</v>
      </c>
      <c r="AZ1319" t="s">
        <v>328</v>
      </c>
      <c r="BA1319" t="s"/>
      <c r="BB1319" t="n">
        <v>1094708</v>
      </c>
      <c r="BC1319" t="n">
        <v>42.2621</v>
      </c>
      <c r="BD1319" t="n">
        <v>42.2621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325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178</v>
      </c>
      <c r="L1320" t="s">
        <v>77</v>
      </c>
      <c r="M1320" t="s"/>
      <c r="N1320" t="s">
        <v>326</v>
      </c>
      <c r="O1320" t="s">
        <v>79</v>
      </c>
      <c r="P1320" t="s">
        <v>325</v>
      </c>
      <c r="Q1320" t="s"/>
      <c r="R1320" t="s">
        <v>117</v>
      </c>
      <c r="S1320" t="s">
        <v>336</v>
      </c>
      <c r="T1320" t="s">
        <v>82</v>
      </c>
      <c r="U1320" t="s"/>
      <c r="V1320" t="s">
        <v>83</v>
      </c>
      <c r="W1320" t="s">
        <v>187</v>
      </c>
      <c r="X1320" t="s"/>
      <c r="Y1320" t="s">
        <v>85</v>
      </c>
      <c r="Z1320">
        <f>HYPERLINK("https://hotel-media.eclerx.com/savepage/tk_15459884584595203_sr_70.html","info")</f>
        <v/>
      </c>
      <c r="AA1320" t="n">
        <v>-6955338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/>
      <c r="AO1320" t="s"/>
      <c r="AP1320" t="n">
        <v>91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6955338</v>
      </c>
      <c r="AZ1320" t="s">
        <v>328</v>
      </c>
      <c r="BA1320" t="s"/>
      <c r="BB1320" t="n">
        <v>1094708</v>
      </c>
      <c r="BC1320" t="n">
        <v>42.2621</v>
      </c>
      <c r="BD1320" t="n">
        <v>42.2621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325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197.33</v>
      </c>
      <c r="L1321" t="s">
        <v>77</v>
      </c>
      <c r="M1321" t="s"/>
      <c r="N1321" t="s">
        <v>331</v>
      </c>
      <c r="O1321" t="s">
        <v>79</v>
      </c>
      <c r="P1321" t="s">
        <v>325</v>
      </c>
      <c r="Q1321" t="s"/>
      <c r="R1321" t="s">
        <v>117</v>
      </c>
      <c r="S1321" t="s">
        <v>337</v>
      </c>
      <c r="T1321" t="s">
        <v>82</v>
      </c>
      <c r="U1321" t="s"/>
      <c r="V1321" t="s">
        <v>83</v>
      </c>
      <c r="W1321" t="s">
        <v>187</v>
      </c>
      <c r="X1321" t="s"/>
      <c r="Y1321" t="s">
        <v>85</v>
      </c>
      <c r="Z1321">
        <f>HYPERLINK("https://hotel-media.eclerx.com/savepage/tk_15459884584595203_sr_70.html","info")</f>
        <v/>
      </c>
      <c r="AA1321" t="n">
        <v>-6955338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/>
      <c r="AO1321" t="s"/>
      <c r="AP1321" t="n">
        <v>91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6955338</v>
      </c>
      <c r="AZ1321" t="s">
        <v>328</v>
      </c>
      <c r="BA1321" t="s"/>
      <c r="BB1321" t="n">
        <v>1094708</v>
      </c>
      <c r="BC1321" t="n">
        <v>42.2621</v>
      </c>
      <c r="BD1321" t="n">
        <v>42.2621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840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21.33</v>
      </c>
      <c r="L1322" t="s">
        <v>77</v>
      </c>
      <c r="M1322" t="s"/>
      <c r="N1322" t="s">
        <v>210</v>
      </c>
      <c r="O1322" t="s">
        <v>79</v>
      </c>
      <c r="P1322" t="s">
        <v>840</v>
      </c>
      <c r="Q1322" t="s"/>
      <c r="R1322" t="s">
        <v>80</v>
      </c>
      <c r="S1322" t="s">
        <v>841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HYPERLINK("https://hotel-media.eclerx.com/savepage/tk_15459885009540572_sr_70.html","info")</f>
        <v/>
      </c>
      <c r="AA1322" t="n">
        <v>-3010986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106</v>
      </c>
      <c r="AL1322" t="s"/>
      <c r="AM1322" t="s"/>
      <c r="AN1322" t="s"/>
      <c r="AO1322" t="s"/>
      <c r="AP1322" t="n">
        <v>100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3010986</v>
      </c>
      <c r="AZ1322" t="s">
        <v>842</v>
      </c>
      <c r="BA1322" t="s"/>
      <c r="BB1322" t="n">
        <v>4647652</v>
      </c>
      <c r="BC1322" t="n">
        <v>42.6291</v>
      </c>
      <c r="BD1322" t="n">
        <v>42.6291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757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45.67</v>
      </c>
      <c r="L1323" t="s">
        <v>77</v>
      </c>
      <c r="M1323" t="s"/>
      <c r="N1323" t="s">
        <v>758</v>
      </c>
      <c r="O1323" t="s">
        <v>79</v>
      </c>
      <c r="P1323" t="s">
        <v>757</v>
      </c>
      <c r="Q1323" t="s"/>
      <c r="R1323" t="s">
        <v>117</v>
      </c>
      <c r="S1323" t="s">
        <v>186</v>
      </c>
      <c r="T1323" t="s">
        <v>82</v>
      </c>
      <c r="U1323" t="s"/>
      <c r="V1323" t="s">
        <v>83</v>
      </c>
      <c r="W1323" t="s">
        <v>105</v>
      </c>
      <c r="X1323" t="s"/>
      <c r="Y1323" t="s">
        <v>85</v>
      </c>
      <c r="Z1323">
        <f>HYPERLINK("https://hotel-media.eclerx.com/savepage/tk_15459884634151137_sr_71.html","info")</f>
        <v/>
      </c>
      <c r="AA1323" t="n">
        <v>-6198857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106</v>
      </c>
      <c r="AL1323" t="s"/>
      <c r="AM1323" t="s"/>
      <c r="AN1323" t="s"/>
      <c r="AO1323" t="s"/>
      <c r="AP1323" t="n">
        <v>92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6198857</v>
      </c>
      <c r="AZ1323" t="s">
        <v>759</v>
      </c>
      <c r="BA1323" t="s"/>
      <c r="BB1323" t="n">
        <v>2836254</v>
      </c>
      <c r="BC1323" t="n">
        <v>42.6934</v>
      </c>
      <c r="BD1323" t="n">
        <v>42.6934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757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46.33</v>
      </c>
      <c r="L1324" t="s">
        <v>77</v>
      </c>
      <c r="M1324" t="s"/>
      <c r="N1324" t="s">
        <v>758</v>
      </c>
      <c r="O1324" t="s">
        <v>79</v>
      </c>
      <c r="P1324" t="s">
        <v>757</v>
      </c>
      <c r="Q1324" t="s"/>
      <c r="R1324" t="s">
        <v>117</v>
      </c>
      <c r="S1324" t="s">
        <v>356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HYPERLINK("https://hotel-media.eclerx.com/savepage/tk_15459884634151137_sr_71.html","info")</f>
        <v/>
      </c>
      <c r="AA1324" t="n">
        <v>-6198857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106</v>
      </c>
      <c r="AL1324" t="s"/>
      <c r="AM1324" t="s"/>
      <c r="AN1324" t="s"/>
      <c r="AO1324" t="s"/>
      <c r="AP1324" t="n">
        <v>92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6198857</v>
      </c>
      <c r="AZ1324" t="s">
        <v>759</v>
      </c>
      <c r="BA1324" t="s"/>
      <c r="BB1324" t="n">
        <v>2836254</v>
      </c>
      <c r="BC1324" t="n">
        <v>42.6934</v>
      </c>
      <c r="BD1324" t="n">
        <v>42.6934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757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46.33</v>
      </c>
      <c r="L1325" t="s">
        <v>77</v>
      </c>
      <c r="M1325" t="s"/>
      <c r="N1325" t="s">
        <v>161</v>
      </c>
      <c r="O1325" t="s">
        <v>79</v>
      </c>
      <c r="P1325" t="s">
        <v>757</v>
      </c>
      <c r="Q1325" t="s"/>
      <c r="R1325" t="s">
        <v>117</v>
      </c>
      <c r="S1325" t="s">
        <v>356</v>
      </c>
      <c r="T1325" t="s">
        <v>82</v>
      </c>
      <c r="U1325" t="s"/>
      <c r="V1325" t="s">
        <v>83</v>
      </c>
      <c r="W1325" t="s">
        <v>105</v>
      </c>
      <c r="X1325" t="s"/>
      <c r="Y1325" t="s">
        <v>85</v>
      </c>
      <c r="Z1325">
        <f>HYPERLINK("https://hotel-media.eclerx.com/savepage/tk_15459884634151137_sr_71.html","info")</f>
        <v/>
      </c>
      <c r="AA1325" t="n">
        <v>-6198857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106</v>
      </c>
      <c r="AL1325" t="s"/>
      <c r="AM1325" t="s"/>
      <c r="AN1325" t="s"/>
      <c r="AO1325" t="s"/>
      <c r="AP1325" t="n">
        <v>92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6198857</v>
      </c>
      <c r="AZ1325" t="s">
        <v>759</v>
      </c>
      <c r="BA1325" t="s"/>
      <c r="BB1325" t="n">
        <v>2836254</v>
      </c>
      <c r="BC1325" t="n">
        <v>42.6934</v>
      </c>
      <c r="BD1325" t="n">
        <v>42.6934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757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52</v>
      </c>
      <c r="L1326" t="s">
        <v>77</v>
      </c>
      <c r="M1326" t="s"/>
      <c r="N1326" t="s">
        <v>161</v>
      </c>
      <c r="O1326" t="s">
        <v>79</v>
      </c>
      <c r="P1326" t="s">
        <v>757</v>
      </c>
      <c r="Q1326" t="s"/>
      <c r="R1326" t="s">
        <v>117</v>
      </c>
      <c r="S1326" t="s">
        <v>101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HYPERLINK("https://hotel-media.eclerx.com/savepage/tk_15459884634151137_sr_71.html","info")</f>
        <v/>
      </c>
      <c r="AA1326" t="n">
        <v>-6198857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106</v>
      </c>
      <c r="AL1326" t="s"/>
      <c r="AM1326" t="s"/>
      <c r="AN1326" t="s"/>
      <c r="AO1326" t="s"/>
      <c r="AP1326" t="n">
        <v>92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6198857</v>
      </c>
      <c r="AZ1326" t="s">
        <v>759</v>
      </c>
      <c r="BA1326" t="s"/>
      <c r="BB1326" t="n">
        <v>2836254</v>
      </c>
      <c r="BC1326" t="n">
        <v>42.6934</v>
      </c>
      <c r="BD1326" t="n">
        <v>42.6934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757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54.67</v>
      </c>
      <c r="L1327" t="s">
        <v>77</v>
      </c>
      <c r="M1327" t="s"/>
      <c r="N1327" t="s">
        <v>300</v>
      </c>
      <c r="O1327" t="s">
        <v>79</v>
      </c>
      <c r="P1327" t="s">
        <v>757</v>
      </c>
      <c r="Q1327" t="s"/>
      <c r="R1327" t="s">
        <v>117</v>
      </c>
      <c r="S1327" t="s">
        <v>280</v>
      </c>
      <c r="T1327" t="s">
        <v>82</v>
      </c>
      <c r="U1327" t="s"/>
      <c r="V1327" t="s">
        <v>83</v>
      </c>
      <c r="W1327" t="s">
        <v>105</v>
      </c>
      <c r="X1327" t="s"/>
      <c r="Y1327" t="s">
        <v>85</v>
      </c>
      <c r="Z1327">
        <f>HYPERLINK("https://hotel-media.eclerx.com/savepage/tk_15459884634151137_sr_71.html","info")</f>
        <v/>
      </c>
      <c r="AA1327" t="n">
        <v>-6198857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106</v>
      </c>
      <c r="AL1327" t="s"/>
      <c r="AM1327" t="s"/>
      <c r="AN1327" t="s"/>
      <c r="AO1327" t="s"/>
      <c r="AP1327" t="n">
        <v>92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6198857</v>
      </c>
      <c r="AZ1327" t="s">
        <v>759</v>
      </c>
      <c r="BA1327" t="s"/>
      <c r="BB1327" t="n">
        <v>2836254</v>
      </c>
      <c r="BC1327" t="n">
        <v>42.6934</v>
      </c>
      <c r="BD1327" t="n">
        <v>42.6934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757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60</v>
      </c>
      <c r="L1328" t="s">
        <v>77</v>
      </c>
      <c r="M1328" t="s"/>
      <c r="N1328" t="s">
        <v>172</v>
      </c>
      <c r="O1328" t="s">
        <v>79</v>
      </c>
      <c r="P1328" t="s">
        <v>757</v>
      </c>
      <c r="Q1328" t="s"/>
      <c r="R1328" t="s">
        <v>117</v>
      </c>
      <c r="S1328" t="s">
        <v>555</v>
      </c>
      <c r="T1328" t="s">
        <v>82</v>
      </c>
      <c r="U1328" t="s"/>
      <c r="V1328" t="s">
        <v>83</v>
      </c>
      <c r="W1328" t="s">
        <v>105</v>
      </c>
      <c r="X1328" t="s"/>
      <c r="Y1328" t="s">
        <v>85</v>
      </c>
      <c r="Z1328">
        <f>HYPERLINK("https://hotel-media.eclerx.com/savepage/tk_15459884634151137_sr_71.html","info")</f>
        <v/>
      </c>
      <c r="AA1328" t="n">
        <v>-6198857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106</v>
      </c>
      <c r="AL1328" t="s"/>
      <c r="AM1328" t="s"/>
      <c r="AN1328" t="s"/>
      <c r="AO1328" t="s"/>
      <c r="AP1328" t="n">
        <v>92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6198857</v>
      </c>
      <c r="AZ1328" t="s">
        <v>759</v>
      </c>
      <c r="BA1328" t="s"/>
      <c r="BB1328" t="n">
        <v>2836254</v>
      </c>
      <c r="BC1328" t="n">
        <v>42.6934</v>
      </c>
      <c r="BD1328" t="n">
        <v>42.6934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757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60</v>
      </c>
      <c r="L1329" t="s">
        <v>77</v>
      </c>
      <c r="M1329" t="s"/>
      <c r="N1329" t="s">
        <v>300</v>
      </c>
      <c r="O1329" t="s">
        <v>79</v>
      </c>
      <c r="P1329" t="s">
        <v>757</v>
      </c>
      <c r="Q1329" t="s"/>
      <c r="R1329" t="s">
        <v>117</v>
      </c>
      <c r="S1329" t="s">
        <v>555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HYPERLINK("https://hotel-media.eclerx.com/savepage/tk_15459884634151137_sr_71.html","info")</f>
        <v/>
      </c>
      <c r="AA1329" t="n">
        <v>-6198857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106</v>
      </c>
      <c r="AL1329" t="s"/>
      <c r="AM1329" t="s"/>
      <c r="AN1329" t="s"/>
      <c r="AO1329" t="s"/>
      <c r="AP1329" t="n">
        <v>92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6198857</v>
      </c>
      <c r="AZ1329" t="s">
        <v>759</v>
      </c>
      <c r="BA1329" t="s"/>
      <c r="BB1329" t="n">
        <v>2836254</v>
      </c>
      <c r="BC1329" t="n">
        <v>42.6934</v>
      </c>
      <c r="BD1329" t="n">
        <v>42.6934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757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65.33</v>
      </c>
      <c r="L1330" t="s">
        <v>77</v>
      </c>
      <c r="M1330" t="s"/>
      <c r="N1330" t="s">
        <v>172</v>
      </c>
      <c r="O1330" t="s">
        <v>79</v>
      </c>
      <c r="P1330" t="s">
        <v>757</v>
      </c>
      <c r="Q1330" t="s"/>
      <c r="R1330" t="s">
        <v>117</v>
      </c>
      <c r="S1330" t="s">
        <v>371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HYPERLINK("https://hotel-media.eclerx.com/savepage/tk_15459884634151137_sr_71.html","info")</f>
        <v/>
      </c>
      <c r="AA1330" t="n">
        <v>-6198857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106</v>
      </c>
      <c r="AL1330" t="s"/>
      <c r="AM1330" t="s"/>
      <c r="AN1330" t="s"/>
      <c r="AO1330" t="s"/>
      <c r="AP1330" t="n">
        <v>92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6198857</v>
      </c>
      <c r="AZ1330" t="s">
        <v>759</v>
      </c>
      <c r="BA1330" t="s"/>
      <c r="BB1330" t="n">
        <v>2836254</v>
      </c>
      <c r="BC1330" t="n">
        <v>42.6934</v>
      </c>
      <c r="BD1330" t="n">
        <v>42.6934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757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70</v>
      </c>
      <c r="L1331" t="s">
        <v>77</v>
      </c>
      <c r="M1331" t="s"/>
      <c r="N1331" t="s">
        <v>760</v>
      </c>
      <c r="O1331" t="s">
        <v>79</v>
      </c>
      <c r="P1331" t="s">
        <v>757</v>
      </c>
      <c r="Q1331" t="s"/>
      <c r="R1331" t="s">
        <v>117</v>
      </c>
      <c r="S1331" t="s">
        <v>613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HYPERLINK("https://hotel-media.eclerx.com/savepage/tk_15459884634151137_sr_71.html","info")</f>
        <v/>
      </c>
      <c r="AA1331" t="n">
        <v>-6198857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106</v>
      </c>
      <c r="AL1331" t="s"/>
      <c r="AM1331" t="s"/>
      <c r="AN1331" t="s"/>
      <c r="AO1331" t="s"/>
      <c r="AP1331" t="n">
        <v>92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6198857</v>
      </c>
      <c r="AZ1331" t="s">
        <v>759</v>
      </c>
      <c r="BA1331" t="s"/>
      <c r="BB1331" t="n">
        <v>2836254</v>
      </c>
      <c r="BC1331" t="n">
        <v>42.6934</v>
      </c>
      <c r="BD1331" t="n">
        <v>42.6934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757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70</v>
      </c>
      <c r="L1332" t="s">
        <v>77</v>
      </c>
      <c r="M1332" t="s"/>
      <c r="N1332" t="s">
        <v>761</v>
      </c>
      <c r="O1332" t="s">
        <v>79</v>
      </c>
      <c r="P1332" t="s">
        <v>757</v>
      </c>
      <c r="Q1332" t="s"/>
      <c r="R1332" t="s">
        <v>117</v>
      </c>
      <c r="S1332" t="s">
        <v>613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HYPERLINK("https://hotel-media.eclerx.com/savepage/tk_15459884634151137_sr_71.html","info")</f>
        <v/>
      </c>
      <c r="AA1332" t="n">
        <v>-6198857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106</v>
      </c>
      <c r="AL1332" t="s"/>
      <c r="AM1332" t="s"/>
      <c r="AN1332" t="s"/>
      <c r="AO1332" t="s"/>
      <c r="AP1332" t="n">
        <v>92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6198857</v>
      </c>
      <c r="AZ1332" t="s">
        <v>759</v>
      </c>
      <c r="BA1332" t="s"/>
      <c r="BB1332" t="n">
        <v>2836254</v>
      </c>
      <c r="BC1332" t="n">
        <v>42.6934</v>
      </c>
      <c r="BD1332" t="n">
        <v>42.6934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757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73</v>
      </c>
      <c r="L1333" t="s">
        <v>77</v>
      </c>
      <c r="M1333" t="s"/>
      <c r="N1333" t="s">
        <v>762</v>
      </c>
      <c r="O1333" t="s">
        <v>79</v>
      </c>
      <c r="P1333" t="s">
        <v>757</v>
      </c>
      <c r="Q1333" t="s"/>
      <c r="R1333" t="s">
        <v>117</v>
      </c>
      <c r="S1333" t="s">
        <v>515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HYPERLINK("https://hotel-media.eclerx.com/savepage/tk_15459884634151137_sr_71.html","info")</f>
        <v/>
      </c>
      <c r="AA1333" t="n">
        <v>-6198857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106</v>
      </c>
      <c r="AL1333" t="s"/>
      <c r="AM1333" t="s"/>
      <c r="AN1333" t="s"/>
      <c r="AO1333" t="s"/>
      <c r="AP1333" t="n">
        <v>92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6198857</v>
      </c>
      <c r="AZ1333" t="s">
        <v>759</v>
      </c>
      <c r="BA1333" t="s"/>
      <c r="BB1333" t="n">
        <v>2836254</v>
      </c>
      <c r="BC1333" t="n">
        <v>42.6934</v>
      </c>
      <c r="BD1333" t="n">
        <v>42.6934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757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73</v>
      </c>
      <c r="L1334" t="s">
        <v>77</v>
      </c>
      <c r="M1334" t="s"/>
      <c r="N1334" t="s">
        <v>763</v>
      </c>
      <c r="O1334" t="s">
        <v>79</v>
      </c>
      <c r="P1334" t="s">
        <v>757</v>
      </c>
      <c r="Q1334" t="s"/>
      <c r="R1334" t="s">
        <v>117</v>
      </c>
      <c r="S1334" t="s">
        <v>515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HYPERLINK("https://hotel-media.eclerx.com/savepage/tk_15459884634151137_sr_71.html","info")</f>
        <v/>
      </c>
      <c r="AA1334" t="n">
        <v>-6198857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106</v>
      </c>
      <c r="AL1334" t="s"/>
      <c r="AM1334" t="s"/>
      <c r="AN1334" t="s"/>
      <c r="AO1334" t="s"/>
      <c r="AP1334" t="n">
        <v>92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6198857</v>
      </c>
      <c r="AZ1334" t="s">
        <v>759</v>
      </c>
      <c r="BA1334" t="s"/>
      <c r="BB1334" t="n">
        <v>2836254</v>
      </c>
      <c r="BC1334" t="n">
        <v>42.6934</v>
      </c>
      <c r="BD1334" t="n">
        <v>42.6934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536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26.67</v>
      </c>
      <c r="L1335" t="s">
        <v>77</v>
      </c>
      <c r="M1335" t="s"/>
      <c r="N1335" t="s">
        <v>145</v>
      </c>
      <c r="O1335" t="s">
        <v>79</v>
      </c>
      <c r="P1335" t="s">
        <v>536</v>
      </c>
      <c r="Q1335" t="s"/>
      <c r="R1335" t="s">
        <v>117</v>
      </c>
      <c r="S1335" t="s">
        <v>503</v>
      </c>
      <c r="T1335" t="s">
        <v>82</v>
      </c>
      <c r="U1335" t="s"/>
      <c r="V1335" t="s">
        <v>83</v>
      </c>
      <c r="W1335" t="s">
        <v>105</v>
      </c>
      <c r="X1335" t="s"/>
      <c r="Y1335" t="s">
        <v>85</v>
      </c>
      <c r="Z1335">
        <f>HYPERLINK("https://hotel-media.eclerx.com/savepage/tk_15459884726239357_sr_71.html","info")</f>
        <v/>
      </c>
      <c r="AA1335" t="n">
        <v>-2330159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106</v>
      </c>
      <c r="AL1335" t="s"/>
      <c r="AM1335" t="s"/>
      <c r="AN1335" t="s"/>
      <c r="AO1335" t="s"/>
      <c r="AP1335" t="n">
        <v>94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2330159</v>
      </c>
      <c r="AZ1335" t="s">
        <v>537</v>
      </c>
      <c r="BA1335" t="s"/>
      <c r="BB1335" t="n">
        <v>4077196</v>
      </c>
      <c r="BC1335" t="n">
        <v>42.6533</v>
      </c>
      <c r="BD1335" t="n">
        <v>42.6533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536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27</v>
      </c>
      <c r="L1336" t="s">
        <v>77</v>
      </c>
      <c r="M1336" t="s"/>
      <c r="N1336" t="s">
        <v>538</v>
      </c>
      <c r="O1336" t="s">
        <v>79</v>
      </c>
      <c r="P1336" t="s">
        <v>536</v>
      </c>
      <c r="Q1336" t="s"/>
      <c r="R1336" t="s">
        <v>117</v>
      </c>
      <c r="S1336" t="s">
        <v>539</v>
      </c>
      <c r="T1336" t="s">
        <v>82</v>
      </c>
      <c r="U1336" t="s"/>
      <c r="V1336" t="s">
        <v>83</v>
      </c>
      <c r="W1336" t="s">
        <v>105</v>
      </c>
      <c r="X1336" t="s"/>
      <c r="Y1336" t="s">
        <v>85</v>
      </c>
      <c r="Z1336">
        <f>HYPERLINK("https://hotel-media.eclerx.com/savepage/tk_15459884726239357_sr_71.html","info")</f>
        <v/>
      </c>
      <c r="AA1336" t="n">
        <v>-2330159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106</v>
      </c>
      <c r="AL1336" t="s"/>
      <c r="AM1336" t="s"/>
      <c r="AN1336" t="s"/>
      <c r="AO1336" t="s"/>
      <c r="AP1336" t="n">
        <v>94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2330159</v>
      </c>
      <c r="AZ1336" t="s">
        <v>537</v>
      </c>
      <c r="BA1336" t="s"/>
      <c r="BB1336" t="n">
        <v>4077196</v>
      </c>
      <c r="BC1336" t="n">
        <v>42.6533</v>
      </c>
      <c r="BD1336" t="n">
        <v>42.6533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536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27.67</v>
      </c>
      <c r="L1337" t="s">
        <v>77</v>
      </c>
      <c r="M1337" t="s"/>
      <c r="N1337" t="s">
        <v>210</v>
      </c>
      <c r="O1337" t="s">
        <v>79</v>
      </c>
      <c r="P1337" t="s">
        <v>536</v>
      </c>
      <c r="Q1337" t="s"/>
      <c r="R1337" t="s">
        <v>117</v>
      </c>
      <c r="S1337" t="s">
        <v>540</v>
      </c>
      <c r="T1337" t="s">
        <v>82</v>
      </c>
      <c r="U1337" t="s"/>
      <c r="V1337" t="s">
        <v>83</v>
      </c>
      <c r="W1337" t="s">
        <v>105</v>
      </c>
      <c r="X1337" t="s"/>
      <c r="Y1337" t="s">
        <v>85</v>
      </c>
      <c r="Z1337">
        <f>HYPERLINK("https://hotel-media.eclerx.com/savepage/tk_15459884726239357_sr_71.html","info")</f>
        <v/>
      </c>
      <c r="AA1337" t="n">
        <v>-2330159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106</v>
      </c>
      <c r="AL1337" t="s"/>
      <c r="AM1337" t="s"/>
      <c r="AN1337" t="s"/>
      <c r="AO1337" t="s"/>
      <c r="AP1337" t="n">
        <v>94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2330159</v>
      </c>
      <c r="AZ1337" t="s">
        <v>537</v>
      </c>
      <c r="BA1337" t="s"/>
      <c r="BB1337" t="n">
        <v>4077196</v>
      </c>
      <c r="BC1337" t="n">
        <v>42.6533</v>
      </c>
      <c r="BD1337" t="n">
        <v>42.6533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536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29.33</v>
      </c>
      <c r="L1338" t="s">
        <v>77</v>
      </c>
      <c r="M1338" t="s"/>
      <c r="N1338" t="s">
        <v>122</v>
      </c>
      <c r="O1338" t="s">
        <v>79</v>
      </c>
      <c r="P1338" t="s">
        <v>536</v>
      </c>
      <c r="Q1338" t="s"/>
      <c r="R1338" t="s">
        <v>117</v>
      </c>
      <c r="S1338" t="s">
        <v>181</v>
      </c>
      <c r="T1338" t="s">
        <v>82</v>
      </c>
      <c r="U1338" t="s"/>
      <c r="V1338" t="s">
        <v>83</v>
      </c>
      <c r="W1338" t="s">
        <v>105</v>
      </c>
      <c r="X1338" t="s"/>
      <c r="Y1338" t="s">
        <v>85</v>
      </c>
      <c r="Z1338">
        <f>HYPERLINK("https://hotel-media.eclerx.com/savepage/tk_15459884726239357_sr_71.html","info")</f>
        <v/>
      </c>
      <c r="AA1338" t="n">
        <v>-2330159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106</v>
      </c>
      <c r="AL1338" t="s"/>
      <c r="AM1338" t="s"/>
      <c r="AN1338" t="s"/>
      <c r="AO1338" t="s"/>
      <c r="AP1338" t="n">
        <v>94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2330159</v>
      </c>
      <c r="AZ1338" t="s">
        <v>537</v>
      </c>
      <c r="BA1338" t="s"/>
      <c r="BB1338" t="n">
        <v>4077196</v>
      </c>
      <c r="BC1338" t="n">
        <v>42.6533</v>
      </c>
      <c r="BD1338" t="n">
        <v>42.6533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536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29.67</v>
      </c>
      <c r="L1339" t="s">
        <v>77</v>
      </c>
      <c r="M1339" t="s"/>
      <c r="N1339" t="s">
        <v>136</v>
      </c>
      <c r="O1339" t="s">
        <v>79</v>
      </c>
      <c r="P1339" t="s">
        <v>536</v>
      </c>
      <c r="Q1339" t="s"/>
      <c r="R1339" t="s">
        <v>117</v>
      </c>
      <c r="S1339" t="s">
        <v>183</v>
      </c>
      <c r="T1339" t="s">
        <v>82</v>
      </c>
      <c r="U1339" t="s"/>
      <c r="V1339" t="s">
        <v>83</v>
      </c>
      <c r="W1339" t="s">
        <v>105</v>
      </c>
      <c r="X1339" t="s"/>
      <c r="Y1339" t="s">
        <v>85</v>
      </c>
      <c r="Z1339">
        <f>HYPERLINK("https://hotel-media.eclerx.com/savepage/tk_15459884726239357_sr_71.html","info")</f>
        <v/>
      </c>
      <c r="AA1339" t="n">
        <v>-2330159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106</v>
      </c>
      <c r="AL1339" t="s"/>
      <c r="AM1339" t="s"/>
      <c r="AN1339" t="s"/>
      <c r="AO1339" t="s"/>
      <c r="AP1339" t="n">
        <v>94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2330159</v>
      </c>
      <c r="AZ1339" t="s">
        <v>537</v>
      </c>
      <c r="BA1339" t="s"/>
      <c r="BB1339" t="n">
        <v>4077196</v>
      </c>
      <c r="BC1339" t="n">
        <v>42.6533</v>
      </c>
      <c r="BD1339" t="n">
        <v>42.6533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536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30.33</v>
      </c>
      <c r="L1340" t="s">
        <v>77</v>
      </c>
      <c r="M1340" t="s"/>
      <c r="N1340" t="s">
        <v>538</v>
      </c>
      <c r="O1340" t="s">
        <v>79</v>
      </c>
      <c r="P1340" t="s">
        <v>536</v>
      </c>
      <c r="Q1340" t="s"/>
      <c r="R1340" t="s">
        <v>117</v>
      </c>
      <c r="S1340" t="s">
        <v>363</v>
      </c>
      <c r="T1340" t="s">
        <v>82</v>
      </c>
      <c r="U1340" t="s"/>
      <c r="V1340" t="s">
        <v>83</v>
      </c>
      <c r="W1340" t="s">
        <v>105</v>
      </c>
      <c r="X1340" t="s"/>
      <c r="Y1340" t="s">
        <v>85</v>
      </c>
      <c r="Z1340">
        <f>HYPERLINK("https://hotel-media.eclerx.com/savepage/tk_15459884726239357_sr_71.html","info")</f>
        <v/>
      </c>
      <c r="AA1340" t="n">
        <v>-2330159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106</v>
      </c>
      <c r="AL1340" t="s"/>
      <c r="AM1340" t="s"/>
      <c r="AN1340" t="s"/>
      <c r="AO1340" t="s"/>
      <c r="AP1340" t="n">
        <v>94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2330159</v>
      </c>
      <c r="AZ1340" t="s">
        <v>537</v>
      </c>
      <c r="BA1340" t="s"/>
      <c r="BB1340" t="n">
        <v>4077196</v>
      </c>
      <c r="BC1340" t="n">
        <v>42.6533</v>
      </c>
      <c r="BD1340" t="n">
        <v>42.6533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536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30.67</v>
      </c>
      <c r="L1341" t="s">
        <v>77</v>
      </c>
      <c r="M1341" t="s"/>
      <c r="N1341" t="s">
        <v>541</v>
      </c>
      <c r="O1341" t="s">
        <v>79</v>
      </c>
      <c r="P1341" t="s">
        <v>536</v>
      </c>
      <c r="Q1341" t="s"/>
      <c r="R1341" t="s">
        <v>117</v>
      </c>
      <c r="S1341" t="s">
        <v>222</v>
      </c>
      <c r="T1341" t="s">
        <v>82</v>
      </c>
      <c r="U1341" t="s"/>
      <c r="V1341" t="s">
        <v>83</v>
      </c>
      <c r="W1341" t="s">
        <v>105</v>
      </c>
      <c r="X1341" t="s"/>
      <c r="Y1341" t="s">
        <v>85</v>
      </c>
      <c r="Z1341">
        <f>HYPERLINK("https://hotel-media.eclerx.com/savepage/tk_15459884726239357_sr_71.html","info")</f>
        <v/>
      </c>
      <c r="AA1341" t="n">
        <v>-2330159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106</v>
      </c>
      <c r="AL1341" t="s"/>
      <c r="AM1341" t="s"/>
      <c r="AN1341" t="s"/>
      <c r="AO1341" t="s"/>
      <c r="AP1341" t="n">
        <v>94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2330159</v>
      </c>
      <c r="AZ1341" t="s">
        <v>537</v>
      </c>
      <c r="BA1341" t="s"/>
      <c r="BB1341" t="n">
        <v>4077196</v>
      </c>
      <c r="BC1341" t="n">
        <v>42.6533</v>
      </c>
      <c r="BD1341" t="n">
        <v>42.6533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536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31</v>
      </c>
      <c r="L1342" t="s">
        <v>77</v>
      </c>
      <c r="M1342" t="s"/>
      <c r="N1342" t="s">
        <v>210</v>
      </c>
      <c r="O1342" t="s">
        <v>79</v>
      </c>
      <c r="P1342" t="s">
        <v>536</v>
      </c>
      <c r="Q1342" t="s"/>
      <c r="R1342" t="s">
        <v>117</v>
      </c>
      <c r="S1342" t="s">
        <v>348</v>
      </c>
      <c r="T1342" t="s">
        <v>82</v>
      </c>
      <c r="U1342" t="s"/>
      <c r="V1342" t="s">
        <v>83</v>
      </c>
      <c r="W1342" t="s">
        <v>105</v>
      </c>
      <c r="X1342" t="s"/>
      <c r="Y1342" t="s">
        <v>85</v>
      </c>
      <c r="Z1342">
        <f>HYPERLINK("https://hotel-media.eclerx.com/savepage/tk_15459884726239357_sr_71.html","info")</f>
        <v/>
      </c>
      <c r="AA1342" t="n">
        <v>-2330159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106</v>
      </c>
      <c r="AL1342" t="s"/>
      <c r="AM1342" t="s"/>
      <c r="AN1342" t="s"/>
      <c r="AO1342" t="s"/>
      <c r="AP1342" t="n">
        <v>94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2330159</v>
      </c>
      <c r="AZ1342" t="s">
        <v>537</v>
      </c>
      <c r="BA1342" t="s"/>
      <c r="BB1342" t="n">
        <v>4077196</v>
      </c>
      <c r="BC1342" t="n">
        <v>42.6533</v>
      </c>
      <c r="BD1342" t="n">
        <v>42.6533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536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31</v>
      </c>
      <c r="L1343" t="s">
        <v>77</v>
      </c>
      <c r="M1343" t="s"/>
      <c r="N1343" t="s">
        <v>542</v>
      </c>
      <c r="O1343" t="s">
        <v>79</v>
      </c>
      <c r="P1343" t="s">
        <v>536</v>
      </c>
      <c r="Q1343" t="s"/>
      <c r="R1343" t="s">
        <v>117</v>
      </c>
      <c r="S1343" t="s">
        <v>348</v>
      </c>
      <c r="T1343" t="s">
        <v>82</v>
      </c>
      <c r="U1343" t="s"/>
      <c r="V1343" t="s">
        <v>83</v>
      </c>
      <c r="W1343" t="s">
        <v>105</v>
      </c>
      <c r="X1343" t="s"/>
      <c r="Y1343" t="s">
        <v>85</v>
      </c>
      <c r="Z1343">
        <f>HYPERLINK("https://hotel-media.eclerx.com/savepage/tk_15459884726239357_sr_71.html","info")</f>
        <v/>
      </c>
      <c r="AA1343" t="n">
        <v>-2330159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106</v>
      </c>
      <c r="AL1343" t="s"/>
      <c r="AM1343" t="s"/>
      <c r="AN1343" t="s"/>
      <c r="AO1343" t="s"/>
      <c r="AP1343" t="n">
        <v>94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2330159</v>
      </c>
      <c r="AZ1343" t="s">
        <v>537</v>
      </c>
      <c r="BA1343" t="s"/>
      <c r="BB1343" t="n">
        <v>4077196</v>
      </c>
      <c r="BC1343" t="n">
        <v>42.6533</v>
      </c>
      <c r="BD1343" t="n">
        <v>42.6533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536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31</v>
      </c>
      <c r="L1344" t="s">
        <v>77</v>
      </c>
      <c r="M1344" t="s"/>
      <c r="N1344" t="s">
        <v>543</v>
      </c>
      <c r="O1344" t="s">
        <v>79</v>
      </c>
      <c r="P1344" t="s">
        <v>536</v>
      </c>
      <c r="Q1344" t="s"/>
      <c r="R1344" t="s">
        <v>117</v>
      </c>
      <c r="S1344" t="s">
        <v>348</v>
      </c>
      <c r="T1344" t="s">
        <v>82</v>
      </c>
      <c r="U1344" t="s"/>
      <c r="V1344" t="s">
        <v>83</v>
      </c>
      <c r="W1344" t="s">
        <v>105</v>
      </c>
      <c r="X1344" t="s"/>
      <c r="Y1344" t="s">
        <v>85</v>
      </c>
      <c r="Z1344">
        <f>HYPERLINK("https://hotel-media.eclerx.com/savepage/tk_15459884726239357_sr_71.html","info")</f>
        <v/>
      </c>
      <c r="AA1344" t="n">
        <v>-2330159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106</v>
      </c>
      <c r="AL1344" t="s"/>
      <c r="AM1344" t="s"/>
      <c r="AN1344" t="s"/>
      <c r="AO1344" t="s"/>
      <c r="AP1344" t="n">
        <v>94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2330159</v>
      </c>
      <c r="AZ1344" t="s">
        <v>537</v>
      </c>
      <c r="BA1344" t="s"/>
      <c r="BB1344" t="n">
        <v>4077196</v>
      </c>
      <c r="BC1344" t="n">
        <v>42.6533</v>
      </c>
      <c r="BD1344" t="n">
        <v>42.6533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536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32</v>
      </c>
      <c r="L1345" t="s">
        <v>77</v>
      </c>
      <c r="M1345" t="s"/>
      <c r="N1345" t="s">
        <v>544</v>
      </c>
      <c r="O1345" t="s">
        <v>79</v>
      </c>
      <c r="P1345" t="s">
        <v>536</v>
      </c>
      <c r="Q1345" t="s"/>
      <c r="R1345" t="s">
        <v>117</v>
      </c>
      <c r="S1345" t="s">
        <v>472</v>
      </c>
      <c r="T1345" t="s">
        <v>82</v>
      </c>
      <c r="U1345" t="s"/>
      <c r="V1345" t="s">
        <v>83</v>
      </c>
      <c r="W1345" t="s">
        <v>105</v>
      </c>
      <c r="X1345" t="s"/>
      <c r="Y1345" t="s">
        <v>85</v>
      </c>
      <c r="Z1345">
        <f>HYPERLINK("https://hotel-media.eclerx.com/savepage/tk_15459884726239357_sr_71.html","info")</f>
        <v/>
      </c>
      <c r="AA1345" t="n">
        <v>-2330159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106</v>
      </c>
      <c r="AL1345" t="s"/>
      <c r="AM1345" t="s"/>
      <c r="AN1345" t="s"/>
      <c r="AO1345" t="s"/>
      <c r="AP1345" t="n">
        <v>94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2330159</v>
      </c>
      <c r="AZ1345" t="s">
        <v>537</v>
      </c>
      <c r="BA1345" t="s"/>
      <c r="BB1345" t="n">
        <v>4077196</v>
      </c>
      <c r="BC1345" t="n">
        <v>42.6533</v>
      </c>
      <c r="BD1345" t="n">
        <v>42.6533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536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32</v>
      </c>
      <c r="L1346" t="s">
        <v>77</v>
      </c>
      <c r="M1346" t="s"/>
      <c r="N1346" t="s">
        <v>545</v>
      </c>
      <c r="O1346" t="s">
        <v>79</v>
      </c>
      <c r="P1346" t="s">
        <v>536</v>
      </c>
      <c r="Q1346" t="s"/>
      <c r="R1346" t="s">
        <v>117</v>
      </c>
      <c r="S1346" t="s">
        <v>472</v>
      </c>
      <c r="T1346" t="s">
        <v>82</v>
      </c>
      <c r="U1346" t="s"/>
      <c r="V1346" t="s">
        <v>83</v>
      </c>
      <c r="W1346" t="s">
        <v>105</v>
      </c>
      <c r="X1346" t="s"/>
      <c r="Y1346" t="s">
        <v>85</v>
      </c>
      <c r="Z1346">
        <f>HYPERLINK("https://hotel-media.eclerx.com/savepage/tk_15459884726239357_sr_71.html","info")</f>
        <v/>
      </c>
      <c r="AA1346" t="n">
        <v>-2330159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106</v>
      </c>
      <c r="AL1346" t="s"/>
      <c r="AM1346" t="s"/>
      <c r="AN1346" t="s"/>
      <c r="AO1346" t="s"/>
      <c r="AP1346" t="n">
        <v>94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2330159</v>
      </c>
      <c r="AZ1346" t="s">
        <v>537</v>
      </c>
      <c r="BA1346" t="s"/>
      <c r="BB1346" t="n">
        <v>4077196</v>
      </c>
      <c r="BC1346" t="n">
        <v>42.6533</v>
      </c>
      <c r="BD1346" t="n">
        <v>42.6533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536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32.33</v>
      </c>
      <c r="L1347" t="s">
        <v>77</v>
      </c>
      <c r="M1347" t="s"/>
      <c r="N1347" t="s">
        <v>542</v>
      </c>
      <c r="O1347" t="s">
        <v>79</v>
      </c>
      <c r="P1347" t="s">
        <v>536</v>
      </c>
      <c r="Q1347" t="s"/>
      <c r="R1347" t="s">
        <v>117</v>
      </c>
      <c r="S1347" t="s">
        <v>135</v>
      </c>
      <c r="T1347" t="s">
        <v>82</v>
      </c>
      <c r="U1347" t="s"/>
      <c r="V1347" t="s">
        <v>83</v>
      </c>
      <c r="W1347" t="s">
        <v>105</v>
      </c>
      <c r="X1347" t="s"/>
      <c r="Y1347" t="s">
        <v>85</v>
      </c>
      <c r="Z1347">
        <f>HYPERLINK("https://hotel-media.eclerx.com/savepage/tk_15459884726239357_sr_71.html","info")</f>
        <v/>
      </c>
      <c r="AA1347" t="n">
        <v>-2330159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106</v>
      </c>
      <c r="AL1347" t="s"/>
      <c r="AM1347" t="s"/>
      <c r="AN1347" t="s"/>
      <c r="AO1347" t="s"/>
      <c r="AP1347" t="n">
        <v>94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2330159</v>
      </c>
      <c r="AZ1347" t="s">
        <v>537</v>
      </c>
      <c r="BA1347" t="s"/>
      <c r="BB1347" t="n">
        <v>4077196</v>
      </c>
      <c r="BC1347" t="n">
        <v>42.6533</v>
      </c>
      <c r="BD1347" t="n">
        <v>42.6533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536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32.67</v>
      </c>
      <c r="L1348" t="s">
        <v>77</v>
      </c>
      <c r="M1348" t="s"/>
      <c r="N1348" t="s">
        <v>543</v>
      </c>
      <c r="O1348" t="s">
        <v>79</v>
      </c>
      <c r="P1348" t="s">
        <v>536</v>
      </c>
      <c r="Q1348" t="s"/>
      <c r="R1348" t="s">
        <v>117</v>
      </c>
      <c r="S1348" t="s">
        <v>81</v>
      </c>
      <c r="T1348" t="s">
        <v>82</v>
      </c>
      <c r="U1348" t="s"/>
      <c r="V1348" t="s">
        <v>83</v>
      </c>
      <c r="W1348" t="s">
        <v>105</v>
      </c>
      <c r="X1348" t="s"/>
      <c r="Y1348" t="s">
        <v>85</v>
      </c>
      <c r="Z1348">
        <f>HYPERLINK("https://hotel-media.eclerx.com/savepage/tk_15459884726239357_sr_71.html","info")</f>
        <v/>
      </c>
      <c r="AA1348" t="n">
        <v>-2330159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106</v>
      </c>
      <c r="AL1348" t="s"/>
      <c r="AM1348" t="s"/>
      <c r="AN1348" t="s"/>
      <c r="AO1348" t="s"/>
      <c r="AP1348" t="n">
        <v>94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2330159</v>
      </c>
      <c r="AZ1348" t="s">
        <v>537</v>
      </c>
      <c r="BA1348" t="s"/>
      <c r="BB1348" t="n">
        <v>4077196</v>
      </c>
      <c r="BC1348" t="n">
        <v>42.6533</v>
      </c>
      <c r="BD1348" t="n">
        <v>42.6533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536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33.67</v>
      </c>
      <c r="L1349" t="s">
        <v>77</v>
      </c>
      <c r="M1349" t="s"/>
      <c r="N1349" t="s">
        <v>546</v>
      </c>
      <c r="O1349" t="s">
        <v>79</v>
      </c>
      <c r="P1349" t="s">
        <v>536</v>
      </c>
      <c r="Q1349" t="s"/>
      <c r="R1349" t="s">
        <v>117</v>
      </c>
      <c r="S1349" t="s">
        <v>340</v>
      </c>
      <c r="T1349" t="s">
        <v>82</v>
      </c>
      <c r="U1349" t="s"/>
      <c r="V1349" t="s">
        <v>83</v>
      </c>
      <c r="W1349" t="s">
        <v>105</v>
      </c>
      <c r="X1349" t="s"/>
      <c r="Y1349" t="s">
        <v>85</v>
      </c>
      <c r="Z1349">
        <f>HYPERLINK("https://hotel-media.eclerx.com/savepage/tk_15459884726239357_sr_71.html","info")</f>
        <v/>
      </c>
      <c r="AA1349" t="n">
        <v>-2330159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106</v>
      </c>
      <c r="AL1349" t="s"/>
      <c r="AM1349" t="s"/>
      <c r="AN1349" t="s"/>
      <c r="AO1349" t="s"/>
      <c r="AP1349" t="n">
        <v>94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2330159</v>
      </c>
      <c r="AZ1349" t="s">
        <v>537</v>
      </c>
      <c r="BA1349" t="s"/>
      <c r="BB1349" t="n">
        <v>4077196</v>
      </c>
      <c r="BC1349" t="n">
        <v>42.6533</v>
      </c>
      <c r="BD1349" t="n">
        <v>42.6533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536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34</v>
      </c>
      <c r="L1350" t="s">
        <v>77</v>
      </c>
      <c r="M1350" t="s"/>
      <c r="N1350" t="s">
        <v>547</v>
      </c>
      <c r="O1350" t="s">
        <v>79</v>
      </c>
      <c r="P1350" t="s">
        <v>536</v>
      </c>
      <c r="Q1350" t="s"/>
      <c r="R1350" t="s">
        <v>117</v>
      </c>
      <c r="S1350" t="s">
        <v>185</v>
      </c>
      <c r="T1350" t="s">
        <v>82</v>
      </c>
      <c r="U1350" t="s"/>
      <c r="V1350" t="s">
        <v>83</v>
      </c>
      <c r="W1350" t="s">
        <v>105</v>
      </c>
      <c r="X1350" t="s"/>
      <c r="Y1350" t="s">
        <v>85</v>
      </c>
      <c r="Z1350">
        <f>HYPERLINK("https://hotel-media.eclerx.com/savepage/tk_15459884726239357_sr_71.html","info")</f>
        <v/>
      </c>
      <c r="AA1350" t="n">
        <v>-2330159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106</v>
      </c>
      <c r="AL1350" t="s"/>
      <c r="AM1350" t="s"/>
      <c r="AN1350" t="s"/>
      <c r="AO1350" t="s"/>
      <c r="AP1350" t="n">
        <v>94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2330159</v>
      </c>
      <c r="AZ1350" t="s">
        <v>537</v>
      </c>
      <c r="BA1350" t="s"/>
      <c r="BB1350" t="n">
        <v>4077196</v>
      </c>
      <c r="BC1350" t="n">
        <v>42.6533</v>
      </c>
      <c r="BD1350" t="n">
        <v>42.6533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536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36.67</v>
      </c>
      <c r="L1351" t="s">
        <v>77</v>
      </c>
      <c r="M1351" t="s"/>
      <c r="N1351" t="s">
        <v>538</v>
      </c>
      <c r="O1351" t="s">
        <v>79</v>
      </c>
      <c r="P1351" t="s">
        <v>536</v>
      </c>
      <c r="Q1351" t="s"/>
      <c r="R1351" t="s">
        <v>117</v>
      </c>
      <c r="S1351" t="s">
        <v>214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HYPERLINK("https://hotel-media.eclerx.com/savepage/tk_15459884726239357_sr_71.html","info")</f>
        <v/>
      </c>
      <c r="AA1351" t="n">
        <v>-2330159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106</v>
      </c>
      <c r="AL1351" t="s"/>
      <c r="AM1351" t="s"/>
      <c r="AN1351" t="s"/>
      <c r="AO1351" t="s"/>
      <c r="AP1351" t="n">
        <v>94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2330159</v>
      </c>
      <c r="AZ1351" t="s">
        <v>537</v>
      </c>
      <c r="BA1351" t="s"/>
      <c r="BB1351" t="n">
        <v>4077196</v>
      </c>
      <c r="BC1351" t="n">
        <v>42.6533</v>
      </c>
      <c r="BD1351" t="n">
        <v>42.6533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536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36.67</v>
      </c>
      <c r="L1352" t="s">
        <v>77</v>
      </c>
      <c r="M1352" t="s"/>
      <c r="N1352" t="s">
        <v>305</v>
      </c>
      <c r="O1352" t="s">
        <v>79</v>
      </c>
      <c r="P1352" t="s">
        <v>536</v>
      </c>
      <c r="Q1352" t="s"/>
      <c r="R1352" t="s">
        <v>117</v>
      </c>
      <c r="S1352" t="s">
        <v>214</v>
      </c>
      <c r="T1352" t="s">
        <v>82</v>
      </c>
      <c r="U1352" t="s"/>
      <c r="V1352" t="s">
        <v>83</v>
      </c>
      <c r="W1352" t="s">
        <v>105</v>
      </c>
      <c r="X1352" t="s"/>
      <c r="Y1352" t="s">
        <v>85</v>
      </c>
      <c r="Z1352">
        <f>HYPERLINK("https://hotel-media.eclerx.com/savepage/tk_15459884726239357_sr_71.html","info")</f>
        <v/>
      </c>
      <c r="AA1352" t="n">
        <v>-2330159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106</v>
      </c>
      <c r="AL1352" t="s"/>
      <c r="AM1352" t="s"/>
      <c r="AN1352" t="s"/>
      <c r="AO1352" t="s"/>
      <c r="AP1352" t="n">
        <v>94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2330159</v>
      </c>
      <c r="AZ1352" t="s">
        <v>537</v>
      </c>
      <c r="BA1352" t="s"/>
      <c r="BB1352" t="n">
        <v>4077196</v>
      </c>
      <c r="BC1352" t="n">
        <v>42.6533</v>
      </c>
      <c r="BD1352" t="n">
        <v>42.6533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536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37.33</v>
      </c>
      <c r="L1353" t="s">
        <v>77</v>
      </c>
      <c r="M1353" t="s"/>
      <c r="N1353" t="s">
        <v>548</v>
      </c>
      <c r="O1353" t="s">
        <v>79</v>
      </c>
      <c r="P1353" t="s">
        <v>536</v>
      </c>
      <c r="Q1353" t="s"/>
      <c r="R1353" t="s">
        <v>117</v>
      </c>
      <c r="S1353" t="s">
        <v>121</v>
      </c>
      <c r="T1353" t="s">
        <v>82</v>
      </c>
      <c r="U1353" t="s"/>
      <c r="V1353" t="s">
        <v>83</v>
      </c>
      <c r="W1353" t="s">
        <v>105</v>
      </c>
      <c r="X1353" t="s"/>
      <c r="Y1353" t="s">
        <v>85</v>
      </c>
      <c r="Z1353">
        <f>HYPERLINK("https://hotel-media.eclerx.com/savepage/tk_15459884726239357_sr_71.html","info")</f>
        <v/>
      </c>
      <c r="AA1353" t="n">
        <v>-2330159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106</v>
      </c>
      <c r="AL1353" t="s"/>
      <c r="AM1353" t="s"/>
      <c r="AN1353" t="s"/>
      <c r="AO1353" t="s"/>
      <c r="AP1353" t="n">
        <v>94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2330159</v>
      </c>
      <c r="AZ1353" t="s">
        <v>537</v>
      </c>
      <c r="BA1353" t="s"/>
      <c r="BB1353" t="n">
        <v>4077196</v>
      </c>
      <c r="BC1353" t="n">
        <v>42.6533</v>
      </c>
      <c r="BD1353" t="n">
        <v>42.6533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536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38.33</v>
      </c>
      <c r="L1354" t="s">
        <v>77</v>
      </c>
      <c r="M1354" t="s"/>
      <c r="N1354" t="s">
        <v>547</v>
      </c>
      <c r="O1354" t="s">
        <v>79</v>
      </c>
      <c r="P1354" t="s">
        <v>536</v>
      </c>
      <c r="Q1354" t="s"/>
      <c r="R1354" t="s">
        <v>117</v>
      </c>
      <c r="S1354" t="s">
        <v>200</v>
      </c>
      <c r="T1354" t="s">
        <v>82</v>
      </c>
      <c r="U1354" t="s"/>
      <c r="V1354" t="s">
        <v>83</v>
      </c>
      <c r="W1354" t="s">
        <v>105</v>
      </c>
      <c r="X1354" t="s"/>
      <c r="Y1354" t="s">
        <v>85</v>
      </c>
      <c r="Z1354">
        <f>HYPERLINK("https://hotel-media.eclerx.com/savepage/tk_15459884726239357_sr_71.html","info")</f>
        <v/>
      </c>
      <c r="AA1354" t="n">
        <v>-2330159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106</v>
      </c>
      <c r="AL1354" t="s"/>
      <c r="AM1354" t="s"/>
      <c r="AN1354" t="s"/>
      <c r="AO1354" t="s"/>
      <c r="AP1354" t="n">
        <v>94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2330159</v>
      </c>
      <c r="AZ1354" t="s">
        <v>537</v>
      </c>
      <c r="BA1354" t="s"/>
      <c r="BB1354" t="n">
        <v>4077196</v>
      </c>
      <c r="BC1354" t="n">
        <v>42.6533</v>
      </c>
      <c r="BD1354" t="n">
        <v>42.6533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536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39</v>
      </c>
      <c r="L1355" t="s">
        <v>77</v>
      </c>
      <c r="M1355" t="s"/>
      <c r="N1355" t="s">
        <v>549</v>
      </c>
      <c r="O1355" t="s">
        <v>79</v>
      </c>
      <c r="P1355" t="s">
        <v>536</v>
      </c>
      <c r="Q1355" t="s"/>
      <c r="R1355" t="s">
        <v>117</v>
      </c>
      <c r="S1355" t="s">
        <v>409</v>
      </c>
      <c r="T1355" t="s">
        <v>82</v>
      </c>
      <c r="U1355" t="s"/>
      <c r="V1355" t="s">
        <v>83</v>
      </c>
      <c r="W1355" t="s">
        <v>105</v>
      </c>
      <c r="X1355" t="s"/>
      <c r="Y1355" t="s">
        <v>85</v>
      </c>
      <c r="Z1355">
        <f>HYPERLINK("https://hotel-media.eclerx.com/savepage/tk_15459884726239357_sr_71.html","info")</f>
        <v/>
      </c>
      <c r="AA1355" t="n">
        <v>-2330159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106</v>
      </c>
      <c r="AL1355" t="s"/>
      <c r="AM1355" t="s"/>
      <c r="AN1355" t="s"/>
      <c r="AO1355" t="s"/>
      <c r="AP1355" t="n">
        <v>94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2330159</v>
      </c>
      <c r="AZ1355" t="s">
        <v>537</v>
      </c>
      <c r="BA1355" t="s"/>
      <c r="BB1355" t="n">
        <v>4077196</v>
      </c>
      <c r="BC1355" t="n">
        <v>42.6533</v>
      </c>
      <c r="BD1355" t="n">
        <v>42.6533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536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39.33</v>
      </c>
      <c r="L1356" t="s">
        <v>77</v>
      </c>
      <c r="M1356" t="s"/>
      <c r="N1356" t="s">
        <v>550</v>
      </c>
      <c r="O1356" t="s">
        <v>79</v>
      </c>
      <c r="P1356" t="s">
        <v>536</v>
      </c>
      <c r="Q1356" t="s"/>
      <c r="R1356" t="s">
        <v>117</v>
      </c>
      <c r="S1356" t="s">
        <v>343</v>
      </c>
      <c r="T1356" t="s">
        <v>82</v>
      </c>
      <c r="U1356" t="s"/>
      <c r="V1356" t="s">
        <v>83</v>
      </c>
      <c r="W1356" t="s">
        <v>105</v>
      </c>
      <c r="X1356" t="s"/>
      <c r="Y1356" t="s">
        <v>85</v>
      </c>
      <c r="Z1356">
        <f>HYPERLINK("https://hotel-media.eclerx.com/savepage/tk_15459884726239357_sr_71.html","info")</f>
        <v/>
      </c>
      <c r="AA1356" t="n">
        <v>-2330159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106</v>
      </c>
      <c r="AL1356" t="s"/>
      <c r="AM1356" t="s"/>
      <c r="AN1356" t="s"/>
      <c r="AO1356" t="s"/>
      <c r="AP1356" t="n">
        <v>94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2330159</v>
      </c>
      <c r="AZ1356" t="s">
        <v>537</v>
      </c>
      <c r="BA1356" t="s"/>
      <c r="BB1356" t="n">
        <v>4077196</v>
      </c>
      <c r="BC1356" t="n">
        <v>42.6533</v>
      </c>
      <c r="BD1356" t="n">
        <v>42.6533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536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39.67</v>
      </c>
      <c r="L1357" t="s">
        <v>77</v>
      </c>
      <c r="M1357" t="s"/>
      <c r="N1357" t="s">
        <v>122</v>
      </c>
      <c r="O1357" t="s">
        <v>79</v>
      </c>
      <c r="P1357" t="s">
        <v>536</v>
      </c>
      <c r="Q1357" t="s"/>
      <c r="R1357" t="s">
        <v>117</v>
      </c>
      <c r="S1357" t="s">
        <v>508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HYPERLINK("https://hotel-media.eclerx.com/savepage/tk_15459884726239357_sr_71.html","info")</f>
        <v/>
      </c>
      <c r="AA1357" t="n">
        <v>-2330159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106</v>
      </c>
      <c r="AL1357" t="s"/>
      <c r="AM1357" t="s"/>
      <c r="AN1357" t="s"/>
      <c r="AO1357" t="s"/>
      <c r="AP1357" t="n">
        <v>94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2330159</v>
      </c>
      <c r="AZ1357" t="s">
        <v>537</v>
      </c>
      <c r="BA1357" t="s"/>
      <c r="BB1357" t="n">
        <v>4077196</v>
      </c>
      <c r="BC1357" t="n">
        <v>42.6533</v>
      </c>
      <c r="BD1357" t="n">
        <v>42.6533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536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40</v>
      </c>
      <c r="L1358" t="s">
        <v>77</v>
      </c>
      <c r="M1358" t="s"/>
      <c r="N1358" t="s">
        <v>512</v>
      </c>
      <c r="O1358" t="s">
        <v>79</v>
      </c>
      <c r="P1358" t="s">
        <v>536</v>
      </c>
      <c r="Q1358" t="s"/>
      <c r="R1358" t="s">
        <v>117</v>
      </c>
      <c r="S1358" t="s">
        <v>352</v>
      </c>
      <c r="T1358" t="s">
        <v>82</v>
      </c>
      <c r="U1358" t="s"/>
      <c r="V1358" t="s">
        <v>83</v>
      </c>
      <c r="W1358" t="s">
        <v>105</v>
      </c>
      <c r="X1358" t="s"/>
      <c r="Y1358" t="s">
        <v>85</v>
      </c>
      <c r="Z1358">
        <f>HYPERLINK("https://hotel-media.eclerx.com/savepage/tk_15459884726239357_sr_71.html","info")</f>
        <v/>
      </c>
      <c r="AA1358" t="n">
        <v>-2330159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106</v>
      </c>
      <c r="AL1358" t="s"/>
      <c r="AM1358" t="s"/>
      <c r="AN1358" t="s"/>
      <c r="AO1358" t="s"/>
      <c r="AP1358" t="n">
        <v>94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2330159</v>
      </c>
      <c r="AZ1358" t="s">
        <v>537</v>
      </c>
      <c r="BA1358" t="s"/>
      <c r="BB1358" t="n">
        <v>4077196</v>
      </c>
      <c r="BC1358" t="n">
        <v>42.6533</v>
      </c>
      <c r="BD1358" t="n">
        <v>42.6533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536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41</v>
      </c>
      <c r="L1359" t="s">
        <v>77</v>
      </c>
      <c r="M1359" t="s"/>
      <c r="N1359" t="s">
        <v>145</v>
      </c>
      <c r="O1359" t="s">
        <v>79</v>
      </c>
      <c r="P1359" t="s">
        <v>536</v>
      </c>
      <c r="Q1359" t="s"/>
      <c r="R1359" t="s">
        <v>117</v>
      </c>
      <c r="S1359" t="s">
        <v>98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HYPERLINK("https://hotel-media.eclerx.com/savepage/tk_15459884726239357_sr_71.html","info")</f>
        <v/>
      </c>
      <c r="AA1359" t="n">
        <v>-2330159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106</v>
      </c>
      <c r="AL1359" t="s"/>
      <c r="AM1359" t="s"/>
      <c r="AN1359" t="s"/>
      <c r="AO1359" t="s"/>
      <c r="AP1359" t="n">
        <v>94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2330159</v>
      </c>
      <c r="AZ1359" t="s">
        <v>537</v>
      </c>
      <c r="BA1359" t="s"/>
      <c r="BB1359" t="n">
        <v>4077196</v>
      </c>
      <c r="BC1359" t="n">
        <v>42.6533</v>
      </c>
      <c r="BD1359" t="n">
        <v>42.6533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536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41</v>
      </c>
      <c r="L1360" t="s">
        <v>77</v>
      </c>
      <c r="M1360" t="s"/>
      <c r="N1360" t="s">
        <v>538</v>
      </c>
      <c r="O1360" t="s">
        <v>79</v>
      </c>
      <c r="P1360" t="s">
        <v>536</v>
      </c>
      <c r="Q1360" t="s"/>
      <c r="R1360" t="s">
        <v>117</v>
      </c>
      <c r="S1360" t="s">
        <v>98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HYPERLINK("https://hotel-media.eclerx.com/savepage/tk_15459884726239357_sr_71.html","info")</f>
        <v/>
      </c>
      <c r="AA1360" t="n">
        <v>-2330159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106</v>
      </c>
      <c r="AL1360" t="s"/>
      <c r="AM1360" t="s"/>
      <c r="AN1360" t="s"/>
      <c r="AO1360" t="s"/>
      <c r="AP1360" t="n">
        <v>94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2330159</v>
      </c>
      <c r="AZ1360" t="s">
        <v>537</v>
      </c>
      <c r="BA1360" t="s"/>
      <c r="BB1360" t="n">
        <v>4077196</v>
      </c>
      <c r="BC1360" t="n">
        <v>42.6533</v>
      </c>
      <c r="BD1360" t="n">
        <v>42.6533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536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41</v>
      </c>
      <c r="L1361" t="s">
        <v>77</v>
      </c>
      <c r="M1361" t="s"/>
      <c r="N1361" t="s">
        <v>549</v>
      </c>
      <c r="O1361" t="s">
        <v>79</v>
      </c>
      <c r="P1361" t="s">
        <v>536</v>
      </c>
      <c r="Q1361" t="s"/>
      <c r="R1361" t="s">
        <v>117</v>
      </c>
      <c r="S1361" t="s">
        <v>98</v>
      </c>
      <c r="T1361" t="s">
        <v>82</v>
      </c>
      <c r="U1361" t="s"/>
      <c r="V1361" t="s">
        <v>83</v>
      </c>
      <c r="W1361" t="s">
        <v>105</v>
      </c>
      <c r="X1361" t="s"/>
      <c r="Y1361" t="s">
        <v>85</v>
      </c>
      <c r="Z1361">
        <f>HYPERLINK("https://hotel-media.eclerx.com/savepage/tk_15459884726239357_sr_71.html","info")</f>
        <v/>
      </c>
      <c r="AA1361" t="n">
        <v>-2330159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106</v>
      </c>
      <c r="AL1361" t="s"/>
      <c r="AM1361" t="s"/>
      <c r="AN1361" t="s"/>
      <c r="AO1361" t="s"/>
      <c r="AP1361" t="n">
        <v>94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2330159</v>
      </c>
      <c r="AZ1361" t="s">
        <v>537</v>
      </c>
      <c r="BA1361" t="s"/>
      <c r="BB1361" t="n">
        <v>4077196</v>
      </c>
      <c r="BC1361" t="n">
        <v>42.6533</v>
      </c>
      <c r="BD1361" t="n">
        <v>42.6533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536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41.33</v>
      </c>
      <c r="L1362" t="s">
        <v>77</v>
      </c>
      <c r="M1362" t="s"/>
      <c r="N1362" t="s">
        <v>550</v>
      </c>
      <c r="O1362" t="s">
        <v>79</v>
      </c>
      <c r="P1362" t="s">
        <v>536</v>
      </c>
      <c r="Q1362" t="s"/>
      <c r="R1362" t="s">
        <v>117</v>
      </c>
      <c r="S1362" t="s">
        <v>125</v>
      </c>
      <c r="T1362" t="s">
        <v>82</v>
      </c>
      <c r="U1362" t="s"/>
      <c r="V1362" t="s">
        <v>83</v>
      </c>
      <c r="W1362" t="s">
        <v>105</v>
      </c>
      <c r="X1362" t="s"/>
      <c r="Y1362" t="s">
        <v>85</v>
      </c>
      <c r="Z1362">
        <f>HYPERLINK("https://hotel-media.eclerx.com/savepage/tk_15459884726239357_sr_71.html","info")</f>
        <v/>
      </c>
      <c r="AA1362" t="n">
        <v>-2330159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106</v>
      </c>
      <c r="AL1362" t="s"/>
      <c r="AM1362" t="s"/>
      <c r="AN1362" t="s"/>
      <c r="AO1362" t="s"/>
      <c r="AP1362" t="n">
        <v>94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2330159</v>
      </c>
      <c r="AZ1362" t="s">
        <v>537</v>
      </c>
      <c r="BA1362" t="s"/>
      <c r="BB1362" t="n">
        <v>4077196</v>
      </c>
      <c r="BC1362" t="n">
        <v>42.6533</v>
      </c>
      <c r="BD1362" t="n">
        <v>42.6533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536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42</v>
      </c>
      <c r="L1363" t="s">
        <v>77</v>
      </c>
      <c r="M1363" t="s"/>
      <c r="N1363" t="s">
        <v>542</v>
      </c>
      <c r="O1363" t="s">
        <v>79</v>
      </c>
      <c r="P1363" t="s">
        <v>536</v>
      </c>
      <c r="Q1363" t="s"/>
      <c r="R1363" t="s">
        <v>117</v>
      </c>
      <c r="S1363" t="s">
        <v>354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HYPERLINK("https://hotel-media.eclerx.com/savepage/tk_15459884726239357_sr_71.html","info")</f>
        <v/>
      </c>
      <c r="AA1363" t="n">
        <v>-2330159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106</v>
      </c>
      <c r="AL1363" t="s"/>
      <c r="AM1363" t="s"/>
      <c r="AN1363" t="s"/>
      <c r="AO1363" t="s"/>
      <c r="AP1363" t="n">
        <v>94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2330159</v>
      </c>
      <c r="AZ1363" t="s">
        <v>537</v>
      </c>
      <c r="BA1363" t="s"/>
      <c r="BB1363" t="n">
        <v>4077196</v>
      </c>
      <c r="BC1363" t="n">
        <v>42.6533</v>
      </c>
      <c r="BD1363" t="n">
        <v>42.6533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536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42.33</v>
      </c>
      <c r="L1364" t="s">
        <v>77</v>
      </c>
      <c r="M1364" t="s"/>
      <c r="N1364" t="s">
        <v>543</v>
      </c>
      <c r="O1364" t="s">
        <v>79</v>
      </c>
      <c r="P1364" t="s">
        <v>536</v>
      </c>
      <c r="Q1364" t="s"/>
      <c r="R1364" t="s">
        <v>117</v>
      </c>
      <c r="S1364" t="s">
        <v>269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HYPERLINK("https://hotel-media.eclerx.com/savepage/tk_15459884726239357_sr_71.html","info")</f>
        <v/>
      </c>
      <c r="AA1364" t="n">
        <v>-2330159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106</v>
      </c>
      <c r="AL1364" t="s"/>
      <c r="AM1364" t="s"/>
      <c r="AN1364" t="s"/>
      <c r="AO1364" t="s"/>
      <c r="AP1364" t="n">
        <v>94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2330159</v>
      </c>
      <c r="AZ1364" t="s">
        <v>537</v>
      </c>
      <c r="BA1364" t="s"/>
      <c r="BB1364" t="n">
        <v>4077196</v>
      </c>
      <c r="BC1364" t="n">
        <v>42.6533</v>
      </c>
      <c r="BD1364" t="n">
        <v>42.6533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536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43</v>
      </c>
      <c r="L1365" t="s">
        <v>77</v>
      </c>
      <c r="M1365" t="s"/>
      <c r="N1365" t="s">
        <v>350</v>
      </c>
      <c r="O1365" t="s">
        <v>79</v>
      </c>
      <c r="P1365" t="s">
        <v>536</v>
      </c>
      <c r="Q1365" t="s"/>
      <c r="R1365" t="s">
        <v>117</v>
      </c>
      <c r="S1365" t="s">
        <v>140</v>
      </c>
      <c r="T1365" t="s">
        <v>82</v>
      </c>
      <c r="U1365" t="s"/>
      <c r="V1365" t="s">
        <v>83</v>
      </c>
      <c r="W1365" t="s">
        <v>105</v>
      </c>
      <c r="X1365" t="s"/>
      <c r="Y1365" t="s">
        <v>85</v>
      </c>
      <c r="Z1365">
        <f>HYPERLINK("https://hotel-media.eclerx.com/savepage/tk_15459884726239357_sr_71.html","info")</f>
        <v/>
      </c>
      <c r="AA1365" t="n">
        <v>-2330159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106</v>
      </c>
      <c r="AL1365" t="s"/>
      <c r="AM1365" t="s"/>
      <c r="AN1365" t="s"/>
      <c r="AO1365" t="s"/>
      <c r="AP1365" t="n">
        <v>94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2330159</v>
      </c>
      <c r="AZ1365" t="s">
        <v>537</v>
      </c>
      <c r="BA1365" t="s"/>
      <c r="BB1365" t="n">
        <v>4077196</v>
      </c>
      <c r="BC1365" t="n">
        <v>42.6533</v>
      </c>
      <c r="BD1365" t="n">
        <v>42.6533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536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43.33</v>
      </c>
      <c r="L1366" t="s">
        <v>77</v>
      </c>
      <c r="M1366" t="s"/>
      <c r="N1366" t="s">
        <v>544</v>
      </c>
      <c r="O1366" t="s">
        <v>79</v>
      </c>
      <c r="P1366" t="s">
        <v>536</v>
      </c>
      <c r="Q1366" t="s"/>
      <c r="R1366" t="s">
        <v>117</v>
      </c>
      <c r="S1366" t="s">
        <v>126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HYPERLINK("https://hotel-media.eclerx.com/savepage/tk_15459884726239357_sr_71.html","info")</f>
        <v/>
      </c>
      <c r="AA1366" t="n">
        <v>-2330159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106</v>
      </c>
      <c r="AL1366" t="s"/>
      <c r="AM1366" t="s"/>
      <c r="AN1366" t="s"/>
      <c r="AO1366" t="s"/>
      <c r="AP1366" t="n">
        <v>94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2330159</v>
      </c>
      <c r="AZ1366" t="s">
        <v>537</v>
      </c>
      <c r="BA1366" t="s"/>
      <c r="BB1366" t="n">
        <v>4077196</v>
      </c>
      <c r="BC1366" t="n">
        <v>42.6533</v>
      </c>
      <c r="BD1366" t="n">
        <v>42.6533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536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43.33</v>
      </c>
      <c r="L1367" t="s">
        <v>77</v>
      </c>
      <c r="M1367" t="s"/>
      <c r="N1367" t="s">
        <v>545</v>
      </c>
      <c r="O1367" t="s">
        <v>79</v>
      </c>
      <c r="P1367" t="s">
        <v>536</v>
      </c>
      <c r="Q1367" t="s"/>
      <c r="R1367" t="s">
        <v>117</v>
      </c>
      <c r="S1367" t="s">
        <v>126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HYPERLINK("https://hotel-media.eclerx.com/savepage/tk_15459884726239357_sr_71.html","info")</f>
        <v/>
      </c>
      <c r="AA1367" t="n">
        <v>-2330159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106</v>
      </c>
      <c r="AL1367" t="s"/>
      <c r="AM1367" t="s"/>
      <c r="AN1367" t="s"/>
      <c r="AO1367" t="s"/>
      <c r="AP1367" t="n">
        <v>94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2330159</v>
      </c>
      <c r="AZ1367" t="s">
        <v>537</v>
      </c>
      <c r="BA1367" t="s"/>
      <c r="BB1367" t="n">
        <v>4077196</v>
      </c>
      <c r="BC1367" t="n">
        <v>42.6533</v>
      </c>
      <c r="BD1367" t="n">
        <v>42.6533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536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43.67</v>
      </c>
      <c r="L1368" t="s">
        <v>77</v>
      </c>
      <c r="M1368" t="s"/>
      <c r="N1368" t="s">
        <v>547</v>
      </c>
      <c r="O1368" t="s">
        <v>79</v>
      </c>
      <c r="P1368" t="s">
        <v>536</v>
      </c>
      <c r="Q1368" t="s"/>
      <c r="R1368" t="s">
        <v>117</v>
      </c>
      <c r="S1368" t="s">
        <v>289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HYPERLINK("https://hotel-media.eclerx.com/savepage/tk_15459884726239357_sr_71.html","info")</f>
        <v/>
      </c>
      <c r="AA1368" t="n">
        <v>-2330159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106</v>
      </c>
      <c r="AL1368" t="s"/>
      <c r="AM1368" t="s"/>
      <c r="AN1368" t="s"/>
      <c r="AO1368" t="s"/>
      <c r="AP1368" t="n">
        <v>94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2330159</v>
      </c>
      <c r="AZ1368" t="s">
        <v>537</v>
      </c>
      <c r="BA1368" t="s"/>
      <c r="BB1368" t="n">
        <v>4077196</v>
      </c>
      <c r="BC1368" t="n">
        <v>42.6533</v>
      </c>
      <c r="BD1368" t="n">
        <v>42.6533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536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44</v>
      </c>
      <c r="L1369" t="s">
        <v>77</v>
      </c>
      <c r="M1369" t="s"/>
      <c r="N1369" t="s">
        <v>145</v>
      </c>
      <c r="O1369" t="s">
        <v>79</v>
      </c>
      <c r="P1369" t="s">
        <v>536</v>
      </c>
      <c r="Q1369" t="s"/>
      <c r="R1369" t="s">
        <v>117</v>
      </c>
      <c r="S1369" t="s">
        <v>100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HYPERLINK("https://hotel-media.eclerx.com/savepage/tk_15459884726239357_sr_71.html","info")</f>
        <v/>
      </c>
      <c r="AA1369" t="n">
        <v>-2330159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106</v>
      </c>
      <c r="AL1369" t="s"/>
      <c r="AM1369" t="s"/>
      <c r="AN1369" t="s"/>
      <c r="AO1369" t="s"/>
      <c r="AP1369" t="n">
        <v>94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2330159</v>
      </c>
      <c r="AZ1369" t="s">
        <v>537</v>
      </c>
      <c r="BA1369" t="s"/>
      <c r="BB1369" t="n">
        <v>4077196</v>
      </c>
      <c r="BC1369" t="n">
        <v>42.6533</v>
      </c>
      <c r="BD1369" t="n">
        <v>42.6533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536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542</v>
      </c>
      <c r="O1370" t="s">
        <v>79</v>
      </c>
      <c r="P1370" t="s">
        <v>536</v>
      </c>
      <c r="Q1370" t="s"/>
      <c r="R1370" t="s">
        <v>117</v>
      </c>
      <c r="S1370" t="s">
        <v>100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HYPERLINK("https://hotel-media.eclerx.com/savepage/tk_15459884726239357_sr_71.html","info")</f>
        <v/>
      </c>
      <c r="AA1370" t="n">
        <v>-2330159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106</v>
      </c>
      <c r="AL1370" t="s"/>
      <c r="AM1370" t="s"/>
      <c r="AN1370" t="s"/>
      <c r="AO1370" t="s"/>
      <c r="AP1370" t="n">
        <v>94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2330159</v>
      </c>
      <c r="AZ1370" t="s">
        <v>537</v>
      </c>
      <c r="BA1370" t="s"/>
      <c r="BB1370" t="n">
        <v>4077196</v>
      </c>
      <c r="BC1370" t="n">
        <v>42.6533</v>
      </c>
      <c r="BD1370" t="n">
        <v>42.6533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536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44.33</v>
      </c>
      <c r="L1371" t="s">
        <v>77</v>
      </c>
      <c r="M1371" t="s"/>
      <c r="N1371" t="s">
        <v>543</v>
      </c>
      <c r="O1371" t="s">
        <v>79</v>
      </c>
      <c r="P1371" t="s">
        <v>536</v>
      </c>
      <c r="Q1371" t="s"/>
      <c r="R1371" t="s">
        <v>117</v>
      </c>
      <c r="S1371" t="s">
        <v>216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HYPERLINK("https://hotel-media.eclerx.com/savepage/tk_15459884726239357_sr_71.html","info")</f>
        <v/>
      </c>
      <c r="AA1371" t="n">
        <v>-2330159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106</v>
      </c>
      <c r="AL1371" t="s"/>
      <c r="AM1371" t="s"/>
      <c r="AN1371" t="s"/>
      <c r="AO1371" t="s"/>
      <c r="AP1371" t="n">
        <v>94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2330159</v>
      </c>
      <c r="AZ1371" t="s">
        <v>537</v>
      </c>
      <c r="BA1371" t="s"/>
      <c r="BB1371" t="n">
        <v>4077196</v>
      </c>
      <c r="BC1371" t="n">
        <v>42.6533</v>
      </c>
      <c r="BD1371" t="n">
        <v>42.6533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536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45.33</v>
      </c>
      <c r="L1372" t="s">
        <v>77</v>
      </c>
      <c r="M1372" t="s"/>
      <c r="N1372" t="s">
        <v>541</v>
      </c>
      <c r="O1372" t="s">
        <v>79</v>
      </c>
      <c r="P1372" t="s">
        <v>536</v>
      </c>
      <c r="Q1372" t="s"/>
      <c r="R1372" t="s">
        <v>117</v>
      </c>
      <c r="S1372" t="s">
        <v>127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HYPERLINK("https://hotel-media.eclerx.com/savepage/tk_15459884726239357_sr_71.html","info")</f>
        <v/>
      </c>
      <c r="AA1372" t="n">
        <v>-2330159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106</v>
      </c>
      <c r="AL1372" t="s"/>
      <c r="AM1372" t="s"/>
      <c r="AN1372" t="s"/>
      <c r="AO1372" t="s"/>
      <c r="AP1372" t="n">
        <v>94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2330159</v>
      </c>
      <c r="AZ1372" t="s">
        <v>537</v>
      </c>
      <c r="BA1372" t="s"/>
      <c r="BB1372" t="n">
        <v>4077196</v>
      </c>
      <c r="BC1372" t="n">
        <v>42.6533</v>
      </c>
      <c r="BD1372" t="n">
        <v>42.6533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536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46</v>
      </c>
      <c r="L1373" t="s">
        <v>77</v>
      </c>
      <c r="M1373" t="s"/>
      <c r="N1373" t="s">
        <v>538</v>
      </c>
      <c r="O1373" t="s">
        <v>79</v>
      </c>
      <c r="P1373" t="s">
        <v>536</v>
      </c>
      <c r="Q1373" t="s"/>
      <c r="R1373" t="s">
        <v>117</v>
      </c>
      <c r="S1373" t="s">
        <v>551</v>
      </c>
      <c r="T1373" t="s">
        <v>82</v>
      </c>
      <c r="U1373" t="s"/>
      <c r="V1373" t="s">
        <v>83</v>
      </c>
      <c r="W1373" t="s">
        <v>187</v>
      </c>
      <c r="X1373" t="s"/>
      <c r="Y1373" t="s">
        <v>85</v>
      </c>
      <c r="Z1373">
        <f>HYPERLINK("https://hotel-media.eclerx.com/savepage/tk_15459884726239357_sr_71.html","info")</f>
        <v/>
      </c>
      <c r="AA1373" t="n">
        <v>-2330159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106</v>
      </c>
      <c r="AL1373" t="s"/>
      <c r="AM1373" t="s"/>
      <c r="AN1373" t="s"/>
      <c r="AO1373" t="s"/>
      <c r="AP1373" t="n">
        <v>94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2330159</v>
      </c>
      <c r="AZ1373" t="s">
        <v>537</v>
      </c>
      <c r="BA1373" t="s"/>
      <c r="BB1373" t="n">
        <v>4077196</v>
      </c>
      <c r="BC1373" t="n">
        <v>42.6533</v>
      </c>
      <c r="BD1373" t="n">
        <v>42.6533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536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46.33</v>
      </c>
      <c r="L1374" t="s">
        <v>77</v>
      </c>
      <c r="M1374" t="s"/>
      <c r="N1374" t="s">
        <v>531</v>
      </c>
      <c r="O1374" t="s">
        <v>79</v>
      </c>
      <c r="P1374" t="s">
        <v>536</v>
      </c>
      <c r="Q1374" t="s"/>
      <c r="R1374" t="s">
        <v>117</v>
      </c>
      <c r="S1374" t="s">
        <v>356</v>
      </c>
      <c r="T1374" t="s">
        <v>82</v>
      </c>
      <c r="U1374" t="s"/>
      <c r="V1374" t="s">
        <v>83</v>
      </c>
      <c r="W1374" t="s">
        <v>105</v>
      </c>
      <c r="X1374" t="s"/>
      <c r="Y1374" t="s">
        <v>85</v>
      </c>
      <c r="Z1374">
        <f>HYPERLINK("https://hotel-media.eclerx.com/savepage/tk_15459884726239357_sr_71.html","info")</f>
        <v/>
      </c>
      <c r="AA1374" t="n">
        <v>-2330159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106</v>
      </c>
      <c r="AL1374" t="s"/>
      <c r="AM1374" t="s"/>
      <c r="AN1374" t="s"/>
      <c r="AO1374" t="s"/>
      <c r="AP1374" t="n">
        <v>94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2330159</v>
      </c>
      <c r="AZ1374" t="s">
        <v>537</v>
      </c>
      <c r="BA1374" t="s"/>
      <c r="BB1374" t="n">
        <v>4077196</v>
      </c>
      <c r="BC1374" t="n">
        <v>42.6533</v>
      </c>
      <c r="BD1374" t="n">
        <v>42.6533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536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47.33</v>
      </c>
      <c r="L1375" t="s">
        <v>77</v>
      </c>
      <c r="M1375" t="s"/>
      <c r="N1375" t="s">
        <v>252</v>
      </c>
      <c r="O1375" t="s">
        <v>79</v>
      </c>
      <c r="P1375" t="s">
        <v>536</v>
      </c>
      <c r="Q1375" t="s"/>
      <c r="R1375" t="s">
        <v>117</v>
      </c>
      <c r="S1375" t="s">
        <v>420</v>
      </c>
      <c r="T1375" t="s">
        <v>82</v>
      </c>
      <c r="U1375" t="s"/>
      <c r="V1375" t="s">
        <v>83</v>
      </c>
      <c r="W1375" t="s">
        <v>105</v>
      </c>
      <c r="X1375" t="s"/>
      <c r="Y1375" t="s">
        <v>85</v>
      </c>
      <c r="Z1375">
        <f>HYPERLINK("https://hotel-media.eclerx.com/savepage/tk_15459884726239357_sr_71.html","info")</f>
        <v/>
      </c>
      <c r="AA1375" t="n">
        <v>-2330159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106</v>
      </c>
      <c r="AL1375" t="s"/>
      <c r="AM1375" t="s"/>
      <c r="AN1375" t="s"/>
      <c r="AO1375" t="s"/>
      <c r="AP1375" t="n">
        <v>94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2330159</v>
      </c>
      <c r="AZ1375" t="s">
        <v>537</v>
      </c>
      <c r="BA1375" t="s"/>
      <c r="BB1375" t="n">
        <v>4077196</v>
      </c>
      <c r="BC1375" t="n">
        <v>42.6533</v>
      </c>
      <c r="BD1375" t="n">
        <v>42.6533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536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47.33</v>
      </c>
      <c r="L1376" t="s">
        <v>77</v>
      </c>
      <c r="M1376" t="s"/>
      <c r="N1376" t="s">
        <v>548</v>
      </c>
      <c r="O1376" t="s">
        <v>79</v>
      </c>
      <c r="P1376" t="s">
        <v>536</v>
      </c>
      <c r="Q1376" t="s"/>
      <c r="R1376" t="s">
        <v>117</v>
      </c>
      <c r="S1376" t="s">
        <v>420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HYPERLINK("https://hotel-media.eclerx.com/savepage/tk_15459884726239357_sr_71.html","info")</f>
        <v/>
      </c>
      <c r="AA1376" t="n">
        <v>-2330159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106</v>
      </c>
      <c r="AL1376" t="s"/>
      <c r="AM1376" t="s"/>
      <c r="AN1376" t="s"/>
      <c r="AO1376" t="s"/>
      <c r="AP1376" t="n">
        <v>94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2330159</v>
      </c>
      <c r="AZ1376" t="s">
        <v>537</v>
      </c>
      <c r="BA1376" t="s"/>
      <c r="BB1376" t="n">
        <v>4077196</v>
      </c>
      <c r="BC1376" t="n">
        <v>42.6533</v>
      </c>
      <c r="BD1376" t="n">
        <v>42.6533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536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48</v>
      </c>
      <c r="L1377" t="s">
        <v>77</v>
      </c>
      <c r="M1377" t="s"/>
      <c r="N1377" t="s">
        <v>546</v>
      </c>
      <c r="O1377" t="s">
        <v>79</v>
      </c>
      <c r="P1377" t="s">
        <v>536</v>
      </c>
      <c r="Q1377" t="s"/>
      <c r="R1377" t="s">
        <v>117</v>
      </c>
      <c r="S1377" t="s">
        <v>217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HYPERLINK("https://hotel-media.eclerx.com/savepage/tk_15459884726239357_sr_71.html","info")</f>
        <v/>
      </c>
      <c r="AA1377" t="n">
        <v>-2330159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106</v>
      </c>
      <c r="AL1377" t="s"/>
      <c r="AM1377" t="s"/>
      <c r="AN1377" t="s"/>
      <c r="AO1377" t="s"/>
      <c r="AP1377" t="n">
        <v>94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2330159</v>
      </c>
      <c r="AZ1377" t="s">
        <v>537</v>
      </c>
      <c r="BA1377" t="s"/>
      <c r="BB1377" t="n">
        <v>4077196</v>
      </c>
      <c r="BC1377" t="n">
        <v>42.6533</v>
      </c>
      <c r="BD1377" t="n">
        <v>42.6533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536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49</v>
      </c>
      <c r="L1378" t="s">
        <v>77</v>
      </c>
      <c r="M1378" t="s"/>
      <c r="N1378" t="s">
        <v>145</v>
      </c>
      <c r="O1378" t="s">
        <v>79</v>
      </c>
      <c r="P1378" t="s">
        <v>536</v>
      </c>
      <c r="Q1378" t="s"/>
      <c r="R1378" t="s">
        <v>117</v>
      </c>
      <c r="S1378" t="s">
        <v>357</v>
      </c>
      <c r="T1378" t="s">
        <v>82</v>
      </c>
      <c r="U1378" t="s"/>
      <c r="V1378" t="s">
        <v>83</v>
      </c>
      <c r="W1378" t="s">
        <v>187</v>
      </c>
      <c r="X1378" t="s"/>
      <c r="Y1378" t="s">
        <v>85</v>
      </c>
      <c r="Z1378">
        <f>HYPERLINK("https://hotel-media.eclerx.com/savepage/tk_15459884726239357_sr_71.html","info")</f>
        <v/>
      </c>
      <c r="AA1378" t="n">
        <v>-2330159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106</v>
      </c>
      <c r="AL1378" t="s"/>
      <c r="AM1378" t="s"/>
      <c r="AN1378" t="s"/>
      <c r="AO1378" t="s"/>
      <c r="AP1378" t="n">
        <v>94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2330159</v>
      </c>
      <c r="AZ1378" t="s">
        <v>537</v>
      </c>
      <c r="BA1378" t="s"/>
      <c r="BB1378" t="n">
        <v>4077196</v>
      </c>
      <c r="BC1378" t="n">
        <v>42.6533</v>
      </c>
      <c r="BD1378" t="n">
        <v>42.6533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536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49.33</v>
      </c>
      <c r="L1379" t="s">
        <v>77</v>
      </c>
      <c r="M1379" t="s"/>
      <c r="N1379" t="s">
        <v>547</v>
      </c>
      <c r="O1379" t="s">
        <v>79</v>
      </c>
      <c r="P1379" t="s">
        <v>536</v>
      </c>
      <c r="Q1379" t="s"/>
      <c r="R1379" t="s">
        <v>117</v>
      </c>
      <c r="S1379" t="s">
        <v>271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HYPERLINK("https://hotel-media.eclerx.com/savepage/tk_15459884726239357_sr_71.html","info")</f>
        <v/>
      </c>
      <c r="AA1379" t="n">
        <v>-2330159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106</v>
      </c>
      <c r="AL1379" t="s"/>
      <c r="AM1379" t="s"/>
      <c r="AN1379" t="s"/>
      <c r="AO1379" t="s"/>
      <c r="AP1379" t="n">
        <v>94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2330159</v>
      </c>
      <c r="AZ1379" t="s">
        <v>537</v>
      </c>
      <c r="BA1379" t="s"/>
      <c r="BB1379" t="n">
        <v>4077196</v>
      </c>
      <c r="BC1379" t="n">
        <v>42.6533</v>
      </c>
      <c r="BD1379" t="n">
        <v>42.6533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536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553</v>
      </c>
      <c r="O1380" t="s">
        <v>79</v>
      </c>
      <c r="P1380" t="s">
        <v>536</v>
      </c>
      <c r="Q1380" t="s"/>
      <c r="R1380" t="s">
        <v>117</v>
      </c>
      <c r="S1380" t="s">
        <v>552</v>
      </c>
      <c r="T1380" t="s">
        <v>82</v>
      </c>
      <c r="U1380" t="s"/>
      <c r="V1380" t="s">
        <v>83</v>
      </c>
      <c r="W1380" t="s">
        <v>105</v>
      </c>
      <c r="X1380" t="s"/>
      <c r="Y1380" t="s">
        <v>85</v>
      </c>
      <c r="Z1380">
        <f>HYPERLINK("https://hotel-media.eclerx.com/savepage/tk_15459884726239357_sr_71.html","info")</f>
        <v/>
      </c>
      <c r="AA1380" t="n">
        <v>-2330159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106</v>
      </c>
      <c r="AL1380" t="s"/>
      <c r="AM1380" t="s"/>
      <c r="AN1380" t="s"/>
      <c r="AO1380" t="s"/>
      <c r="AP1380" t="n">
        <v>94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2330159</v>
      </c>
      <c r="AZ1380" t="s">
        <v>537</v>
      </c>
      <c r="BA1380" t="s"/>
      <c r="BB1380" t="n">
        <v>4077196</v>
      </c>
      <c r="BC1380" t="n">
        <v>42.6533</v>
      </c>
      <c r="BD1380" t="n">
        <v>42.6533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536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50</v>
      </c>
      <c r="L1381" t="s">
        <v>77</v>
      </c>
      <c r="M1381" t="s"/>
      <c r="N1381" t="s">
        <v>549</v>
      </c>
      <c r="O1381" t="s">
        <v>79</v>
      </c>
      <c r="P1381" t="s">
        <v>536</v>
      </c>
      <c r="Q1381" t="s"/>
      <c r="R1381" t="s">
        <v>117</v>
      </c>
      <c r="S1381" t="s">
        <v>552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HYPERLINK("https://hotel-media.eclerx.com/savepage/tk_15459884726239357_sr_71.html","info")</f>
        <v/>
      </c>
      <c r="AA1381" t="n">
        <v>-2330159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106</v>
      </c>
      <c r="AL1381" t="s"/>
      <c r="AM1381" t="s"/>
      <c r="AN1381" t="s"/>
      <c r="AO1381" t="s"/>
      <c r="AP1381" t="n">
        <v>94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2330159</v>
      </c>
      <c r="AZ1381" t="s">
        <v>537</v>
      </c>
      <c r="BA1381" t="s"/>
      <c r="BB1381" t="n">
        <v>4077196</v>
      </c>
      <c r="BC1381" t="n">
        <v>42.6533</v>
      </c>
      <c r="BD1381" t="n">
        <v>42.6533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536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50.67</v>
      </c>
      <c r="L1382" t="s">
        <v>77</v>
      </c>
      <c r="M1382" t="s"/>
      <c r="N1382" t="s">
        <v>550</v>
      </c>
      <c r="O1382" t="s">
        <v>79</v>
      </c>
      <c r="P1382" t="s">
        <v>536</v>
      </c>
      <c r="Q1382" t="s"/>
      <c r="R1382" t="s">
        <v>117</v>
      </c>
      <c r="S1382" t="s">
        <v>295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HYPERLINK("https://hotel-media.eclerx.com/savepage/tk_15459884726239357_sr_71.html","info")</f>
        <v/>
      </c>
      <c r="AA1382" t="n">
        <v>-2330159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106</v>
      </c>
      <c r="AL1382" t="s"/>
      <c r="AM1382" t="s"/>
      <c r="AN1382" t="s"/>
      <c r="AO1382" t="s"/>
      <c r="AP1382" t="n">
        <v>94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2330159</v>
      </c>
      <c r="AZ1382" t="s">
        <v>537</v>
      </c>
      <c r="BA1382" t="s"/>
      <c r="BB1382" t="n">
        <v>4077196</v>
      </c>
      <c r="BC1382" t="n">
        <v>42.6533</v>
      </c>
      <c r="BD1382" t="n">
        <v>42.6533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536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52</v>
      </c>
      <c r="L1383" t="s">
        <v>77</v>
      </c>
      <c r="M1383" t="s"/>
      <c r="N1383" t="s">
        <v>538</v>
      </c>
      <c r="O1383" t="s">
        <v>79</v>
      </c>
      <c r="P1383" t="s">
        <v>536</v>
      </c>
      <c r="Q1383" t="s"/>
      <c r="R1383" t="s">
        <v>117</v>
      </c>
      <c r="S1383" t="s">
        <v>101</v>
      </c>
      <c r="T1383" t="s">
        <v>82</v>
      </c>
      <c r="U1383" t="s"/>
      <c r="V1383" t="s">
        <v>83</v>
      </c>
      <c r="W1383" t="s">
        <v>187</v>
      </c>
      <c r="X1383" t="s"/>
      <c r="Y1383" t="s">
        <v>85</v>
      </c>
      <c r="Z1383">
        <f>HYPERLINK("https://hotel-media.eclerx.com/savepage/tk_15459884726239357_sr_71.html","info")</f>
        <v/>
      </c>
      <c r="AA1383" t="n">
        <v>-2330159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106</v>
      </c>
      <c r="AL1383" t="s"/>
      <c r="AM1383" t="s"/>
      <c r="AN1383" t="s"/>
      <c r="AO1383" t="s"/>
      <c r="AP1383" t="n">
        <v>94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2330159</v>
      </c>
      <c r="AZ1383" t="s">
        <v>537</v>
      </c>
      <c r="BA1383" t="s"/>
      <c r="BB1383" t="n">
        <v>4077196</v>
      </c>
      <c r="BC1383" t="n">
        <v>42.6533</v>
      </c>
      <c r="BD1383" t="n">
        <v>42.6533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536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52</v>
      </c>
      <c r="L1384" t="s">
        <v>77</v>
      </c>
      <c r="M1384" t="s"/>
      <c r="N1384" t="s">
        <v>546</v>
      </c>
      <c r="O1384" t="s">
        <v>79</v>
      </c>
      <c r="P1384" t="s">
        <v>536</v>
      </c>
      <c r="Q1384" t="s"/>
      <c r="R1384" t="s">
        <v>117</v>
      </c>
      <c r="S1384" t="s">
        <v>101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HYPERLINK("https://hotel-media.eclerx.com/savepage/tk_15459884726239357_sr_71.html","info")</f>
        <v/>
      </c>
      <c r="AA1384" t="n">
        <v>-2330159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106</v>
      </c>
      <c r="AL1384" t="s"/>
      <c r="AM1384" t="s"/>
      <c r="AN1384" t="s"/>
      <c r="AO1384" t="s"/>
      <c r="AP1384" t="n">
        <v>94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2330159</v>
      </c>
      <c r="AZ1384" t="s">
        <v>537</v>
      </c>
      <c r="BA1384" t="s"/>
      <c r="BB1384" t="n">
        <v>4077196</v>
      </c>
      <c r="BC1384" t="n">
        <v>42.6533</v>
      </c>
      <c r="BD1384" t="n">
        <v>42.6533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536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52.33</v>
      </c>
      <c r="L1385" t="s">
        <v>77</v>
      </c>
      <c r="M1385" t="s"/>
      <c r="N1385" t="s">
        <v>145</v>
      </c>
      <c r="O1385" t="s">
        <v>79</v>
      </c>
      <c r="P1385" t="s">
        <v>536</v>
      </c>
      <c r="Q1385" t="s"/>
      <c r="R1385" t="s">
        <v>117</v>
      </c>
      <c r="S1385" t="s">
        <v>358</v>
      </c>
      <c r="T1385" t="s">
        <v>82</v>
      </c>
      <c r="U1385" t="s"/>
      <c r="V1385" t="s">
        <v>83</v>
      </c>
      <c r="W1385" t="s">
        <v>187</v>
      </c>
      <c r="X1385" t="s"/>
      <c r="Y1385" t="s">
        <v>85</v>
      </c>
      <c r="Z1385">
        <f>HYPERLINK("https://hotel-media.eclerx.com/savepage/tk_15459884726239357_sr_71.html","info")</f>
        <v/>
      </c>
      <c r="AA1385" t="n">
        <v>-2330159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106</v>
      </c>
      <c r="AL1385" t="s"/>
      <c r="AM1385" t="s"/>
      <c r="AN1385" t="s"/>
      <c r="AO1385" t="s"/>
      <c r="AP1385" t="n">
        <v>94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2330159</v>
      </c>
      <c r="AZ1385" t="s">
        <v>537</v>
      </c>
      <c r="BA1385" t="s"/>
      <c r="BB1385" t="n">
        <v>4077196</v>
      </c>
      <c r="BC1385" t="n">
        <v>42.6533</v>
      </c>
      <c r="BD1385" t="n">
        <v>42.6533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536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52.67</v>
      </c>
      <c r="L1386" t="s">
        <v>77</v>
      </c>
      <c r="M1386" t="s"/>
      <c r="N1386" t="s">
        <v>549</v>
      </c>
      <c r="O1386" t="s">
        <v>79</v>
      </c>
      <c r="P1386" t="s">
        <v>536</v>
      </c>
      <c r="Q1386" t="s"/>
      <c r="R1386" t="s">
        <v>117</v>
      </c>
      <c r="S1386" t="s">
        <v>203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HYPERLINK("https://hotel-media.eclerx.com/savepage/tk_15459884726239357_sr_71.html","info")</f>
        <v/>
      </c>
      <c r="AA1386" t="n">
        <v>-2330159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106</v>
      </c>
      <c r="AL1386" t="s"/>
      <c r="AM1386" t="s"/>
      <c r="AN1386" t="s"/>
      <c r="AO1386" t="s"/>
      <c r="AP1386" t="n">
        <v>94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2330159</v>
      </c>
      <c r="AZ1386" t="s">
        <v>537</v>
      </c>
      <c r="BA1386" t="s"/>
      <c r="BB1386" t="n">
        <v>4077196</v>
      </c>
      <c r="BC1386" t="n">
        <v>42.6533</v>
      </c>
      <c r="BD1386" t="n">
        <v>42.6533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536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52.67</v>
      </c>
      <c r="L1387" t="s">
        <v>77</v>
      </c>
      <c r="M1387" t="s"/>
      <c r="N1387" t="s">
        <v>553</v>
      </c>
      <c r="O1387" t="s">
        <v>79</v>
      </c>
      <c r="P1387" t="s">
        <v>536</v>
      </c>
      <c r="Q1387" t="s"/>
      <c r="R1387" t="s">
        <v>117</v>
      </c>
      <c r="S1387" t="s">
        <v>203</v>
      </c>
      <c r="T1387" t="s">
        <v>82</v>
      </c>
      <c r="U1387" t="s"/>
      <c r="V1387" t="s">
        <v>83</v>
      </c>
      <c r="W1387" t="s">
        <v>105</v>
      </c>
      <c r="X1387" t="s"/>
      <c r="Y1387" t="s">
        <v>85</v>
      </c>
      <c r="Z1387">
        <f>HYPERLINK("https://hotel-media.eclerx.com/savepage/tk_15459884726239357_sr_71.html","info")</f>
        <v/>
      </c>
      <c r="AA1387" t="n">
        <v>-2330159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106</v>
      </c>
      <c r="AL1387" t="s"/>
      <c r="AM1387" t="s"/>
      <c r="AN1387" t="s"/>
      <c r="AO1387" t="s"/>
      <c r="AP1387" t="n">
        <v>94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2330159</v>
      </c>
      <c r="AZ1387" t="s">
        <v>537</v>
      </c>
      <c r="BA1387" t="s"/>
      <c r="BB1387" t="n">
        <v>4077196</v>
      </c>
      <c r="BC1387" t="n">
        <v>42.6533</v>
      </c>
      <c r="BD1387" t="n">
        <v>42.6533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536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53</v>
      </c>
      <c r="L1388" t="s">
        <v>77</v>
      </c>
      <c r="M1388" t="s"/>
      <c r="N1388" t="s">
        <v>550</v>
      </c>
      <c r="O1388" t="s">
        <v>79</v>
      </c>
      <c r="P1388" t="s">
        <v>536</v>
      </c>
      <c r="Q1388" t="s"/>
      <c r="R1388" t="s">
        <v>117</v>
      </c>
      <c r="S1388" t="s">
        <v>219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HYPERLINK("https://hotel-media.eclerx.com/savepage/tk_15459884726239357_sr_71.html","info")</f>
        <v/>
      </c>
      <c r="AA1388" t="n">
        <v>-2330159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106</v>
      </c>
      <c r="AL1388" t="s"/>
      <c r="AM1388" t="s"/>
      <c r="AN1388" t="s"/>
      <c r="AO1388" t="s"/>
      <c r="AP1388" t="n">
        <v>94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2330159</v>
      </c>
      <c r="AZ1388" t="s">
        <v>537</v>
      </c>
      <c r="BA1388" t="s"/>
      <c r="BB1388" t="n">
        <v>4077196</v>
      </c>
      <c r="BC1388" t="n">
        <v>42.6533</v>
      </c>
      <c r="BD1388" t="n">
        <v>42.6533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536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53.33</v>
      </c>
      <c r="L1389" t="s">
        <v>77</v>
      </c>
      <c r="M1389" t="s"/>
      <c r="N1389" t="s">
        <v>547</v>
      </c>
      <c r="O1389" t="s">
        <v>79</v>
      </c>
      <c r="P1389" t="s">
        <v>536</v>
      </c>
      <c r="Q1389" t="s"/>
      <c r="R1389" t="s">
        <v>117</v>
      </c>
      <c r="S1389" t="s">
        <v>297</v>
      </c>
      <c r="T1389" t="s">
        <v>82</v>
      </c>
      <c r="U1389" t="s"/>
      <c r="V1389" t="s">
        <v>83</v>
      </c>
      <c r="W1389" t="s">
        <v>187</v>
      </c>
      <c r="X1389" t="s"/>
      <c r="Y1389" t="s">
        <v>85</v>
      </c>
      <c r="Z1389">
        <f>HYPERLINK("https://hotel-media.eclerx.com/savepage/tk_15459884726239357_sr_71.html","info")</f>
        <v/>
      </c>
      <c r="AA1389" t="n">
        <v>-2330159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106</v>
      </c>
      <c r="AL1389" t="s"/>
      <c r="AM1389" t="s"/>
      <c r="AN1389" t="s"/>
      <c r="AO1389" t="s"/>
      <c r="AP1389" t="n">
        <v>94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2330159</v>
      </c>
      <c r="AZ1389" t="s">
        <v>537</v>
      </c>
      <c r="BA1389" t="s"/>
      <c r="BB1389" t="n">
        <v>4077196</v>
      </c>
      <c r="BC1389" t="n">
        <v>42.6533</v>
      </c>
      <c r="BD1389" t="n">
        <v>42.6533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536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53.67</v>
      </c>
      <c r="L1390" t="s">
        <v>77</v>
      </c>
      <c r="M1390" t="s"/>
      <c r="N1390" t="s">
        <v>541</v>
      </c>
      <c r="O1390" t="s">
        <v>79</v>
      </c>
      <c r="P1390" t="s">
        <v>536</v>
      </c>
      <c r="Q1390" t="s"/>
      <c r="R1390" t="s">
        <v>117</v>
      </c>
      <c r="S1390" t="s">
        <v>298</v>
      </c>
      <c r="T1390" t="s">
        <v>82</v>
      </c>
      <c r="U1390" t="s"/>
      <c r="V1390" t="s">
        <v>83</v>
      </c>
      <c r="W1390" t="s">
        <v>187</v>
      </c>
      <c r="X1390" t="s"/>
      <c r="Y1390" t="s">
        <v>85</v>
      </c>
      <c r="Z1390">
        <f>HYPERLINK("https://hotel-media.eclerx.com/savepage/tk_15459884726239357_sr_71.html","info")</f>
        <v/>
      </c>
      <c r="AA1390" t="n">
        <v>-2330159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106</v>
      </c>
      <c r="AL1390" t="s"/>
      <c r="AM1390" t="s"/>
      <c r="AN1390" t="s"/>
      <c r="AO1390" t="s"/>
      <c r="AP1390" t="n">
        <v>94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2330159</v>
      </c>
      <c r="AZ1390" t="s">
        <v>537</v>
      </c>
      <c r="BA1390" t="s"/>
      <c r="BB1390" t="n">
        <v>4077196</v>
      </c>
      <c r="BC1390" t="n">
        <v>42.6533</v>
      </c>
      <c r="BD1390" t="n">
        <v>42.6533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536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54.67</v>
      </c>
      <c r="L1391" t="s">
        <v>77</v>
      </c>
      <c r="M1391" t="s"/>
      <c r="N1391" t="s">
        <v>544</v>
      </c>
      <c r="O1391" t="s">
        <v>79</v>
      </c>
      <c r="P1391" t="s">
        <v>536</v>
      </c>
      <c r="Q1391" t="s"/>
      <c r="R1391" t="s">
        <v>117</v>
      </c>
      <c r="S1391" t="s">
        <v>280</v>
      </c>
      <c r="T1391" t="s">
        <v>82</v>
      </c>
      <c r="U1391" t="s"/>
      <c r="V1391" t="s">
        <v>83</v>
      </c>
      <c r="W1391" t="s">
        <v>187</v>
      </c>
      <c r="X1391" t="s"/>
      <c r="Y1391" t="s">
        <v>85</v>
      </c>
      <c r="Z1391">
        <f>HYPERLINK("https://hotel-media.eclerx.com/savepage/tk_15459884726239357_sr_71.html","info")</f>
        <v/>
      </c>
      <c r="AA1391" t="n">
        <v>-2330159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106</v>
      </c>
      <c r="AL1391" t="s"/>
      <c r="AM1391" t="s"/>
      <c r="AN1391" t="s"/>
      <c r="AO1391" t="s"/>
      <c r="AP1391" t="n">
        <v>94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2330159</v>
      </c>
      <c r="AZ1391" t="s">
        <v>537</v>
      </c>
      <c r="BA1391" t="s"/>
      <c r="BB1391" t="n">
        <v>4077196</v>
      </c>
      <c r="BC1391" t="n">
        <v>42.6533</v>
      </c>
      <c r="BD1391" t="n">
        <v>42.6533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536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54.67</v>
      </c>
      <c r="L1392" t="s">
        <v>77</v>
      </c>
      <c r="M1392" t="s"/>
      <c r="N1392" t="s">
        <v>545</v>
      </c>
      <c r="O1392" t="s">
        <v>79</v>
      </c>
      <c r="P1392" t="s">
        <v>536</v>
      </c>
      <c r="Q1392" t="s"/>
      <c r="R1392" t="s">
        <v>117</v>
      </c>
      <c r="S1392" t="s">
        <v>280</v>
      </c>
      <c r="T1392" t="s">
        <v>82</v>
      </c>
      <c r="U1392" t="s"/>
      <c r="V1392" t="s">
        <v>83</v>
      </c>
      <c r="W1392" t="s">
        <v>187</v>
      </c>
      <c r="X1392" t="s"/>
      <c r="Y1392" t="s">
        <v>85</v>
      </c>
      <c r="Z1392">
        <f>HYPERLINK("https://hotel-media.eclerx.com/savepage/tk_15459884726239357_sr_71.html","info")</f>
        <v/>
      </c>
      <c r="AA1392" t="n">
        <v>-2330159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106</v>
      </c>
      <c r="AL1392" t="s"/>
      <c r="AM1392" t="s"/>
      <c r="AN1392" t="s"/>
      <c r="AO1392" t="s"/>
      <c r="AP1392" t="n">
        <v>94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2330159</v>
      </c>
      <c r="AZ1392" t="s">
        <v>537</v>
      </c>
      <c r="BA1392" t="s"/>
      <c r="BB1392" t="n">
        <v>4077196</v>
      </c>
      <c r="BC1392" t="n">
        <v>42.6533</v>
      </c>
      <c r="BD1392" t="n">
        <v>42.6533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536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55.67</v>
      </c>
      <c r="L1393" t="s">
        <v>77</v>
      </c>
      <c r="M1393" t="s"/>
      <c r="N1393" t="s">
        <v>512</v>
      </c>
      <c r="O1393" t="s">
        <v>79</v>
      </c>
      <c r="P1393" t="s">
        <v>536</v>
      </c>
      <c r="Q1393" t="s"/>
      <c r="R1393" t="s">
        <v>117</v>
      </c>
      <c r="S1393" t="s">
        <v>274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HYPERLINK("https://hotel-media.eclerx.com/savepage/tk_15459884726239357_sr_71.html","info")</f>
        <v/>
      </c>
      <c r="AA1393" t="n">
        <v>-2330159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106</v>
      </c>
      <c r="AL1393" t="s"/>
      <c r="AM1393" t="s"/>
      <c r="AN1393" t="s"/>
      <c r="AO1393" t="s"/>
      <c r="AP1393" t="n">
        <v>94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2330159</v>
      </c>
      <c r="AZ1393" t="s">
        <v>537</v>
      </c>
      <c r="BA1393" t="s"/>
      <c r="BB1393" t="n">
        <v>4077196</v>
      </c>
      <c r="BC1393" t="n">
        <v>42.6533</v>
      </c>
      <c r="BD1393" t="n">
        <v>42.6533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536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56.33</v>
      </c>
      <c r="L1394" t="s">
        <v>77</v>
      </c>
      <c r="M1394" t="s"/>
      <c r="N1394" t="s">
        <v>546</v>
      </c>
      <c r="O1394" t="s">
        <v>79</v>
      </c>
      <c r="P1394" t="s">
        <v>536</v>
      </c>
      <c r="Q1394" t="s"/>
      <c r="R1394" t="s">
        <v>117</v>
      </c>
      <c r="S1394" t="s">
        <v>513</v>
      </c>
      <c r="T1394" t="s">
        <v>82</v>
      </c>
      <c r="U1394" t="s"/>
      <c r="V1394" t="s">
        <v>83</v>
      </c>
      <c r="W1394" t="s">
        <v>187</v>
      </c>
      <c r="X1394" t="s"/>
      <c r="Y1394" t="s">
        <v>85</v>
      </c>
      <c r="Z1394">
        <f>HYPERLINK("https://hotel-media.eclerx.com/savepage/tk_15459884726239357_sr_71.html","info")</f>
        <v/>
      </c>
      <c r="AA1394" t="n">
        <v>-2330159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106</v>
      </c>
      <c r="AL1394" t="s"/>
      <c r="AM1394" t="s"/>
      <c r="AN1394" t="s"/>
      <c r="AO1394" t="s"/>
      <c r="AP1394" t="n">
        <v>94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2330159</v>
      </c>
      <c r="AZ1394" t="s">
        <v>537</v>
      </c>
      <c r="BA1394" t="s"/>
      <c r="BB1394" t="n">
        <v>4077196</v>
      </c>
      <c r="BC1394" t="n">
        <v>42.6533</v>
      </c>
      <c r="BD1394" t="n">
        <v>42.6533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536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57.67</v>
      </c>
      <c r="L1395" t="s">
        <v>77</v>
      </c>
      <c r="M1395" t="s"/>
      <c r="N1395" t="s">
        <v>350</v>
      </c>
      <c r="O1395" t="s">
        <v>79</v>
      </c>
      <c r="P1395" t="s">
        <v>536</v>
      </c>
      <c r="Q1395" t="s"/>
      <c r="R1395" t="s">
        <v>117</v>
      </c>
      <c r="S1395" t="s">
        <v>462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HYPERLINK("https://hotel-media.eclerx.com/savepage/tk_15459884726239357_sr_71.html","info")</f>
        <v/>
      </c>
      <c r="AA1395" t="n">
        <v>-2330159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106</v>
      </c>
      <c r="AL1395" t="s"/>
      <c r="AM1395" t="s"/>
      <c r="AN1395" t="s"/>
      <c r="AO1395" t="s"/>
      <c r="AP1395" t="n">
        <v>94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2330159</v>
      </c>
      <c r="AZ1395" t="s">
        <v>537</v>
      </c>
      <c r="BA1395" t="s"/>
      <c r="BB1395" t="n">
        <v>4077196</v>
      </c>
      <c r="BC1395" t="n">
        <v>42.6533</v>
      </c>
      <c r="BD1395" t="n">
        <v>42.6533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536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58</v>
      </c>
      <c r="L1396" t="s">
        <v>77</v>
      </c>
      <c r="M1396" t="s"/>
      <c r="N1396" t="s">
        <v>252</v>
      </c>
      <c r="O1396" t="s">
        <v>79</v>
      </c>
      <c r="P1396" t="s">
        <v>536</v>
      </c>
      <c r="Q1396" t="s"/>
      <c r="R1396" t="s">
        <v>117</v>
      </c>
      <c r="S1396" t="s">
        <v>554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HYPERLINK("https://hotel-media.eclerx.com/savepage/tk_15459884726239357_sr_71.html","info")</f>
        <v/>
      </c>
      <c r="AA1396" t="n">
        <v>-2330159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106</v>
      </c>
      <c r="AL1396" t="s"/>
      <c r="AM1396" t="s"/>
      <c r="AN1396" t="s"/>
      <c r="AO1396" t="s"/>
      <c r="AP1396" t="n">
        <v>94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2330159</v>
      </c>
      <c r="AZ1396" t="s">
        <v>537</v>
      </c>
      <c r="BA1396" t="s"/>
      <c r="BB1396" t="n">
        <v>4077196</v>
      </c>
      <c r="BC1396" t="n">
        <v>42.6533</v>
      </c>
      <c r="BD1396" t="n">
        <v>42.6533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536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60</v>
      </c>
      <c r="L1397" t="s">
        <v>77</v>
      </c>
      <c r="M1397" t="s"/>
      <c r="N1397" t="s">
        <v>547</v>
      </c>
      <c r="O1397" t="s">
        <v>79</v>
      </c>
      <c r="P1397" t="s">
        <v>536</v>
      </c>
      <c r="Q1397" t="s"/>
      <c r="R1397" t="s">
        <v>117</v>
      </c>
      <c r="S1397" t="s">
        <v>555</v>
      </c>
      <c r="T1397" t="s">
        <v>82</v>
      </c>
      <c r="U1397" t="s"/>
      <c r="V1397" t="s">
        <v>83</v>
      </c>
      <c r="W1397" t="s">
        <v>187</v>
      </c>
      <c r="X1397" t="s"/>
      <c r="Y1397" t="s">
        <v>85</v>
      </c>
      <c r="Z1397">
        <f>HYPERLINK("https://hotel-media.eclerx.com/savepage/tk_15459884726239357_sr_71.html","info")</f>
        <v/>
      </c>
      <c r="AA1397" t="n">
        <v>-2330159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106</v>
      </c>
      <c r="AL1397" t="s"/>
      <c r="AM1397" t="s"/>
      <c r="AN1397" t="s"/>
      <c r="AO1397" t="s"/>
      <c r="AP1397" t="n">
        <v>94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2330159</v>
      </c>
      <c r="AZ1397" t="s">
        <v>537</v>
      </c>
      <c r="BA1397" t="s"/>
      <c r="BB1397" t="n">
        <v>4077196</v>
      </c>
      <c r="BC1397" t="n">
        <v>42.6533</v>
      </c>
      <c r="BD1397" t="n">
        <v>42.6533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536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60.33</v>
      </c>
      <c r="L1398" t="s">
        <v>77</v>
      </c>
      <c r="M1398" t="s"/>
      <c r="N1398" t="s">
        <v>546</v>
      </c>
      <c r="O1398" t="s">
        <v>79</v>
      </c>
      <c r="P1398" t="s">
        <v>536</v>
      </c>
      <c r="Q1398" t="s"/>
      <c r="R1398" t="s">
        <v>117</v>
      </c>
      <c r="S1398" t="s">
        <v>282</v>
      </c>
      <c r="T1398" t="s">
        <v>82</v>
      </c>
      <c r="U1398" t="s"/>
      <c r="V1398" t="s">
        <v>83</v>
      </c>
      <c r="W1398" t="s">
        <v>187</v>
      </c>
      <c r="X1398" t="s"/>
      <c r="Y1398" t="s">
        <v>85</v>
      </c>
      <c r="Z1398">
        <f>HYPERLINK("https://hotel-media.eclerx.com/savepage/tk_15459884726239357_sr_71.html","info")</f>
        <v/>
      </c>
      <c r="AA1398" t="n">
        <v>-2330159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106</v>
      </c>
      <c r="AL1398" t="s"/>
      <c r="AM1398" t="s"/>
      <c r="AN1398" t="s"/>
      <c r="AO1398" t="s"/>
      <c r="AP1398" t="n">
        <v>94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2330159</v>
      </c>
      <c r="AZ1398" t="s">
        <v>537</v>
      </c>
      <c r="BA1398" t="s"/>
      <c r="BB1398" t="n">
        <v>4077196</v>
      </c>
      <c r="BC1398" t="n">
        <v>42.6533</v>
      </c>
      <c r="BD1398" t="n">
        <v>42.6533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536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61</v>
      </c>
      <c r="L1399" t="s">
        <v>77</v>
      </c>
      <c r="M1399" t="s"/>
      <c r="N1399" t="s">
        <v>553</v>
      </c>
      <c r="O1399" t="s">
        <v>79</v>
      </c>
      <c r="P1399" t="s">
        <v>536</v>
      </c>
      <c r="Q1399" t="s"/>
      <c r="R1399" t="s">
        <v>117</v>
      </c>
      <c r="S1399" t="s">
        <v>236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HYPERLINK("https://hotel-media.eclerx.com/savepage/tk_15459884726239357_sr_71.html","info")</f>
        <v/>
      </c>
      <c r="AA1399" t="n">
        <v>-2330159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106</v>
      </c>
      <c r="AL1399" t="s"/>
      <c r="AM1399" t="s"/>
      <c r="AN1399" t="s"/>
      <c r="AO1399" t="s"/>
      <c r="AP1399" t="n">
        <v>94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2330159</v>
      </c>
      <c r="AZ1399" t="s">
        <v>537</v>
      </c>
      <c r="BA1399" t="s"/>
      <c r="BB1399" t="n">
        <v>4077196</v>
      </c>
      <c r="BC1399" t="n">
        <v>42.6533</v>
      </c>
      <c r="BD1399" t="n">
        <v>42.6533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536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62.67</v>
      </c>
      <c r="L1400" t="s">
        <v>77</v>
      </c>
      <c r="M1400" t="s"/>
      <c r="N1400" t="s">
        <v>350</v>
      </c>
      <c r="O1400" t="s">
        <v>79</v>
      </c>
      <c r="P1400" t="s">
        <v>536</v>
      </c>
      <c r="Q1400" t="s"/>
      <c r="R1400" t="s">
        <v>117</v>
      </c>
      <c r="S1400" t="s">
        <v>556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HYPERLINK("https://hotel-media.eclerx.com/savepage/tk_15459884726239357_sr_71.html","info")</f>
        <v/>
      </c>
      <c r="AA1400" t="n">
        <v>-2330159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106</v>
      </c>
      <c r="AL1400" t="s"/>
      <c r="AM1400" t="s"/>
      <c r="AN1400" t="s"/>
      <c r="AO1400" t="s"/>
      <c r="AP1400" t="n">
        <v>94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2330159</v>
      </c>
      <c r="AZ1400" t="s">
        <v>537</v>
      </c>
      <c r="BA1400" t="s"/>
      <c r="BB1400" t="n">
        <v>4077196</v>
      </c>
      <c r="BC1400" t="n">
        <v>42.6533</v>
      </c>
      <c r="BD1400" t="n">
        <v>42.6533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536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64.33</v>
      </c>
      <c r="L1401" t="s">
        <v>77</v>
      </c>
      <c r="M1401" t="s"/>
      <c r="N1401" t="s">
        <v>553</v>
      </c>
      <c r="O1401" t="s">
        <v>79</v>
      </c>
      <c r="P1401" t="s">
        <v>536</v>
      </c>
      <c r="Q1401" t="s"/>
      <c r="R1401" t="s">
        <v>117</v>
      </c>
      <c r="S1401" t="s">
        <v>114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HYPERLINK("https://hotel-media.eclerx.com/savepage/tk_15459884726239357_sr_71.html","info")</f>
        <v/>
      </c>
      <c r="AA1401" t="n">
        <v>-2330159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106</v>
      </c>
      <c r="AL1401" t="s"/>
      <c r="AM1401" t="s"/>
      <c r="AN1401" t="s"/>
      <c r="AO1401" t="s"/>
      <c r="AP1401" t="n">
        <v>94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2330159</v>
      </c>
      <c r="AZ1401" t="s">
        <v>537</v>
      </c>
      <c r="BA1401" t="s"/>
      <c r="BB1401" t="n">
        <v>4077196</v>
      </c>
      <c r="BC1401" t="n">
        <v>42.6533</v>
      </c>
      <c r="BD1401" t="n">
        <v>42.6533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536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65.67</v>
      </c>
      <c r="L1402" t="s">
        <v>77</v>
      </c>
      <c r="M1402" t="s"/>
      <c r="N1402" t="s">
        <v>350</v>
      </c>
      <c r="O1402" t="s">
        <v>79</v>
      </c>
      <c r="P1402" t="s">
        <v>536</v>
      </c>
      <c r="Q1402" t="s"/>
      <c r="R1402" t="s">
        <v>117</v>
      </c>
      <c r="S1402" t="s">
        <v>194</v>
      </c>
      <c r="T1402" t="s">
        <v>82</v>
      </c>
      <c r="U1402" t="s"/>
      <c r="V1402" t="s">
        <v>83</v>
      </c>
      <c r="W1402" t="s">
        <v>187</v>
      </c>
      <c r="X1402" t="s"/>
      <c r="Y1402" t="s">
        <v>85</v>
      </c>
      <c r="Z1402">
        <f>HYPERLINK("https://hotel-media.eclerx.com/savepage/tk_15459884726239357_sr_71.html","info")</f>
        <v/>
      </c>
      <c r="AA1402" t="n">
        <v>-2330159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106</v>
      </c>
      <c r="AL1402" t="s"/>
      <c r="AM1402" t="s"/>
      <c r="AN1402" t="s"/>
      <c r="AO1402" t="s"/>
      <c r="AP1402" t="n">
        <v>94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2330159</v>
      </c>
      <c r="AZ1402" t="s">
        <v>537</v>
      </c>
      <c r="BA1402" t="s"/>
      <c r="BB1402" t="n">
        <v>4077196</v>
      </c>
      <c r="BC1402" t="n">
        <v>42.6533</v>
      </c>
      <c r="BD1402" t="n">
        <v>42.6533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536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70.67</v>
      </c>
      <c r="L1403" t="s">
        <v>77</v>
      </c>
      <c r="M1403" t="s"/>
      <c r="N1403" t="s">
        <v>350</v>
      </c>
      <c r="O1403" t="s">
        <v>79</v>
      </c>
      <c r="P1403" t="s">
        <v>536</v>
      </c>
      <c r="Q1403" t="s"/>
      <c r="R1403" t="s">
        <v>117</v>
      </c>
      <c r="S1403" t="s">
        <v>465</v>
      </c>
      <c r="T1403" t="s">
        <v>82</v>
      </c>
      <c r="U1403" t="s"/>
      <c r="V1403" t="s">
        <v>83</v>
      </c>
      <c r="W1403" t="s">
        <v>187</v>
      </c>
      <c r="X1403" t="s"/>
      <c r="Y1403" t="s">
        <v>85</v>
      </c>
      <c r="Z1403">
        <f>HYPERLINK("https://hotel-media.eclerx.com/savepage/tk_15459884726239357_sr_71.html","info")</f>
        <v/>
      </c>
      <c r="AA1403" t="n">
        <v>-2330159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106</v>
      </c>
      <c r="AL1403" t="s"/>
      <c r="AM1403" t="s"/>
      <c r="AN1403" t="s"/>
      <c r="AO1403" t="s"/>
      <c r="AP1403" t="n">
        <v>94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2330159</v>
      </c>
      <c r="AZ1403" t="s">
        <v>537</v>
      </c>
      <c r="BA1403" t="s"/>
      <c r="BB1403" t="n">
        <v>4077196</v>
      </c>
      <c r="BC1403" t="n">
        <v>42.6533</v>
      </c>
      <c r="BD1403" t="n">
        <v>42.6533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582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44.67</v>
      </c>
      <c r="L1404" t="s">
        <v>77</v>
      </c>
      <c r="M1404" t="s"/>
      <c r="N1404" t="s">
        <v>312</v>
      </c>
      <c r="O1404" t="s">
        <v>79</v>
      </c>
      <c r="P1404" t="s">
        <v>582</v>
      </c>
      <c r="Q1404" t="s"/>
      <c r="R1404" t="s">
        <v>117</v>
      </c>
      <c r="S1404" t="s">
        <v>263</v>
      </c>
      <c r="T1404" t="s">
        <v>82</v>
      </c>
      <c r="U1404" t="s"/>
      <c r="V1404" t="s">
        <v>83</v>
      </c>
      <c r="W1404" t="s">
        <v>187</v>
      </c>
      <c r="X1404" t="s"/>
      <c r="Y1404" t="s">
        <v>85</v>
      </c>
      <c r="Z1404">
        <f>HYPERLINK("https://hotel-media.eclerx.com/savepage/tk_15459883080714655_sr_71.html","info")</f>
        <v/>
      </c>
      <c r="AA1404" t="n">
        <v>-2992953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/>
      <c r="AO1404" t="s"/>
      <c r="AP1404" t="n">
        <v>59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2992953</v>
      </c>
      <c r="AZ1404" t="s">
        <v>583</v>
      </c>
      <c r="BA1404" t="s"/>
      <c r="BB1404" t="n">
        <v>1751417</v>
      </c>
      <c r="BC1404" t="n">
        <v>42.2683</v>
      </c>
      <c r="BD1404" t="n">
        <v>42.2683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584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20</v>
      </c>
      <c r="L1405" t="s">
        <v>77</v>
      </c>
      <c r="M1405" t="s"/>
      <c r="N1405" t="s">
        <v>145</v>
      </c>
      <c r="O1405" t="s">
        <v>79</v>
      </c>
      <c r="P1405" t="s">
        <v>584</v>
      </c>
      <c r="Q1405" t="s"/>
      <c r="R1405" t="s">
        <v>80</v>
      </c>
      <c r="S1405" t="s">
        <v>585</v>
      </c>
      <c r="T1405" t="s">
        <v>82</v>
      </c>
      <c r="U1405" t="s"/>
      <c r="V1405" t="s">
        <v>83</v>
      </c>
      <c r="W1405" t="s">
        <v>105</v>
      </c>
      <c r="X1405" t="s"/>
      <c r="Y1405" t="s">
        <v>85</v>
      </c>
      <c r="Z1405">
        <f>HYPERLINK("https://hotel-media.eclerx.com/savepage/tk_15459884254959369_sr_70.html","info")</f>
        <v/>
      </c>
      <c r="AA1405" t="n">
        <v>-5025249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/>
      <c r="AO1405" t="s"/>
      <c r="AP1405" t="n">
        <v>84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5025249</v>
      </c>
      <c r="AZ1405" t="s">
        <v>586</v>
      </c>
      <c r="BA1405" t="s"/>
      <c r="BB1405" t="n">
        <v>4332125</v>
      </c>
      <c r="BC1405" t="n">
        <v>42.6955</v>
      </c>
      <c r="BD1405" t="n">
        <v>42.6955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584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24.33</v>
      </c>
      <c r="L1406" t="s">
        <v>77</v>
      </c>
      <c r="M1406" t="s"/>
      <c r="N1406" t="s">
        <v>145</v>
      </c>
      <c r="O1406" t="s">
        <v>79</v>
      </c>
      <c r="P1406" t="s">
        <v>584</v>
      </c>
      <c r="Q1406" t="s"/>
      <c r="R1406" t="s">
        <v>80</v>
      </c>
      <c r="S1406" t="s">
        <v>209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HYPERLINK("https://hotel-media.eclerx.com/savepage/tk_15459884254959369_sr_70.html","info")</f>
        <v/>
      </c>
      <c r="AA1406" t="n">
        <v>-5025249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/>
      <c r="AO1406" t="s"/>
      <c r="AP1406" t="n">
        <v>84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5025249</v>
      </c>
      <c r="AZ1406" t="s">
        <v>586</v>
      </c>
      <c r="BA1406" t="s"/>
      <c r="BB1406" t="n">
        <v>4332125</v>
      </c>
      <c r="BC1406" t="n">
        <v>42.6955</v>
      </c>
      <c r="BD1406" t="n">
        <v>42.6955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843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293</v>
      </c>
      <c r="O1407" t="s">
        <v>79</v>
      </c>
      <c r="P1407" t="s">
        <v>843</v>
      </c>
      <c r="Q1407" t="s"/>
      <c r="R1407" t="s">
        <v>80</v>
      </c>
      <c r="S1407" t="s">
        <v>539</v>
      </c>
      <c r="T1407" t="s">
        <v>82</v>
      </c>
      <c r="U1407" t="s"/>
      <c r="V1407" t="s">
        <v>83</v>
      </c>
      <c r="W1407" t="s">
        <v>105</v>
      </c>
      <c r="X1407" t="s"/>
      <c r="Y1407" t="s">
        <v>85</v>
      </c>
      <c r="Z1407">
        <f>HYPERLINK("https://hotel-media.eclerx.com/savepage/tk_15459883121337566_sr_70.html","info")</f>
        <v/>
      </c>
      <c r="AA1407" t="n">
        <v>-2329804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106</v>
      </c>
      <c r="AL1407" t="s"/>
      <c r="AM1407" t="s"/>
      <c r="AN1407" t="s"/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2329804</v>
      </c>
      <c r="AZ1407" t="s">
        <v>844</v>
      </c>
      <c r="BA1407" t="s"/>
      <c r="BB1407" t="n">
        <v>316487</v>
      </c>
      <c r="BC1407" t="n">
        <v>42.6636</v>
      </c>
      <c r="BD1407" t="n">
        <v>42.6636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843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120</v>
      </c>
      <c r="O1408" t="s">
        <v>79</v>
      </c>
      <c r="P1408" t="s">
        <v>843</v>
      </c>
      <c r="Q1408" t="s"/>
      <c r="R1408" t="s">
        <v>80</v>
      </c>
      <c r="S1408" t="s">
        <v>539</v>
      </c>
      <c r="T1408" t="s">
        <v>82</v>
      </c>
      <c r="U1408" t="s"/>
      <c r="V1408" t="s">
        <v>83</v>
      </c>
      <c r="W1408" t="s">
        <v>105</v>
      </c>
      <c r="X1408" t="s"/>
      <c r="Y1408" t="s">
        <v>85</v>
      </c>
      <c r="Z1408">
        <f>HYPERLINK("https://hotel-media.eclerx.com/savepage/tk_15459883121337566_sr_70.html","info")</f>
        <v/>
      </c>
      <c r="AA1408" t="n">
        <v>-2329804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106</v>
      </c>
      <c r="AL1408" t="s"/>
      <c r="AM1408" t="s"/>
      <c r="AN1408" t="s"/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2329804</v>
      </c>
      <c r="AZ1408" t="s">
        <v>844</v>
      </c>
      <c r="BA1408" t="s"/>
      <c r="BB1408" t="n">
        <v>316487</v>
      </c>
      <c r="BC1408" t="n">
        <v>42.6636</v>
      </c>
      <c r="BD1408" t="n">
        <v>42.6636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843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27.33</v>
      </c>
      <c r="L1409" t="s">
        <v>77</v>
      </c>
      <c r="M1409" t="s"/>
      <c r="N1409" t="s">
        <v>545</v>
      </c>
      <c r="O1409" t="s">
        <v>79</v>
      </c>
      <c r="P1409" t="s">
        <v>843</v>
      </c>
      <c r="Q1409" t="s"/>
      <c r="R1409" t="s">
        <v>80</v>
      </c>
      <c r="S1409" t="s">
        <v>527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HYPERLINK("https://hotel-media.eclerx.com/savepage/tk_15459883121337566_sr_70.html","info")</f>
        <v/>
      </c>
      <c r="AA1409" t="n">
        <v>-2329804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106</v>
      </c>
      <c r="AL1409" t="s"/>
      <c r="AM1409" t="s"/>
      <c r="AN1409" t="s"/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2329804</v>
      </c>
      <c r="AZ1409" t="s">
        <v>844</v>
      </c>
      <c r="BA1409" t="s"/>
      <c r="BB1409" t="n">
        <v>316487</v>
      </c>
      <c r="BC1409" t="n">
        <v>42.6636</v>
      </c>
      <c r="BD1409" t="n">
        <v>42.6636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843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27.33</v>
      </c>
      <c r="L1410" t="s">
        <v>77</v>
      </c>
      <c r="M1410" t="s"/>
      <c r="N1410" t="s">
        <v>145</v>
      </c>
      <c r="O1410" t="s">
        <v>79</v>
      </c>
      <c r="P1410" t="s">
        <v>843</v>
      </c>
      <c r="Q1410" t="s"/>
      <c r="R1410" t="s">
        <v>80</v>
      </c>
      <c r="S1410" t="s">
        <v>527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HYPERLINK("https://hotel-media.eclerx.com/savepage/tk_15459883121337566_sr_70.html","info")</f>
        <v/>
      </c>
      <c r="AA1410" t="n">
        <v>-2329804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106</v>
      </c>
      <c r="AL1410" t="s"/>
      <c r="AM1410" t="s"/>
      <c r="AN1410" t="s"/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2329804</v>
      </c>
      <c r="AZ1410" t="s">
        <v>844</v>
      </c>
      <c r="BA1410" t="s"/>
      <c r="BB1410" t="n">
        <v>316487</v>
      </c>
      <c r="BC1410" t="n">
        <v>42.6636</v>
      </c>
      <c r="BD1410" t="n">
        <v>42.6636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843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27.67</v>
      </c>
      <c r="L1411" t="s">
        <v>77</v>
      </c>
      <c r="M1411" t="s"/>
      <c r="N1411" t="s">
        <v>131</v>
      </c>
      <c r="O1411" t="s">
        <v>79</v>
      </c>
      <c r="P1411" t="s">
        <v>843</v>
      </c>
      <c r="Q1411" t="s"/>
      <c r="R1411" t="s">
        <v>80</v>
      </c>
      <c r="S1411" t="s">
        <v>540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HYPERLINK("https://hotel-media.eclerx.com/savepage/tk_15459883121337566_sr_70.html","info")</f>
        <v/>
      </c>
      <c r="AA1411" t="n">
        <v>-2329804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106</v>
      </c>
      <c r="AL1411" t="s"/>
      <c r="AM1411" t="s"/>
      <c r="AN1411" t="s"/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2329804</v>
      </c>
      <c r="AZ1411" t="s">
        <v>844</v>
      </c>
      <c r="BA1411" t="s"/>
      <c r="BB1411" t="n">
        <v>316487</v>
      </c>
      <c r="BC1411" t="n">
        <v>42.6636</v>
      </c>
      <c r="BD1411" t="n">
        <v>42.6636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843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30.33</v>
      </c>
      <c r="L1412" t="s">
        <v>77</v>
      </c>
      <c r="M1412" t="s"/>
      <c r="N1412" t="s">
        <v>293</v>
      </c>
      <c r="O1412" t="s">
        <v>79</v>
      </c>
      <c r="P1412" t="s">
        <v>843</v>
      </c>
      <c r="Q1412" t="s"/>
      <c r="R1412" t="s">
        <v>80</v>
      </c>
      <c r="S1412" t="s">
        <v>363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HYPERLINK("https://hotel-media.eclerx.com/savepage/tk_15459883121337566_sr_70.html","info")</f>
        <v/>
      </c>
      <c r="AA1412" t="n">
        <v>-2329804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106</v>
      </c>
      <c r="AL1412" t="s"/>
      <c r="AM1412" t="s"/>
      <c r="AN1412" t="s"/>
      <c r="AO1412" t="s"/>
      <c r="AP1412" t="n">
        <v>60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2329804</v>
      </c>
      <c r="AZ1412" t="s">
        <v>844</v>
      </c>
      <c r="BA1412" t="s"/>
      <c r="BB1412" t="n">
        <v>316487</v>
      </c>
      <c r="BC1412" t="n">
        <v>42.6636</v>
      </c>
      <c r="BD1412" t="n">
        <v>42.6636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843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30.33</v>
      </c>
      <c r="L1413" t="s">
        <v>77</v>
      </c>
      <c r="M1413" t="s"/>
      <c r="N1413" t="s">
        <v>120</v>
      </c>
      <c r="O1413" t="s">
        <v>79</v>
      </c>
      <c r="P1413" t="s">
        <v>843</v>
      </c>
      <c r="Q1413" t="s"/>
      <c r="R1413" t="s">
        <v>80</v>
      </c>
      <c r="S1413" t="s">
        <v>363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HYPERLINK("https://hotel-media.eclerx.com/savepage/tk_15459883121337566_sr_70.html","info")</f>
        <v/>
      </c>
      <c r="AA1413" t="n">
        <v>-2329804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106</v>
      </c>
      <c r="AL1413" t="s"/>
      <c r="AM1413" t="s"/>
      <c r="AN1413" t="s"/>
      <c r="AO1413" t="s"/>
      <c r="AP1413" t="n">
        <v>60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2329804</v>
      </c>
      <c r="AZ1413" t="s">
        <v>844</v>
      </c>
      <c r="BA1413" t="s"/>
      <c r="BB1413" t="n">
        <v>316487</v>
      </c>
      <c r="BC1413" t="n">
        <v>42.6636</v>
      </c>
      <c r="BD1413" t="n">
        <v>42.6636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843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30.33</v>
      </c>
      <c r="L1414" t="s">
        <v>77</v>
      </c>
      <c r="M1414" t="s"/>
      <c r="N1414" t="s">
        <v>210</v>
      </c>
      <c r="O1414" t="s">
        <v>79</v>
      </c>
      <c r="P1414" t="s">
        <v>843</v>
      </c>
      <c r="Q1414" t="s"/>
      <c r="R1414" t="s">
        <v>80</v>
      </c>
      <c r="S1414" t="s">
        <v>363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HYPERLINK("https://hotel-media.eclerx.com/savepage/tk_15459883121337566_sr_70.html","info")</f>
        <v/>
      </c>
      <c r="AA1414" t="n">
        <v>-2329804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106</v>
      </c>
      <c r="AL1414" t="s"/>
      <c r="AM1414" t="s"/>
      <c r="AN1414" t="s"/>
      <c r="AO1414" t="s"/>
      <c r="AP1414" t="n">
        <v>60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2329804</v>
      </c>
      <c r="AZ1414" t="s">
        <v>844</v>
      </c>
      <c r="BA1414" t="s"/>
      <c r="BB1414" t="n">
        <v>316487</v>
      </c>
      <c r="BC1414" t="n">
        <v>42.6636</v>
      </c>
      <c r="BD1414" t="n">
        <v>42.6636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843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30.33</v>
      </c>
      <c r="L1415" t="s">
        <v>77</v>
      </c>
      <c r="M1415" t="s"/>
      <c r="N1415" t="s">
        <v>511</v>
      </c>
      <c r="O1415" t="s">
        <v>79</v>
      </c>
      <c r="P1415" t="s">
        <v>843</v>
      </c>
      <c r="Q1415" t="s"/>
      <c r="R1415" t="s">
        <v>80</v>
      </c>
      <c r="S1415" t="s">
        <v>363</v>
      </c>
      <c r="T1415" t="s">
        <v>82</v>
      </c>
      <c r="U1415" t="s"/>
      <c r="V1415" t="s">
        <v>83</v>
      </c>
      <c r="W1415" t="s">
        <v>105</v>
      </c>
      <c r="X1415" t="s"/>
      <c r="Y1415" t="s">
        <v>85</v>
      </c>
      <c r="Z1415">
        <f>HYPERLINK("https://hotel-media.eclerx.com/savepage/tk_15459883121337566_sr_70.html","info")</f>
        <v/>
      </c>
      <c r="AA1415" t="n">
        <v>-2329804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106</v>
      </c>
      <c r="AL1415" t="s"/>
      <c r="AM1415" t="s"/>
      <c r="AN1415" t="s"/>
      <c r="AO1415" t="s"/>
      <c r="AP1415" t="n">
        <v>60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2329804</v>
      </c>
      <c r="AZ1415" t="s">
        <v>844</v>
      </c>
      <c r="BA1415" t="s"/>
      <c r="BB1415" t="n">
        <v>316487</v>
      </c>
      <c r="BC1415" t="n">
        <v>42.6636</v>
      </c>
      <c r="BD1415" t="n">
        <v>42.6636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843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30.67</v>
      </c>
      <c r="L1416" t="s">
        <v>77</v>
      </c>
      <c r="M1416" t="s"/>
      <c r="N1416" t="s">
        <v>545</v>
      </c>
      <c r="O1416" t="s">
        <v>79</v>
      </c>
      <c r="P1416" t="s">
        <v>843</v>
      </c>
      <c r="Q1416" t="s"/>
      <c r="R1416" t="s">
        <v>80</v>
      </c>
      <c r="S1416" t="s">
        <v>222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HYPERLINK("https://hotel-media.eclerx.com/savepage/tk_15459883121337566_sr_70.html","info")</f>
        <v/>
      </c>
      <c r="AA1416" t="n">
        <v>-2329804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106</v>
      </c>
      <c r="AL1416" t="s"/>
      <c r="AM1416" t="s"/>
      <c r="AN1416" t="s"/>
      <c r="AO1416" t="s"/>
      <c r="AP1416" t="n">
        <v>60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2329804</v>
      </c>
      <c r="AZ1416" t="s">
        <v>844</v>
      </c>
      <c r="BA1416" t="s"/>
      <c r="BB1416" t="n">
        <v>316487</v>
      </c>
      <c r="BC1416" t="n">
        <v>42.6636</v>
      </c>
      <c r="BD1416" t="n">
        <v>42.6636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843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30.67</v>
      </c>
      <c r="L1417" t="s">
        <v>77</v>
      </c>
      <c r="M1417" t="s"/>
      <c r="N1417" t="s">
        <v>845</v>
      </c>
      <c r="O1417" t="s">
        <v>79</v>
      </c>
      <c r="P1417" t="s">
        <v>843</v>
      </c>
      <c r="Q1417" t="s"/>
      <c r="R1417" t="s">
        <v>80</v>
      </c>
      <c r="S1417" t="s">
        <v>222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HYPERLINK("https://hotel-media.eclerx.com/savepage/tk_15459883121337566_sr_70.html","info")</f>
        <v/>
      </c>
      <c r="AA1417" t="n">
        <v>-2329804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106</v>
      </c>
      <c r="AL1417" t="s"/>
      <c r="AM1417" t="s"/>
      <c r="AN1417" t="s"/>
      <c r="AO1417" t="s"/>
      <c r="AP1417" t="n">
        <v>60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2329804</v>
      </c>
      <c r="AZ1417" t="s">
        <v>844</v>
      </c>
      <c r="BA1417" t="s"/>
      <c r="BB1417" t="n">
        <v>316487</v>
      </c>
      <c r="BC1417" t="n">
        <v>42.6636</v>
      </c>
      <c r="BD1417" t="n">
        <v>42.6636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843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30.67</v>
      </c>
      <c r="L1418" t="s">
        <v>77</v>
      </c>
      <c r="M1418" t="s"/>
      <c r="N1418" t="s">
        <v>145</v>
      </c>
      <c r="O1418" t="s">
        <v>79</v>
      </c>
      <c r="P1418" t="s">
        <v>843</v>
      </c>
      <c r="Q1418" t="s"/>
      <c r="R1418" t="s">
        <v>80</v>
      </c>
      <c r="S1418" t="s">
        <v>222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HYPERLINK("https://hotel-media.eclerx.com/savepage/tk_15459883121337566_sr_70.html","info")</f>
        <v/>
      </c>
      <c r="AA1418" t="n">
        <v>-2329804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106</v>
      </c>
      <c r="AL1418" t="s"/>
      <c r="AM1418" t="s"/>
      <c r="AN1418" t="s"/>
      <c r="AO1418" t="s"/>
      <c r="AP1418" t="n">
        <v>60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2329804</v>
      </c>
      <c r="AZ1418" t="s">
        <v>844</v>
      </c>
      <c r="BA1418" t="s"/>
      <c r="BB1418" t="n">
        <v>316487</v>
      </c>
      <c r="BC1418" t="n">
        <v>42.6636</v>
      </c>
      <c r="BD1418" t="n">
        <v>42.6636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843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30.67</v>
      </c>
      <c r="L1419" t="s">
        <v>77</v>
      </c>
      <c r="M1419" t="s"/>
      <c r="N1419" t="s">
        <v>142</v>
      </c>
      <c r="O1419" t="s">
        <v>79</v>
      </c>
      <c r="P1419" t="s">
        <v>843</v>
      </c>
      <c r="Q1419" t="s"/>
      <c r="R1419" t="s">
        <v>80</v>
      </c>
      <c r="S1419" t="s">
        <v>222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HYPERLINK("https://hotel-media.eclerx.com/savepage/tk_15459883121337566_sr_70.html","info")</f>
        <v/>
      </c>
      <c r="AA1419" t="n">
        <v>-2329804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106</v>
      </c>
      <c r="AL1419" t="s"/>
      <c r="AM1419" t="s"/>
      <c r="AN1419" t="s"/>
      <c r="AO1419" t="s"/>
      <c r="AP1419" t="n">
        <v>60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2329804</v>
      </c>
      <c r="AZ1419" t="s">
        <v>844</v>
      </c>
      <c r="BA1419" t="s"/>
      <c r="BB1419" t="n">
        <v>316487</v>
      </c>
      <c r="BC1419" t="n">
        <v>42.6636</v>
      </c>
      <c r="BD1419" t="n">
        <v>42.6636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843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31.67</v>
      </c>
      <c r="L1420" t="s">
        <v>77</v>
      </c>
      <c r="M1420" t="s"/>
      <c r="N1420" t="s">
        <v>122</v>
      </c>
      <c r="O1420" t="s">
        <v>79</v>
      </c>
      <c r="P1420" t="s">
        <v>843</v>
      </c>
      <c r="Q1420" t="s"/>
      <c r="R1420" t="s">
        <v>80</v>
      </c>
      <c r="S1420" t="s">
        <v>228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HYPERLINK("https://hotel-media.eclerx.com/savepage/tk_15459883121337566_sr_70.html","info")</f>
        <v/>
      </c>
      <c r="AA1420" t="n">
        <v>-2329804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106</v>
      </c>
      <c r="AL1420" t="s"/>
      <c r="AM1420" t="s"/>
      <c r="AN1420" t="s"/>
      <c r="AO1420" t="s"/>
      <c r="AP1420" t="n">
        <v>60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2329804</v>
      </c>
      <c r="AZ1420" t="s">
        <v>844</v>
      </c>
      <c r="BA1420" t="s"/>
      <c r="BB1420" t="n">
        <v>316487</v>
      </c>
      <c r="BC1420" t="n">
        <v>42.6636</v>
      </c>
      <c r="BD1420" t="n">
        <v>42.6636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843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32.33</v>
      </c>
      <c r="L1421" t="s">
        <v>77</v>
      </c>
      <c r="M1421" t="s"/>
      <c r="N1421" t="s">
        <v>296</v>
      </c>
      <c r="O1421" t="s">
        <v>79</v>
      </c>
      <c r="P1421" t="s">
        <v>843</v>
      </c>
      <c r="Q1421" t="s"/>
      <c r="R1421" t="s">
        <v>80</v>
      </c>
      <c r="S1421" t="s">
        <v>135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HYPERLINK("https://hotel-media.eclerx.com/savepage/tk_15459883121337566_sr_70.html","info")</f>
        <v/>
      </c>
      <c r="AA1421" t="n">
        <v>-2329804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106</v>
      </c>
      <c r="AL1421" t="s"/>
      <c r="AM1421" t="s"/>
      <c r="AN1421" t="s"/>
      <c r="AO1421" t="s"/>
      <c r="AP1421" t="n">
        <v>60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2329804</v>
      </c>
      <c r="AZ1421" t="s">
        <v>844</v>
      </c>
      <c r="BA1421" t="s"/>
      <c r="BB1421" t="n">
        <v>316487</v>
      </c>
      <c r="BC1421" t="n">
        <v>42.6636</v>
      </c>
      <c r="BD1421" t="n">
        <v>42.6636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843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33</v>
      </c>
      <c r="L1422" t="s">
        <v>77</v>
      </c>
      <c r="M1422" t="s"/>
      <c r="N1422" t="s">
        <v>93</v>
      </c>
      <c r="O1422" t="s">
        <v>79</v>
      </c>
      <c r="P1422" t="s">
        <v>843</v>
      </c>
      <c r="Q1422" t="s"/>
      <c r="R1422" t="s">
        <v>80</v>
      </c>
      <c r="S1422" t="s">
        <v>213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HYPERLINK("https://hotel-media.eclerx.com/savepage/tk_15459883121337566_sr_70.html","info")</f>
        <v/>
      </c>
      <c r="AA1422" t="n">
        <v>-2329804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106</v>
      </c>
      <c r="AL1422" t="s"/>
      <c r="AM1422" t="s"/>
      <c r="AN1422" t="s"/>
      <c r="AO1422" t="s"/>
      <c r="AP1422" t="n">
        <v>60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2329804</v>
      </c>
      <c r="AZ1422" t="s">
        <v>844</v>
      </c>
      <c r="BA1422" t="s"/>
      <c r="BB1422" t="n">
        <v>316487</v>
      </c>
      <c r="BC1422" t="n">
        <v>42.6636</v>
      </c>
      <c r="BD1422" t="n">
        <v>42.6636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843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33.67</v>
      </c>
      <c r="L1423" t="s">
        <v>77</v>
      </c>
      <c r="M1423" t="s"/>
      <c r="N1423" t="s">
        <v>511</v>
      </c>
      <c r="O1423" t="s">
        <v>79</v>
      </c>
      <c r="P1423" t="s">
        <v>843</v>
      </c>
      <c r="Q1423" t="s"/>
      <c r="R1423" t="s">
        <v>80</v>
      </c>
      <c r="S1423" t="s">
        <v>340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HYPERLINK("https://hotel-media.eclerx.com/savepage/tk_15459883121337566_sr_70.html","info")</f>
        <v/>
      </c>
      <c r="AA1423" t="n">
        <v>-2329804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106</v>
      </c>
      <c r="AL1423" t="s"/>
      <c r="AM1423" t="s"/>
      <c r="AN1423" t="s"/>
      <c r="AO1423" t="s"/>
      <c r="AP1423" t="n">
        <v>60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2329804</v>
      </c>
      <c r="AZ1423" t="s">
        <v>844</v>
      </c>
      <c r="BA1423" t="s"/>
      <c r="BB1423" t="n">
        <v>316487</v>
      </c>
      <c r="BC1423" t="n">
        <v>42.6636</v>
      </c>
      <c r="BD1423" t="n">
        <v>42.6636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843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34</v>
      </c>
      <c r="L1424" t="s">
        <v>77</v>
      </c>
      <c r="M1424" t="s"/>
      <c r="N1424" t="s">
        <v>845</v>
      </c>
      <c r="O1424" t="s">
        <v>79</v>
      </c>
      <c r="P1424" t="s">
        <v>843</v>
      </c>
      <c r="Q1424" t="s"/>
      <c r="R1424" t="s">
        <v>80</v>
      </c>
      <c r="S1424" t="s">
        <v>185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HYPERLINK("https://hotel-media.eclerx.com/savepage/tk_15459883121337566_sr_70.html","info")</f>
        <v/>
      </c>
      <c r="AA1424" t="n">
        <v>-2329804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106</v>
      </c>
      <c r="AL1424" t="s"/>
      <c r="AM1424" t="s"/>
      <c r="AN1424" t="s"/>
      <c r="AO1424" t="s"/>
      <c r="AP1424" t="n">
        <v>60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2329804</v>
      </c>
      <c r="AZ1424" t="s">
        <v>844</v>
      </c>
      <c r="BA1424" t="s"/>
      <c r="BB1424" t="n">
        <v>316487</v>
      </c>
      <c r="BC1424" t="n">
        <v>42.6636</v>
      </c>
      <c r="BD1424" t="n">
        <v>42.6636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843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35</v>
      </c>
      <c r="L1425" t="s">
        <v>77</v>
      </c>
      <c r="M1425" t="s"/>
      <c r="N1425" t="s">
        <v>512</v>
      </c>
      <c r="O1425" t="s">
        <v>79</v>
      </c>
      <c r="P1425" t="s">
        <v>843</v>
      </c>
      <c r="Q1425" t="s"/>
      <c r="R1425" t="s">
        <v>80</v>
      </c>
      <c r="S1425" t="s">
        <v>94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HYPERLINK("https://hotel-media.eclerx.com/savepage/tk_15459883121337566_sr_70.html","info")</f>
        <v/>
      </c>
      <c r="AA1425" t="n">
        <v>-2329804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106</v>
      </c>
      <c r="AL1425" t="s"/>
      <c r="AM1425" t="s"/>
      <c r="AN1425" t="s"/>
      <c r="AO1425" t="s"/>
      <c r="AP1425" t="n">
        <v>60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2329804</v>
      </c>
      <c r="AZ1425" t="s">
        <v>844</v>
      </c>
      <c r="BA1425" t="s"/>
      <c r="BB1425" t="n">
        <v>316487</v>
      </c>
      <c r="BC1425" t="n">
        <v>42.6636</v>
      </c>
      <c r="BD1425" t="n">
        <v>42.6636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843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36</v>
      </c>
      <c r="L1426" t="s">
        <v>77</v>
      </c>
      <c r="M1426" t="s"/>
      <c r="N1426" t="s">
        <v>206</v>
      </c>
      <c r="O1426" t="s">
        <v>79</v>
      </c>
      <c r="P1426" t="s">
        <v>843</v>
      </c>
      <c r="Q1426" t="s"/>
      <c r="R1426" t="s">
        <v>80</v>
      </c>
      <c r="S1426" t="s">
        <v>436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HYPERLINK("https://hotel-media.eclerx.com/savepage/tk_15459883121337566_sr_70.html","info")</f>
        <v/>
      </c>
      <c r="AA1426" t="n">
        <v>-2329804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106</v>
      </c>
      <c r="AL1426" t="s"/>
      <c r="AM1426" t="s"/>
      <c r="AN1426" t="s"/>
      <c r="AO1426" t="s"/>
      <c r="AP1426" t="n">
        <v>60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2329804</v>
      </c>
      <c r="AZ1426" t="s">
        <v>844</v>
      </c>
      <c r="BA1426" t="s"/>
      <c r="BB1426" t="n">
        <v>316487</v>
      </c>
      <c r="BC1426" t="n">
        <v>42.6636</v>
      </c>
      <c r="BD1426" t="n">
        <v>42.6636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843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36.67</v>
      </c>
      <c r="L1427" t="s">
        <v>77</v>
      </c>
      <c r="M1427" t="s"/>
      <c r="N1427" t="s">
        <v>93</v>
      </c>
      <c r="O1427" t="s">
        <v>79</v>
      </c>
      <c r="P1427" t="s">
        <v>843</v>
      </c>
      <c r="Q1427" t="s"/>
      <c r="R1427" t="s">
        <v>80</v>
      </c>
      <c r="S1427" t="s">
        <v>214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HYPERLINK("https://hotel-media.eclerx.com/savepage/tk_15459883121337566_sr_70.html","info")</f>
        <v/>
      </c>
      <c r="AA1427" t="n">
        <v>-2329804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106</v>
      </c>
      <c r="AL1427" t="s"/>
      <c r="AM1427" t="s"/>
      <c r="AN1427" t="s"/>
      <c r="AO1427" t="s"/>
      <c r="AP1427" t="n">
        <v>60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2329804</v>
      </c>
      <c r="AZ1427" t="s">
        <v>844</v>
      </c>
      <c r="BA1427" t="s"/>
      <c r="BB1427" t="n">
        <v>316487</v>
      </c>
      <c r="BC1427" t="n">
        <v>42.6636</v>
      </c>
      <c r="BD1427" t="n">
        <v>42.6636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840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21.33</v>
      </c>
      <c r="L1428" t="s">
        <v>77</v>
      </c>
      <c r="M1428" t="s"/>
      <c r="N1428" t="s">
        <v>210</v>
      </c>
      <c r="O1428" t="s">
        <v>79</v>
      </c>
      <c r="P1428" t="s">
        <v>840</v>
      </c>
      <c r="Q1428" t="s"/>
      <c r="R1428" t="s">
        <v>80</v>
      </c>
      <c r="S1428" t="s">
        <v>841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HYPERLINK("https://hotel-media.eclerx.com/savepage/tk_15459885050685194_sr_71.html","info")</f>
        <v/>
      </c>
      <c r="AA1428" t="n">
        <v>-3010986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106</v>
      </c>
      <c r="AL1428" t="s"/>
      <c r="AM1428" t="s"/>
      <c r="AN1428" t="s"/>
      <c r="AO1428" t="s"/>
      <c r="AP1428" t="n">
        <v>101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3010986</v>
      </c>
      <c r="AZ1428" t="s">
        <v>842</v>
      </c>
      <c r="BA1428" t="s"/>
      <c r="BB1428" t="n">
        <v>4647652</v>
      </c>
      <c r="BC1428" t="n">
        <v>42.6291</v>
      </c>
      <c r="BD1428" t="n">
        <v>42.6291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846</v>
      </c>
      <c r="F1429" t="s"/>
      <c r="G1429" t="s">
        <v>74</v>
      </c>
      <c r="H1429" t="s">
        <v>75</v>
      </c>
      <c r="I1429" t="s"/>
      <c r="J1429" t="s">
        <v>76</v>
      </c>
      <c r="K1429" t="n">
        <v>20.67</v>
      </c>
      <c r="L1429" t="s">
        <v>77</v>
      </c>
      <c r="M1429" t="s"/>
      <c r="N1429" t="s">
        <v>723</v>
      </c>
      <c r="O1429" t="s">
        <v>79</v>
      </c>
      <c r="P1429" t="s">
        <v>846</v>
      </c>
      <c r="Q1429" t="s"/>
      <c r="R1429" t="s">
        <v>80</v>
      </c>
      <c r="S1429" t="s">
        <v>817</v>
      </c>
      <c r="T1429" t="s">
        <v>82</v>
      </c>
      <c r="U1429" t="s"/>
      <c r="V1429" t="s">
        <v>83</v>
      </c>
      <c r="W1429" t="s">
        <v>105</v>
      </c>
      <c r="X1429" t="s"/>
      <c r="Y1429" t="s">
        <v>85</v>
      </c>
      <c r="Z1429">
        <f>HYPERLINK("https://hotel-media.eclerx.com/savepage/tk_15459880807591076_sr_70.html","info")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106</v>
      </c>
      <c r="AL1429" t="s"/>
      <c r="AM1429" t="s"/>
      <c r="AN1429" t="s"/>
      <c r="AO1429" t="s"/>
      <c r="AP1429" t="n">
        <v>11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s"/>
      <c r="AZ1429" t="s"/>
      <c r="BA1429" t="s"/>
      <c r="BB1429" t="n">
        <v>3053985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846</v>
      </c>
      <c r="F1430" t="s"/>
      <c r="G1430" t="s">
        <v>74</v>
      </c>
      <c r="H1430" t="s">
        <v>75</v>
      </c>
      <c r="I1430" t="s"/>
      <c r="J1430" t="s">
        <v>76</v>
      </c>
      <c r="K1430" t="n">
        <v>21</v>
      </c>
      <c r="L1430" t="s">
        <v>77</v>
      </c>
      <c r="M1430" t="s"/>
      <c r="N1430" t="s">
        <v>847</v>
      </c>
      <c r="O1430" t="s">
        <v>79</v>
      </c>
      <c r="P1430" t="s">
        <v>846</v>
      </c>
      <c r="Q1430" t="s"/>
      <c r="R1430" t="s">
        <v>80</v>
      </c>
      <c r="S1430" t="s">
        <v>207</v>
      </c>
      <c r="T1430" t="s">
        <v>82</v>
      </c>
      <c r="U1430" t="s"/>
      <c r="V1430" t="s">
        <v>83</v>
      </c>
      <c r="W1430" t="s">
        <v>105</v>
      </c>
      <c r="X1430" t="s"/>
      <c r="Y1430" t="s">
        <v>85</v>
      </c>
      <c r="Z1430">
        <f>HYPERLINK("https://hotel-media.eclerx.com/savepage/tk_15459880807591076_sr_70.html","info")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106</v>
      </c>
      <c r="AL1430" t="s"/>
      <c r="AM1430" t="s"/>
      <c r="AN1430" t="s"/>
      <c r="AO1430" t="s"/>
      <c r="AP1430" t="n">
        <v>11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s"/>
      <c r="AZ1430" t="s"/>
      <c r="BA1430" t="s"/>
      <c r="BB1430" t="n">
        <v>3053985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848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24</v>
      </c>
      <c r="L1431" t="s">
        <v>77</v>
      </c>
      <c r="M1431" t="s"/>
      <c r="N1431" t="s">
        <v>849</v>
      </c>
      <c r="O1431" t="s">
        <v>79</v>
      </c>
      <c r="P1431" t="s">
        <v>848</v>
      </c>
      <c r="Q1431" t="s"/>
      <c r="R1431" t="s">
        <v>80</v>
      </c>
      <c r="S1431" t="s">
        <v>154</v>
      </c>
      <c r="T1431" t="s">
        <v>82</v>
      </c>
      <c r="U1431" t="s"/>
      <c r="V1431" t="s">
        <v>83</v>
      </c>
      <c r="W1431" t="s">
        <v>105</v>
      </c>
      <c r="X1431" t="s"/>
      <c r="Y1431" t="s">
        <v>85</v>
      </c>
      <c r="Z1431">
        <f>HYPERLINK("https://hotel-media.eclerx.com/savepage/tk_15459880390315368_sr_70.html","info")</f>
        <v/>
      </c>
      <c r="AA1431" t="n">
        <v>-2329245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106</v>
      </c>
      <c r="AL1431" t="s"/>
      <c r="AM1431" t="s"/>
      <c r="AN1431" t="s"/>
      <c r="AO1431" t="s"/>
      <c r="AP1431" t="n">
        <v>2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2329245</v>
      </c>
      <c r="AZ1431" t="s">
        <v>850</v>
      </c>
      <c r="BA1431" t="s"/>
      <c r="BB1431" t="n">
        <v>1885555</v>
      </c>
      <c r="BC1431" t="n">
        <v>42.7039</v>
      </c>
      <c r="BD1431" t="n">
        <v>42.7039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848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44</v>
      </c>
      <c r="L1432" t="s">
        <v>77</v>
      </c>
      <c r="M1432" t="s"/>
      <c r="N1432" t="s">
        <v>210</v>
      </c>
      <c r="O1432" t="s">
        <v>79</v>
      </c>
      <c r="P1432" t="s">
        <v>848</v>
      </c>
      <c r="Q1432" t="s"/>
      <c r="R1432" t="s">
        <v>80</v>
      </c>
      <c r="S1432" t="s">
        <v>100</v>
      </c>
      <c r="T1432" t="s">
        <v>82</v>
      </c>
      <c r="U1432" t="s"/>
      <c r="V1432" t="s">
        <v>83</v>
      </c>
      <c r="W1432" t="s">
        <v>105</v>
      </c>
      <c r="X1432" t="s"/>
      <c r="Y1432" t="s">
        <v>85</v>
      </c>
      <c r="Z1432">
        <f>HYPERLINK("https://hotel-media.eclerx.com/savepage/tk_15459880390315368_sr_70.html","info")</f>
        <v/>
      </c>
      <c r="AA1432" t="n">
        <v>-2329245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106</v>
      </c>
      <c r="AL1432" t="s"/>
      <c r="AM1432" t="s"/>
      <c r="AN1432" t="s"/>
      <c r="AO1432" t="s"/>
      <c r="AP1432" t="n">
        <v>2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2329245</v>
      </c>
      <c r="AZ1432" t="s">
        <v>850</v>
      </c>
      <c r="BA1432" t="s"/>
      <c r="BB1432" t="n">
        <v>1885555</v>
      </c>
      <c r="BC1432" t="n">
        <v>42.7039</v>
      </c>
      <c r="BD1432" t="n">
        <v>42.7039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848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57.33</v>
      </c>
      <c r="L1433" t="s">
        <v>77</v>
      </c>
      <c r="M1433" t="s"/>
      <c r="N1433" t="s">
        <v>851</v>
      </c>
      <c r="O1433" t="s">
        <v>79</v>
      </c>
      <c r="P1433" t="s">
        <v>848</v>
      </c>
      <c r="Q1433" t="s"/>
      <c r="R1433" t="s">
        <v>80</v>
      </c>
      <c r="S1433" t="s">
        <v>233</v>
      </c>
      <c r="T1433" t="s">
        <v>82</v>
      </c>
      <c r="U1433" t="s"/>
      <c r="V1433" t="s">
        <v>83</v>
      </c>
      <c r="W1433" t="s">
        <v>105</v>
      </c>
      <c r="X1433" t="s"/>
      <c r="Y1433" t="s">
        <v>85</v>
      </c>
      <c r="Z1433">
        <f>HYPERLINK("https://hotel-media.eclerx.com/savepage/tk_15459880390315368_sr_70.html","info")</f>
        <v/>
      </c>
      <c r="AA1433" t="n">
        <v>-2329245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106</v>
      </c>
      <c r="AL1433" t="s"/>
      <c r="AM1433" t="s"/>
      <c r="AN1433" t="s"/>
      <c r="AO1433" t="s"/>
      <c r="AP1433" t="n">
        <v>2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2329245</v>
      </c>
      <c r="AZ1433" t="s">
        <v>850</v>
      </c>
      <c r="BA1433" t="s"/>
      <c r="BB1433" t="n">
        <v>1885555</v>
      </c>
      <c r="BC1433" t="n">
        <v>42.7039</v>
      </c>
      <c r="BD1433" t="n">
        <v>42.7039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848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59</v>
      </c>
      <c r="L1434" t="s">
        <v>77</v>
      </c>
      <c r="M1434" t="s"/>
      <c r="N1434" t="s">
        <v>852</v>
      </c>
      <c r="O1434" t="s">
        <v>79</v>
      </c>
      <c r="P1434" t="s">
        <v>848</v>
      </c>
      <c r="Q1434" t="s"/>
      <c r="R1434" t="s">
        <v>80</v>
      </c>
      <c r="S1434" t="s">
        <v>559</v>
      </c>
      <c r="T1434" t="s">
        <v>82</v>
      </c>
      <c r="U1434" t="s"/>
      <c r="V1434" t="s">
        <v>83</v>
      </c>
      <c r="W1434" t="s">
        <v>105</v>
      </c>
      <c r="X1434" t="s"/>
      <c r="Y1434" t="s">
        <v>85</v>
      </c>
      <c r="Z1434">
        <f>HYPERLINK("https://hotel-media.eclerx.com/savepage/tk_15459880390315368_sr_70.html","info")</f>
        <v/>
      </c>
      <c r="AA1434" t="n">
        <v>-2329245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106</v>
      </c>
      <c r="AL1434" t="s"/>
      <c r="AM1434" t="s"/>
      <c r="AN1434" t="s"/>
      <c r="AO1434" t="s"/>
      <c r="AP1434" t="n">
        <v>2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2329245</v>
      </c>
      <c r="AZ1434" t="s">
        <v>850</v>
      </c>
      <c r="BA1434" t="s"/>
      <c r="BB1434" t="n">
        <v>1885555</v>
      </c>
      <c r="BC1434" t="n">
        <v>42.7039</v>
      </c>
      <c r="BD1434" t="n">
        <v>42.7039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848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59.33</v>
      </c>
      <c r="L1435" t="s">
        <v>77</v>
      </c>
      <c r="M1435" t="s"/>
      <c r="N1435" t="s">
        <v>853</v>
      </c>
      <c r="O1435" t="s">
        <v>79</v>
      </c>
      <c r="P1435" t="s">
        <v>848</v>
      </c>
      <c r="Q1435" t="s"/>
      <c r="R1435" t="s">
        <v>80</v>
      </c>
      <c r="S1435" t="s">
        <v>190</v>
      </c>
      <c r="T1435" t="s">
        <v>82</v>
      </c>
      <c r="U1435" t="s"/>
      <c r="V1435" t="s">
        <v>83</v>
      </c>
      <c r="W1435" t="s">
        <v>105</v>
      </c>
      <c r="X1435" t="s"/>
      <c r="Y1435" t="s">
        <v>85</v>
      </c>
      <c r="Z1435">
        <f>HYPERLINK("https://hotel-media.eclerx.com/savepage/tk_15459880390315368_sr_70.html","info")</f>
        <v/>
      </c>
      <c r="AA1435" t="n">
        <v>-2329245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106</v>
      </c>
      <c r="AL1435" t="s"/>
      <c r="AM1435" t="s"/>
      <c r="AN1435" t="s"/>
      <c r="AO1435" t="s"/>
      <c r="AP1435" t="n">
        <v>2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2329245</v>
      </c>
      <c r="AZ1435" t="s">
        <v>850</v>
      </c>
      <c r="BA1435" t="s"/>
      <c r="BB1435" t="n">
        <v>1885555</v>
      </c>
      <c r="BC1435" t="n">
        <v>42.7039</v>
      </c>
      <c r="BD1435" t="n">
        <v>42.7039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854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24.33</v>
      </c>
      <c r="L1436" t="s">
        <v>77</v>
      </c>
      <c r="M1436" t="s"/>
      <c r="N1436" t="s">
        <v>210</v>
      </c>
      <c r="O1436" t="s">
        <v>79</v>
      </c>
      <c r="P1436" t="s">
        <v>854</v>
      </c>
      <c r="Q1436" t="s"/>
      <c r="R1436" t="s">
        <v>80</v>
      </c>
      <c r="S1436" t="s">
        <v>209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HYPERLINK("https://hotel-media.eclerx.com/savepage/tk_15459880574629922_sr_71.html","info")</f>
        <v/>
      </c>
      <c r="AA1436" t="n">
        <v>-2329277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106</v>
      </c>
      <c r="AL1436" t="s"/>
      <c r="AM1436" t="s"/>
      <c r="AN1436" t="s"/>
      <c r="AO1436" t="s"/>
      <c r="AP1436" t="n">
        <v>6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2329277</v>
      </c>
      <c r="AZ1436" t="s">
        <v>855</v>
      </c>
      <c r="BA1436" t="s"/>
      <c r="BB1436" t="n">
        <v>4142933</v>
      </c>
      <c r="BC1436" t="n">
        <v>42.6965</v>
      </c>
      <c r="BD1436" t="n">
        <v>42.6965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854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25.67</v>
      </c>
      <c r="L1437" t="s">
        <v>77</v>
      </c>
      <c r="M1437" t="s"/>
      <c r="N1437" t="s">
        <v>755</v>
      </c>
      <c r="O1437" t="s">
        <v>79</v>
      </c>
      <c r="P1437" t="s">
        <v>854</v>
      </c>
      <c r="Q1437" t="s"/>
      <c r="R1437" t="s">
        <v>80</v>
      </c>
      <c r="S1437" t="s">
        <v>157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HYPERLINK("https://hotel-media.eclerx.com/savepage/tk_15459880574629922_sr_71.html","info")</f>
        <v/>
      </c>
      <c r="AA1437" t="n">
        <v>-2329277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106</v>
      </c>
      <c r="AL1437" t="s"/>
      <c r="AM1437" t="s"/>
      <c r="AN1437" t="s"/>
      <c r="AO1437" t="s"/>
      <c r="AP1437" t="n">
        <v>6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2329277</v>
      </c>
      <c r="AZ1437" t="s">
        <v>855</v>
      </c>
      <c r="BA1437" t="s"/>
      <c r="BB1437" t="n">
        <v>4142933</v>
      </c>
      <c r="BC1437" t="n">
        <v>42.6965</v>
      </c>
      <c r="BD1437" t="n">
        <v>42.6965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854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32</v>
      </c>
      <c r="L1438" t="s">
        <v>77</v>
      </c>
      <c r="M1438" t="s"/>
      <c r="N1438" t="s">
        <v>856</v>
      </c>
      <c r="O1438" t="s">
        <v>79</v>
      </c>
      <c r="P1438" t="s">
        <v>854</v>
      </c>
      <c r="Q1438" t="s"/>
      <c r="R1438" t="s">
        <v>80</v>
      </c>
      <c r="S1438" t="s">
        <v>472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HYPERLINK("https://hotel-media.eclerx.com/savepage/tk_15459880574629922_sr_71.html","info")</f>
        <v/>
      </c>
      <c r="AA1438" t="n">
        <v>-2329277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106</v>
      </c>
      <c r="AL1438" t="s"/>
      <c r="AM1438" t="s"/>
      <c r="AN1438" t="s"/>
      <c r="AO1438" t="s"/>
      <c r="AP1438" t="n">
        <v>6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2329277</v>
      </c>
      <c r="AZ1438" t="s">
        <v>855</v>
      </c>
      <c r="BA1438" t="s"/>
      <c r="BB1438" t="n">
        <v>4142933</v>
      </c>
      <c r="BC1438" t="n">
        <v>42.6965</v>
      </c>
      <c r="BD1438" t="n">
        <v>42.6965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854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32</v>
      </c>
      <c r="L1439" t="s">
        <v>77</v>
      </c>
      <c r="M1439" t="s"/>
      <c r="N1439" t="s">
        <v>857</v>
      </c>
      <c r="O1439" t="s">
        <v>79</v>
      </c>
      <c r="P1439" t="s">
        <v>854</v>
      </c>
      <c r="Q1439" t="s"/>
      <c r="R1439" t="s">
        <v>80</v>
      </c>
      <c r="S1439" t="s">
        <v>472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HYPERLINK("https://hotel-media.eclerx.com/savepage/tk_15459880574629922_sr_71.html","info")</f>
        <v/>
      </c>
      <c r="AA1439" t="n">
        <v>-2329277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106</v>
      </c>
      <c r="AL1439" t="s"/>
      <c r="AM1439" t="s"/>
      <c r="AN1439" t="s"/>
      <c r="AO1439" t="s"/>
      <c r="AP1439" t="n">
        <v>6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2329277</v>
      </c>
      <c r="AZ1439" t="s">
        <v>855</v>
      </c>
      <c r="BA1439" t="s"/>
      <c r="BB1439" t="n">
        <v>4142933</v>
      </c>
      <c r="BC1439" t="n">
        <v>42.6965</v>
      </c>
      <c r="BD1439" t="n">
        <v>42.6965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854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42.33</v>
      </c>
      <c r="L1440" t="s">
        <v>77</v>
      </c>
      <c r="M1440" t="s"/>
      <c r="N1440" t="s">
        <v>858</v>
      </c>
      <c r="O1440" t="s">
        <v>79</v>
      </c>
      <c r="P1440" t="s">
        <v>854</v>
      </c>
      <c r="Q1440" t="s"/>
      <c r="R1440" t="s">
        <v>80</v>
      </c>
      <c r="S1440" t="s">
        <v>269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HYPERLINK("https://hotel-media.eclerx.com/savepage/tk_15459880574629922_sr_71.html","info")</f>
        <v/>
      </c>
      <c r="AA1440" t="n">
        <v>-2329277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106</v>
      </c>
      <c r="AL1440" t="s"/>
      <c r="AM1440" t="s"/>
      <c r="AN1440" t="s"/>
      <c r="AO1440" t="s"/>
      <c r="AP1440" t="n">
        <v>6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2329277</v>
      </c>
      <c r="AZ1440" t="s">
        <v>855</v>
      </c>
      <c r="BA1440" t="s"/>
      <c r="BB1440" t="n">
        <v>4142933</v>
      </c>
      <c r="BC1440" t="n">
        <v>42.6965</v>
      </c>
      <c r="BD1440" t="n">
        <v>42.6965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579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18.33</v>
      </c>
      <c r="L1441" t="s">
        <v>77</v>
      </c>
      <c r="M1441" t="s"/>
      <c r="N1441" t="s">
        <v>122</v>
      </c>
      <c r="O1441" t="s">
        <v>79</v>
      </c>
      <c r="P1441" t="s">
        <v>579</v>
      </c>
      <c r="Q1441" t="s"/>
      <c r="R1441" t="s">
        <v>580</v>
      </c>
      <c r="S1441" t="s">
        <v>143</v>
      </c>
      <c r="T1441" t="s">
        <v>82</v>
      </c>
      <c r="U1441" t="s"/>
      <c r="V1441" t="s">
        <v>83</v>
      </c>
      <c r="W1441" t="s">
        <v>105</v>
      </c>
      <c r="X1441" t="s"/>
      <c r="Y1441" t="s">
        <v>85</v>
      </c>
      <c r="Z1441">
        <f>HYPERLINK("https://hotel-media.eclerx.com/savepage/tk_15459881848685842_sr_70.html","info")</f>
        <v/>
      </c>
      <c r="AA1441" t="n">
        <v>-2329541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106</v>
      </c>
      <c r="AL1441" t="s"/>
      <c r="AM1441" t="s"/>
      <c r="AN1441" t="s"/>
      <c r="AO1441" t="s"/>
      <c r="AP1441" t="n">
        <v>33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2329541</v>
      </c>
      <c r="AZ1441" t="s">
        <v>581</v>
      </c>
      <c r="BA1441" t="s"/>
      <c r="BB1441" t="n">
        <v>2192961</v>
      </c>
      <c r="BC1441" t="n">
        <v>42.7009</v>
      </c>
      <c r="BD1441" t="n">
        <v>42.7009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809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48.33</v>
      </c>
      <c r="L1442" t="s">
        <v>77</v>
      </c>
      <c r="M1442" t="s"/>
      <c r="N1442" t="s">
        <v>210</v>
      </c>
      <c r="O1442" t="s">
        <v>79</v>
      </c>
      <c r="P1442" t="s">
        <v>809</v>
      </c>
      <c r="Q1442" t="s"/>
      <c r="R1442" t="s">
        <v>117</v>
      </c>
      <c r="S1442" t="s">
        <v>201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HYPERLINK("https://hotel-media.eclerx.com/savepage/tk_1545988071622295_sr_70.html","info")</f>
        <v/>
      </c>
      <c r="AA1442" t="n">
        <v>-4554711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106</v>
      </c>
      <c r="AL1442" t="s"/>
      <c r="AM1442" t="s"/>
      <c r="AN1442" t="s"/>
      <c r="AO1442" t="s"/>
      <c r="AP1442" t="n">
        <v>9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4554711</v>
      </c>
      <c r="AZ1442" t="s">
        <v>810</v>
      </c>
      <c r="BA1442" t="s"/>
      <c r="BB1442" t="n">
        <v>3798828</v>
      </c>
      <c r="BC1442" t="n">
        <v>42.6913</v>
      </c>
      <c r="BD1442" t="n">
        <v>42.6913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809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88</v>
      </c>
      <c r="L1443" t="s">
        <v>77</v>
      </c>
      <c r="M1443" t="s"/>
      <c r="N1443" t="s">
        <v>210</v>
      </c>
      <c r="O1443" t="s">
        <v>79</v>
      </c>
      <c r="P1443" t="s">
        <v>809</v>
      </c>
      <c r="Q1443" t="s"/>
      <c r="R1443" t="s">
        <v>117</v>
      </c>
      <c r="S1443" t="s">
        <v>811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HYPERLINK("https://hotel-media.eclerx.com/savepage/tk_1545988071622295_sr_70.html","info")</f>
        <v/>
      </c>
      <c r="AA1443" t="n">
        <v>-4554711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106</v>
      </c>
      <c r="AL1443" t="s"/>
      <c r="AM1443" t="s"/>
      <c r="AN1443" t="s"/>
      <c r="AO1443" t="s"/>
      <c r="AP1443" t="n">
        <v>9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4554711</v>
      </c>
      <c r="AZ1443" t="s">
        <v>810</v>
      </c>
      <c r="BA1443" t="s"/>
      <c r="BB1443" t="n">
        <v>3798828</v>
      </c>
      <c r="BC1443" t="n">
        <v>42.6913</v>
      </c>
      <c r="BD1443" t="n">
        <v>42.6913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859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35.67</v>
      </c>
      <c r="L1444" t="s">
        <v>77</v>
      </c>
      <c r="M1444" t="s"/>
      <c r="N1444" t="s">
        <v>210</v>
      </c>
      <c r="O1444" t="s">
        <v>79</v>
      </c>
      <c r="P1444" t="s">
        <v>859</v>
      </c>
      <c r="Q1444" t="s"/>
      <c r="R1444" t="s">
        <v>80</v>
      </c>
      <c r="S1444" t="s">
        <v>267</v>
      </c>
      <c r="T1444" t="s">
        <v>82</v>
      </c>
      <c r="U1444" t="s"/>
      <c r="V1444" t="s">
        <v>83</v>
      </c>
      <c r="W1444" t="s">
        <v>105</v>
      </c>
      <c r="X1444" t="s"/>
      <c r="Y1444" t="s">
        <v>85</v>
      </c>
      <c r="Z1444">
        <f>HYPERLINK("https://hotel-media.eclerx.com/savepage/tk_15459880669030204_sr_71.html","info")</f>
        <v/>
      </c>
      <c r="AA1444" t="n">
        <v>-2329279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106</v>
      </c>
      <c r="AL1444" t="s"/>
      <c r="AM1444" t="s"/>
      <c r="AN1444" t="s"/>
      <c r="AO1444" t="s"/>
      <c r="AP1444" t="n">
        <v>8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2329279</v>
      </c>
      <c r="AZ1444" t="s">
        <v>860</v>
      </c>
      <c r="BA1444" t="s"/>
      <c r="BB1444" t="n">
        <v>871653</v>
      </c>
      <c r="BC1444" t="n">
        <v>42.6959</v>
      </c>
      <c r="BD1444" t="n">
        <v>42.6959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859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35.67</v>
      </c>
      <c r="L1445" t="s">
        <v>77</v>
      </c>
      <c r="M1445" t="s"/>
      <c r="N1445" t="s">
        <v>861</v>
      </c>
      <c r="O1445" t="s">
        <v>79</v>
      </c>
      <c r="P1445" t="s">
        <v>859</v>
      </c>
      <c r="Q1445" t="s"/>
      <c r="R1445" t="s">
        <v>80</v>
      </c>
      <c r="S1445" t="s">
        <v>267</v>
      </c>
      <c r="T1445" t="s">
        <v>82</v>
      </c>
      <c r="U1445" t="s"/>
      <c r="V1445" t="s">
        <v>83</v>
      </c>
      <c r="W1445" t="s">
        <v>105</v>
      </c>
      <c r="X1445" t="s"/>
      <c r="Y1445" t="s">
        <v>85</v>
      </c>
      <c r="Z1445">
        <f>HYPERLINK("https://hotel-media.eclerx.com/savepage/tk_15459880669030204_sr_71.html","info")</f>
        <v/>
      </c>
      <c r="AA1445" t="n">
        <v>-2329279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106</v>
      </c>
      <c r="AL1445" t="s"/>
      <c r="AM1445" t="s"/>
      <c r="AN1445" t="s"/>
      <c r="AO1445" t="s"/>
      <c r="AP1445" t="n">
        <v>8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2329279</v>
      </c>
      <c r="AZ1445" t="s">
        <v>860</v>
      </c>
      <c r="BA1445" t="s"/>
      <c r="BB1445" t="n">
        <v>871653</v>
      </c>
      <c r="BC1445" t="n">
        <v>42.6959</v>
      </c>
      <c r="BD1445" t="n">
        <v>42.6959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859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39.67</v>
      </c>
      <c r="L1446" t="s">
        <v>77</v>
      </c>
      <c r="M1446" t="s"/>
      <c r="N1446" t="s">
        <v>861</v>
      </c>
      <c r="O1446" t="s">
        <v>79</v>
      </c>
      <c r="P1446" t="s">
        <v>859</v>
      </c>
      <c r="Q1446" t="s"/>
      <c r="R1446" t="s">
        <v>80</v>
      </c>
      <c r="S1446" t="s">
        <v>508</v>
      </c>
      <c r="T1446" t="s">
        <v>82</v>
      </c>
      <c r="U1446" t="s"/>
      <c r="V1446" t="s">
        <v>83</v>
      </c>
      <c r="W1446" t="s">
        <v>105</v>
      </c>
      <c r="X1446" t="s"/>
      <c r="Y1446" t="s">
        <v>85</v>
      </c>
      <c r="Z1446">
        <f>HYPERLINK("https://hotel-media.eclerx.com/savepage/tk_15459880669030204_sr_71.html","info")</f>
        <v/>
      </c>
      <c r="AA1446" t="n">
        <v>-2329279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106</v>
      </c>
      <c r="AL1446" t="s"/>
      <c r="AM1446" t="s"/>
      <c r="AN1446" t="s"/>
      <c r="AO1446" t="s"/>
      <c r="AP1446" t="n">
        <v>8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2329279</v>
      </c>
      <c r="AZ1446" t="s">
        <v>860</v>
      </c>
      <c r="BA1446" t="s"/>
      <c r="BB1446" t="n">
        <v>871653</v>
      </c>
      <c r="BC1446" t="n">
        <v>42.6959</v>
      </c>
      <c r="BD1446" t="n">
        <v>42.6959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859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40.67</v>
      </c>
      <c r="L1447" t="s">
        <v>77</v>
      </c>
      <c r="M1447" t="s"/>
      <c r="N1447" t="s">
        <v>862</v>
      </c>
      <c r="O1447" t="s">
        <v>79</v>
      </c>
      <c r="P1447" t="s">
        <v>859</v>
      </c>
      <c r="Q1447" t="s"/>
      <c r="R1447" t="s">
        <v>80</v>
      </c>
      <c r="S1447" t="s">
        <v>313</v>
      </c>
      <c r="T1447" t="s">
        <v>82</v>
      </c>
      <c r="U1447" t="s"/>
      <c r="V1447" t="s">
        <v>83</v>
      </c>
      <c r="W1447" t="s">
        <v>105</v>
      </c>
      <c r="X1447" t="s"/>
      <c r="Y1447" t="s">
        <v>85</v>
      </c>
      <c r="Z1447">
        <f>HYPERLINK("https://hotel-media.eclerx.com/savepage/tk_15459880669030204_sr_71.html","info")</f>
        <v/>
      </c>
      <c r="AA1447" t="n">
        <v>-2329279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106</v>
      </c>
      <c r="AL1447" t="s"/>
      <c r="AM1447" t="s"/>
      <c r="AN1447" t="s"/>
      <c r="AO1447" t="s"/>
      <c r="AP1447" t="n">
        <v>8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2329279</v>
      </c>
      <c r="AZ1447" t="s">
        <v>860</v>
      </c>
      <c r="BA1447" t="s"/>
      <c r="BB1447" t="n">
        <v>871653</v>
      </c>
      <c r="BC1447" t="n">
        <v>42.6959</v>
      </c>
      <c r="BD1447" t="n">
        <v>42.6959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859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45.33</v>
      </c>
      <c r="L1448" t="s">
        <v>77</v>
      </c>
      <c r="M1448" t="s"/>
      <c r="N1448" t="s">
        <v>862</v>
      </c>
      <c r="O1448" t="s">
        <v>79</v>
      </c>
      <c r="P1448" t="s">
        <v>859</v>
      </c>
      <c r="Q1448" t="s"/>
      <c r="R1448" t="s">
        <v>80</v>
      </c>
      <c r="S1448" t="s">
        <v>127</v>
      </c>
      <c r="T1448" t="s">
        <v>82</v>
      </c>
      <c r="U1448" t="s"/>
      <c r="V1448" t="s">
        <v>83</v>
      </c>
      <c r="W1448" t="s">
        <v>105</v>
      </c>
      <c r="X1448" t="s"/>
      <c r="Y1448" t="s">
        <v>85</v>
      </c>
      <c r="Z1448">
        <f>HYPERLINK("https://hotel-media.eclerx.com/savepage/tk_15459880669030204_sr_71.html","info")</f>
        <v/>
      </c>
      <c r="AA1448" t="n">
        <v>-2329279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106</v>
      </c>
      <c r="AL1448" t="s"/>
      <c r="AM1448" t="s"/>
      <c r="AN1448" t="s"/>
      <c r="AO1448" t="s"/>
      <c r="AP1448" t="n">
        <v>8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2329279</v>
      </c>
      <c r="AZ1448" t="s">
        <v>860</v>
      </c>
      <c r="BA1448" t="s"/>
      <c r="BB1448" t="n">
        <v>871653</v>
      </c>
      <c r="BC1448" t="n">
        <v>42.6959</v>
      </c>
      <c r="BD1448" t="n">
        <v>42.6959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859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48</v>
      </c>
      <c r="L1449" t="s">
        <v>77</v>
      </c>
      <c r="M1449" t="s"/>
      <c r="N1449" t="s">
        <v>861</v>
      </c>
      <c r="O1449" t="s">
        <v>79</v>
      </c>
      <c r="P1449" t="s">
        <v>859</v>
      </c>
      <c r="Q1449" t="s"/>
      <c r="R1449" t="s">
        <v>80</v>
      </c>
      <c r="S1449" t="s">
        <v>217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HYPERLINK("https://hotel-media.eclerx.com/savepage/tk_15459880669030204_sr_71.html","info")</f>
        <v/>
      </c>
      <c r="AA1449" t="n">
        <v>-2329279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106</v>
      </c>
      <c r="AL1449" t="s"/>
      <c r="AM1449" t="s"/>
      <c r="AN1449" t="s"/>
      <c r="AO1449" t="s"/>
      <c r="AP1449" t="n">
        <v>8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2329279</v>
      </c>
      <c r="AZ1449" t="s">
        <v>860</v>
      </c>
      <c r="BA1449" t="s"/>
      <c r="BB1449" t="n">
        <v>871653</v>
      </c>
      <c r="BC1449" t="n">
        <v>42.6959</v>
      </c>
      <c r="BD1449" t="n">
        <v>42.6959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859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51.67</v>
      </c>
      <c r="L1450" t="s">
        <v>77</v>
      </c>
      <c r="M1450" t="s"/>
      <c r="N1450" t="s">
        <v>862</v>
      </c>
      <c r="O1450" t="s">
        <v>79</v>
      </c>
      <c r="P1450" t="s">
        <v>859</v>
      </c>
      <c r="Q1450" t="s"/>
      <c r="R1450" t="s">
        <v>80</v>
      </c>
      <c r="S1450" t="s">
        <v>618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HYPERLINK("https://hotel-media.eclerx.com/savepage/tk_15459880669030204_sr_71.html","info")</f>
        <v/>
      </c>
      <c r="AA1450" t="n">
        <v>-2329279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106</v>
      </c>
      <c r="AL1450" t="s"/>
      <c r="AM1450" t="s"/>
      <c r="AN1450" t="s"/>
      <c r="AO1450" t="s"/>
      <c r="AP1450" t="n">
        <v>8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2329279</v>
      </c>
      <c r="AZ1450" t="s">
        <v>860</v>
      </c>
      <c r="BA1450" t="s"/>
      <c r="BB1450" t="n">
        <v>871653</v>
      </c>
      <c r="BC1450" t="n">
        <v>42.6959</v>
      </c>
      <c r="BD1450" t="n">
        <v>42.6959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859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51.67</v>
      </c>
      <c r="L1451" t="s">
        <v>77</v>
      </c>
      <c r="M1451" t="s"/>
      <c r="N1451" t="s">
        <v>861</v>
      </c>
      <c r="O1451" t="s">
        <v>79</v>
      </c>
      <c r="P1451" t="s">
        <v>859</v>
      </c>
      <c r="Q1451" t="s"/>
      <c r="R1451" t="s">
        <v>80</v>
      </c>
      <c r="S1451" t="s">
        <v>618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HYPERLINK("https://hotel-media.eclerx.com/savepage/tk_15459880669030204_sr_71.html","info")</f>
        <v/>
      </c>
      <c r="AA1451" t="n">
        <v>-2329279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106</v>
      </c>
      <c r="AL1451" t="s"/>
      <c r="AM1451" t="s"/>
      <c r="AN1451" t="s"/>
      <c r="AO1451" t="s"/>
      <c r="AP1451" t="n">
        <v>8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2329279</v>
      </c>
      <c r="AZ1451" t="s">
        <v>860</v>
      </c>
      <c r="BA1451" t="s"/>
      <c r="BB1451" t="n">
        <v>871653</v>
      </c>
      <c r="BC1451" t="n">
        <v>42.6959</v>
      </c>
      <c r="BD1451" t="n">
        <v>42.6959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859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52.33</v>
      </c>
      <c r="L1452" t="s">
        <v>77</v>
      </c>
      <c r="M1452" t="s"/>
      <c r="N1452" t="s">
        <v>145</v>
      </c>
      <c r="O1452" t="s">
        <v>79</v>
      </c>
      <c r="P1452" t="s">
        <v>859</v>
      </c>
      <c r="Q1452" t="s"/>
      <c r="R1452" t="s">
        <v>80</v>
      </c>
      <c r="S1452" t="s">
        <v>358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HYPERLINK("https://hotel-media.eclerx.com/savepage/tk_15459880669030204_sr_71.html","info")</f>
        <v/>
      </c>
      <c r="AA1452" t="n">
        <v>-2329279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106</v>
      </c>
      <c r="AL1452" t="s"/>
      <c r="AM1452" t="s"/>
      <c r="AN1452" t="s"/>
      <c r="AO1452" t="s"/>
      <c r="AP1452" t="n">
        <v>8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2329279</v>
      </c>
      <c r="AZ1452" t="s">
        <v>860</v>
      </c>
      <c r="BA1452" t="s"/>
      <c r="BB1452" t="n">
        <v>871653</v>
      </c>
      <c r="BC1452" t="n">
        <v>42.6959</v>
      </c>
      <c r="BD1452" t="n">
        <v>42.6959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859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57.33</v>
      </c>
      <c r="L1453" t="s">
        <v>77</v>
      </c>
      <c r="M1453" t="s"/>
      <c r="N1453" t="s">
        <v>862</v>
      </c>
      <c r="O1453" t="s">
        <v>79</v>
      </c>
      <c r="P1453" t="s">
        <v>859</v>
      </c>
      <c r="Q1453" t="s"/>
      <c r="R1453" t="s">
        <v>80</v>
      </c>
      <c r="S1453" t="s">
        <v>233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HYPERLINK("https://hotel-media.eclerx.com/savepage/tk_15459880669030204_sr_71.html","info")</f>
        <v/>
      </c>
      <c r="AA1453" t="n">
        <v>-2329279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106</v>
      </c>
      <c r="AL1453" t="s"/>
      <c r="AM1453" t="s"/>
      <c r="AN1453" t="s"/>
      <c r="AO1453" t="s"/>
      <c r="AP1453" t="n">
        <v>8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2329279</v>
      </c>
      <c r="AZ1453" t="s">
        <v>860</v>
      </c>
      <c r="BA1453" t="s"/>
      <c r="BB1453" t="n">
        <v>871653</v>
      </c>
      <c r="BC1453" t="n">
        <v>42.6959</v>
      </c>
      <c r="BD1453" t="n">
        <v>42.6959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859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65</v>
      </c>
      <c r="L1454" t="s">
        <v>77</v>
      </c>
      <c r="M1454" t="s"/>
      <c r="N1454" t="s">
        <v>863</v>
      </c>
      <c r="O1454" t="s">
        <v>79</v>
      </c>
      <c r="P1454" t="s">
        <v>859</v>
      </c>
      <c r="Q1454" t="s"/>
      <c r="R1454" t="s">
        <v>80</v>
      </c>
      <c r="S1454" t="s">
        <v>768</v>
      </c>
      <c r="T1454" t="s">
        <v>82</v>
      </c>
      <c r="U1454" t="s"/>
      <c r="V1454" t="s">
        <v>83</v>
      </c>
      <c r="W1454" t="s">
        <v>105</v>
      </c>
      <c r="X1454" t="s"/>
      <c r="Y1454" t="s">
        <v>85</v>
      </c>
      <c r="Z1454">
        <f>HYPERLINK("https://hotel-media.eclerx.com/savepage/tk_15459880669030204_sr_71.html","info")</f>
        <v/>
      </c>
      <c r="AA1454" t="n">
        <v>-2329279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106</v>
      </c>
      <c r="AL1454" t="s"/>
      <c r="AM1454" t="s"/>
      <c r="AN1454" t="s"/>
      <c r="AO1454" t="s"/>
      <c r="AP1454" t="n">
        <v>8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2329279</v>
      </c>
      <c r="AZ1454" t="s">
        <v>860</v>
      </c>
      <c r="BA1454" t="s"/>
      <c r="BB1454" t="n">
        <v>871653</v>
      </c>
      <c r="BC1454" t="n">
        <v>42.6959</v>
      </c>
      <c r="BD1454" t="n">
        <v>42.6959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859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72.33</v>
      </c>
      <c r="L1455" t="s">
        <v>77</v>
      </c>
      <c r="M1455" t="s"/>
      <c r="N1455" t="s">
        <v>863</v>
      </c>
      <c r="O1455" t="s">
        <v>79</v>
      </c>
      <c r="P1455" t="s">
        <v>859</v>
      </c>
      <c r="Q1455" t="s"/>
      <c r="R1455" t="s">
        <v>80</v>
      </c>
      <c r="S1455" t="s">
        <v>238</v>
      </c>
      <c r="T1455" t="s">
        <v>82</v>
      </c>
      <c r="U1455" t="s"/>
      <c r="V1455" t="s">
        <v>83</v>
      </c>
      <c r="W1455" t="s">
        <v>105</v>
      </c>
      <c r="X1455" t="s"/>
      <c r="Y1455" t="s">
        <v>85</v>
      </c>
      <c r="Z1455">
        <f>HYPERLINK("https://hotel-media.eclerx.com/savepage/tk_15459880669030204_sr_71.html","info")</f>
        <v/>
      </c>
      <c r="AA1455" t="n">
        <v>-2329279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106</v>
      </c>
      <c r="AL1455" t="s"/>
      <c r="AM1455" t="s"/>
      <c r="AN1455" t="s"/>
      <c r="AO1455" t="s"/>
      <c r="AP1455" t="n">
        <v>8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2329279</v>
      </c>
      <c r="AZ1455" t="s">
        <v>860</v>
      </c>
      <c r="BA1455" t="s"/>
      <c r="BB1455" t="n">
        <v>871653</v>
      </c>
      <c r="BC1455" t="n">
        <v>42.6959</v>
      </c>
      <c r="BD1455" t="n">
        <v>42.6959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859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76</v>
      </c>
      <c r="L1456" t="s">
        <v>77</v>
      </c>
      <c r="M1456" t="s"/>
      <c r="N1456" t="s">
        <v>863</v>
      </c>
      <c r="O1456" t="s">
        <v>79</v>
      </c>
      <c r="P1456" t="s">
        <v>859</v>
      </c>
      <c r="Q1456" t="s"/>
      <c r="R1456" t="s">
        <v>80</v>
      </c>
      <c r="S1456" t="s">
        <v>864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HYPERLINK("https://hotel-media.eclerx.com/savepage/tk_15459880669030204_sr_71.html","info")</f>
        <v/>
      </c>
      <c r="AA1456" t="n">
        <v>-2329279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106</v>
      </c>
      <c r="AL1456" t="s"/>
      <c r="AM1456" t="s"/>
      <c r="AN1456" t="s"/>
      <c r="AO1456" t="s"/>
      <c r="AP1456" t="n">
        <v>8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2329279</v>
      </c>
      <c r="AZ1456" t="s">
        <v>860</v>
      </c>
      <c r="BA1456" t="s"/>
      <c r="BB1456" t="n">
        <v>871653</v>
      </c>
      <c r="BC1456" t="n">
        <v>42.6959</v>
      </c>
      <c r="BD1456" t="n">
        <v>42.6959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859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84.33</v>
      </c>
      <c r="L1457" t="s">
        <v>77</v>
      </c>
      <c r="M1457" t="s"/>
      <c r="N1457" t="s">
        <v>863</v>
      </c>
      <c r="O1457" t="s">
        <v>79</v>
      </c>
      <c r="P1457" t="s">
        <v>859</v>
      </c>
      <c r="Q1457" t="s"/>
      <c r="R1457" t="s">
        <v>80</v>
      </c>
      <c r="S1457" t="s">
        <v>865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HYPERLINK("https://hotel-media.eclerx.com/savepage/tk_15459880669030204_sr_71.html","info")</f>
        <v/>
      </c>
      <c r="AA1457" t="n">
        <v>-2329279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106</v>
      </c>
      <c r="AL1457" t="s"/>
      <c r="AM1457" t="s"/>
      <c r="AN1457" t="s"/>
      <c r="AO1457" t="s"/>
      <c r="AP1457" t="n">
        <v>8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2329279</v>
      </c>
      <c r="AZ1457" t="s">
        <v>860</v>
      </c>
      <c r="BA1457" t="s"/>
      <c r="BB1457" t="n">
        <v>871653</v>
      </c>
      <c r="BC1457" t="n">
        <v>42.6959</v>
      </c>
      <c r="BD1457" t="n">
        <v>42.6959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859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87.33</v>
      </c>
      <c r="L1458" t="s">
        <v>77</v>
      </c>
      <c r="M1458" t="s"/>
      <c r="N1458" t="s">
        <v>329</v>
      </c>
      <c r="O1458" t="s">
        <v>79</v>
      </c>
      <c r="P1458" t="s">
        <v>859</v>
      </c>
      <c r="Q1458" t="s"/>
      <c r="R1458" t="s">
        <v>80</v>
      </c>
      <c r="S1458" t="s">
        <v>425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HYPERLINK("https://hotel-media.eclerx.com/savepage/tk_15459880669030204_sr_71.html","info")</f>
        <v/>
      </c>
      <c r="AA1458" t="n">
        <v>-2329279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106</v>
      </c>
      <c r="AL1458" t="s"/>
      <c r="AM1458" t="s"/>
      <c r="AN1458" t="s"/>
      <c r="AO1458" t="s"/>
      <c r="AP1458" t="n">
        <v>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2329279</v>
      </c>
      <c r="AZ1458" t="s">
        <v>860</v>
      </c>
      <c r="BA1458" t="s"/>
      <c r="BB1458" t="n">
        <v>871653</v>
      </c>
      <c r="BC1458" t="n">
        <v>42.6959</v>
      </c>
      <c r="BD1458" t="n">
        <v>42.6959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866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41.67</v>
      </c>
      <c r="L1459" t="s">
        <v>77</v>
      </c>
      <c r="M1459" t="s"/>
      <c r="N1459" t="s">
        <v>206</v>
      </c>
      <c r="O1459" t="s">
        <v>79</v>
      </c>
      <c r="P1459" t="s">
        <v>866</v>
      </c>
      <c r="Q1459" t="s"/>
      <c r="R1459" t="s">
        <v>80</v>
      </c>
      <c r="S1459" t="s">
        <v>260</v>
      </c>
      <c r="T1459" t="s">
        <v>82</v>
      </c>
      <c r="U1459" t="s"/>
      <c r="V1459" t="s">
        <v>83</v>
      </c>
      <c r="W1459" t="s">
        <v>105</v>
      </c>
      <c r="X1459" t="s"/>
      <c r="Y1459" t="s">
        <v>85</v>
      </c>
      <c r="Z1459">
        <f>HYPERLINK("https://hotel-media.eclerx.com/savepage/tk_15459883361561186_sr_71.html","info")</f>
        <v/>
      </c>
      <c r="AA1459" t="n">
        <v>-7286434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/>
      <c r="AO1459" t="s"/>
      <c r="AP1459" t="n">
        <v>65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7286434</v>
      </c>
      <c r="AZ1459" t="s">
        <v>867</v>
      </c>
      <c r="BA1459" t="s"/>
      <c r="BB1459" t="n">
        <v>5027079</v>
      </c>
      <c r="BC1459" t="n">
        <v>42.6771</v>
      </c>
      <c r="BD1459" t="n">
        <v>42.6771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866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44</v>
      </c>
      <c r="L1460" t="s">
        <v>77</v>
      </c>
      <c r="M1460" t="s"/>
      <c r="N1460" t="s">
        <v>131</v>
      </c>
      <c r="O1460" t="s">
        <v>79</v>
      </c>
      <c r="P1460" t="s">
        <v>866</v>
      </c>
      <c r="Q1460" t="s"/>
      <c r="R1460" t="s">
        <v>80</v>
      </c>
      <c r="S1460" t="s">
        <v>100</v>
      </c>
      <c r="T1460" t="s">
        <v>82</v>
      </c>
      <c r="U1460" t="s"/>
      <c r="V1460" t="s">
        <v>83</v>
      </c>
      <c r="W1460" t="s">
        <v>105</v>
      </c>
      <c r="X1460" t="s"/>
      <c r="Y1460" t="s">
        <v>85</v>
      </c>
      <c r="Z1460">
        <f>HYPERLINK("https://hotel-media.eclerx.com/savepage/tk_15459883361561186_sr_71.html","info")</f>
        <v/>
      </c>
      <c r="AA1460" t="n">
        <v>-7286434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/>
      <c r="AO1460" t="s"/>
      <c r="AP1460" t="n">
        <v>65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7286434</v>
      </c>
      <c r="AZ1460" t="s">
        <v>867</v>
      </c>
      <c r="BA1460" t="s"/>
      <c r="BB1460" t="n">
        <v>5027079</v>
      </c>
      <c r="BC1460" t="n">
        <v>42.6771</v>
      </c>
      <c r="BD1460" t="n">
        <v>42.6771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866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46.33</v>
      </c>
      <c r="L1461" t="s">
        <v>77</v>
      </c>
      <c r="M1461" t="s"/>
      <c r="N1461" t="s">
        <v>131</v>
      </c>
      <c r="O1461" t="s">
        <v>79</v>
      </c>
      <c r="P1461" t="s">
        <v>866</v>
      </c>
      <c r="Q1461" t="s"/>
      <c r="R1461" t="s">
        <v>80</v>
      </c>
      <c r="S1461" t="s">
        <v>356</v>
      </c>
      <c r="T1461" t="s">
        <v>82</v>
      </c>
      <c r="U1461" t="s"/>
      <c r="V1461" t="s">
        <v>83</v>
      </c>
      <c r="W1461" t="s">
        <v>105</v>
      </c>
      <c r="X1461" t="s"/>
      <c r="Y1461" t="s">
        <v>85</v>
      </c>
      <c r="Z1461">
        <f>HYPERLINK("https://hotel-media.eclerx.com/savepage/tk_15459883361561186_sr_71.html","info")</f>
        <v/>
      </c>
      <c r="AA1461" t="n">
        <v>-7286434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/>
      <c r="AO1461" t="s"/>
      <c r="AP1461" t="n">
        <v>65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7286434</v>
      </c>
      <c r="AZ1461" t="s">
        <v>867</v>
      </c>
      <c r="BA1461" t="s"/>
      <c r="BB1461" t="n">
        <v>5027079</v>
      </c>
      <c r="BC1461" t="n">
        <v>42.6771</v>
      </c>
      <c r="BD1461" t="n">
        <v>42.6771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866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46.33</v>
      </c>
      <c r="L1462" t="s">
        <v>77</v>
      </c>
      <c r="M1462" t="s"/>
      <c r="N1462" t="s">
        <v>206</v>
      </c>
      <c r="O1462" t="s">
        <v>79</v>
      </c>
      <c r="P1462" t="s">
        <v>866</v>
      </c>
      <c r="Q1462" t="s"/>
      <c r="R1462" t="s">
        <v>80</v>
      </c>
      <c r="S1462" t="s">
        <v>356</v>
      </c>
      <c r="T1462" t="s">
        <v>82</v>
      </c>
      <c r="U1462" t="s"/>
      <c r="V1462" t="s">
        <v>83</v>
      </c>
      <c r="W1462" t="s">
        <v>105</v>
      </c>
      <c r="X1462" t="s"/>
      <c r="Y1462" t="s">
        <v>85</v>
      </c>
      <c r="Z1462">
        <f>HYPERLINK("https://hotel-media.eclerx.com/savepage/tk_15459883361561186_sr_71.html","info")</f>
        <v/>
      </c>
      <c r="AA1462" t="n">
        <v>-7286434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/>
      <c r="AO1462" t="s"/>
      <c r="AP1462" t="n">
        <v>65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7286434</v>
      </c>
      <c r="AZ1462" t="s">
        <v>867</v>
      </c>
      <c r="BA1462" t="s"/>
      <c r="BB1462" t="n">
        <v>5027079</v>
      </c>
      <c r="BC1462" t="n">
        <v>42.6771</v>
      </c>
      <c r="BD1462" t="n">
        <v>42.6771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672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32</v>
      </c>
      <c r="L1463" t="s">
        <v>77</v>
      </c>
      <c r="M1463" t="s"/>
      <c r="N1463" t="s">
        <v>167</v>
      </c>
      <c r="O1463" t="s">
        <v>79</v>
      </c>
      <c r="P1463" t="s">
        <v>672</v>
      </c>
      <c r="Q1463" t="s"/>
      <c r="R1463" t="s">
        <v>117</v>
      </c>
      <c r="S1463" t="s">
        <v>472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HYPERLINK("https://hotel-media.eclerx.com/savepage/tk_15459880855614498_sr_70.html","info")</f>
        <v/>
      </c>
      <c r="AA1463" t="n">
        <v>-2329308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/>
      <c r="AO1463" t="s"/>
      <c r="AP1463" t="n">
        <v>12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2329308</v>
      </c>
      <c r="AZ1463" t="s">
        <v>673</v>
      </c>
      <c r="BA1463" t="s"/>
      <c r="BB1463" t="n">
        <v>4262457</v>
      </c>
      <c r="BC1463" t="n">
        <v>42.7125</v>
      </c>
      <c r="BD1463" t="n">
        <v>42.7125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672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35.33</v>
      </c>
      <c r="L1464" t="s">
        <v>77</v>
      </c>
      <c r="M1464" t="s"/>
      <c r="N1464" t="s">
        <v>167</v>
      </c>
      <c r="O1464" t="s">
        <v>79</v>
      </c>
      <c r="P1464" t="s">
        <v>672</v>
      </c>
      <c r="Q1464" t="s"/>
      <c r="R1464" t="s">
        <v>117</v>
      </c>
      <c r="S1464" t="s">
        <v>95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HYPERLINK("https://hotel-media.eclerx.com/savepage/tk_15459880855614498_sr_70.html","info")</f>
        <v/>
      </c>
      <c r="AA1464" t="n">
        <v>-2329308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/>
      <c r="AO1464" t="s"/>
      <c r="AP1464" t="n">
        <v>12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2329308</v>
      </c>
      <c r="AZ1464" t="s">
        <v>673</v>
      </c>
      <c r="BA1464" t="s"/>
      <c r="BB1464" t="n">
        <v>4262457</v>
      </c>
      <c r="BC1464" t="n">
        <v>42.7125</v>
      </c>
      <c r="BD1464" t="n">
        <v>42.7125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672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39</v>
      </c>
      <c r="L1465" t="s">
        <v>77</v>
      </c>
      <c r="M1465" t="s"/>
      <c r="N1465" t="s">
        <v>674</v>
      </c>
      <c r="O1465" t="s">
        <v>79</v>
      </c>
      <c r="P1465" t="s">
        <v>672</v>
      </c>
      <c r="Q1465" t="s"/>
      <c r="R1465" t="s">
        <v>117</v>
      </c>
      <c r="S1465" t="s">
        <v>409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HYPERLINK("https://hotel-media.eclerx.com/savepage/tk_15459880855614498_sr_70.html","info")</f>
        <v/>
      </c>
      <c r="AA1465" t="n">
        <v>-2329308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/>
      <c r="AO1465" t="s"/>
      <c r="AP1465" t="n">
        <v>12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2329308</v>
      </c>
      <c r="AZ1465" t="s">
        <v>673</v>
      </c>
      <c r="BA1465" t="s"/>
      <c r="BB1465" t="n">
        <v>4262457</v>
      </c>
      <c r="BC1465" t="n">
        <v>42.7125</v>
      </c>
      <c r="BD1465" t="n">
        <v>42.7125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672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39</v>
      </c>
      <c r="L1466" t="s">
        <v>77</v>
      </c>
      <c r="M1466" t="s"/>
      <c r="N1466" t="s">
        <v>172</v>
      </c>
      <c r="O1466" t="s">
        <v>79</v>
      </c>
      <c r="P1466" t="s">
        <v>672</v>
      </c>
      <c r="Q1466" t="s"/>
      <c r="R1466" t="s">
        <v>117</v>
      </c>
      <c r="S1466" t="s">
        <v>409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HYPERLINK("https://hotel-media.eclerx.com/savepage/tk_15459880855614498_sr_70.html","info")</f>
        <v/>
      </c>
      <c r="AA1466" t="n">
        <v>-2329308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/>
      <c r="AO1466" t="s"/>
      <c r="AP1466" t="n">
        <v>12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2329308</v>
      </c>
      <c r="AZ1466" t="s">
        <v>673</v>
      </c>
      <c r="BA1466" t="s"/>
      <c r="BB1466" t="n">
        <v>4262457</v>
      </c>
      <c r="BC1466" t="n">
        <v>42.7125</v>
      </c>
      <c r="BD1466" t="n">
        <v>42.7125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672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43.33</v>
      </c>
      <c r="L1467" t="s">
        <v>77</v>
      </c>
      <c r="M1467" t="s"/>
      <c r="N1467" t="s">
        <v>674</v>
      </c>
      <c r="O1467" t="s">
        <v>79</v>
      </c>
      <c r="P1467" t="s">
        <v>672</v>
      </c>
      <c r="Q1467" t="s"/>
      <c r="R1467" t="s">
        <v>117</v>
      </c>
      <c r="S1467" t="s">
        <v>126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HYPERLINK("https://hotel-media.eclerx.com/savepage/tk_15459880855614498_sr_70.html","info")</f>
        <v/>
      </c>
      <c r="AA1467" t="n">
        <v>-2329308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/>
      <c r="AO1467" t="s"/>
      <c r="AP1467" t="n">
        <v>12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2329308</v>
      </c>
      <c r="AZ1467" t="s">
        <v>673</v>
      </c>
      <c r="BA1467" t="s"/>
      <c r="BB1467" t="n">
        <v>4262457</v>
      </c>
      <c r="BC1467" t="n">
        <v>42.7125</v>
      </c>
      <c r="BD1467" t="n">
        <v>42.7125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672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43.33</v>
      </c>
      <c r="L1468" t="s">
        <v>77</v>
      </c>
      <c r="M1468" t="s"/>
      <c r="N1468" t="s">
        <v>172</v>
      </c>
      <c r="O1468" t="s">
        <v>79</v>
      </c>
      <c r="P1468" t="s">
        <v>672</v>
      </c>
      <c r="Q1468" t="s"/>
      <c r="R1468" t="s">
        <v>117</v>
      </c>
      <c r="S1468" t="s">
        <v>126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HYPERLINK("https://hotel-media.eclerx.com/savepage/tk_15459880855614498_sr_70.html","info")</f>
        <v/>
      </c>
      <c r="AA1468" t="n">
        <v>-2329308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/>
      <c r="AO1468" t="s"/>
      <c r="AP1468" t="n">
        <v>12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2329308</v>
      </c>
      <c r="AZ1468" t="s">
        <v>673</v>
      </c>
      <c r="BA1468" t="s"/>
      <c r="BB1468" t="n">
        <v>4262457</v>
      </c>
      <c r="BC1468" t="n">
        <v>42.7125</v>
      </c>
      <c r="BD1468" t="n">
        <v>42.7125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672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135.67</v>
      </c>
      <c r="L1469" t="s">
        <v>77</v>
      </c>
      <c r="M1469" t="s"/>
      <c r="N1469" t="s">
        <v>387</v>
      </c>
      <c r="O1469" t="s">
        <v>79</v>
      </c>
      <c r="P1469" t="s">
        <v>672</v>
      </c>
      <c r="Q1469" t="s"/>
      <c r="R1469" t="s">
        <v>117</v>
      </c>
      <c r="S1469" t="s">
        <v>675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HYPERLINK("https://hotel-media.eclerx.com/savepage/tk_15459880855614498_sr_70.html","info")</f>
        <v/>
      </c>
      <c r="AA1469" t="n">
        <v>-2329308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/>
      <c r="AO1469" t="s"/>
      <c r="AP1469" t="n">
        <v>12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2329308</v>
      </c>
      <c r="AZ1469" t="s">
        <v>673</v>
      </c>
      <c r="BA1469" t="s"/>
      <c r="BB1469" t="n">
        <v>4262457</v>
      </c>
      <c r="BC1469" t="n">
        <v>42.7125</v>
      </c>
      <c r="BD1469" t="n">
        <v>42.7125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672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152</v>
      </c>
      <c r="L1470" t="s">
        <v>77</v>
      </c>
      <c r="M1470" t="s"/>
      <c r="N1470" t="s">
        <v>387</v>
      </c>
      <c r="O1470" t="s">
        <v>79</v>
      </c>
      <c r="P1470" t="s">
        <v>672</v>
      </c>
      <c r="Q1470" t="s"/>
      <c r="R1470" t="s">
        <v>117</v>
      </c>
      <c r="S1470" t="s">
        <v>676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HYPERLINK("https://hotel-media.eclerx.com/savepage/tk_15459880855614498_sr_70.html","info")</f>
        <v/>
      </c>
      <c r="AA1470" t="n">
        <v>-2329308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/>
      <c r="AO1470" t="s"/>
      <c r="AP1470" t="n">
        <v>12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2329308</v>
      </c>
      <c r="AZ1470" t="s">
        <v>673</v>
      </c>
      <c r="BA1470" t="s"/>
      <c r="BB1470" t="n">
        <v>4262457</v>
      </c>
      <c r="BC1470" t="n">
        <v>42.7125</v>
      </c>
      <c r="BD1470" t="n">
        <v>42.7125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492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37</v>
      </c>
      <c r="L1471" t="s">
        <v>77</v>
      </c>
      <c r="M1471" t="s"/>
      <c r="N1471" t="s">
        <v>232</v>
      </c>
      <c r="O1471" t="s">
        <v>79</v>
      </c>
      <c r="P1471" t="s">
        <v>492</v>
      </c>
      <c r="Q1471" t="s"/>
      <c r="R1471" t="s">
        <v>117</v>
      </c>
      <c r="S1471" t="s">
        <v>199</v>
      </c>
      <c r="T1471" t="s">
        <v>82</v>
      </c>
      <c r="U1471" t="s"/>
      <c r="V1471" t="s">
        <v>83</v>
      </c>
      <c r="W1471" t="s">
        <v>105</v>
      </c>
      <c r="X1471" t="s"/>
      <c r="Y1471" t="s">
        <v>85</v>
      </c>
      <c r="Z1471">
        <f>HYPERLINK("https://hotel-media.eclerx.com/savepage/tk_15459884867349334_sr_70.html","info")</f>
        <v/>
      </c>
      <c r="AA1471" t="n">
        <v>-2330388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/>
      <c r="AO1471" t="s"/>
      <c r="AP1471" t="n">
        <v>97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2330388</v>
      </c>
      <c r="AZ1471" t="s">
        <v>493</v>
      </c>
      <c r="BA1471" t="s"/>
      <c r="BB1471" t="n">
        <v>316502</v>
      </c>
      <c r="BC1471" t="n">
        <v>42.6592</v>
      </c>
      <c r="BD1471" t="n">
        <v>42.6592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492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38</v>
      </c>
      <c r="L1472" t="s">
        <v>77</v>
      </c>
      <c r="M1472" t="s"/>
      <c r="N1472" t="s">
        <v>232</v>
      </c>
      <c r="O1472" t="s">
        <v>79</v>
      </c>
      <c r="P1472" t="s">
        <v>492</v>
      </c>
      <c r="Q1472" t="s"/>
      <c r="R1472" t="s">
        <v>117</v>
      </c>
      <c r="S1472" t="s">
        <v>97</v>
      </c>
      <c r="T1472" t="s">
        <v>82</v>
      </c>
      <c r="U1472" t="s"/>
      <c r="V1472" t="s">
        <v>83</v>
      </c>
      <c r="W1472" t="s">
        <v>105</v>
      </c>
      <c r="X1472" t="s"/>
      <c r="Y1472" t="s">
        <v>85</v>
      </c>
      <c r="Z1472">
        <f>HYPERLINK("https://hotel-media.eclerx.com/savepage/tk_15459884867349334_sr_70.html","info")</f>
        <v/>
      </c>
      <c r="AA1472" t="n">
        <v>-2330388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/>
      <c r="AO1472" t="s"/>
      <c r="AP1472" t="n">
        <v>97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2330388</v>
      </c>
      <c r="AZ1472" t="s">
        <v>493</v>
      </c>
      <c r="BA1472" t="s"/>
      <c r="BB1472" t="n">
        <v>316502</v>
      </c>
      <c r="BC1472" t="n">
        <v>42.6592</v>
      </c>
      <c r="BD1472" t="n">
        <v>42.6592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492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40.33</v>
      </c>
      <c r="L1473" t="s">
        <v>77</v>
      </c>
      <c r="M1473" t="s"/>
      <c r="N1473" t="s">
        <v>495</v>
      </c>
      <c r="O1473" t="s">
        <v>79</v>
      </c>
      <c r="P1473" t="s">
        <v>492</v>
      </c>
      <c r="Q1473" t="s"/>
      <c r="R1473" t="s">
        <v>117</v>
      </c>
      <c r="S1473" t="s">
        <v>139</v>
      </c>
      <c r="T1473" t="s">
        <v>82</v>
      </c>
      <c r="U1473" t="s"/>
      <c r="V1473" t="s">
        <v>83</v>
      </c>
      <c r="W1473" t="s">
        <v>105</v>
      </c>
      <c r="X1473" t="s"/>
      <c r="Y1473" t="s">
        <v>85</v>
      </c>
      <c r="Z1473">
        <f>HYPERLINK("https://hotel-media.eclerx.com/savepage/tk_15459884867349334_sr_70.html","info")</f>
        <v/>
      </c>
      <c r="AA1473" t="n">
        <v>-2330388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/>
      <c r="AO1473" t="s"/>
      <c r="AP1473" t="n">
        <v>97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2330388</v>
      </c>
      <c r="AZ1473" t="s">
        <v>493</v>
      </c>
      <c r="BA1473" t="s"/>
      <c r="BB1473" t="n">
        <v>316502</v>
      </c>
      <c r="BC1473" t="n">
        <v>42.6592</v>
      </c>
      <c r="BD1473" t="n">
        <v>42.6592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492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40.33</v>
      </c>
      <c r="L1474" t="s">
        <v>77</v>
      </c>
      <c r="M1474" t="s"/>
      <c r="N1474" t="s">
        <v>494</v>
      </c>
      <c r="O1474" t="s">
        <v>79</v>
      </c>
      <c r="P1474" t="s">
        <v>492</v>
      </c>
      <c r="Q1474" t="s"/>
      <c r="R1474" t="s">
        <v>117</v>
      </c>
      <c r="S1474" t="s">
        <v>139</v>
      </c>
      <c r="T1474" t="s">
        <v>82</v>
      </c>
      <c r="U1474" t="s"/>
      <c r="V1474" t="s">
        <v>83</v>
      </c>
      <c r="W1474" t="s">
        <v>105</v>
      </c>
      <c r="X1474" t="s"/>
      <c r="Y1474" t="s">
        <v>85</v>
      </c>
      <c r="Z1474">
        <f>HYPERLINK("https://hotel-media.eclerx.com/savepage/tk_15459884867349334_sr_70.html","info")</f>
        <v/>
      </c>
      <c r="AA1474" t="n">
        <v>-2330388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/>
      <c r="AO1474" t="s"/>
      <c r="AP1474" t="n">
        <v>97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2330388</v>
      </c>
      <c r="AZ1474" t="s">
        <v>493</v>
      </c>
      <c r="BA1474" t="s"/>
      <c r="BB1474" t="n">
        <v>316502</v>
      </c>
      <c r="BC1474" t="n">
        <v>42.6592</v>
      </c>
      <c r="BD1474" t="n">
        <v>42.6592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492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42.67</v>
      </c>
      <c r="L1475" t="s">
        <v>77</v>
      </c>
      <c r="M1475" t="s"/>
      <c r="N1475" t="s">
        <v>232</v>
      </c>
      <c r="O1475" t="s">
        <v>79</v>
      </c>
      <c r="P1475" t="s">
        <v>492</v>
      </c>
      <c r="Q1475" t="s"/>
      <c r="R1475" t="s">
        <v>117</v>
      </c>
      <c r="S1475" t="s">
        <v>449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HYPERLINK("https://hotel-media.eclerx.com/savepage/tk_15459884867349334_sr_70.html","info")</f>
        <v/>
      </c>
      <c r="AA1475" t="n">
        <v>-2330388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/>
      <c r="AO1475" t="s"/>
      <c r="AP1475" t="n">
        <v>97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2330388</v>
      </c>
      <c r="AZ1475" t="s">
        <v>493</v>
      </c>
      <c r="BA1475" t="s"/>
      <c r="BB1475" t="n">
        <v>316502</v>
      </c>
      <c r="BC1475" t="n">
        <v>42.6592</v>
      </c>
      <c r="BD1475" t="n">
        <v>42.6592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492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44.67</v>
      </c>
      <c r="L1476" t="s">
        <v>77</v>
      </c>
      <c r="M1476" t="s"/>
      <c r="N1476" t="s">
        <v>232</v>
      </c>
      <c r="O1476" t="s">
        <v>79</v>
      </c>
      <c r="P1476" t="s">
        <v>492</v>
      </c>
      <c r="Q1476" t="s"/>
      <c r="R1476" t="s">
        <v>117</v>
      </c>
      <c r="S1476" t="s">
        <v>263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HYPERLINK("https://hotel-media.eclerx.com/savepage/tk_15459884867349334_sr_70.html","info")</f>
        <v/>
      </c>
      <c r="AA1476" t="n">
        <v>-2330388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/>
      <c r="AO1476" t="s"/>
      <c r="AP1476" t="n">
        <v>97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2330388</v>
      </c>
      <c r="AZ1476" t="s">
        <v>493</v>
      </c>
      <c r="BA1476" t="s"/>
      <c r="BB1476" t="n">
        <v>316502</v>
      </c>
      <c r="BC1476" t="n">
        <v>42.6592</v>
      </c>
      <c r="BD1476" t="n">
        <v>42.6592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492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45.67</v>
      </c>
      <c r="L1477" t="s">
        <v>77</v>
      </c>
      <c r="M1477" t="s"/>
      <c r="N1477" t="s">
        <v>495</v>
      </c>
      <c r="O1477" t="s">
        <v>79</v>
      </c>
      <c r="P1477" t="s">
        <v>492</v>
      </c>
      <c r="Q1477" t="s"/>
      <c r="R1477" t="s">
        <v>117</v>
      </c>
      <c r="S1477" t="s">
        <v>186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HYPERLINK("https://hotel-media.eclerx.com/savepage/tk_15459884867349334_sr_70.html","info")</f>
        <v/>
      </c>
      <c r="AA1477" t="n">
        <v>-2330388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/>
      <c r="AO1477" t="s"/>
      <c r="AP1477" t="n">
        <v>97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2330388</v>
      </c>
      <c r="AZ1477" t="s">
        <v>493</v>
      </c>
      <c r="BA1477" t="s"/>
      <c r="BB1477" t="n">
        <v>316502</v>
      </c>
      <c r="BC1477" t="n">
        <v>42.6592</v>
      </c>
      <c r="BD1477" t="n">
        <v>42.6592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492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45.67</v>
      </c>
      <c r="L1478" t="s">
        <v>77</v>
      </c>
      <c r="M1478" t="s"/>
      <c r="N1478" t="s">
        <v>494</v>
      </c>
      <c r="O1478" t="s">
        <v>79</v>
      </c>
      <c r="P1478" t="s">
        <v>492</v>
      </c>
      <c r="Q1478" t="s"/>
      <c r="R1478" t="s">
        <v>117</v>
      </c>
      <c r="S1478" t="s">
        <v>186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HYPERLINK("https://hotel-media.eclerx.com/savepage/tk_15459884867349334_sr_70.html","info")</f>
        <v/>
      </c>
      <c r="AA1478" t="n">
        <v>-2330388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/>
      <c r="AO1478" t="s"/>
      <c r="AP1478" t="n">
        <v>97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2330388</v>
      </c>
      <c r="AZ1478" t="s">
        <v>493</v>
      </c>
      <c r="BA1478" t="s"/>
      <c r="BB1478" t="n">
        <v>316502</v>
      </c>
      <c r="BC1478" t="n">
        <v>42.6592</v>
      </c>
      <c r="BD1478" t="n">
        <v>42.6592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492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63.67</v>
      </c>
      <c r="L1479" t="s">
        <v>77</v>
      </c>
      <c r="M1479" t="s"/>
      <c r="N1479" t="s">
        <v>496</v>
      </c>
      <c r="O1479" t="s">
        <v>79</v>
      </c>
      <c r="P1479" t="s">
        <v>492</v>
      </c>
      <c r="Q1479" t="s"/>
      <c r="R1479" t="s">
        <v>117</v>
      </c>
      <c r="S1479" t="s">
        <v>299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HYPERLINK("https://hotel-media.eclerx.com/savepage/tk_15459884867349334_sr_70.html","info")</f>
        <v/>
      </c>
      <c r="AA1479" t="n">
        <v>-2330388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/>
      <c r="AO1479" t="s"/>
      <c r="AP1479" t="n">
        <v>97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2330388</v>
      </c>
      <c r="AZ1479" t="s">
        <v>493</v>
      </c>
      <c r="BA1479" t="s"/>
      <c r="BB1479" t="n">
        <v>316502</v>
      </c>
      <c r="BC1479" t="n">
        <v>42.6592</v>
      </c>
      <c r="BD1479" t="n">
        <v>42.6592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492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75</v>
      </c>
      <c r="L1480" t="s">
        <v>77</v>
      </c>
      <c r="M1480" t="s"/>
      <c r="N1480" t="s">
        <v>497</v>
      </c>
      <c r="O1480" t="s">
        <v>79</v>
      </c>
      <c r="P1480" t="s">
        <v>492</v>
      </c>
      <c r="Q1480" t="s"/>
      <c r="R1480" t="s">
        <v>117</v>
      </c>
      <c r="S1480" t="s">
        <v>498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HYPERLINK("https://hotel-media.eclerx.com/savepage/tk_15459884867349334_sr_70.html","info")</f>
        <v/>
      </c>
      <c r="AA1480" t="n">
        <v>-2330388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/>
      <c r="AO1480" t="s"/>
      <c r="AP1480" t="n">
        <v>97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2330388</v>
      </c>
      <c r="AZ1480" t="s">
        <v>493</v>
      </c>
      <c r="BA1480" t="s"/>
      <c r="BB1480" t="n">
        <v>316502</v>
      </c>
      <c r="BC1480" t="n">
        <v>42.6592</v>
      </c>
      <c r="BD1480" t="n">
        <v>42.6592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492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79</v>
      </c>
      <c r="L1481" t="s">
        <v>77</v>
      </c>
      <c r="M1481" t="s"/>
      <c r="N1481" t="s">
        <v>496</v>
      </c>
      <c r="O1481" t="s">
        <v>79</v>
      </c>
      <c r="P1481" t="s">
        <v>492</v>
      </c>
      <c r="Q1481" t="s"/>
      <c r="R1481" t="s">
        <v>117</v>
      </c>
      <c r="S1481" t="s">
        <v>377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HYPERLINK("https://hotel-media.eclerx.com/savepage/tk_15459884867349334_sr_70.html","info")</f>
        <v/>
      </c>
      <c r="AA1481" t="n">
        <v>-2330388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/>
      <c r="AO1481" t="s"/>
      <c r="AP1481" t="n">
        <v>97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2330388</v>
      </c>
      <c r="AZ1481" t="s">
        <v>493</v>
      </c>
      <c r="BA1481" t="s"/>
      <c r="BB1481" t="n">
        <v>316502</v>
      </c>
      <c r="BC1481" t="n">
        <v>42.6592</v>
      </c>
      <c r="BD1481" t="n">
        <v>42.6592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492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90.33</v>
      </c>
      <c r="L1482" t="s">
        <v>77</v>
      </c>
      <c r="M1482" t="s"/>
      <c r="N1482" t="s">
        <v>497</v>
      </c>
      <c r="O1482" t="s">
        <v>79</v>
      </c>
      <c r="P1482" t="s">
        <v>492</v>
      </c>
      <c r="Q1482" t="s"/>
      <c r="R1482" t="s">
        <v>117</v>
      </c>
      <c r="S1482" t="s">
        <v>499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HYPERLINK("https://hotel-media.eclerx.com/savepage/tk_15459884867349334_sr_70.html","info")</f>
        <v/>
      </c>
      <c r="AA1482" t="n">
        <v>-2330388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/>
      <c r="AO1482" t="s"/>
      <c r="AP1482" t="n">
        <v>97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2330388</v>
      </c>
      <c r="AZ1482" t="s">
        <v>493</v>
      </c>
      <c r="BA1482" t="s"/>
      <c r="BB1482" t="n">
        <v>316502</v>
      </c>
      <c r="BC1482" t="n">
        <v>42.6592</v>
      </c>
      <c r="BD1482" t="n">
        <v>42.6592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587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23</v>
      </c>
      <c r="L1483" t="s">
        <v>77</v>
      </c>
      <c r="M1483" t="s"/>
      <c r="N1483" t="s">
        <v>122</v>
      </c>
      <c r="O1483" t="s">
        <v>79</v>
      </c>
      <c r="P1483" t="s">
        <v>587</v>
      </c>
      <c r="Q1483" t="s"/>
      <c r="R1483" t="s">
        <v>117</v>
      </c>
      <c r="S1483" t="s">
        <v>152</v>
      </c>
      <c r="T1483" t="s">
        <v>82</v>
      </c>
      <c r="U1483" t="s"/>
      <c r="V1483" t="s">
        <v>83</v>
      </c>
      <c r="W1483" t="s">
        <v>105</v>
      </c>
      <c r="X1483" t="s"/>
      <c r="Y1483" t="s">
        <v>85</v>
      </c>
      <c r="Z1483">
        <f>HYPERLINK("https://hotel-media.eclerx.com/savepage/tk_1545988213424577_sr_71.html","info")</f>
        <v/>
      </c>
      <c r="AA1483" t="n">
        <v>-2992950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/>
      <c r="AO1483" t="s"/>
      <c r="AP1483" t="n">
        <v>39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2992950</v>
      </c>
      <c r="AZ1483" t="s">
        <v>588</v>
      </c>
      <c r="BA1483" t="s"/>
      <c r="BB1483" t="n">
        <v>112070</v>
      </c>
      <c r="BC1483" t="n">
        <v>42.6859</v>
      </c>
      <c r="BD1483" t="n">
        <v>42.6859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587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25</v>
      </c>
      <c r="L1484" t="s">
        <v>77</v>
      </c>
      <c r="M1484" t="s"/>
      <c r="N1484" t="s">
        <v>122</v>
      </c>
      <c r="O1484" t="s">
        <v>79</v>
      </c>
      <c r="P1484" t="s">
        <v>587</v>
      </c>
      <c r="Q1484" t="s"/>
      <c r="R1484" t="s">
        <v>117</v>
      </c>
      <c r="S1484" t="s">
        <v>361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HYPERLINK("https://hotel-media.eclerx.com/savepage/tk_1545988213424577_sr_71.html","info")</f>
        <v/>
      </c>
      <c r="AA1484" t="n">
        <v>-2992950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/>
      <c r="AO1484" t="s"/>
      <c r="AP1484" t="n">
        <v>39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2992950</v>
      </c>
      <c r="AZ1484" t="s">
        <v>588</v>
      </c>
      <c r="BA1484" t="s"/>
      <c r="BB1484" t="n">
        <v>112070</v>
      </c>
      <c r="BC1484" t="n">
        <v>42.6859</v>
      </c>
      <c r="BD1484" t="n">
        <v>42.6859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587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25.33</v>
      </c>
      <c r="L1485" t="s">
        <v>77</v>
      </c>
      <c r="M1485" t="s"/>
      <c r="N1485" t="s">
        <v>184</v>
      </c>
      <c r="O1485" t="s">
        <v>79</v>
      </c>
      <c r="P1485" t="s">
        <v>587</v>
      </c>
      <c r="Q1485" t="s"/>
      <c r="R1485" t="s">
        <v>117</v>
      </c>
      <c r="S1485" t="s">
        <v>156</v>
      </c>
      <c r="T1485" t="s">
        <v>82</v>
      </c>
      <c r="U1485" t="s"/>
      <c r="V1485" t="s">
        <v>83</v>
      </c>
      <c r="W1485" t="s">
        <v>105</v>
      </c>
      <c r="X1485" t="s"/>
      <c r="Y1485" t="s">
        <v>85</v>
      </c>
      <c r="Z1485">
        <f>HYPERLINK("https://hotel-media.eclerx.com/savepage/tk_1545988213424577_sr_71.html","info")</f>
        <v/>
      </c>
      <c r="AA1485" t="n">
        <v>-2992950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/>
      <c r="AO1485" t="s"/>
      <c r="AP1485" t="n">
        <v>39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2992950</v>
      </c>
      <c r="AZ1485" t="s">
        <v>588</v>
      </c>
      <c r="BA1485" t="s"/>
      <c r="BB1485" t="n">
        <v>112070</v>
      </c>
      <c r="BC1485" t="n">
        <v>42.6859</v>
      </c>
      <c r="BD1485" t="n">
        <v>42.6859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587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27.67</v>
      </c>
      <c r="L1486" t="s">
        <v>77</v>
      </c>
      <c r="M1486" t="s"/>
      <c r="N1486" t="s">
        <v>184</v>
      </c>
      <c r="O1486" t="s">
        <v>79</v>
      </c>
      <c r="P1486" t="s">
        <v>587</v>
      </c>
      <c r="Q1486" t="s"/>
      <c r="R1486" t="s">
        <v>117</v>
      </c>
      <c r="S1486" t="s">
        <v>540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HYPERLINK("https://hotel-media.eclerx.com/savepage/tk_1545988213424577_sr_71.html","info")</f>
        <v/>
      </c>
      <c r="AA1486" t="n">
        <v>-2992950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/>
      <c r="AO1486" t="s"/>
      <c r="AP1486" t="n">
        <v>39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2992950</v>
      </c>
      <c r="AZ1486" t="s">
        <v>588</v>
      </c>
      <c r="BA1486" t="s"/>
      <c r="BB1486" t="n">
        <v>112070</v>
      </c>
      <c r="BC1486" t="n">
        <v>42.6859</v>
      </c>
      <c r="BD1486" t="n">
        <v>42.6859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587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38</v>
      </c>
      <c r="L1487" t="s">
        <v>77</v>
      </c>
      <c r="M1487" t="s"/>
      <c r="N1487" t="s">
        <v>300</v>
      </c>
      <c r="O1487" t="s">
        <v>79</v>
      </c>
      <c r="P1487" t="s">
        <v>587</v>
      </c>
      <c r="Q1487" t="s"/>
      <c r="R1487" t="s">
        <v>117</v>
      </c>
      <c r="S1487" t="s">
        <v>97</v>
      </c>
      <c r="T1487" t="s">
        <v>82</v>
      </c>
      <c r="U1487" t="s"/>
      <c r="V1487" t="s">
        <v>83</v>
      </c>
      <c r="W1487" t="s">
        <v>105</v>
      </c>
      <c r="X1487" t="s"/>
      <c r="Y1487" t="s">
        <v>85</v>
      </c>
      <c r="Z1487">
        <f>HYPERLINK("https://hotel-media.eclerx.com/savepage/tk_1545988213424577_sr_71.html","info")</f>
        <v/>
      </c>
      <c r="AA1487" t="n">
        <v>-2992950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/>
      <c r="AO1487" t="s"/>
      <c r="AP1487" t="n">
        <v>39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2992950</v>
      </c>
      <c r="AZ1487" t="s">
        <v>588</v>
      </c>
      <c r="BA1487" t="s"/>
      <c r="BB1487" t="n">
        <v>112070</v>
      </c>
      <c r="BC1487" t="n">
        <v>42.6859</v>
      </c>
      <c r="BD1487" t="n">
        <v>42.6859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587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41.67</v>
      </c>
      <c r="L1488" t="s">
        <v>77</v>
      </c>
      <c r="M1488" t="s"/>
      <c r="N1488" t="s">
        <v>300</v>
      </c>
      <c r="O1488" t="s">
        <v>79</v>
      </c>
      <c r="P1488" t="s">
        <v>587</v>
      </c>
      <c r="Q1488" t="s"/>
      <c r="R1488" t="s">
        <v>117</v>
      </c>
      <c r="S1488" t="s">
        <v>260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HYPERLINK("https://hotel-media.eclerx.com/savepage/tk_1545988213424577_sr_71.html","info")</f>
        <v/>
      </c>
      <c r="AA1488" t="n">
        <v>-2992950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/>
      <c r="AO1488" t="s"/>
      <c r="AP1488" t="n">
        <v>39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2992950</v>
      </c>
      <c r="AZ1488" t="s">
        <v>588</v>
      </c>
      <c r="BA1488" t="s"/>
      <c r="BB1488" t="n">
        <v>112070</v>
      </c>
      <c r="BC1488" t="n">
        <v>42.6859</v>
      </c>
      <c r="BD1488" t="n">
        <v>42.6859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643</v>
      </c>
      <c r="F1489" t="s"/>
      <c r="G1489" t="s">
        <v>74</v>
      </c>
      <c r="H1489" t="s">
        <v>75</v>
      </c>
      <c r="I1489" t="s"/>
      <c r="J1489" t="s">
        <v>76</v>
      </c>
      <c r="K1489" t="n">
        <v>19.67</v>
      </c>
      <c r="L1489" t="s">
        <v>77</v>
      </c>
      <c r="M1489" t="s"/>
      <c r="N1489" t="s">
        <v>644</v>
      </c>
      <c r="O1489" t="s">
        <v>79</v>
      </c>
      <c r="P1489" t="s">
        <v>643</v>
      </c>
      <c r="Q1489" t="s"/>
      <c r="R1489" t="s">
        <v>397</v>
      </c>
      <c r="S1489" t="s">
        <v>104</v>
      </c>
      <c r="T1489" t="s">
        <v>82</v>
      </c>
      <c r="U1489" t="s"/>
      <c r="V1489" t="s">
        <v>83</v>
      </c>
      <c r="W1489" t="s">
        <v>105</v>
      </c>
      <c r="X1489" t="s"/>
      <c r="Y1489" t="s">
        <v>85</v>
      </c>
      <c r="Z1489">
        <f>HYPERLINK("https://hotel-media.eclerx.com/savepage/tk_1545988189835362_sr_70.html","info")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106</v>
      </c>
      <c r="AL1489" t="s"/>
      <c r="AM1489" t="s"/>
      <c r="AN1489" t="s"/>
      <c r="AO1489" t="s"/>
      <c r="AP1489" t="n">
        <v>34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s"/>
      <c r="AZ1489" t="s"/>
      <c r="BA1489" t="s"/>
      <c r="BB1489" t="n">
        <v>3053994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643</v>
      </c>
      <c r="F1490" t="s"/>
      <c r="G1490" t="s">
        <v>74</v>
      </c>
      <c r="H1490" t="s">
        <v>75</v>
      </c>
      <c r="I1490" t="s"/>
      <c r="J1490" t="s">
        <v>76</v>
      </c>
      <c r="K1490" t="n">
        <v>25.67</v>
      </c>
      <c r="L1490" t="s">
        <v>77</v>
      </c>
      <c r="M1490" t="s"/>
      <c r="N1490" t="s">
        <v>645</v>
      </c>
      <c r="O1490" t="s">
        <v>79</v>
      </c>
      <c r="P1490" t="s">
        <v>643</v>
      </c>
      <c r="Q1490" t="s"/>
      <c r="R1490" t="s">
        <v>397</v>
      </c>
      <c r="S1490" t="s">
        <v>157</v>
      </c>
      <c r="T1490" t="s">
        <v>82</v>
      </c>
      <c r="U1490" t="s"/>
      <c r="V1490" t="s">
        <v>83</v>
      </c>
      <c r="W1490" t="s">
        <v>105</v>
      </c>
      <c r="X1490" t="s"/>
      <c r="Y1490" t="s">
        <v>85</v>
      </c>
      <c r="Z1490">
        <f>HYPERLINK("https://hotel-media.eclerx.com/savepage/tk_1545988189835362_sr_70.html","info")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106</v>
      </c>
      <c r="AL1490" t="s"/>
      <c r="AM1490" t="s"/>
      <c r="AN1490" t="s"/>
      <c r="AO1490" t="s"/>
      <c r="AP1490" t="n">
        <v>34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s"/>
      <c r="AZ1490" t="s"/>
      <c r="BA1490" t="s"/>
      <c r="BB1490" t="n">
        <v>3053994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868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28.67</v>
      </c>
      <c r="L1491" t="s">
        <v>77</v>
      </c>
      <c r="M1491" t="s"/>
      <c r="N1491" t="s">
        <v>91</v>
      </c>
      <c r="O1491" t="s">
        <v>79</v>
      </c>
      <c r="P1491" t="s">
        <v>868</v>
      </c>
      <c r="Q1491" t="s"/>
      <c r="R1491" t="s">
        <v>80</v>
      </c>
      <c r="S1491" t="s">
        <v>225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HYPERLINK("https://hotel-media.eclerx.com/savepage/tk_1545988345677331_sr_70.html","info")</f>
        <v/>
      </c>
      <c r="AA1491" t="n">
        <v>-2992956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/>
      <c r="AO1491" t="s"/>
      <c r="AP1491" t="n">
        <v>67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2992956</v>
      </c>
      <c r="AZ1491" t="s">
        <v>869</v>
      </c>
      <c r="BA1491" t="s"/>
      <c r="BB1491" t="n">
        <v>1869737</v>
      </c>
      <c r="BC1491" t="n">
        <v>42.71</v>
      </c>
      <c r="BD1491" t="n">
        <v>42.71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868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30</v>
      </c>
      <c r="L1492" t="s">
        <v>77</v>
      </c>
      <c r="M1492" t="s"/>
      <c r="N1492" t="s">
        <v>91</v>
      </c>
      <c r="O1492" t="s">
        <v>79</v>
      </c>
      <c r="P1492" t="s">
        <v>868</v>
      </c>
      <c r="Q1492" t="s"/>
      <c r="R1492" t="s">
        <v>80</v>
      </c>
      <c r="S1492" t="s">
        <v>430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HYPERLINK("https://hotel-media.eclerx.com/savepage/tk_1545988345677331_sr_70.html","info")</f>
        <v/>
      </c>
      <c r="AA1492" t="n">
        <v>-2992956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/>
      <c r="AO1492" t="s"/>
      <c r="AP1492" t="n">
        <v>67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2992956</v>
      </c>
      <c r="AZ1492" t="s">
        <v>869</v>
      </c>
      <c r="BA1492" t="s"/>
      <c r="BB1492" t="n">
        <v>1869737</v>
      </c>
      <c r="BC1492" t="n">
        <v>42.71</v>
      </c>
      <c r="BD1492" t="n">
        <v>42.71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868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34.33</v>
      </c>
      <c r="L1493" t="s">
        <v>77</v>
      </c>
      <c r="M1493" t="s"/>
      <c r="N1493" t="s">
        <v>870</v>
      </c>
      <c r="O1493" t="s">
        <v>79</v>
      </c>
      <c r="P1493" t="s">
        <v>868</v>
      </c>
      <c r="Q1493" t="s"/>
      <c r="R1493" t="s">
        <v>80</v>
      </c>
      <c r="S1493" t="s">
        <v>223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HYPERLINK("https://hotel-media.eclerx.com/savepage/tk_1545988345677331_sr_70.html","info")</f>
        <v/>
      </c>
      <c r="AA1493" t="n">
        <v>-2992956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/>
      <c r="AO1493" t="s"/>
      <c r="AP1493" t="n">
        <v>67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2992956</v>
      </c>
      <c r="AZ1493" t="s">
        <v>869</v>
      </c>
      <c r="BA1493" t="s"/>
      <c r="BB1493" t="n">
        <v>1869737</v>
      </c>
      <c r="BC1493" t="n">
        <v>42.71</v>
      </c>
      <c r="BD1493" t="n">
        <v>42.71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868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36</v>
      </c>
      <c r="L1494" t="s">
        <v>77</v>
      </c>
      <c r="M1494" t="s"/>
      <c r="N1494" t="s">
        <v>870</v>
      </c>
      <c r="O1494" t="s">
        <v>79</v>
      </c>
      <c r="P1494" t="s">
        <v>868</v>
      </c>
      <c r="Q1494" t="s"/>
      <c r="R1494" t="s">
        <v>80</v>
      </c>
      <c r="S1494" t="s">
        <v>436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HYPERLINK("https://hotel-media.eclerx.com/savepage/tk_1545988345677331_sr_70.html","info")</f>
        <v/>
      </c>
      <c r="AA1494" t="n">
        <v>-2992956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/>
      <c r="AO1494" t="s"/>
      <c r="AP1494" t="n">
        <v>67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2992956</v>
      </c>
      <c r="AZ1494" t="s">
        <v>869</v>
      </c>
      <c r="BA1494" t="s"/>
      <c r="BB1494" t="n">
        <v>1869737</v>
      </c>
      <c r="BC1494" t="n">
        <v>42.71</v>
      </c>
      <c r="BD1494" t="n">
        <v>42.71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868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57.33</v>
      </c>
      <c r="L1495" t="s">
        <v>77</v>
      </c>
      <c r="M1495" t="s"/>
      <c r="N1495" t="s">
        <v>871</v>
      </c>
      <c r="O1495" t="s">
        <v>79</v>
      </c>
      <c r="P1495" t="s">
        <v>868</v>
      </c>
      <c r="Q1495" t="s"/>
      <c r="R1495" t="s">
        <v>80</v>
      </c>
      <c r="S1495" t="s">
        <v>233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HYPERLINK("https://hotel-media.eclerx.com/savepage/tk_1545988345677331_sr_70.html","info")</f>
        <v/>
      </c>
      <c r="AA1495" t="n">
        <v>-2992956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/>
      <c r="AO1495" t="s"/>
      <c r="AP1495" t="n">
        <v>67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2992956</v>
      </c>
      <c r="AZ1495" t="s">
        <v>869</v>
      </c>
      <c r="BA1495" t="s"/>
      <c r="BB1495" t="n">
        <v>1869737</v>
      </c>
      <c r="BC1495" t="n">
        <v>42.71</v>
      </c>
      <c r="BD1495" t="n">
        <v>42.71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868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60.33</v>
      </c>
      <c r="L1496" t="s">
        <v>77</v>
      </c>
      <c r="M1496" t="s"/>
      <c r="N1496" t="s">
        <v>871</v>
      </c>
      <c r="O1496" t="s">
        <v>79</v>
      </c>
      <c r="P1496" t="s">
        <v>868</v>
      </c>
      <c r="Q1496" t="s"/>
      <c r="R1496" t="s">
        <v>80</v>
      </c>
      <c r="S1496" t="s">
        <v>282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HYPERLINK("https://hotel-media.eclerx.com/savepage/tk_1545988345677331_sr_70.html","info")</f>
        <v/>
      </c>
      <c r="AA1496" t="n">
        <v>-2992956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/>
      <c r="AO1496" t="s"/>
      <c r="AP1496" t="n">
        <v>67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2992956</v>
      </c>
      <c r="AZ1496" t="s">
        <v>869</v>
      </c>
      <c r="BA1496" t="s"/>
      <c r="BB1496" t="n">
        <v>1869737</v>
      </c>
      <c r="BC1496" t="n">
        <v>42.71</v>
      </c>
      <c r="BD1496" t="n">
        <v>42.71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854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24.33</v>
      </c>
      <c r="L1497" t="s">
        <v>77</v>
      </c>
      <c r="M1497" t="s"/>
      <c r="N1497" t="s">
        <v>210</v>
      </c>
      <c r="O1497" t="s">
        <v>79</v>
      </c>
      <c r="P1497" t="s">
        <v>854</v>
      </c>
      <c r="Q1497" t="s"/>
      <c r="R1497" t="s">
        <v>80</v>
      </c>
      <c r="S1497" t="s">
        <v>209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HYPERLINK("https://hotel-media.eclerx.com/savepage/tk_15459880576363585_sr_70.html","info")</f>
        <v/>
      </c>
      <c r="AA1497" t="n">
        <v>-2329277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106</v>
      </c>
      <c r="AL1497" t="s"/>
      <c r="AM1497" t="s"/>
      <c r="AN1497" t="s"/>
      <c r="AO1497" t="s"/>
      <c r="AP1497" t="n">
        <v>6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2329277</v>
      </c>
      <c r="AZ1497" t="s">
        <v>855</v>
      </c>
      <c r="BA1497" t="s"/>
      <c r="BB1497" t="n">
        <v>4142933</v>
      </c>
      <c r="BC1497" t="n">
        <v>42.6965</v>
      </c>
      <c r="BD1497" t="n">
        <v>42.6965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854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25.67</v>
      </c>
      <c r="L1498" t="s">
        <v>77</v>
      </c>
      <c r="M1498" t="s"/>
      <c r="N1498" t="s">
        <v>755</v>
      </c>
      <c r="O1498" t="s">
        <v>79</v>
      </c>
      <c r="P1498" t="s">
        <v>854</v>
      </c>
      <c r="Q1498" t="s"/>
      <c r="R1498" t="s">
        <v>80</v>
      </c>
      <c r="S1498" t="s">
        <v>157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HYPERLINK("https://hotel-media.eclerx.com/savepage/tk_15459880576363585_sr_70.html","info")</f>
        <v/>
      </c>
      <c r="AA1498" t="n">
        <v>-2329277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106</v>
      </c>
      <c r="AL1498" t="s"/>
      <c r="AM1498" t="s"/>
      <c r="AN1498" t="s"/>
      <c r="AO1498" t="s"/>
      <c r="AP1498" t="n">
        <v>6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2329277</v>
      </c>
      <c r="AZ1498" t="s">
        <v>855</v>
      </c>
      <c r="BA1498" t="s"/>
      <c r="BB1498" t="n">
        <v>4142933</v>
      </c>
      <c r="BC1498" t="n">
        <v>42.6965</v>
      </c>
      <c r="BD1498" t="n">
        <v>42.6965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854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32</v>
      </c>
      <c r="L1499" t="s">
        <v>77</v>
      </c>
      <c r="M1499" t="s"/>
      <c r="N1499" t="s">
        <v>856</v>
      </c>
      <c r="O1499" t="s">
        <v>79</v>
      </c>
      <c r="P1499" t="s">
        <v>854</v>
      </c>
      <c r="Q1499" t="s"/>
      <c r="R1499" t="s">
        <v>80</v>
      </c>
      <c r="S1499" t="s">
        <v>472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HYPERLINK("https://hotel-media.eclerx.com/savepage/tk_15459880576363585_sr_70.html","info")</f>
        <v/>
      </c>
      <c r="AA1499" t="n">
        <v>-2329277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106</v>
      </c>
      <c r="AL1499" t="s"/>
      <c r="AM1499" t="s"/>
      <c r="AN1499" t="s"/>
      <c r="AO1499" t="s"/>
      <c r="AP1499" t="n">
        <v>6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2329277</v>
      </c>
      <c r="AZ1499" t="s">
        <v>855</v>
      </c>
      <c r="BA1499" t="s"/>
      <c r="BB1499" t="n">
        <v>4142933</v>
      </c>
      <c r="BC1499" t="n">
        <v>42.6965</v>
      </c>
      <c r="BD1499" t="n">
        <v>42.6965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854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32</v>
      </c>
      <c r="L1500" t="s">
        <v>77</v>
      </c>
      <c r="M1500" t="s"/>
      <c r="N1500" t="s">
        <v>857</v>
      </c>
      <c r="O1500" t="s">
        <v>79</v>
      </c>
      <c r="P1500" t="s">
        <v>854</v>
      </c>
      <c r="Q1500" t="s"/>
      <c r="R1500" t="s">
        <v>80</v>
      </c>
      <c r="S1500" t="s">
        <v>472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HYPERLINK("https://hotel-media.eclerx.com/savepage/tk_15459880576363585_sr_70.html","info")</f>
        <v/>
      </c>
      <c r="AA1500" t="n">
        <v>-2329277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106</v>
      </c>
      <c r="AL1500" t="s"/>
      <c r="AM1500" t="s"/>
      <c r="AN1500" t="s"/>
      <c r="AO1500" t="s"/>
      <c r="AP1500" t="n">
        <v>6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2329277</v>
      </c>
      <c r="AZ1500" t="s">
        <v>855</v>
      </c>
      <c r="BA1500" t="s"/>
      <c r="BB1500" t="n">
        <v>4142933</v>
      </c>
      <c r="BC1500" t="n">
        <v>42.6965</v>
      </c>
      <c r="BD1500" t="n">
        <v>42.6965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854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42.33</v>
      </c>
      <c r="L1501" t="s">
        <v>77</v>
      </c>
      <c r="M1501" t="s"/>
      <c r="N1501" t="s">
        <v>858</v>
      </c>
      <c r="O1501" t="s">
        <v>79</v>
      </c>
      <c r="P1501" t="s">
        <v>854</v>
      </c>
      <c r="Q1501" t="s"/>
      <c r="R1501" t="s">
        <v>80</v>
      </c>
      <c r="S1501" t="s">
        <v>269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HYPERLINK("https://hotel-media.eclerx.com/savepage/tk_15459880576363585_sr_70.html","info")</f>
        <v/>
      </c>
      <c r="AA1501" t="n">
        <v>-2329277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106</v>
      </c>
      <c r="AL1501" t="s"/>
      <c r="AM1501" t="s"/>
      <c r="AN1501" t="s"/>
      <c r="AO1501" t="s"/>
      <c r="AP1501" t="n">
        <v>6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2329277</v>
      </c>
      <c r="AZ1501" t="s">
        <v>855</v>
      </c>
      <c r="BA1501" t="s"/>
      <c r="BB1501" t="n">
        <v>4142933</v>
      </c>
      <c r="BC1501" t="n">
        <v>42.6965</v>
      </c>
      <c r="BD1501" t="n">
        <v>42.6965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311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40.67</v>
      </c>
      <c r="L1502" t="s">
        <v>77</v>
      </c>
      <c r="M1502" t="s"/>
      <c r="N1502" t="s">
        <v>312</v>
      </c>
      <c r="O1502" t="s">
        <v>79</v>
      </c>
      <c r="P1502" t="s">
        <v>311</v>
      </c>
      <c r="Q1502" t="s"/>
      <c r="R1502" t="s">
        <v>117</v>
      </c>
      <c r="S1502" t="s">
        <v>313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HYPERLINK("https://hotel-media.eclerx.com/savepage/tk_1545988411117063_sr_70.html","info")</f>
        <v/>
      </c>
      <c r="AA1502" t="n">
        <v>-2330039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/>
      <c r="AO1502" t="s"/>
      <c r="AP1502" t="n">
        <v>81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2330039</v>
      </c>
      <c r="AZ1502" t="s">
        <v>314</v>
      </c>
      <c r="BA1502" t="s"/>
      <c r="BB1502" t="n">
        <v>112057</v>
      </c>
      <c r="BC1502" t="n">
        <v>42.7086</v>
      </c>
      <c r="BD1502" t="n">
        <v>42.7086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311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43.33</v>
      </c>
      <c r="L1503" t="s">
        <v>77</v>
      </c>
      <c r="M1503" t="s"/>
      <c r="N1503" t="s">
        <v>312</v>
      </c>
      <c r="O1503" t="s">
        <v>79</v>
      </c>
      <c r="P1503" t="s">
        <v>311</v>
      </c>
      <c r="Q1503" t="s"/>
      <c r="R1503" t="s">
        <v>117</v>
      </c>
      <c r="S1503" t="s">
        <v>126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HYPERLINK("https://hotel-media.eclerx.com/savepage/tk_1545988411117063_sr_70.html","info")</f>
        <v/>
      </c>
      <c r="AA1503" t="n">
        <v>-2330039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/>
      <c r="AO1503" t="s"/>
      <c r="AP1503" t="n">
        <v>81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2330039</v>
      </c>
      <c r="AZ1503" t="s">
        <v>314</v>
      </c>
      <c r="BA1503" t="s"/>
      <c r="BB1503" t="n">
        <v>112057</v>
      </c>
      <c r="BC1503" t="n">
        <v>42.7086</v>
      </c>
      <c r="BD1503" t="n">
        <v>42.7086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311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45.33</v>
      </c>
      <c r="L1504" t="s">
        <v>77</v>
      </c>
      <c r="M1504" t="s"/>
      <c r="N1504" t="s">
        <v>316</v>
      </c>
      <c r="O1504" t="s">
        <v>317</v>
      </c>
      <c r="P1504" t="s">
        <v>311</v>
      </c>
      <c r="Q1504" t="s"/>
      <c r="R1504" t="s">
        <v>117</v>
      </c>
      <c r="S1504" t="s">
        <v>127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HYPERLINK("https://hotel-media.eclerx.com/savepage/tk_1545988411117063_sr_70.html","info")</f>
        <v/>
      </c>
      <c r="AA1504" t="n">
        <v>-2330039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/>
      <c r="AO1504" t="s"/>
      <c r="AP1504" t="n">
        <v>81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2330039</v>
      </c>
      <c r="AZ1504" t="s">
        <v>314</v>
      </c>
      <c r="BA1504" t="s"/>
      <c r="BB1504" t="n">
        <v>112057</v>
      </c>
      <c r="BC1504" t="n">
        <v>42.7086</v>
      </c>
      <c r="BD1504" t="n">
        <v>42.7086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311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45.33</v>
      </c>
      <c r="L1505" t="s">
        <v>77</v>
      </c>
      <c r="M1505" t="s"/>
      <c r="N1505" t="s">
        <v>315</v>
      </c>
      <c r="O1505" t="s">
        <v>79</v>
      </c>
      <c r="P1505" t="s">
        <v>311</v>
      </c>
      <c r="Q1505" t="s"/>
      <c r="R1505" t="s">
        <v>117</v>
      </c>
      <c r="S1505" t="s">
        <v>127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HYPERLINK("https://hotel-media.eclerx.com/savepage/tk_1545988411117063_sr_70.html","info")</f>
        <v/>
      </c>
      <c r="AA1505" t="n">
        <v>-2330039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/>
      <c r="AO1505" t="s"/>
      <c r="AP1505" t="n">
        <v>81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2330039</v>
      </c>
      <c r="AZ1505" t="s">
        <v>314</v>
      </c>
      <c r="BA1505" t="s"/>
      <c r="BB1505" t="n">
        <v>112057</v>
      </c>
      <c r="BC1505" t="n">
        <v>42.7086</v>
      </c>
      <c r="BD1505" t="n">
        <v>42.7086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311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48.33</v>
      </c>
      <c r="L1506" t="s">
        <v>77</v>
      </c>
      <c r="M1506" t="s"/>
      <c r="N1506" t="s">
        <v>315</v>
      </c>
      <c r="O1506" t="s">
        <v>79</v>
      </c>
      <c r="P1506" t="s">
        <v>311</v>
      </c>
      <c r="Q1506" t="s"/>
      <c r="R1506" t="s">
        <v>117</v>
      </c>
      <c r="S1506" t="s">
        <v>201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HYPERLINK("https://hotel-media.eclerx.com/savepage/tk_1545988411117063_sr_70.html","info")</f>
        <v/>
      </c>
      <c r="AA1506" t="n">
        <v>-2330039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/>
      <c r="AO1506" t="s"/>
      <c r="AP1506" t="n">
        <v>81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2330039</v>
      </c>
      <c r="AZ1506" t="s">
        <v>314</v>
      </c>
      <c r="BA1506" t="s"/>
      <c r="BB1506" t="n">
        <v>112057</v>
      </c>
      <c r="BC1506" t="n">
        <v>42.7086</v>
      </c>
      <c r="BD1506" t="n">
        <v>42.7086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311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48.33</v>
      </c>
      <c r="L1507" t="s">
        <v>77</v>
      </c>
      <c r="M1507" t="s"/>
      <c r="N1507" t="s">
        <v>316</v>
      </c>
      <c r="O1507" t="s">
        <v>317</v>
      </c>
      <c r="P1507" t="s">
        <v>311</v>
      </c>
      <c r="Q1507" t="s"/>
      <c r="R1507" t="s">
        <v>117</v>
      </c>
      <c r="S1507" t="s">
        <v>201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HYPERLINK("https://hotel-media.eclerx.com/savepage/tk_1545988411117063_sr_70.html","info")</f>
        <v/>
      </c>
      <c r="AA1507" t="n">
        <v>-2330039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/>
      <c r="AO1507" t="s"/>
      <c r="AP1507" t="n">
        <v>81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2330039</v>
      </c>
      <c r="AZ1507" t="s">
        <v>314</v>
      </c>
      <c r="BA1507" t="s"/>
      <c r="BB1507" t="n">
        <v>112057</v>
      </c>
      <c r="BC1507" t="n">
        <v>42.7086</v>
      </c>
      <c r="BD1507" t="n">
        <v>42.7086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311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51</v>
      </c>
      <c r="L1508" t="s">
        <v>77</v>
      </c>
      <c r="M1508" t="s"/>
      <c r="N1508" t="s">
        <v>131</v>
      </c>
      <c r="O1508" t="s">
        <v>79</v>
      </c>
      <c r="P1508" t="s">
        <v>311</v>
      </c>
      <c r="Q1508" t="s"/>
      <c r="R1508" t="s">
        <v>117</v>
      </c>
      <c r="S1508" t="s">
        <v>202</v>
      </c>
      <c r="T1508" t="s">
        <v>82</v>
      </c>
      <c r="U1508" t="s"/>
      <c r="V1508" t="s">
        <v>83</v>
      </c>
      <c r="W1508" t="s">
        <v>105</v>
      </c>
      <c r="X1508" t="s"/>
      <c r="Y1508" t="s">
        <v>85</v>
      </c>
      <c r="Z1508">
        <f>HYPERLINK("https://hotel-media.eclerx.com/savepage/tk_1545988411117063_sr_70.html","info")</f>
        <v/>
      </c>
      <c r="AA1508" t="n">
        <v>-2330039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/>
      <c r="AO1508" t="s"/>
      <c r="AP1508" t="n">
        <v>81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2330039</v>
      </c>
      <c r="AZ1508" t="s">
        <v>314</v>
      </c>
      <c r="BA1508" t="s"/>
      <c r="BB1508" t="n">
        <v>112057</v>
      </c>
      <c r="BC1508" t="n">
        <v>42.7086</v>
      </c>
      <c r="BD1508" t="n">
        <v>42.7086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311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51</v>
      </c>
      <c r="L1509" t="s">
        <v>77</v>
      </c>
      <c r="M1509" t="s"/>
      <c r="N1509" t="s">
        <v>122</v>
      </c>
      <c r="O1509" t="s">
        <v>79</v>
      </c>
      <c r="P1509" t="s">
        <v>311</v>
      </c>
      <c r="Q1509" t="s"/>
      <c r="R1509" t="s">
        <v>117</v>
      </c>
      <c r="S1509" t="s">
        <v>202</v>
      </c>
      <c r="T1509" t="s">
        <v>82</v>
      </c>
      <c r="U1509" t="s"/>
      <c r="V1509" t="s">
        <v>83</v>
      </c>
      <c r="W1509" t="s">
        <v>105</v>
      </c>
      <c r="X1509" t="s"/>
      <c r="Y1509" t="s">
        <v>85</v>
      </c>
      <c r="Z1509">
        <f>HYPERLINK("https://hotel-media.eclerx.com/savepage/tk_1545988411117063_sr_70.html","info")</f>
        <v/>
      </c>
      <c r="AA1509" t="n">
        <v>-2330039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/>
      <c r="AO1509" t="s"/>
      <c r="AP1509" t="n">
        <v>81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2330039</v>
      </c>
      <c r="AZ1509" t="s">
        <v>314</v>
      </c>
      <c r="BA1509" t="s"/>
      <c r="BB1509" t="n">
        <v>112057</v>
      </c>
      <c r="BC1509" t="n">
        <v>42.7086</v>
      </c>
      <c r="BD1509" t="n">
        <v>42.7086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311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55.67</v>
      </c>
      <c r="L1510" t="s">
        <v>77</v>
      </c>
      <c r="M1510" t="s"/>
      <c r="N1510" t="s">
        <v>318</v>
      </c>
      <c r="O1510" t="s">
        <v>79</v>
      </c>
      <c r="P1510" t="s">
        <v>311</v>
      </c>
      <c r="Q1510" t="s"/>
      <c r="R1510" t="s">
        <v>117</v>
      </c>
      <c r="S1510" t="s">
        <v>274</v>
      </c>
      <c r="T1510" t="s">
        <v>82</v>
      </c>
      <c r="U1510" t="s"/>
      <c r="V1510" t="s">
        <v>83</v>
      </c>
      <c r="W1510" t="s">
        <v>105</v>
      </c>
      <c r="X1510" t="s"/>
      <c r="Y1510" t="s">
        <v>85</v>
      </c>
      <c r="Z1510">
        <f>HYPERLINK("https://hotel-media.eclerx.com/savepage/tk_1545988411117063_sr_70.html","info")</f>
        <v/>
      </c>
      <c r="AA1510" t="n">
        <v>-2330039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/>
      <c r="AO1510" t="s"/>
      <c r="AP1510" t="n">
        <v>81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2330039</v>
      </c>
      <c r="AZ1510" t="s">
        <v>314</v>
      </c>
      <c r="BA1510" t="s"/>
      <c r="BB1510" t="n">
        <v>112057</v>
      </c>
      <c r="BC1510" t="n">
        <v>42.7086</v>
      </c>
      <c r="BD1510" t="n">
        <v>42.7086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311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55.67</v>
      </c>
      <c r="L1511" t="s">
        <v>77</v>
      </c>
      <c r="M1511" t="s"/>
      <c r="N1511" t="s">
        <v>319</v>
      </c>
      <c r="O1511" t="s">
        <v>79</v>
      </c>
      <c r="P1511" t="s">
        <v>311</v>
      </c>
      <c r="Q1511" t="s"/>
      <c r="R1511" t="s">
        <v>117</v>
      </c>
      <c r="S1511" t="s">
        <v>274</v>
      </c>
      <c r="T1511" t="s">
        <v>82</v>
      </c>
      <c r="U1511" t="s"/>
      <c r="V1511" t="s">
        <v>83</v>
      </c>
      <c r="W1511" t="s">
        <v>105</v>
      </c>
      <c r="X1511" t="s"/>
      <c r="Y1511" t="s">
        <v>85</v>
      </c>
      <c r="Z1511">
        <f>HYPERLINK("https://hotel-media.eclerx.com/savepage/tk_1545988411117063_sr_70.html","info")</f>
        <v/>
      </c>
      <c r="AA1511" t="n">
        <v>-2330039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/>
      <c r="AO1511" t="s"/>
      <c r="AP1511" t="n">
        <v>81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2330039</v>
      </c>
      <c r="AZ1511" t="s">
        <v>314</v>
      </c>
      <c r="BA1511" t="s"/>
      <c r="BB1511" t="n">
        <v>112057</v>
      </c>
      <c r="BC1511" t="n">
        <v>42.7086</v>
      </c>
      <c r="BD1511" t="n">
        <v>42.7086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311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56.67</v>
      </c>
      <c r="L1512" t="s">
        <v>77</v>
      </c>
      <c r="M1512" t="s"/>
      <c r="N1512" t="s">
        <v>315</v>
      </c>
      <c r="O1512" t="s">
        <v>79</v>
      </c>
      <c r="P1512" t="s">
        <v>311</v>
      </c>
      <c r="Q1512" t="s"/>
      <c r="R1512" t="s">
        <v>117</v>
      </c>
      <c r="S1512" t="s">
        <v>320</v>
      </c>
      <c r="T1512" t="s">
        <v>82</v>
      </c>
      <c r="U1512" t="s"/>
      <c r="V1512" t="s">
        <v>83</v>
      </c>
      <c r="W1512" t="s">
        <v>105</v>
      </c>
      <c r="X1512" t="s"/>
      <c r="Y1512" t="s">
        <v>85</v>
      </c>
      <c r="Z1512">
        <f>HYPERLINK("https://hotel-media.eclerx.com/savepage/tk_1545988411117063_sr_70.html","info")</f>
        <v/>
      </c>
      <c r="AA1512" t="n">
        <v>-2330039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/>
      <c r="AO1512" t="s"/>
      <c r="AP1512" t="n">
        <v>81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2330039</v>
      </c>
      <c r="AZ1512" t="s">
        <v>314</v>
      </c>
      <c r="BA1512" t="s"/>
      <c r="BB1512" t="n">
        <v>112057</v>
      </c>
      <c r="BC1512" t="n">
        <v>42.7086</v>
      </c>
      <c r="BD1512" t="n">
        <v>42.7086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311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62.33</v>
      </c>
      <c r="L1513" t="s">
        <v>77</v>
      </c>
      <c r="M1513" t="s"/>
      <c r="N1513" t="s">
        <v>316</v>
      </c>
      <c r="O1513" t="s">
        <v>317</v>
      </c>
      <c r="P1513" t="s">
        <v>311</v>
      </c>
      <c r="Q1513" t="s"/>
      <c r="R1513" t="s">
        <v>117</v>
      </c>
      <c r="S1513" t="s">
        <v>321</v>
      </c>
      <c r="T1513" t="s">
        <v>82</v>
      </c>
      <c r="U1513" t="s"/>
      <c r="V1513" t="s">
        <v>83</v>
      </c>
      <c r="W1513" t="s">
        <v>105</v>
      </c>
      <c r="X1513" t="s"/>
      <c r="Y1513" t="s">
        <v>85</v>
      </c>
      <c r="Z1513">
        <f>HYPERLINK("https://hotel-media.eclerx.com/savepage/tk_1545988411117063_sr_70.html","info")</f>
        <v/>
      </c>
      <c r="AA1513" t="n">
        <v>-2330039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/>
      <c r="AO1513" t="s"/>
      <c r="AP1513" t="n">
        <v>81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2330039</v>
      </c>
      <c r="AZ1513" t="s">
        <v>314</v>
      </c>
      <c r="BA1513" t="s"/>
      <c r="BB1513" t="n">
        <v>112057</v>
      </c>
      <c r="BC1513" t="n">
        <v>42.7086</v>
      </c>
      <c r="BD1513" t="n">
        <v>42.7086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311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67.33</v>
      </c>
      <c r="L1514" t="s">
        <v>77</v>
      </c>
      <c r="M1514" t="s"/>
      <c r="N1514" t="s">
        <v>312</v>
      </c>
      <c r="O1514" t="s">
        <v>79</v>
      </c>
      <c r="P1514" t="s">
        <v>311</v>
      </c>
      <c r="Q1514" t="s"/>
      <c r="R1514" t="s">
        <v>117</v>
      </c>
      <c r="S1514" t="s">
        <v>276</v>
      </c>
      <c r="T1514" t="s">
        <v>82</v>
      </c>
      <c r="U1514" t="s"/>
      <c r="V1514" t="s">
        <v>83</v>
      </c>
      <c r="W1514" t="s">
        <v>187</v>
      </c>
      <c r="X1514" t="s"/>
      <c r="Y1514" t="s">
        <v>85</v>
      </c>
      <c r="Z1514">
        <f>HYPERLINK("https://hotel-media.eclerx.com/savepage/tk_1545988411117063_sr_70.html","info")</f>
        <v/>
      </c>
      <c r="AA1514" t="n">
        <v>-2330039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/>
      <c r="AO1514" t="s"/>
      <c r="AP1514" t="n">
        <v>81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2330039</v>
      </c>
      <c r="AZ1514" t="s">
        <v>314</v>
      </c>
      <c r="BA1514" t="s"/>
      <c r="BB1514" t="n">
        <v>112057</v>
      </c>
      <c r="BC1514" t="n">
        <v>42.7086</v>
      </c>
      <c r="BD1514" t="n">
        <v>42.7086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311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72.33</v>
      </c>
      <c r="L1515" t="s">
        <v>77</v>
      </c>
      <c r="M1515" t="s"/>
      <c r="N1515" t="s">
        <v>322</v>
      </c>
      <c r="O1515" t="s">
        <v>79</v>
      </c>
      <c r="P1515" t="s">
        <v>311</v>
      </c>
      <c r="Q1515" t="s"/>
      <c r="R1515" t="s">
        <v>117</v>
      </c>
      <c r="S1515" t="s">
        <v>238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HYPERLINK("https://hotel-media.eclerx.com/savepage/tk_1545988411117063_sr_70.html","info")</f>
        <v/>
      </c>
      <c r="AA1515" t="n">
        <v>-2330039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/>
      <c r="AO1515" t="s"/>
      <c r="AP1515" t="n">
        <v>81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2330039</v>
      </c>
      <c r="AZ1515" t="s">
        <v>314</v>
      </c>
      <c r="BA1515" t="s"/>
      <c r="BB1515" t="n">
        <v>112057</v>
      </c>
      <c r="BC1515" t="n">
        <v>42.7086</v>
      </c>
      <c r="BD1515" t="n">
        <v>42.7086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311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74.67</v>
      </c>
      <c r="L1516" t="s">
        <v>77</v>
      </c>
      <c r="M1516" t="s"/>
      <c r="N1516" t="s">
        <v>315</v>
      </c>
      <c r="O1516" t="s">
        <v>79</v>
      </c>
      <c r="P1516" t="s">
        <v>311</v>
      </c>
      <c r="Q1516" t="s"/>
      <c r="R1516" t="s">
        <v>117</v>
      </c>
      <c r="S1516" t="s">
        <v>306</v>
      </c>
      <c r="T1516" t="s">
        <v>82</v>
      </c>
      <c r="U1516" t="s"/>
      <c r="V1516" t="s">
        <v>83</v>
      </c>
      <c r="W1516" t="s">
        <v>187</v>
      </c>
      <c r="X1516" t="s"/>
      <c r="Y1516" t="s">
        <v>85</v>
      </c>
      <c r="Z1516">
        <f>HYPERLINK("https://hotel-media.eclerx.com/savepage/tk_1545988411117063_sr_70.html","info")</f>
        <v/>
      </c>
      <c r="AA1516" t="n">
        <v>-2330039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/>
      <c r="AO1516" t="s"/>
      <c r="AP1516" t="n">
        <v>81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2330039</v>
      </c>
      <c r="AZ1516" t="s">
        <v>314</v>
      </c>
      <c r="BA1516" t="s"/>
      <c r="BB1516" t="n">
        <v>112057</v>
      </c>
      <c r="BC1516" t="n">
        <v>42.7086</v>
      </c>
      <c r="BD1516" t="n">
        <v>42.7086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311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85</v>
      </c>
      <c r="L1517" t="s">
        <v>77</v>
      </c>
      <c r="M1517" t="s"/>
      <c r="N1517" t="s">
        <v>172</v>
      </c>
      <c r="O1517" t="s">
        <v>79</v>
      </c>
      <c r="P1517" t="s">
        <v>311</v>
      </c>
      <c r="Q1517" t="s"/>
      <c r="R1517" t="s">
        <v>117</v>
      </c>
      <c r="S1517" t="s">
        <v>323</v>
      </c>
      <c r="T1517" t="s">
        <v>82</v>
      </c>
      <c r="U1517" t="s"/>
      <c r="V1517" t="s">
        <v>83</v>
      </c>
      <c r="W1517" t="s">
        <v>105</v>
      </c>
      <c r="X1517" t="s"/>
      <c r="Y1517" t="s">
        <v>85</v>
      </c>
      <c r="Z1517">
        <f>HYPERLINK("https://hotel-media.eclerx.com/savepage/tk_1545988411117063_sr_70.html","info")</f>
        <v/>
      </c>
      <c r="AA1517" t="n">
        <v>-2330039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/>
      <c r="AO1517" t="s"/>
      <c r="AP1517" t="n">
        <v>81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2330039</v>
      </c>
      <c r="AZ1517" t="s">
        <v>314</v>
      </c>
      <c r="BA1517" t="s"/>
      <c r="BB1517" t="n">
        <v>112057</v>
      </c>
      <c r="BC1517" t="n">
        <v>42.7086</v>
      </c>
      <c r="BD1517" t="n">
        <v>42.7086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311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92.67</v>
      </c>
      <c r="L1518" t="s">
        <v>77</v>
      </c>
      <c r="M1518" t="s"/>
      <c r="N1518" t="s">
        <v>324</v>
      </c>
      <c r="O1518" t="s">
        <v>79</v>
      </c>
      <c r="P1518" t="s">
        <v>311</v>
      </c>
      <c r="Q1518" t="s"/>
      <c r="R1518" t="s">
        <v>117</v>
      </c>
      <c r="S1518" t="s">
        <v>245</v>
      </c>
      <c r="T1518" t="s">
        <v>82</v>
      </c>
      <c r="U1518" t="s"/>
      <c r="V1518" t="s">
        <v>83</v>
      </c>
      <c r="W1518" t="s">
        <v>105</v>
      </c>
      <c r="X1518" t="s"/>
      <c r="Y1518" t="s">
        <v>85</v>
      </c>
      <c r="Z1518">
        <f>HYPERLINK("https://hotel-media.eclerx.com/savepage/tk_1545988411117063_sr_70.html","info")</f>
        <v/>
      </c>
      <c r="AA1518" t="n">
        <v>-2330039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/>
      <c r="AO1518" t="s"/>
      <c r="AP1518" t="n">
        <v>81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2330039</v>
      </c>
      <c r="AZ1518" t="s">
        <v>314</v>
      </c>
      <c r="BA1518" t="s"/>
      <c r="BB1518" t="n">
        <v>112057</v>
      </c>
      <c r="BC1518" t="n">
        <v>42.7086</v>
      </c>
      <c r="BD1518" t="n">
        <v>42.7086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479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22.33</v>
      </c>
      <c r="L1519" t="s">
        <v>77</v>
      </c>
      <c r="M1519" t="s"/>
      <c r="N1519" t="s">
        <v>122</v>
      </c>
      <c r="O1519" t="s">
        <v>79</v>
      </c>
      <c r="P1519" t="s">
        <v>479</v>
      </c>
      <c r="Q1519" t="s"/>
      <c r="R1519" t="s">
        <v>117</v>
      </c>
      <c r="S1519" t="s">
        <v>480</v>
      </c>
      <c r="T1519" t="s">
        <v>82</v>
      </c>
      <c r="U1519" t="s"/>
      <c r="V1519" t="s">
        <v>83</v>
      </c>
      <c r="W1519" t="s">
        <v>105</v>
      </c>
      <c r="X1519" t="s"/>
      <c r="Y1519" t="s">
        <v>85</v>
      </c>
      <c r="Z1519">
        <f>HYPERLINK("https://hotel-media.eclerx.com/savepage/tk_1545988222967046_sr_71.html","info")</f>
        <v/>
      </c>
      <c r="AA1519" t="n">
        <v>-2329600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/>
      <c r="AO1519" t="s"/>
      <c r="AP1519" t="n">
        <v>41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2329600</v>
      </c>
      <c r="AZ1519" t="s">
        <v>481</v>
      </c>
      <c r="BA1519" t="s"/>
      <c r="BB1519" t="n">
        <v>316480</v>
      </c>
      <c r="BC1519" t="n">
        <v>42.6959</v>
      </c>
      <c r="BD1519" t="n">
        <v>42.6959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479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22.33</v>
      </c>
      <c r="L1520" t="s">
        <v>77</v>
      </c>
      <c r="M1520" t="s"/>
      <c r="N1520" t="s">
        <v>145</v>
      </c>
      <c r="O1520" t="s">
        <v>79</v>
      </c>
      <c r="P1520" t="s">
        <v>479</v>
      </c>
      <c r="Q1520" t="s"/>
      <c r="R1520" t="s">
        <v>117</v>
      </c>
      <c r="S1520" t="s">
        <v>480</v>
      </c>
      <c r="T1520" t="s">
        <v>82</v>
      </c>
      <c r="U1520" t="s"/>
      <c r="V1520" t="s">
        <v>83</v>
      </c>
      <c r="W1520" t="s">
        <v>105</v>
      </c>
      <c r="X1520" t="s"/>
      <c r="Y1520" t="s">
        <v>85</v>
      </c>
      <c r="Z1520">
        <f>HYPERLINK("https://hotel-media.eclerx.com/savepage/tk_1545988222967046_sr_71.html","info")</f>
        <v/>
      </c>
      <c r="AA1520" t="n">
        <v>-2329600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/>
      <c r="AO1520" t="s"/>
      <c r="AP1520" t="n">
        <v>41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2329600</v>
      </c>
      <c r="AZ1520" t="s">
        <v>481</v>
      </c>
      <c r="BA1520" t="s"/>
      <c r="BB1520" t="n">
        <v>316480</v>
      </c>
      <c r="BC1520" t="n">
        <v>42.6959</v>
      </c>
      <c r="BD1520" t="n">
        <v>42.6959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479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24.67</v>
      </c>
      <c r="L1521" t="s">
        <v>77</v>
      </c>
      <c r="M1521" t="s"/>
      <c r="N1521" t="s">
        <v>145</v>
      </c>
      <c r="O1521" t="s">
        <v>79</v>
      </c>
      <c r="P1521" t="s">
        <v>479</v>
      </c>
      <c r="Q1521" t="s"/>
      <c r="R1521" t="s">
        <v>117</v>
      </c>
      <c r="S1521" t="s">
        <v>482</v>
      </c>
      <c r="T1521" t="s">
        <v>82</v>
      </c>
      <c r="U1521" t="s"/>
      <c r="V1521" t="s">
        <v>83</v>
      </c>
      <c r="W1521" t="s">
        <v>105</v>
      </c>
      <c r="X1521" t="s"/>
      <c r="Y1521" t="s">
        <v>85</v>
      </c>
      <c r="Z1521">
        <f>HYPERLINK("https://hotel-media.eclerx.com/savepage/tk_1545988222967046_sr_71.html","info")</f>
        <v/>
      </c>
      <c r="AA1521" t="n">
        <v>-2329600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/>
      <c r="AO1521" t="s"/>
      <c r="AP1521" t="n">
        <v>41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2329600</v>
      </c>
      <c r="AZ1521" t="s">
        <v>481</v>
      </c>
      <c r="BA1521" t="s"/>
      <c r="BB1521" t="n">
        <v>316480</v>
      </c>
      <c r="BC1521" t="n">
        <v>42.6959</v>
      </c>
      <c r="BD1521" t="n">
        <v>42.6959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479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24.67</v>
      </c>
      <c r="L1522" t="s">
        <v>77</v>
      </c>
      <c r="M1522" t="s"/>
      <c r="N1522" t="s">
        <v>122</v>
      </c>
      <c r="O1522" t="s">
        <v>79</v>
      </c>
      <c r="P1522" t="s">
        <v>479</v>
      </c>
      <c r="Q1522" t="s"/>
      <c r="R1522" t="s">
        <v>117</v>
      </c>
      <c r="S1522" t="s">
        <v>482</v>
      </c>
      <c r="T1522" t="s">
        <v>82</v>
      </c>
      <c r="U1522" t="s"/>
      <c r="V1522" t="s">
        <v>83</v>
      </c>
      <c r="W1522" t="s">
        <v>105</v>
      </c>
      <c r="X1522" t="s"/>
      <c r="Y1522" t="s">
        <v>85</v>
      </c>
      <c r="Z1522">
        <f>HYPERLINK("https://hotel-media.eclerx.com/savepage/tk_1545988222967046_sr_71.html","info")</f>
        <v/>
      </c>
      <c r="AA1522" t="n">
        <v>-2329600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/>
      <c r="AO1522" t="s"/>
      <c r="AP1522" t="n">
        <v>41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2329600</v>
      </c>
      <c r="AZ1522" t="s">
        <v>481</v>
      </c>
      <c r="BA1522" t="s"/>
      <c r="BB1522" t="n">
        <v>316480</v>
      </c>
      <c r="BC1522" t="n">
        <v>42.6959</v>
      </c>
      <c r="BD1522" t="n">
        <v>42.6959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479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25</v>
      </c>
      <c r="L1523" t="s">
        <v>77</v>
      </c>
      <c r="M1523" t="s"/>
      <c r="N1523" t="s">
        <v>136</v>
      </c>
      <c r="O1523" t="s">
        <v>79</v>
      </c>
      <c r="P1523" t="s">
        <v>479</v>
      </c>
      <c r="Q1523" t="s"/>
      <c r="R1523" t="s">
        <v>117</v>
      </c>
      <c r="S1523" t="s">
        <v>361</v>
      </c>
      <c r="T1523" t="s">
        <v>82</v>
      </c>
      <c r="U1523" t="s"/>
      <c r="V1523" t="s">
        <v>83</v>
      </c>
      <c r="W1523" t="s">
        <v>105</v>
      </c>
      <c r="X1523" t="s"/>
      <c r="Y1523" t="s">
        <v>85</v>
      </c>
      <c r="Z1523">
        <f>HYPERLINK("https://hotel-media.eclerx.com/savepage/tk_1545988222967046_sr_71.html","info")</f>
        <v/>
      </c>
      <c r="AA1523" t="n">
        <v>-2329600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/>
      <c r="AO1523" t="s"/>
      <c r="AP1523" t="n">
        <v>41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2329600</v>
      </c>
      <c r="AZ1523" t="s">
        <v>481</v>
      </c>
      <c r="BA1523" t="s"/>
      <c r="BB1523" t="n">
        <v>316480</v>
      </c>
      <c r="BC1523" t="n">
        <v>42.6959</v>
      </c>
      <c r="BD1523" t="n">
        <v>42.6959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479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28.67</v>
      </c>
      <c r="L1524" t="s">
        <v>77</v>
      </c>
      <c r="M1524" t="s"/>
      <c r="N1524" t="s">
        <v>122</v>
      </c>
      <c r="O1524" t="s">
        <v>79</v>
      </c>
      <c r="P1524" t="s">
        <v>479</v>
      </c>
      <c r="Q1524" t="s"/>
      <c r="R1524" t="s">
        <v>117</v>
      </c>
      <c r="S1524" t="s">
        <v>225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HYPERLINK("https://hotel-media.eclerx.com/savepage/tk_1545988222967046_sr_71.html","info")</f>
        <v/>
      </c>
      <c r="AA1524" t="n">
        <v>-2329600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/>
      <c r="AO1524" t="s"/>
      <c r="AP1524" t="n">
        <v>41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2329600</v>
      </c>
      <c r="AZ1524" t="s">
        <v>481</v>
      </c>
      <c r="BA1524" t="s"/>
      <c r="BB1524" t="n">
        <v>316480</v>
      </c>
      <c r="BC1524" t="n">
        <v>42.6959</v>
      </c>
      <c r="BD1524" t="n">
        <v>42.6959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479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28.67</v>
      </c>
      <c r="L1525" t="s">
        <v>77</v>
      </c>
      <c r="M1525" t="s"/>
      <c r="N1525" t="s">
        <v>145</v>
      </c>
      <c r="O1525" t="s">
        <v>79</v>
      </c>
      <c r="P1525" t="s">
        <v>479</v>
      </c>
      <c r="Q1525" t="s"/>
      <c r="R1525" t="s">
        <v>117</v>
      </c>
      <c r="S1525" t="s">
        <v>225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HYPERLINK("https://hotel-media.eclerx.com/savepage/tk_1545988222967046_sr_71.html","info")</f>
        <v/>
      </c>
      <c r="AA1525" t="n">
        <v>-2329600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/>
      <c r="AO1525" t="s"/>
      <c r="AP1525" t="n">
        <v>41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2329600</v>
      </c>
      <c r="AZ1525" t="s">
        <v>481</v>
      </c>
      <c r="BA1525" t="s"/>
      <c r="BB1525" t="n">
        <v>316480</v>
      </c>
      <c r="BC1525" t="n">
        <v>42.6959</v>
      </c>
      <c r="BD1525" t="n">
        <v>42.6959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479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31</v>
      </c>
      <c r="L1526" t="s">
        <v>77</v>
      </c>
      <c r="M1526" t="s"/>
      <c r="N1526" t="s">
        <v>483</v>
      </c>
      <c r="O1526" t="s">
        <v>79</v>
      </c>
      <c r="P1526" t="s">
        <v>479</v>
      </c>
      <c r="Q1526" t="s"/>
      <c r="R1526" t="s">
        <v>117</v>
      </c>
      <c r="S1526" t="s">
        <v>348</v>
      </c>
      <c r="T1526" t="s">
        <v>82</v>
      </c>
      <c r="U1526" t="s"/>
      <c r="V1526" t="s">
        <v>83</v>
      </c>
      <c r="W1526" t="s">
        <v>105</v>
      </c>
      <c r="X1526" t="s"/>
      <c r="Y1526" t="s">
        <v>85</v>
      </c>
      <c r="Z1526">
        <f>HYPERLINK("https://hotel-media.eclerx.com/savepage/tk_1545988222967046_sr_71.html","info")</f>
        <v/>
      </c>
      <c r="AA1526" t="n">
        <v>-2329600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/>
      <c r="AO1526" t="s"/>
      <c r="AP1526" t="n">
        <v>41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2329600</v>
      </c>
      <c r="AZ1526" t="s">
        <v>481</v>
      </c>
      <c r="BA1526" t="s"/>
      <c r="BB1526" t="n">
        <v>316480</v>
      </c>
      <c r="BC1526" t="n">
        <v>42.6959</v>
      </c>
      <c r="BD1526" t="n">
        <v>42.6959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479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31.33</v>
      </c>
      <c r="L1527" t="s">
        <v>77</v>
      </c>
      <c r="M1527" t="s"/>
      <c r="N1527" t="s">
        <v>120</v>
      </c>
      <c r="O1527" t="s">
        <v>79</v>
      </c>
      <c r="P1527" t="s">
        <v>479</v>
      </c>
      <c r="Q1527" t="s"/>
      <c r="R1527" t="s">
        <v>117</v>
      </c>
      <c r="S1527" t="s">
        <v>177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HYPERLINK("https://hotel-media.eclerx.com/savepage/tk_1545988222967046_sr_71.html","info")</f>
        <v/>
      </c>
      <c r="AA1527" t="n">
        <v>-2329600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/>
      <c r="AO1527" t="s"/>
      <c r="AP1527" t="n">
        <v>41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2329600</v>
      </c>
      <c r="AZ1527" t="s">
        <v>481</v>
      </c>
      <c r="BA1527" t="s"/>
      <c r="BB1527" t="n">
        <v>316480</v>
      </c>
      <c r="BC1527" t="n">
        <v>42.6959</v>
      </c>
      <c r="BD1527" t="n">
        <v>42.6959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479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31.33</v>
      </c>
      <c r="L1528" t="s">
        <v>77</v>
      </c>
      <c r="M1528" t="s"/>
      <c r="N1528" t="s">
        <v>122</v>
      </c>
      <c r="O1528" t="s">
        <v>79</v>
      </c>
      <c r="P1528" t="s">
        <v>479</v>
      </c>
      <c r="Q1528" t="s"/>
      <c r="R1528" t="s">
        <v>117</v>
      </c>
      <c r="S1528" t="s">
        <v>177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HYPERLINK("https://hotel-media.eclerx.com/savepage/tk_1545988222967046_sr_71.html","info")</f>
        <v/>
      </c>
      <c r="AA1528" t="n">
        <v>-2329600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/>
      <c r="AO1528" t="s"/>
      <c r="AP1528" t="n">
        <v>41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2329600</v>
      </c>
      <c r="AZ1528" t="s">
        <v>481</v>
      </c>
      <c r="BA1528" t="s"/>
      <c r="BB1528" t="n">
        <v>316480</v>
      </c>
      <c r="BC1528" t="n">
        <v>42.6959</v>
      </c>
      <c r="BD1528" t="n">
        <v>42.6959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479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31.67</v>
      </c>
      <c r="L1529" t="s">
        <v>77</v>
      </c>
      <c r="M1529" t="s"/>
      <c r="N1529" t="s">
        <v>145</v>
      </c>
      <c r="O1529" t="s">
        <v>79</v>
      </c>
      <c r="P1529" t="s">
        <v>479</v>
      </c>
      <c r="Q1529" t="s"/>
      <c r="R1529" t="s">
        <v>117</v>
      </c>
      <c r="S1529" t="s">
        <v>228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HYPERLINK("https://hotel-media.eclerx.com/savepage/tk_1545988222967046_sr_71.html","info")</f>
        <v/>
      </c>
      <c r="AA1529" t="n">
        <v>-2329600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/>
      <c r="AO1529" t="s"/>
      <c r="AP1529" t="n">
        <v>41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2329600</v>
      </c>
      <c r="AZ1529" t="s">
        <v>481</v>
      </c>
      <c r="BA1529" t="s"/>
      <c r="BB1529" t="n">
        <v>316480</v>
      </c>
      <c r="BC1529" t="n">
        <v>42.6959</v>
      </c>
      <c r="BD1529" t="n">
        <v>42.6959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479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33.67</v>
      </c>
      <c r="L1530" t="s">
        <v>77</v>
      </c>
      <c r="M1530" t="s"/>
      <c r="N1530" t="s">
        <v>138</v>
      </c>
      <c r="O1530" t="s">
        <v>79</v>
      </c>
      <c r="P1530" t="s">
        <v>479</v>
      </c>
      <c r="Q1530" t="s"/>
      <c r="R1530" t="s">
        <v>117</v>
      </c>
      <c r="S1530" t="s">
        <v>340</v>
      </c>
      <c r="T1530" t="s">
        <v>82</v>
      </c>
      <c r="U1530" t="s"/>
      <c r="V1530" t="s">
        <v>83</v>
      </c>
      <c r="W1530" t="s">
        <v>105</v>
      </c>
      <c r="X1530" t="s"/>
      <c r="Y1530" t="s">
        <v>85</v>
      </c>
      <c r="Z1530">
        <f>HYPERLINK("https://hotel-media.eclerx.com/savepage/tk_1545988222967046_sr_71.html","info")</f>
        <v/>
      </c>
      <c r="AA1530" t="n">
        <v>-2329600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/>
      <c r="AO1530" t="s"/>
      <c r="AP1530" t="n">
        <v>41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2329600</v>
      </c>
      <c r="AZ1530" t="s">
        <v>481</v>
      </c>
      <c r="BA1530" t="s"/>
      <c r="BB1530" t="n">
        <v>316480</v>
      </c>
      <c r="BC1530" t="n">
        <v>42.6959</v>
      </c>
      <c r="BD1530" t="n">
        <v>42.6959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479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34.33</v>
      </c>
      <c r="L1531" t="s">
        <v>77</v>
      </c>
      <c r="M1531" t="s"/>
      <c r="N1531" t="s">
        <v>483</v>
      </c>
      <c r="O1531" t="s">
        <v>79</v>
      </c>
      <c r="P1531" t="s">
        <v>479</v>
      </c>
      <c r="Q1531" t="s"/>
      <c r="R1531" t="s">
        <v>117</v>
      </c>
      <c r="S1531" t="s">
        <v>223</v>
      </c>
      <c r="T1531" t="s">
        <v>82</v>
      </c>
      <c r="U1531" t="s"/>
      <c r="V1531" t="s">
        <v>83</v>
      </c>
      <c r="W1531" t="s">
        <v>105</v>
      </c>
      <c r="X1531" t="s"/>
      <c r="Y1531" t="s">
        <v>85</v>
      </c>
      <c r="Z1531">
        <f>HYPERLINK("https://hotel-media.eclerx.com/savepage/tk_1545988222967046_sr_71.html","info")</f>
        <v/>
      </c>
      <c r="AA1531" t="n">
        <v>-2329600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/>
      <c r="AO1531" t="s"/>
      <c r="AP1531" t="n">
        <v>41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2329600</v>
      </c>
      <c r="AZ1531" t="s">
        <v>481</v>
      </c>
      <c r="BA1531" t="s"/>
      <c r="BB1531" t="n">
        <v>316480</v>
      </c>
      <c r="BC1531" t="n">
        <v>42.6959</v>
      </c>
      <c r="BD1531" t="n">
        <v>42.6959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479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38</v>
      </c>
      <c r="L1532" t="s">
        <v>77</v>
      </c>
      <c r="M1532" t="s"/>
      <c r="N1532" t="s">
        <v>483</v>
      </c>
      <c r="O1532" t="s">
        <v>79</v>
      </c>
      <c r="P1532" t="s">
        <v>479</v>
      </c>
      <c r="Q1532" t="s"/>
      <c r="R1532" t="s">
        <v>117</v>
      </c>
      <c r="S1532" t="s">
        <v>97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HYPERLINK("https://hotel-media.eclerx.com/savepage/tk_1545988222967046_sr_71.html","info")</f>
        <v/>
      </c>
      <c r="AA1532" t="n">
        <v>-2329600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/>
      <c r="AO1532" t="s"/>
      <c r="AP1532" t="n">
        <v>41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2329600</v>
      </c>
      <c r="AZ1532" t="s">
        <v>481</v>
      </c>
      <c r="BA1532" t="s"/>
      <c r="BB1532" t="n">
        <v>316480</v>
      </c>
      <c r="BC1532" t="n">
        <v>42.6959</v>
      </c>
      <c r="BD1532" t="n">
        <v>42.6959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479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40.67</v>
      </c>
      <c r="L1533" t="s">
        <v>77</v>
      </c>
      <c r="M1533" t="s"/>
      <c r="N1533" t="s">
        <v>484</v>
      </c>
      <c r="O1533" t="s">
        <v>79</v>
      </c>
      <c r="P1533" t="s">
        <v>479</v>
      </c>
      <c r="Q1533" t="s"/>
      <c r="R1533" t="s">
        <v>117</v>
      </c>
      <c r="S1533" t="s">
        <v>313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HYPERLINK("https://hotel-media.eclerx.com/savepage/tk_1545988222967046_sr_71.html","info")</f>
        <v/>
      </c>
      <c r="AA1533" t="n">
        <v>-2329600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/>
      <c r="AO1533" t="s"/>
      <c r="AP1533" t="n">
        <v>41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2329600</v>
      </c>
      <c r="AZ1533" t="s">
        <v>481</v>
      </c>
      <c r="BA1533" t="s"/>
      <c r="BB1533" t="n">
        <v>316480</v>
      </c>
      <c r="BC1533" t="n">
        <v>42.6959</v>
      </c>
      <c r="BD1533" t="n">
        <v>42.6959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479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42.33</v>
      </c>
      <c r="L1534" t="s">
        <v>77</v>
      </c>
      <c r="M1534" t="s"/>
      <c r="N1534" t="s">
        <v>483</v>
      </c>
      <c r="O1534" t="s">
        <v>79</v>
      </c>
      <c r="P1534" t="s">
        <v>479</v>
      </c>
      <c r="Q1534" t="s"/>
      <c r="R1534" t="s">
        <v>117</v>
      </c>
      <c r="S1534" t="s">
        <v>269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HYPERLINK("https://hotel-media.eclerx.com/savepage/tk_1545988222967046_sr_71.html","info")</f>
        <v/>
      </c>
      <c r="AA1534" t="n">
        <v>-2329600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/>
      <c r="AO1534" t="s"/>
      <c r="AP1534" t="n">
        <v>41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2329600</v>
      </c>
      <c r="AZ1534" t="s">
        <v>481</v>
      </c>
      <c r="BA1534" t="s"/>
      <c r="BB1534" t="n">
        <v>316480</v>
      </c>
      <c r="BC1534" t="n">
        <v>42.6959</v>
      </c>
      <c r="BD1534" t="n">
        <v>42.6959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872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36</v>
      </c>
      <c r="L1535" t="s">
        <v>77</v>
      </c>
      <c r="M1535" t="s"/>
      <c r="N1535" t="s">
        <v>266</v>
      </c>
      <c r="O1535" t="s">
        <v>79</v>
      </c>
      <c r="P1535" t="s">
        <v>872</v>
      </c>
      <c r="Q1535" t="s"/>
      <c r="R1535" t="s">
        <v>117</v>
      </c>
      <c r="S1535" t="s">
        <v>436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HYPERLINK("https://hotel-media.eclerx.com/savepage/tk_15459881002134044_sr_71.html","info")</f>
        <v/>
      </c>
      <c r="AA1535" t="n">
        <v>-2329340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/>
      <c r="AO1535" t="s"/>
      <c r="AP1535" t="n">
        <v>15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2329340</v>
      </c>
      <c r="AZ1535" t="s">
        <v>873</v>
      </c>
      <c r="BA1535" t="s"/>
      <c r="BB1535" t="n">
        <v>3090889</v>
      </c>
      <c r="BC1535" t="n">
        <v>42.6997</v>
      </c>
      <c r="BD1535" t="n">
        <v>42.6997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872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39</v>
      </c>
      <c r="L1536" t="s">
        <v>77</v>
      </c>
      <c r="M1536" t="s"/>
      <c r="N1536" t="s">
        <v>266</v>
      </c>
      <c r="O1536" t="s">
        <v>79</v>
      </c>
      <c r="P1536" t="s">
        <v>872</v>
      </c>
      <c r="Q1536" t="s"/>
      <c r="R1536" t="s">
        <v>117</v>
      </c>
      <c r="S1536" t="s">
        <v>409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HYPERLINK("https://hotel-media.eclerx.com/savepage/tk_15459881002134044_sr_71.html","info")</f>
        <v/>
      </c>
      <c r="AA1536" t="n">
        <v>-2329340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/>
      <c r="AO1536" t="s"/>
      <c r="AP1536" t="n">
        <v>15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2329340</v>
      </c>
      <c r="AZ1536" t="s">
        <v>873</v>
      </c>
      <c r="BA1536" t="s"/>
      <c r="BB1536" t="n">
        <v>3090889</v>
      </c>
      <c r="BC1536" t="n">
        <v>42.6997</v>
      </c>
      <c r="BD1536" t="n">
        <v>42.6997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872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40.33</v>
      </c>
      <c r="L1537" t="s">
        <v>77</v>
      </c>
      <c r="M1537" t="s"/>
      <c r="N1537" t="s">
        <v>266</v>
      </c>
      <c r="O1537" t="s">
        <v>79</v>
      </c>
      <c r="P1537" t="s">
        <v>872</v>
      </c>
      <c r="Q1537" t="s"/>
      <c r="R1537" t="s">
        <v>117</v>
      </c>
      <c r="S1537" t="s">
        <v>139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HYPERLINK("https://hotel-media.eclerx.com/savepage/tk_15459881002134044_sr_71.html","info")</f>
        <v/>
      </c>
      <c r="AA1537" t="n">
        <v>-2329340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/>
      <c r="AO1537" t="s"/>
      <c r="AP1537" t="n">
        <v>15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2329340</v>
      </c>
      <c r="AZ1537" t="s">
        <v>873</v>
      </c>
      <c r="BA1537" t="s"/>
      <c r="BB1537" t="n">
        <v>3090889</v>
      </c>
      <c r="BC1537" t="n">
        <v>42.6997</v>
      </c>
      <c r="BD1537" t="n">
        <v>42.6997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872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40.33</v>
      </c>
      <c r="L1538" t="s">
        <v>77</v>
      </c>
      <c r="M1538" t="s"/>
      <c r="N1538" t="s">
        <v>433</v>
      </c>
      <c r="O1538" t="s">
        <v>79</v>
      </c>
      <c r="P1538" t="s">
        <v>872</v>
      </c>
      <c r="Q1538" t="s"/>
      <c r="R1538" t="s">
        <v>117</v>
      </c>
      <c r="S1538" t="s">
        <v>139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HYPERLINK("https://hotel-media.eclerx.com/savepage/tk_15459881002134044_sr_71.html","info")</f>
        <v/>
      </c>
      <c r="AA1538" t="n">
        <v>-2329340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/>
      <c r="AO1538" t="s"/>
      <c r="AP1538" t="n">
        <v>15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2329340</v>
      </c>
      <c r="AZ1538" t="s">
        <v>873</v>
      </c>
      <c r="BA1538" t="s"/>
      <c r="BB1538" t="n">
        <v>3090889</v>
      </c>
      <c r="BC1538" t="n">
        <v>42.6997</v>
      </c>
      <c r="BD1538" t="n">
        <v>42.6997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872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41</v>
      </c>
      <c r="L1539" t="s">
        <v>77</v>
      </c>
      <c r="M1539" t="s"/>
      <c r="N1539" t="s">
        <v>874</v>
      </c>
      <c r="O1539" t="s">
        <v>79</v>
      </c>
      <c r="P1539" t="s">
        <v>872</v>
      </c>
      <c r="Q1539" t="s"/>
      <c r="R1539" t="s">
        <v>117</v>
      </c>
      <c r="S1539" t="s">
        <v>98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HYPERLINK("https://hotel-media.eclerx.com/savepage/tk_15459881002134044_sr_71.html","info")</f>
        <v/>
      </c>
      <c r="AA1539" t="n">
        <v>-2329340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/>
      <c r="AO1539" t="s"/>
      <c r="AP1539" t="n">
        <v>15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2329340</v>
      </c>
      <c r="AZ1539" t="s">
        <v>873</v>
      </c>
      <c r="BA1539" t="s"/>
      <c r="BB1539" t="n">
        <v>3090889</v>
      </c>
      <c r="BC1539" t="n">
        <v>42.6997</v>
      </c>
      <c r="BD1539" t="n">
        <v>42.6997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872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41</v>
      </c>
      <c r="L1540" t="s">
        <v>77</v>
      </c>
      <c r="M1540" t="s"/>
      <c r="N1540" t="s">
        <v>875</v>
      </c>
      <c r="O1540" t="s">
        <v>79</v>
      </c>
      <c r="P1540" t="s">
        <v>872</v>
      </c>
      <c r="Q1540" t="s"/>
      <c r="R1540" t="s">
        <v>117</v>
      </c>
      <c r="S1540" t="s">
        <v>98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HYPERLINK("https://hotel-media.eclerx.com/savepage/tk_15459881002134044_sr_71.html","info")</f>
        <v/>
      </c>
      <c r="AA1540" t="n">
        <v>-2329340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/>
      <c r="AO1540" t="s"/>
      <c r="AP1540" t="n">
        <v>15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2329340</v>
      </c>
      <c r="AZ1540" t="s">
        <v>873</v>
      </c>
      <c r="BA1540" t="s"/>
      <c r="BB1540" t="n">
        <v>3090889</v>
      </c>
      <c r="BC1540" t="n">
        <v>42.6997</v>
      </c>
      <c r="BD1540" t="n">
        <v>42.6997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872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41</v>
      </c>
      <c r="L1541" t="s">
        <v>77</v>
      </c>
      <c r="M1541" t="s"/>
      <c r="N1541" t="s">
        <v>876</v>
      </c>
      <c r="O1541" t="s">
        <v>79</v>
      </c>
      <c r="P1541" t="s">
        <v>872</v>
      </c>
      <c r="Q1541" t="s"/>
      <c r="R1541" t="s">
        <v>117</v>
      </c>
      <c r="S1541" t="s">
        <v>98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HYPERLINK("https://hotel-media.eclerx.com/savepage/tk_15459881002134044_sr_71.html","info")</f>
        <v/>
      </c>
      <c r="AA1541" t="n">
        <v>-2329340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/>
      <c r="AO1541" t="s"/>
      <c r="AP1541" t="n">
        <v>15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2329340</v>
      </c>
      <c r="AZ1541" t="s">
        <v>873</v>
      </c>
      <c r="BA1541" t="s"/>
      <c r="BB1541" t="n">
        <v>3090889</v>
      </c>
      <c r="BC1541" t="n">
        <v>42.6997</v>
      </c>
      <c r="BD1541" t="n">
        <v>42.6997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872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41.67</v>
      </c>
      <c r="L1542" t="s">
        <v>77</v>
      </c>
      <c r="M1542" t="s"/>
      <c r="N1542" t="s">
        <v>439</v>
      </c>
      <c r="O1542" t="s">
        <v>79</v>
      </c>
      <c r="P1542" t="s">
        <v>872</v>
      </c>
      <c r="Q1542" t="s"/>
      <c r="R1542" t="s">
        <v>117</v>
      </c>
      <c r="S1542" t="s">
        <v>260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HYPERLINK("https://hotel-media.eclerx.com/savepage/tk_15459881002134044_sr_71.html","info")</f>
        <v/>
      </c>
      <c r="AA1542" t="n">
        <v>-2329340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/>
      <c r="AO1542" t="s"/>
      <c r="AP1542" t="n">
        <v>15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2329340</v>
      </c>
      <c r="AZ1542" t="s">
        <v>873</v>
      </c>
      <c r="BA1542" t="s"/>
      <c r="BB1542" t="n">
        <v>3090889</v>
      </c>
      <c r="BC1542" t="n">
        <v>42.6997</v>
      </c>
      <c r="BD1542" t="n">
        <v>42.6997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872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46.33</v>
      </c>
      <c r="L1543" t="s">
        <v>77</v>
      </c>
      <c r="M1543" t="s"/>
      <c r="N1543" t="s">
        <v>877</v>
      </c>
      <c r="O1543" t="s">
        <v>79</v>
      </c>
      <c r="P1543" t="s">
        <v>872</v>
      </c>
      <c r="Q1543" t="s"/>
      <c r="R1543" t="s">
        <v>117</v>
      </c>
      <c r="S1543" t="s">
        <v>356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HYPERLINK("https://hotel-media.eclerx.com/savepage/tk_15459881002134044_sr_71.html","info")</f>
        <v/>
      </c>
      <c r="AA1543" t="n">
        <v>-2329340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/>
      <c r="AO1543" t="s"/>
      <c r="AP1543" t="n">
        <v>15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2329340</v>
      </c>
      <c r="AZ1543" t="s">
        <v>873</v>
      </c>
      <c r="BA1543" t="s"/>
      <c r="BB1543" t="n">
        <v>3090889</v>
      </c>
      <c r="BC1543" t="n">
        <v>42.6997</v>
      </c>
      <c r="BD1543" t="n">
        <v>42.6997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872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46.67</v>
      </c>
      <c r="L1544" t="s">
        <v>77</v>
      </c>
      <c r="M1544" t="s"/>
      <c r="N1544" t="s">
        <v>184</v>
      </c>
      <c r="O1544" t="s">
        <v>79</v>
      </c>
      <c r="P1544" t="s">
        <v>872</v>
      </c>
      <c r="Q1544" t="s"/>
      <c r="R1544" t="s">
        <v>117</v>
      </c>
      <c r="S1544" t="s">
        <v>292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HYPERLINK("https://hotel-media.eclerx.com/savepage/tk_15459881002134044_sr_71.html","info")</f>
        <v/>
      </c>
      <c r="AA1544" t="n">
        <v>-2329340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/>
      <c r="AO1544" t="s"/>
      <c r="AP1544" t="n">
        <v>15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2329340</v>
      </c>
      <c r="AZ1544" t="s">
        <v>873</v>
      </c>
      <c r="BA1544" t="s"/>
      <c r="BB1544" t="n">
        <v>3090889</v>
      </c>
      <c r="BC1544" t="n">
        <v>42.6997</v>
      </c>
      <c r="BD1544" t="n">
        <v>42.6997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872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47.33</v>
      </c>
      <c r="L1545" t="s">
        <v>77</v>
      </c>
      <c r="M1545" t="s"/>
      <c r="N1545" t="s">
        <v>878</v>
      </c>
      <c r="O1545" t="s">
        <v>79</v>
      </c>
      <c r="P1545" t="s">
        <v>872</v>
      </c>
      <c r="Q1545" t="s"/>
      <c r="R1545" t="s">
        <v>117</v>
      </c>
      <c r="S1545" t="s">
        <v>420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HYPERLINK("https://hotel-media.eclerx.com/savepage/tk_15459881002134044_sr_71.html","info")</f>
        <v/>
      </c>
      <c r="AA1545" t="n">
        <v>-2329340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/>
      <c r="AO1545" t="s"/>
      <c r="AP1545" t="n">
        <v>15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2329340</v>
      </c>
      <c r="AZ1545" t="s">
        <v>873</v>
      </c>
      <c r="BA1545" t="s"/>
      <c r="BB1545" t="n">
        <v>3090889</v>
      </c>
      <c r="BC1545" t="n">
        <v>42.6997</v>
      </c>
      <c r="BD1545" t="n">
        <v>42.6997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872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48.33</v>
      </c>
      <c r="L1546" t="s">
        <v>77</v>
      </c>
      <c r="M1546" t="s"/>
      <c r="N1546" t="s">
        <v>874</v>
      </c>
      <c r="O1546" t="s">
        <v>79</v>
      </c>
      <c r="P1546" t="s">
        <v>872</v>
      </c>
      <c r="Q1546" t="s"/>
      <c r="R1546" t="s">
        <v>117</v>
      </c>
      <c r="S1546" t="s">
        <v>201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HYPERLINK("https://hotel-media.eclerx.com/savepage/tk_15459881002134044_sr_71.html","info")</f>
        <v/>
      </c>
      <c r="AA1546" t="n">
        <v>-2329340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/>
      <c r="AO1546" t="s"/>
      <c r="AP1546" t="n">
        <v>15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2329340</v>
      </c>
      <c r="AZ1546" t="s">
        <v>873</v>
      </c>
      <c r="BA1546" t="s"/>
      <c r="BB1546" t="n">
        <v>3090889</v>
      </c>
      <c r="BC1546" t="n">
        <v>42.6997</v>
      </c>
      <c r="BD1546" t="n">
        <v>42.6997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879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60.33</v>
      </c>
      <c r="L1547" t="s">
        <v>77</v>
      </c>
      <c r="M1547" t="s"/>
      <c r="N1547" t="s">
        <v>880</v>
      </c>
      <c r="O1547" t="s">
        <v>79</v>
      </c>
      <c r="P1547" t="s">
        <v>879</v>
      </c>
      <c r="Q1547" t="s"/>
      <c r="R1547" t="s">
        <v>117</v>
      </c>
      <c r="S1547" t="s">
        <v>282</v>
      </c>
      <c r="T1547" t="s">
        <v>82</v>
      </c>
      <c r="U1547" t="s"/>
      <c r="V1547" t="s">
        <v>83</v>
      </c>
      <c r="W1547" t="s">
        <v>105</v>
      </c>
      <c r="X1547" t="s"/>
      <c r="Y1547" t="s">
        <v>85</v>
      </c>
      <c r="Z1547">
        <f>HYPERLINK("https://hotel-media.eclerx.com/savepage/tk_15459884957761893_sr_71.html","info")</f>
        <v/>
      </c>
      <c r="AA1547" t="n">
        <v>-7286436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/>
      <c r="AO1547" t="s"/>
      <c r="AP1547" t="n">
        <v>99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7286436</v>
      </c>
      <c r="AZ1547" t="s">
        <v>881</v>
      </c>
      <c r="BA1547" t="s"/>
      <c r="BB1547" t="n">
        <v>7323311</v>
      </c>
      <c r="BC1547" t="n">
        <v>42.682987</v>
      </c>
      <c r="BD1547" t="n">
        <v>42.682987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879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60.33</v>
      </c>
      <c r="L1548" t="s">
        <v>77</v>
      </c>
      <c r="M1548" t="s"/>
      <c r="N1548" t="s">
        <v>218</v>
      </c>
      <c r="O1548" t="s">
        <v>79</v>
      </c>
      <c r="P1548" t="s">
        <v>879</v>
      </c>
      <c r="Q1548" t="s"/>
      <c r="R1548" t="s">
        <v>117</v>
      </c>
      <c r="S1548" t="s">
        <v>282</v>
      </c>
      <c r="T1548" t="s">
        <v>82</v>
      </c>
      <c r="U1548" t="s"/>
      <c r="V1548" t="s">
        <v>83</v>
      </c>
      <c r="W1548" t="s">
        <v>105</v>
      </c>
      <c r="X1548" t="s"/>
      <c r="Y1548" t="s">
        <v>85</v>
      </c>
      <c r="Z1548">
        <f>HYPERLINK("https://hotel-media.eclerx.com/savepage/tk_15459884957761893_sr_71.html","info")</f>
        <v/>
      </c>
      <c r="AA1548" t="n">
        <v>-7286436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/>
      <c r="AO1548" t="s"/>
      <c r="AP1548" t="n">
        <v>99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7286436</v>
      </c>
      <c r="AZ1548" t="s">
        <v>881</v>
      </c>
      <c r="BA1548" t="s"/>
      <c r="BB1548" t="n">
        <v>7323311</v>
      </c>
      <c r="BC1548" t="n">
        <v>42.682987</v>
      </c>
      <c r="BD1548" t="n">
        <v>42.682987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879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70.67</v>
      </c>
      <c r="L1549" t="s">
        <v>77</v>
      </c>
      <c r="M1549" t="s"/>
      <c r="N1549" t="s">
        <v>880</v>
      </c>
      <c r="O1549" t="s">
        <v>79</v>
      </c>
      <c r="P1549" t="s">
        <v>879</v>
      </c>
      <c r="Q1549" t="s"/>
      <c r="R1549" t="s">
        <v>117</v>
      </c>
      <c r="S1549" t="s">
        <v>465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HYPERLINK("https://hotel-media.eclerx.com/savepage/tk_15459884957761893_sr_71.html","info")</f>
        <v/>
      </c>
      <c r="AA1549" t="n">
        <v>-7286436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/>
      <c r="AO1549" t="s"/>
      <c r="AP1549" t="n">
        <v>99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7286436</v>
      </c>
      <c r="AZ1549" t="s">
        <v>881</v>
      </c>
      <c r="BA1549" t="s"/>
      <c r="BB1549" t="n">
        <v>7323311</v>
      </c>
      <c r="BC1549" t="n">
        <v>42.682987</v>
      </c>
      <c r="BD1549" t="n">
        <v>42.682987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879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70.67</v>
      </c>
      <c r="L1550" t="s">
        <v>77</v>
      </c>
      <c r="M1550" t="s"/>
      <c r="N1550" t="s">
        <v>218</v>
      </c>
      <c r="O1550" t="s">
        <v>79</v>
      </c>
      <c r="P1550" t="s">
        <v>879</v>
      </c>
      <c r="Q1550" t="s"/>
      <c r="R1550" t="s">
        <v>117</v>
      </c>
      <c r="S1550" t="s">
        <v>465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HYPERLINK("https://hotel-media.eclerx.com/savepage/tk_15459884957761893_sr_71.html","info")</f>
        <v/>
      </c>
      <c r="AA1550" t="n">
        <v>-7286436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/>
      <c r="AO1550" t="s"/>
      <c r="AP1550" t="n">
        <v>99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7286436</v>
      </c>
      <c r="AZ1550" t="s">
        <v>881</v>
      </c>
      <c r="BA1550" t="s"/>
      <c r="BB1550" t="n">
        <v>7323311</v>
      </c>
      <c r="BC1550" t="n">
        <v>42.682987</v>
      </c>
      <c r="BD1550" t="n">
        <v>42.682987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879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81.33</v>
      </c>
      <c r="L1551" t="s">
        <v>77</v>
      </c>
      <c r="M1551" t="s"/>
      <c r="N1551" t="s">
        <v>709</v>
      </c>
      <c r="O1551" t="s">
        <v>79</v>
      </c>
      <c r="P1551" t="s">
        <v>879</v>
      </c>
      <c r="Q1551" t="s"/>
      <c r="R1551" t="s">
        <v>117</v>
      </c>
      <c r="S1551" t="s">
        <v>655</v>
      </c>
      <c r="T1551" t="s">
        <v>82</v>
      </c>
      <c r="U1551" t="s"/>
      <c r="V1551" t="s">
        <v>83</v>
      </c>
      <c r="W1551" t="s">
        <v>105</v>
      </c>
      <c r="X1551" t="s"/>
      <c r="Y1551" t="s">
        <v>85</v>
      </c>
      <c r="Z1551">
        <f>HYPERLINK("https://hotel-media.eclerx.com/savepage/tk_15459884957761893_sr_71.html","info")</f>
        <v/>
      </c>
      <c r="AA1551" t="n">
        <v>-7286436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/>
      <c r="AO1551" t="s"/>
      <c r="AP1551" t="n">
        <v>99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7286436</v>
      </c>
      <c r="AZ1551" t="s">
        <v>881</v>
      </c>
      <c r="BA1551" t="s"/>
      <c r="BB1551" t="n">
        <v>7323311</v>
      </c>
      <c r="BC1551" t="n">
        <v>42.682987</v>
      </c>
      <c r="BD1551" t="n">
        <v>42.682987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879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91.67</v>
      </c>
      <c r="L1552" t="s">
        <v>77</v>
      </c>
      <c r="M1552" t="s"/>
      <c r="N1552" t="s">
        <v>709</v>
      </c>
      <c r="O1552" t="s">
        <v>79</v>
      </c>
      <c r="P1552" t="s">
        <v>879</v>
      </c>
      <c r="Q1552" t="s"/>
      <c r="R1552" t="s">
        <v>117</v>
      </c>
      <c r="S1552" t="s">
        <v>700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HYPERLINK("https://hotel-media.eclerx.com/savepage/tk_15459884957761893_sr_71.html","info")</f>
        <v/>
      </c>
      <c r="AA1552" t="n">
        <v>-7286436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/>
      <c r="AO1552" t="s"/>
      <c r="AP1552" t="n">
        <v>99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7286436</v>
      </c>
      <c r="AZ1552" t="s">
        <v>881</v>
      </c>
      <c r="BA1552" t="s"/>
      <c r="BB1552" t="n">
        <v>7323311</v>
      </c>
      <c r="BC1552" t="n">
        <v>42.682987</v>
      </c>
      <c r="BD1552" t="n">
        <v>42.682987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415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35</v>
      </c>
      <c r="L1553" t="s">
        <v>77</v>
      </c>
      <c r="M1553" t="s"/>
      <c r="N1553" t="s">
        <v>416</v>
      </c>
      <c r="O1553" t="s">
        <v>79</v>
      </c>
      <c r="P1553" t="s">
        <v>415</v>
      </c>
      <c r="Q1553" t="s"/>
      <c r="R1553" t="s">
        <v>117</v>
      </c>
      <c r="S1553" t="s">
        <v>94</v>
      </c>
      <c r="T1553" t="s">
        <v>82</v>
      </c>
      <c r="U1553" t="s"/>
      <c r="V1553" t="s">
        <v>83</v>
      </c>
      <c r="W1553" t="s">
        <v>105</v>
      </c>
      <c r="X1553" t="s"/>
      <c r="Y1553" t="s">
        <v>85</v>
      </c>
      <c r="Z1553">
        <f>HYPERLINK("https://hotel-media.eclerx.com/savepage/tk_1545988109716629_sr_70.html","info")</f>
        <v/>
      </c>
      <c r="AA1553" t="n">
        <v>-3172574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/>
      <c r="AO1553" t="s"/>
      <c r="AP1553" t="n">
        <v>17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3172574</v>
      </c>
      <c r="AZ1553" t="s">
        <v>417</v>
      </c>
      <c r="BA1553" t="s"/>
      <c r="BB1553" t="n">
        <v>6199529</v>
      </c>
      <c r="BC1553" t="n">
        <v>42.680722</v>
      </c>
      <c r="BD1553" t="n">
        <v>42.680722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415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41.33</v>
      </c>
      <c r="L1554" t="s">
        <v>77</v>
      </c>
      <c r="M1554" t="s"/>
      <c r="N1554" t="s">
        <v>416</v>
      </c>
      <c r="O1554" t="s">
        <v>79</v>
      </c>
      <c r="P1554" t="s">
        <v>415</v>
      </c>
      <c r="Q1554" t="s"/>
      <c r="R1554" t="s">
        <v>117</v>
      </c>
      <c r="S1554" t="s">
        <v>125</v>
      </c>
      <c r="T1554" t="s">
        <v>82</v>
      </c>
      <c r="U1554" t="s"/>
      <c r="V1554" t="s">
        <v>83</v>
      </c>
      <c r="W1554" t="s">
        <v>105</v>
      </c>
      <c r="X1554" t="s"/>
      <c r="Y1554" t="s">
        <v>85</v>
      </c>
      <c r="Z1554">
        <f>HYPERLINK("https://hotel-media.eclerx.com/savepage/tk_1545988109716629_sr_70.html","info")</f>
        <v/>
      </c>
      <c r="AA1554" t="n">
        <v>-3172574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/>
      <c r="AO1554" t="s"/>
      <c r="AP1554" t="n">
        <v>17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3172574</v>
      </c>
      <c r="AZ1554" t="s">
        <v>417</v>
      </c>
      <c r="BA1554" t="s"/>
      <c r="BB1554" t="n">
        <v>6199529</v>
      </c>
      <c r="BC1554" t="n">
        <v>42.680722</v>
      </c>
      <c r="BD1554" t="n">
        <v>42.680722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415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43.67</v>
      </c>
      <c r="L1555" t="s">
        <v>77</v>
      </c>
      <c r="M1555" t="s"/>
      <c r="N1555" t="s">
        <v>418</v>
      </c>
      <c r="O1555" t="s">
        <v>79</v>
      </c>
      <c r="P1555" t="s">
        <v>415</v>
      </c>
      <c r="Q1555" t="s"/>
      <c r="R1555" t="s">
        <v>117</v>
      </c>
      <c r="S1555" t="s">
        <v>289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HYPERLINK("https://hotel-media.eclerx.com/savepage/tk_1545988109716629_sr_70.html","info")</f>
        <v/>
      </c>
      <c r="AA1555" t="n">
        <v>-3172574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/>
      <c r="AO1555" t="s"/>
      <c r="AP1555" t="n">
        <v>17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3172574</v>
      </c>
      <c r="AZ1555" t="s">
        <v>417</v>
      </c>
      <c r="BA1555" t="s"/>
      <c r="BB1555" t="n">
        <v>6199529</v>
      </c>
      <c r="BC1555" t="n">
        <v>42.680722</v>
      </c>
      <c r="BD1555" t="n">
        <v>42.680722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415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43.67</v>
      </c>
      <c r="L1556" t="s">
        <v>77</v>
      </c>
      <c r="M1556" t="s"/>
      <c r="N1556" t="s">
        <v>419</v>
      </c>
      <c r="O1556" t="s">
        <v>79</v>
      </c>
      <c r="P1556" t="s">
        <v>415</v>
      </c>
      <c r="Q1556" t="s"/>
      <c r="R1556" t="s">
        <v>117</v>
      </c>
      <c r="S1556" t="s">
        <v>289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HYPERLINK("https://hotel-media.eclerx.com/savepage/tk_1545988109716629_sr_70.html","info")</f>
        <v/>
      </c>
      <c r="AA1556" t="n">
        <v>-3172574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/>
      <c r="AO1556" t="s"/>
      <c r="AP1556" t="n">
        <v>17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3172574</v>
      </c>
      <c r="AZ1556" t="s">
        <v>417</v>
      </c>
      <c r="BA1556" t="s"/>
      <c r="BB1556" t="n">
        <v>6199529</v>
      </c>
      <c r="BC1556" t="n">
        <v>42.680722</v>
      </c>
      <c r="BD1556" t="n">
        <v>42.680722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415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43.67</v>
      </c>
      <c r="L1557" t="s">
        <v>77</v>
      </c>
      <c r="M1557" t="s"/>
      <c r="N1557" t="s">
        <v>93</v>
      </c>
      <c r="O1557" t="s">
        <v>79</v>
      </c>
      <c r="P1557" t="s">
        <v>415</v>
      </c>
      <c r="Q1557" t="s"/>
      <c r="R1557" t="s">
        <v>117</v>
      </c>
      <c r="S1557" t="s">
        <v>289</v>
      </c>
      <c r="T1557" t="s">
        <v>82</v>
      </c>
      <c r="U1557" t="s"/>
      <c r="V1557" t="s">
        <v>83</v>
      </c>
      <c r="W1557" t="s">
        <v>105</v>
      </c>
      <c r="X1557" t="s"/>
      <c r="Y1557" t="s">
        <v>85</v>
      </c>
      <c r="Z1557">
        <f>HYPERLINK("https://hotel-media.eclerx.com/savepage/tk_1545988109716629_sr_70.html","info")</f>
        <v/>
      </c>
      <c r="AA1557" t="n">
        <v>-3172574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/>
      <c r="AO1557" t="s"/>
      <c r="AP1557" t="n">
        <v>17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3172574</v>
      </c>
      <c r="AZ1557" t="s">
        <v>417</v>
      </c>
      <c r="BA1557" t="s"/>
      <c r="BB1557" t="n">
        <v>6199529</v>
      </c>
      <c r="BC1557" t="n">
        <v>42.680722</v>
      </c>
      <c r="BD1557" t="n">
        <v>42.680722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415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47.33</v>
      </c>
      <c r="L1558" t="s">
        <v>77</v>
      </c>
      <c r="M1558" t="s"/>
      <c r="N1558" t="s">
        <v>93</v>
      </c>
      <c r="O1558" t="s">
        <v>79</v>
      </c>
      <c r="P1558" t="s">
        <v>415</v>
      </c>
      <c r="Q1558" t="s"/>
      <c r="R1558" t="s">
        <v>117</v>
      </c>
      <c r="S1558" t="s">
        <v>420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HYPERLINK("https://hotel-media.eclerx.com/savepage/tk_1545988109716629_sr_70.html","info")</f>
        <v/>
      </c>
      <c r="AA1558" t="n">
        <v>-3172574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/>
      <c r="AO1558" t="s"/>
      <c r="AP1558" t="n">
        <v>17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3172574</v>
      </c>
      <c r="AZ1558" t="s">
        <v>417</v>
      </c>
      <c r="BA1558" t="s"/>
      <c r="BB1558" t="n">
        <v>6199529</v>
      </c>
      <c r="BC1558" t="n">
        <v>42.680722</v>
      </c>
      <c r="BD1558" t="n">
        <v>42.680722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415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49.33</v>
      </c>
      <c r="L1559" t="s">
        <v>77</v>
      </c>
      <c r="M1559" t="s"/>
      <c r="N1559" t="s">
        <v>421</v>
      </c>
      <c r="O1559" t="s">
        <v>79</v>
      </c>
      <c r="P1559" t="s">
        <v>415</v>
      </c>
      <c r="Q1559" t="s"/>
      <c r="R1559" t="s">
        <v>117</v>
      </c>
      <c r="S1559" t="s">
        <v>271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HYPERLINK("https://hotel-media.eclerx.com/savepage/tk_1545988109716629_sr_70.html","info")</f>
        <v/>
      </c>
      <c r="AA1559" t="n">
        <v>-3172574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/>
      <c r="AO1559" t="s"/>
      <c r="AP1559" t="n">
        <v>17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3172574</v>
      </c>
      <c r="AZ1559" t="s">
        <v>417</v>
      </c>
      <c r="BA1559" t="s"/>
      <c r="BB1559" t="n">
        <v>6199529</v>
      </c>
      <c r="BC1559" t="n">
        <v>42.680722</v>
      </c>
      <c r="BD1559" t="n">
        <v>42.680722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415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49.67</v>
      </c>
      <c r="L1560" t="s">
        <v>77</v>
      </c>
      <c r="M1560" t="s"/>
      <c r="N1560" t="s">
        <v>122</v>
      </c>
      <c r="O1560" t="s">
        <v>79</v>
      </c>
      <c r="P1560" t="s">
        <v>415</v>
      </c>
      <c r="Q1560" t="s"/>
      <c r="R1560" t="s">
        <v>117</v>
      </c>
      <c r="S1560" t="s">
        <v>111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HYPERLINK("https://hotel-media.eclerx.com/savepage/tk_1545988109716629_sr_70.html","info")</f>
        <v/>
      </c>
      <c r="AA1560" t="n">
        <v>-3172574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/>
      <c r="AO1560" t="s"/>
      <c r="AP1560" t="n">
        <v>17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3172574</v>
      </c>
      <c r="AZ1560" t="s">
        <v>417</v>
      </c>
      <c r="BA1560" t="s"/>
      <c r="BB1560" t="n">
        <v>6199529</v>
      </c>
      <c r="BC1560" t="n">
        <v>42.680722</v>
      </c>
      <c r="BD1560" t="n">
        <v>42.680722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415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51.33</v>
      </c>
      <c r="L1561" t="s">
        <v>77</v>
      </c>
      <c r="M1561" t="s"/>
      <c r="N1561" t="s">
        <v>419</v>
      </c>
      <c r="O1561" t="s">
        <v>79</v>
      </c>
      <c r="P1561" t="s">
        <v>415</v>
      </c>
      <c r="Q1561" t="s"/>
      <c r="R1561" t="s">
        <v>117</v>
      </c>
      <c r="S1561" t="s">
        <v>422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HYPERLINK("https://hotel-media.eclerx.com/savepage/tk_1545988109716629_sr_70.html","info")</f>
        <v/>
      </c>
      <c r="AA1561" t="n">
        <v>-3172574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/>
      <c r="AO1561" t="s"/>
      <c r="AP1561" t="n">
        <v>17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3172574</v>
      </c>
      <c r="AZ1561" t="s">
        <v>417</v>
      </c>
      <c r="BA1561" t="s"/>
      <c r="BB1561" t="n">
        <v>6199529</v>
      </c>
      <c r="BC1561" t="n">
        <v>42.680722</v>
      </c>
      <c r="BD1561" t="n">
        <v>42.680722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415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51.33</v>
      </c>
      <c r="L1562" t="s">
        <v>77</v>
      </c>
      <c r="M1562" t="s"/>
      <c r="N1562" t="s">
        <v>418</v>
      </c>
      <c r="O1562" t="s">
        <v>79</v>
      </c>
      <c r="P1562" t="s">
        <v>415</v>
      </c>
      <c r="Q1562" t="s"/>
      <c r="R1562" t="s">
        <v>117</v>
      </c>
      <c r="S1562" t="s">
        <v>422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HYPERLINK("https://hotel-media.eclerx.com/savepage/tk_1545988109716629_sr_70.html","info")</f>
        <v/>
      </c>
      <c r="AA1562" t="n">
        <v>-3172574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/>
      <c r="AO1562" t="s"/>
      <c r="AP1562" t="n">
        <v>17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3172574</v>
      </c>
      <c r="AZ1562" t="s">
        <v>417</v>
      </c>
      <c r="BA1562" t="s"/>
      <c r="BB1562" t="n">
        <v>6199529</v>
      </c>
      <c r="BC1562" t="n">
        <v>42.680722</v>
      </c>
      <c r="BD1562" t="n">
        <v>42.680722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415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51.33</v>
      </c>
      <c r="L1563" t="s">
        <v>77</v>
      </c>
      <c r="M1563" t="s"/>
      <c r="N1563" t="s">
        <v>423</v>
      </c>
      <c r="O1563" t="s">
        <v>79</v>
      </c>
      <c r="P1563" t="s">
        <v>415</v>
      </c>
      <c r="Q1563" t="s"/>
      <c r="R1563" t="s">
        <v>117</v>
      </c>
      <c r="S1563" t="s">
        <v>422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HYPERLINK("https://hotel-media.eclerx.com/savepage/tk_1545988109716629_sr_70.html","info")</f>
        <v/>
      </c>
      <c r="AA1563" t="n">
        <v>-3172574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/>
      <c r="AO1563" t="s"/>
      <c r="AP1563" t="n">
        <v>17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3172574</v>
      </c>
      <c r="AZ1563" t="s">
        <v>417</v>
      </c>
      <c r="BA1563" t="s"/>
      <c r="BB1563" t="n">
        <v>6199529</v>
      </c>
      <c r="BC1563" t="n">
        <v>42.680722</v>
      </c>
      <c r="BD1563" t="n">
        <v>42.680722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415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51.33</v>
      </c>
      <c r="L1564" t="s">
        <v>77</v>
      </c>
      <c r="M1564" t="s"/>
      <c r="N1564" t="s">
        <v>93</v>
      </c>
      <c r="O1564" t="s">
        <v>79</v>
      </c>
      <c r="P1564" t="s">
        <v>415</v>
      </c>
      <c r="Q1564" t="s"/>
      <c r="R1564" t="s">
        <v>117</v>
      </c>
      <c r="S1564" t="s">
        <v>422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HYPERLINK("https://hotel-media.eclerx.com/savepage/tk_1545988109716629_sr_70.html","info")</f>
        <v/>
      </c>
      <c r="AA1564" t="n">
        <v>-3172574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/>
      <c r="AO1564" t="s"/>
      <c r="AP1564" t="n">
        <v>17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3172574</v>
      </c>
      <c r="AZ1564" t="s">
        <v>417</v>
      </c>
      <c r="BA1564" t="s"/>
      <c r="BB1564" t="n">
        <v>6199529</v>
      </c>
      <c r="BC1564" t="n">
        <v>42.680722</v>
      </c>
      <c r="BD1564" t="n">
        <v>42.680722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415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52</v>
      </c>
      <c r="L1565" t="s">
        <v>77</v>
      </c>
      <c r="M1565" t="s"/>
      <c r="N1565" t="s">
        <v>122</v>
      </c>
      <c r="O1565" t="s">
        <v>79</v>
      </c>
      <c r="P1565" t="s">
        <v>415</v>
      </c>
      <c r="Q1565" t="s"/>
      <c r="R1565" t="s">
        <v>117</v>
      </c>
      <c r="S1565" t="s">
        <v>101</v>
      </c>
      <c r="T1565" t="s">
        <v>82</v>
      </c>
      <c r="U1565" t="s"/>
      <c r="V1565" t="s">
        <v>83</v>
      </c>
      <c r="W1565" t="s">
        <v>105</v>
      </c>
      <c r="X1565" t="s"/>
      <c r="Y1565" t="s">
        <v>85</v>
      </c>
      <c r="Z1565">
        <f>HYPERLINK("https://hotel-media.eclerx.com/savepage/tk_1545988109716629_sr_70.html","info")</f>
        <v/>
      </c>
      <c r="AA1565" t="n">
        <v>-3172574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/>
      <c r="AO1565" t="s"/>
      <c r="AP1565" t="n">
        <v>17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3172574</v>
      </c>
      <c r="AZ1565" t="s">
        <v>417</v>
      </c>
      <c r="BA1565" t="s"/>
      <c r="BB1565" t="n">
        <v>6199529</v>
      </c>
      <c r="BC1565" t="n">
        <v>42.680722</v>
      </c>
      <c r="BD1565" t="n">
        <v>42.680722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415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60.33</v>
      </c>
      <c r="L1566" t="s">
        <v>77</v>
      </c>
      <c r="M1566" t="s"/>
      <c r="N1566" t="s">
        <v>423</v>
      </c>
      <c r="O1566" t="s">
        <v>79</v>
      </c>
      <c r="P1566" t="s">
        <v>415</v>
      </c>
      <c r="Q1566" t="s"/>
      <c r="R1566" t="s">
        <v>117</v>
      </c>
      <c r="S1566" t="s">
        <v>282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HYPERLINK("https://hotel-media.eclerx.com/savepage/tk_1545988109716629_sr_70.html","info")</f>
        <v/>
      </c>
      <c r="AA1566" t="n">
        <v>-3172574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/>
      <c r="AO1566" t="s"/>
      <c r="AP1566" t="n">
        <v>17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3172574</v>
      </c>
      <c r="AZ1566" t="s">
        <v>417</v>
      </c>
      <c r="BA1566" t="s"/>
      <c r="BB1566" t="n">
        <v>6199529</v>
      </c>
      <c r="BC1566" t="n">
        <v>42.680722</v>
      </c>
      <c r="BD1566" t="n">
        <v>42.680722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415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74.33</v>
      </c>
      <c r="L1567" t="s">
        <v>77</v>
      </c>
      <c r="M1567" t="s"/>
      <c r="N1567" t="s">
        <v>424</v>
      </c>
      <c r="O1567" t="s">
        <v>79</v>
      </c>
      <c r="P1567" t="s">
        <v>415</v>
      </c>
      <c r="Q1567" t="s"/>
      <c r="R1567" t="s">
        <v>117</v>
      </c>
      <c r="S1567" t="s">
        <v>304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HYPERLINK("https://hotel-media.eclerx.com/savepage/tk_1545988109716629_sr_70.html","info")</f>
        <v/>
      </c>
      <c r="AA1567" t="n">
        <v>-3172574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/>
      <c r="AO1567" t="s"/>
      <c r="AP1567" t="n">
        <v>17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3172574</v>
      </c>
      <c r="AZ1567" t="s">
        <v>417</v>
      </c>
      <c r="BA1567" t="s"/>
      <c r="BB1567" t="n">
        <v>6199529</v>
      </c>
      <c r="BC1567" t="n">
        <v>42.680722</v>
      </c>
      <c r="BD1567" t="n">
        <v>42.680722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415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87.33</v>
      </c>
      <c r="L1568" t="s">
        <v>77</v>
      </c>
      <c r="M1568" t="s"/>
      <c r="N1568" t="s">
        <v>424</v>
      </c>
      <c r="O1568" t="s">
        <v>79</v>
      </c>
      <c r="P1568" t="s">
        <v>415</v>
      </c>
      <c r="Q1568" t="s"/>
      <c r="R1568" t="s">
        <v>117</v>
      </c>
      <c r="S1568" t="s">
        <v>425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HYPERLINK("https://hotel-media.eclerx.com/savepage/tk_1545988109716629_sr_70.html","info")</f>
        <v/>
      </c>
      <c r="AA1568" t="n">
        <v>-3172574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/>
      <c r="AO1568" t="s"/>
      <c r="AP1568" t="n">
        <v>17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3172574</v>
      </c>
      <c r="AZ1568" t="s">
        <v>417</v>
      </c>
      <c r="BA1568" t="s"/>
      <c r="BB1568" t="n">
        <v>6199529</v>
      </c>
      <c r="BC1568" t="n">
        <v>42.680722</v>
      </c>
      <c r="BD1568" t="n">
        <v>42.680722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415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131</v>
      </c>
      <c r="L1569" t="s">
        <v>77</v>
      </c>
      <c r="M1569" t="s"/>
      <c r="N1569" t="s">
        <v>426</v>
      </c>
      <c r="O1569" t="s">
        <v>79</v>
      </c>
      <c r="P1569" t="s">
        <v>415</v>
      </c>
      <c r="Q1569" t="s"/>
      <c r="R1569" t="s">
        <v>117</v>
      </c>
      <c r="S1569" t="s">
        <v>427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HYPERLINK("https://hotel-media.eclerx.com/savepage/tk_1545988109716629_sr_70.html","info")</f>
        <v/>
      </c>
      <c r="AA1569" t="n">
        <v>-3172574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/>
      <c r="AO1569" t="s"/>
      <c r="AP1569" t="n">
        <v>17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3172574</v>
      </c>
      <c r="AZ1569" t="s">
        <v>417</v>
      </c>
      <c r="BA1569" t="s"/>
      <c r="BB1569" t="n">
        <v>6199529</v>
      </c>
      <c r="BC1569" t="n">
        <v>42.680722</v>
      </c>
      <c r="BD1569" t="n">
        <v>42.680722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415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141.67</v>
      </c>
      <c r="L1570" t="s">
        <v>77</v>
      </c>
      <c r="M1570" t="s"/>
      <c r="N1570" t="s">
        <v>426</v>
      </c>
      <c r="O1570" t="s">
        <v>79</v>
      </c>
      <c r="P1570" t="s">
        <v>415</v>
      </c>
      <c r="Q1570" t="s"/>
      <c r="R1570" t="s">
        <v>117</v>
      </c>
      <c r="S1570" t="s">
        <v>428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HYPERLINK("https://hotel-media.eclerx.com/savepage/tk_1545988109716629_sr_70.html","info")</f>
        <v/>
      </c>
      <c r="AA1570" t="n">
        <v>-3172574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/>
      <c r="AO1570" t="s"/>
      <c r="AP1570" t="n">
        <v>17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3172574</v>
      </c>
      <c r="AZ1570" t="s">
        <v>417</v>
      </c>
      <c r="BA1570" t="s"/>
      <c r="BB1570" t="n">
        <v>6199529</v>
      </c>
      <c r="BC1570" t="n">
        <v>42.680722</v>
      </c>
      <c r="BD1570" t="n">
        <v>42.680722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882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29</v>
      </c>
      <c r="L1571" t="s">
        <v>77</v>
      </c>
      <c r="M1571" t="s"/>
      <c r="N1571" t="s">
        <v>122</v>
      </c>
      <c r="O1571" t="s">
        <v>79</v>
      </c>
      <c r="P1571" t="s">
        <v>882</v>
      </c>
      <c r="Q1571" t="s"/>
      <c r="R1571" t="s">
        <v>80</v>
      </c>
      <c r="S1571" t="s">
        <v>132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HYPERLINK("https://hotel-media.eclerx.com/savepage/tk_1545988326583521_sr_71.html","info")</f>
        <v/>
      </c>
      <c r="AA1571" t="n">
        <v>-3449341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/>
      <c r="AO1571" t="s"/>
      <c r="AP1571" t="n">
        <v>63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3449341</v>
      </c>
      <c r="AZ1571" t="s">
        <v>883</v>
      </c>
      <c r="BA1571" t="s"/>
      <c r="BB1571" t="n">
        <v>112064</v>
      </c>
      <c r="BC1571" t="n">
        <v>42.7045</v>
      </c>
      <c r="BD1571" t="n">
        <v>42.7045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882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29.33</v>
      </c>
      <c r="L1572" t="s">
        <v>77</v>
      </c>
      <c r="M1572" t="s"/>
      <c r="N1572" t="s">
        <v>122</v>
      </c>
      <c r="O1572" t="s">
        <v>79</v>
      </c>
      <c r="P1572" t="s">
        <v>882</v>
      </c>
      <c r="Q1572" t="s"/>
      <c r="R1572" t="s">
        <v>80</v>
      </c>
      <c r="S1572" t="s">
        <v>181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HYPERLINK("https://hotel-media.eclerx.com/savepage/tk_1545988326583521_sr_71.html","info")</f>
        <v/>
      </c>
      <c r="AA1572" t="n">
        <v>-3449341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/>
      <c r="AO1572" t="s"/>
      <c r="AP1572" t="n">
        <v>63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3449341</v>
      </c>
      <c r="AZ1572" t="s">
        <v>883</v>
      </c>
      <c r="BA1572" t="s"/>
      <c r="BB1572" t="n">
        <v>112064</v>
      </c>
      <c r="BC1572" t="n">
        <v>42.7045</v>
      </c>
      <c r="BD1572" t="n">
        <v>42.7045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882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30.67</v>
      </c>
      <c r="L1573" t="s">
        <v>77</v>
      </c>
      <c r="M1573" t="s"/>
      <c r="N1573" t="s">
        <v>884</v>
      </c>
      <c r="O1573" t="s">
        <v>79</v>
      </c>
      <c r="P1573" t="s">
        <v>882</v>
      </c>
      <c r="Q1573" t="s"/>
      <c r="R1573" t="s">
        <v>80</v>
      </c>
      <c r="S1573" t="s">
        <v>222</v>
      </c>
      <c r="T1573" t="s">
        <v>82</v>
      </c>
      <c r="U1573" t="s"/>
      <c r="V1573" t="s">
        <v>83</v>
      </c>
      <c r="W1573" t="s">
        <v>105</v>
      </c>
      <c r="X1573" t="s"/>
      <c r="Y1573" t="s">
        <v>85</v>
      </c>
      <c r="Z1573">
        <f>HYPERLINK("https://hotel-media.eclerx.com/savepage/tk_1545988326583521_sr_71.html","info")</f>
        <v/>
      </c>
      <c r="AA1573" t="n">
        <v>-3449341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/>
      <c r="AO1573" t="s"/>
      <c r="AP1573" t="n">
        <v>63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3449341</v>
      </c>
      <c r="AZ1573" t="s">
        <v>883</v>
      </c>
      <c r="BA1573" t="s"/>
      <c r="BB1573" t="n">
        <v>112064</v>
      </c>
      <c r="BC1573" t="n">
        <v>42.7045</v>
      </c>
      <c r="BD1573" t="n">
        <v>42.7045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882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31</v>
      </c>
      <c r="L1574" t="s">
        <v>77</v>
      </c>
      <c r="M1574" t="s"/>
      <c r="N1574" t="s">
        <v>884</v>
      </c>
      <c r="O1574" t="s">
        <v>79</v>
      </c>
      <c r="P1574" t="s">
        <v>882</v>
      </c>
      <c r="Q1574" t="s"/>
      <c r="R1574" t="s">
        <v>80</v>
      </c>
      <c r="S1574" t="s">
        <v>348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HYPERLINK("https://hotel-media.eclerx.com/savepage/tk_1545988326583521_sr_71.html","info")</f>
        <v/>
      </c>
      <c r="AA1574" t="n">
        <v>-3449341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/>
      <c r="AO1574" t="s"/>
      <c r="AP1574" t="n">
        <v>63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3449341</v>
      </c>
      <c r="AZ1574" t="s">
        <v>883</v>
      </c>
      <c r="BA1574" t="s"/>
      <c r="BB1574" t="n">
        <v>112064</v>
      </c>
      <c r="BC1574" t="n">
        <v>42.7045</v>
      </c>
      <c r="BD1574" t="n">
        <v>42.7045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882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32.67</v>
      </c>
      <c r="L1575" t="s">
        <v>77</v>
      </c>
      <c r="M1575" t="s"/>
      <c r="N1575" t="s">
        <v>184</v>
      </c>
      <c r="O1575" t="s">
        <v>79</v>
      </c>
      <c r="P1575" t="s">
        <v>882</v>
      </c>
      <c r="Q1575" t="s"/>
      <c r="R1575" t="s">
        <v>80</v>
      </c>
      <c r="S1575" t="s">
        <v>81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HYPERLINK("https://hotel-media.eclerx.com/savepage/tk_1545988326583521_sr_71.html","info")</f>
        <v/>
      </c>
      <c r="AA1575" t="n">
        <v>-3449341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/>
      <c r="AO1575" t="s"/>
      <c r="AP1575" t="n">
        <v>63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3449341</v>
      </c>
      <c r="AZ1575" t="s">
        <v>883</v>
      </c>
      <c r="BA1575" t="s"/>
      <c r="BB1575" t="n">
        <v>112064</v>
      </c>
      <c r="BC1575" t="n">
        <v>42.7045</v>
      </c>
      <c r="BD1575" t="n">
        <v>42.7045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882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35</v>
      </c>
      <c r="L1576" t="s">
        <v>77</v>
      </c>
      <c r="M1576" t="s"/>
      <c r="N1576" t="s">
        <v>184</v>
      </c>
      <c r="O1576" t="s">
        <v>79</v>
      </c>
      <c r="P1576" t="s">
        <v>882</v>
      </c>
      <c r="Q1576" t="s"/>
      <c r="R1576" t="s">
        <v>80</v>
      </c>
      <c r="S1576" t="s">
        <v>94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HYPERLINK("https://hotel-media.eclerx.com/savepage/tk_1545988326583521_sr_71.html","info")</f>
        <v/>
      </c>
      <c r="AA1576" t="n">
        <v>-3449341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/>
      <c r="AO1576" t="s"/>
      <c r="AP1576" t="n">
        <v>63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3449341</v>
      </c>
      <c r="AZ1576" t="s">
        <v>883</v>
      </c>
      <c r="BA1576" t="s"/>
      <c r="BB1576" t="n">
        <v>112064</v>
      </c>
      <c r="BC1576" t="n">
        <v>42.7045</v>
      </c>
      <c r="BD1576" t="n">
        <v>42.7045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885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52.33</v>
      </c>
      <c r="L1577" t="s">
        <v>77</v>
      </c>
      <c r="M1577" t="s"/>
      <c r="N1577" t="s">
        <v>122</v>
      </c>
      <c r="O1577" t="s">
        <v>79</v>
      </c>
      <c r="P1577" t="s">
        <v>885</v>
      </c>
      <c r="Q1577" t="s"/>
      <c r="R1577" t="s">
        <v>162</v>
      </c>
      <c r="S1577" t="s">
        <v>358</v>
      </c>
      <c r="T1577" t="s">
        <v>82</v>
      </c>
      <c r="U1577" t="s"/>
      <c r="V1577" t="s">
        <v>83</v>
      </c>
      <c r="W1577" t="s">
        <v>105</v>
      </c>
      <c r="X1577" t="s"/>
      <c r="Y1577" t="s">
        <v>85</v>
      </c>
      <c r="Z1577">
        <f>HYPERLINK("https://hotel-media.eclerx.com/savepage/tk_15459882564008057_sr_71.html","info")</f>
        <v/>
      </c>
      <c r="AA1577" t="n">
        <v>-2329680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/>
      <c r="AO1577" t="s"/>
      <c r="AP1577" t="n">
        <v>48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2329680</v>
      </c>
      <c r="AZ1577" t="s">
        <v>886</v>
      </c>
      <c r="BA1577" t="s"/>
      <c r="BB1577" t="n">
        <v>316485</v>
      </c>
      <c r="BC1577" t="n">
        <v>42.6251</v>
      </c>
      <c r="BD1577" t="n">
        <v>42.6251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885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52.33</v>
      </c>
      <c r="L1578" t="s">
        <v>77</v>
      </c>
      <c r="M1578" t="s"/>
      <c r="N1578" t="s">
        <v>887</v>
      </c>
      <c r="O1578" t="s">
        <v>79</v>
      </c>
      <c r="P1578" t="s">
        <v>885</v>
      </c>
      <c r="Q1578" t="s"/>
      <c r="R1578" t="s">
        <v>162</v>
      </c>
      <c r="S1578" t="s">
        <v>358</v>
      </c>
      <c r="T1578" t="s">
        <v>82</v>
      </c>
      <c r="U1578" t="s"/>
      <c r="V1578" t="s">
        <v>83</v>
      </c>
      <c r="W1578" t="s">
        <v>105</v>
      </c>
      <c r="X1578" t="s"/>
      <c r="Y1578" t="s">
        <v>85</v>
      </c>
      <c r="Z1578">
        <f>HYPERLINK("https://hotel-media.eclerx.com/savepage/tk_15459882564008057_sr_71.html","info")</f>
        <v/>
      </c>
      <c r="AA1578" t="n">
        <v>-2329680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/>
      <c r="AO1578" t="s"/>
      <c r="AP1578" t="n">
        <v>48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2329680</v>
      </c>
      <c r="AZ1578" t="s">
        <v>886</v>
      </c>
      <c r="BA1578" t="s"/>
      <c r="BB1578" t="n">
        <v>316485</v>
      </c>
      <c r="BC1578" t="n">
        <v>42.6251</v>
      </c>
      <c r="BD1578" t="n">
        <v>42.6251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885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53</v>
      </c>
      <c r="L1579" t="s">
        <v>77</v>
      </c>
      <c r="M1579" t="s"/>
      <c r="N1579" t="s">
        <v>888</v>
      </c>
      <c r="O1579" t="s">
        <v>79</v>
      </c>
      <c r="P1579" t="s">
        <v>885</v>
      </c>
      <c r="Q1579" t="s"/>
      <c r="R1579" t="s">
        <v>162</v>
      </c>
      <c r="S1579" t="s">
        <v>219</v>
      </c>
      <c r="T1579" t="s">
        <v>82</v>
      </c>
      <c r="U1579" t="s"/>
      <c r="V1579" t="s">
        <v>83</v>
      </c>
      <c r="W1579" t="s">
        <v>105</v>
      </c>
      <c r="X1579" t="s"/>
      <c r="Y1579" t="s">
        <v>85</v>
      </c>
      <c r="Z1579">
        <f>HYPERLINK("https://hotel-media.eclerx.com/savepage/tk_15459882564008057_sr_71.html","info")</f>
        <v/>
      </c>
      <c r="AA1579" t="n">
        <v>-2329680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/>
      <c r="AO1579" t="s"/>
      <c r="AP1579" t="n">
        <v>48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2329680</v>
      </c>
      <c r="AZ1579" t="s">
        <v>886</v>
      </c>
      <c r="BA1579" t="s"/>
      <c r="BB1579" t="n">
        <v>316485</v>
      </c>
      <c r="BC1579" t="n">
        <v>42.6251</v>
      </c>
      <c r="BD1579" t="n">
        <v>42.6251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885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60.67</v>
      </c>
      <c r="L1580" t="s">
        <v>77</v>
      </c>
      <c r="M1580" t="s"/>
      <c r="N1580" t="s">
        <v>887</v>
      </c>
      <c r="O1580" t="s">
        <v>79</v>
      </c>
      <c r="P1580" t="s">
        <v>885</v>
      </c>
      <c r="Q1580" t="s"/>
      <c r="R1580" t="s">
        <v>162</v>
      </c>
      <c r="S1580" t="s">
        <v>889</v>
      </c>
      <c r="T1580" t="s">
        <v>82</v>
      </c>
      <c r="U1580" t="s"/>
      <c r="V1580" t="s">
        <v>83</v>
      </c>
      <c r="W1580" t="s">
        <v>105</v>
      </c>
      <c r="X1580" t="s"/>
      <c r="Y1580" t="s">
        <v>85</v>
      </c>
      <c r="Z1580">
        <f>HYPERLINK("https://hotel-media.eclerx.com/savepage/tk_15459882564008057_sr_71.html","info")</f>
        <v/>
      </c>
      <c r="AA1580" t="n">
        <v>-2329680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/>
      <c r="AO1580" t="s"/>
      <c r="AP1580" t="n">
        <v>48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2329680</v>
      </c>
      <c r="AZ1580" t="s">
        <v>886</v>
      </c>
      <c r="BA1580" t="s"/>
      <c r="BB1580" t="n">
        <v>316485</v>
      </c>
      <c r="BC1580" t="n">
        <v>42.6251</v>
      </c>
      <c r="BD1580" t="n">
        <v>42.6251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885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60.67</v>
      </c>
      <c r="L1581" t="s">
        <v>77</v>
      </c>
      <c r="M1581" t="s"/>
      <c r="N1581" t="s">
        <v>122</v>
      </c>
      <c r="O1581" t="s">
        <v>79</v>
      </c>
      <c r="P1581" t="s">
        <v>885</v>
      </c>
      <c r="Q1581" t="s"/>
      <c r="R1581" t="s">
        <v>162</v>
      </c>
      <c r="S1581" t="s">
        <v>889</v>
      </c>
      <c r="T1581" t="s">
        <v>82</v>
      </c>
      <c r="U1581" t="s"/>
      <c r="V1581" t="s">
        <v>83</v>
      </c>
      <c r="W1581" t="s">
        <v>105</v>
      </c>
      <c r="X1581" t="s"/>
      <c r="Y1581" t="s">
        <v>85</v>
      </c>
      <c r="Z1581">
        <f>HYPERLINK("https://hotel-media.eclerx.com/savepage/tk_15459882564008057_sr_71.html","info")</f>
        <v/>
      </c>
      <c r="AA1581" t="n">
        <v>-2329680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/>
      <c r="AO1581" t="s"/>
      <c r="AP1581" t="n">
        <v>48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2329680</v>
      </c>
      <c r="AZ1581" t="s">
        <v>886</v>
      </c>
      <c r="BA1581" t="s"/>
      <c r="BB1581" t="n">
        <v>316485</v>
      </c>
      <c r="BC1581" t="n">
        <v>42.6251</v>
      </c>
      <c r="BD1581" t="n">
        <v>42.6251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885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61</v>
      </c>
      <c r="L1582" t="s">
        <v>77</v>
      </c>
      <c r="M1582" t="s"/>
      <c r="N1582" t="s">
        <v>890</v>
      </c>
      <c r="O1582" t="s">
        <v>79</v>
      </c>
      <c r="P1582" t="s">
        <v>885</v>
      </c>
      <c r="Q1582" t="s"/>
      <c r="R1582" t="s">
        <v>162</v>
      </c>
      <c r="S1582" t="s">
        <v>236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HYPERLINK("https://hotel-media.eclerx.com/savepage/tk_15459882564008057_sr_71.html","info")</f>
        <v/>
      </c>
      <c r="AA1582" t="n">
        <v>-2329680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/>
      <c r="AO1582" t="s"/>
      <c r="AP1582" t="n">
        <v>48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2329680</v>
      </c>
      <c r="AZ1582" t="s">
        <v>886</v>
      </c>
      <c r="BA1582" t="s"/>
      <c r="BB1582" t="n">
        <v>316485</v>
      </c>
      <c r="BC1582" t="n">
        <v>42.6251</v>
      </c>
      <c r="BD1582" t="n">
        <v>42.6251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885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61</v>
      </c>
      <c r="L1583" t="s">
        <v>77</v>
      </c>
      <c r="M1583" t="s"/>
      <c r="N1583" t="s">
        <v>888</v>
      </c>
      <c r="O1583" t="s">
        <v>79</v>
      </c>
      <c r="P1583" t="s">
        <v>885</v>
      </c>
      <c r="Q1583" t="s"/>
      <c r="R1583" t="s">
        <v>162</v>
      </c>
      <c r="S1583" t="s">
        <v>236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HYPERLINK("https://hotel-media.eclerx.com/savepage/tk_15459882564008057_sr_71.html","info")</f>
        <v/>
      </c>
      <c r="AA1583" t="n">
        <v>-2329680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/>
      <c r="AO1583" t="s"/>
      <c r="AP1583" t="n">
        <v>48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2329680</v>
      </c>
      <c r="AZ1583" t="s">
        <v>886</v>
      </c>
      <c r="BA1583" t="s"/>
      <c r="BB1583" t="n">
        <v>316485</v>
      </c>
      <c r="BC1583" t="n">
        <v>42.6251</v>
      </c>
      <c r="BD1583" t="n">
        <v>42.6251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885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61.33</v>
      </c>
      <c r="L1584" t="s">
        <v>77</v>
      </c>
      <c r="M1584" t="s"/>
      <c r="N1584" t="s">
        <v>888</v>
      </c>
      <c r="O1584" t="s">
        <v>79</v>
      </c>
      <c r="P1584" t="s">
        <v>885</v>
      </c>
      <c r="Q1584" t="s"/>
      <c r="R1584" t="s">
        <v>162</v>
      </c>
      <c r="S1584" t="s">
        <v>635</v>
      </c>
      <c r="T1584" t="s">
        <v>82</v>
      </c>
      <c r="U1584" t="s"/>
      <c r="V1584" t="s">
        <v>83</v>
      </c>
      <c r="W1584" t="s">
        <v>105</v>
      </c>
      <c r="X1584" t="s"/>
      <c r="Y1584" t="s">
        <v>85</v>
      </c>
      <c r="Z1584">
        <f>HYPERLINK("https://hotel-media.eclerx.com/savepage/tk_15459882564008057_sr_71.html","info")</f>
        <v/>
      </c>
      <c r="AA1584" t="n">
        <v>-2329680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/>
      <c r="AO1584" t="s"/>
      <c r="AP1584" t="n">
        <v>48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2329680</v>
      </c>
      <c r="AZ1584" t="s">
        <v>886</v>
      </c>
      <c r="BA1584" t="s"/>
      <c r="BB1584" t="n">
        <v>316485</v>
      </c>
      <c r="BC1584" t="n">
        <v>42.6251</v>
      </c>
      <c r="BD1584" t="n">
        <v>42.6251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885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63.67</v>
      </c>
      <c r="L1585" t="s">
        <v>77</v>
      </c>
      <c r="M1585" t="s"/>
      <c r="N1585" t="s">
        <v>891</v>
      </c>
      <c r="O1585" t="s">
        <v>79</v>
      </c>
      <c r="P1585" t="s">
        <v>885</v>
      </c>
      <c r="Q1585" t="s"/>
      <c r="R1585" t="s">
        <v>162</v>
      </c>
      <c r="S1585" t="s">
        <v>299</v>
      </c>
      <c r="T1585" t="s">
        <v>82</v>
      </c>
      <c r="U1585" t="s"/>
      <c r="V1585" t="s">
        <v>83</v>
      </c>
      <c r="W1585" t="s">
        <v>105</v>
      </c>
      <c r="X1585" t="s"/>
      <c r="Y1585" t="s">
        <v>85</v>
      </c>
      <c r="Z1585">
        <f>HYPERLINK("https://hotel-media.eclerx.com/savepage/tk_15459882564008057_sr_71.html","info")</f>
        <v/>
      </c>
      <c r="AA1585" t="n">
        <v>-2329680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/>
      <c r="AO1585" t="s"/>
      <c r="AP1585" t="n">
        <v>48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2329680</v>
      </c>
      <c r="AZ1585" t="s">
        <v>886</v>
      </c>
      <c r="BA1585" t="s"/>
      <c r="BB1585" t="n">
        <v>316485</v>
      </c>
      <c r="BC1585" t="n">
        <v>42.6251</v>
      </c>
      <c r="BD1585" t="n">
        <v>42.6251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885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64</v>
      </c>
      <c r="L1586" t="s">
        <v>77</v>
      </c>
      <c r="M1586" t="s"/>
      <c r="N1586" t="s">
        <v>892</v>
      </c>
      <c r="O1586" t="s">
        <v>79</v>
      </c>
      <c r="P1586" t="s">
        <v>885</v>
      </c>
      <c r="Q1586" t="s"/>
      <c r="R1586" t="s">
        <v>162</v>
      </c>
      <c r="S1586" t="s">
        <v>204</v>
      </c>
      <c r="T1586" t="s">
        <v>82</v>
      </c>
      <c r="U1586" t="s"/>
      <c r="V1586" t="s">
        <v>83</v>
      </c>
      <c r="W1586" t="s">
        <v>105</v>
      </c>
      <c r="X1586" t="s"/>
      <c r="Y1586" t="s">
        <v>85</v>
      </c>
      <c r="Z1586">
        <f>HYPERLINK("https://hotel-media.eclerx.com/savepage/tk_15459882564008057_sr_71.html","info")</f>
        <v/>
      </c>
      <c r="AA1586" t="n">
        <v>-2329680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/>
      <c r="AO1586" t="s"/>
      <c r="AP1586" t="n">
        <v>48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2329680</v>
      </c>
      <c r="AZ1586" t="s">
        <v>886</v>
      </c>
      <c r="BA1586" t="s"/>
      <c r="BB1586" t="n">
        <v>316485</v>
      </c>
      <c r="BC1586" t="n">
        <v>42.6251</v>
      </c>
      <c r="BD1586" t="n">
        <v>42.6251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885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66.33</v>
      </c>
      <c r="L1587" t="s">
        <v>77</v>
      </c>
      <c r="M1587" t="s"/>
      <c r="N1587" t="s">
        <v>312</v>
      </c>
      <c r="O1587" t="s">
        <v>79</v>
      </c>
      <c r="P1587" t="s">
        <v>885</v>
      </c>
      <c r="Q1587" t="s"/>
      <c r="R1587" t="s">
        <v>162</v>
      </c>
      <c r="S1587" t="s">
        <v>519</v>
      </c>
      <c r="T1587" t="s">
        <v>82</v>
      </c>
      <c r="U1587" t="s"/>
      <c r="V1587" t="s">
        <v>83</v>
      </c>
      <c r="W1587" t="s">
        <v>105</v>
      </c>
      <c r="X1587" t="s"/>
      <c r="Y1587" t="s">
        <v>85</v>
      </c>
      <c r="Z1587">
        <f>HYPERLINK("https://hotel-media.eclerx.com/savepage/tk_15459882564008057_sr_71.html","info")</f>
        <v/>
      </c>
      <c r="AA1587" t="n">
        <v>-2329680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/>
      <c r="AO1587" t="s"/>
      <c r="AP1587" t="n">
        <v>48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2329680</v>
      </c>
      <c r="AZ1587" t="s">
        <v>886</v>
      </c>
      <c r="BA1587" t="s"/>
      <c r="BB1587" t="n">
        <v>316485</v>
      </c>
      <c r="BC1587" t="n">
        <v>42.6251</v>
      </c>
      <c r="BD1587" t="n">
        <v>42.6251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885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67</v>
      </c>
      <c r="L1588" t="s">
        <v>77</v>
      </c>
      <c r="M1588" t="s"/>
      <c r="N1588" t="s">
        <v>443</v>
      </c>
      <c r="O1588" t="s">
        <v>79</v>
      </c>
      <c r="P1588" t="s">
        <v>885</v>
      </c>
      <c r="Q1588" t="s"/>
      <c r="R1588" t="s">
        <v>162</v>
      </c>
      <c r="S1588" t="s">
        <v>491</v>
      </c>
      <c r="T1588" t="s">
        <v>82</v>
      </c>
      <c r="U1588" t="s"/>
      <c r="V1588" t="s">
        <v>83</v>
      </c>
      <c r="W1588" t="s">
        <v>105</v>
      </c>
      <c r="X1588" t="s"/>
      <c r="Y1588" t="s">
        <v>85</v>
      </c>
      <c r="Z1588">
        <f>HYPERLINK("https://hotel-media.eclerx.com/savepage/tk_15459882564008057_sr_71.html","info")</f>
        <v/>
      </c>
      <c r="AA1588" t="n">
        <v>-2329680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/>
      <c r="AO1588" t="s"/>
      <c r="AP1588" t="n">
        <v>48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2329680</v>
      </c>
      <c r="AZ1588" t="s">
        <v>886</v>
      </c>
      <c r="BA1588" t="s"/>
      <c r="BB1588" t="n">
        <v>316485</v>
      </c>
      <c r="BC1588" t="n">
        <v>42.6251</v>
      </c>
      <c r="BD1588" t="n">
        <v>42.6251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885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69.33</v>
      </c>
      <c r="L1589" t="s">
        <v>77</v>
      </c>
      <c r="M1589" t="s"/>
      <c r="N1589" t="s">
        <v>888</v>
      </c>
      <c r="O1589" t="s">
        <v>79</v>
      </c>
      <c r="P1589" t="s">
        <v>885</v>
      </c>
      <c r="Q1589" t="s"/>
      <c r="R1589" t="s">
        <v>162</v>
      </c>
      <c r="S1589" t="s">
        <v>195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HYPERLINK("https://hotel-media.eclerx.com/savepage/tk_15459882564008057_sr_71.html","info")</f>
        <v/>
      </c>
      <c r="AA1589" t="n">
        <v>-2329680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/>
      <c r="AO1589" t="s"/>
      <c r="AP1589" t="n">
        <v>48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2329680</v>
      </c>
      <c r="AZ1589" t="s">
        <v>886</v>
      </c>
      <c r="BA1589" t="s"/>
      <c r="BB1589" t="n">
        <v>316485</v>
      </c>
      <c r="BC1589" t="n">
        <v>42.6251</v>
      </c>
      <c r="BD1589" t="n">
        <v>42.6251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885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69.33</v>
      </c>
      <c r="L1590" t="s">
        <v>77</v>
      </c>
      <c r="M1590" t="s"/>
      <c r="N1590" t="s">
        <v>890</v>
      </c>
      <c r="O1590" t="s">
        <v>79</v>
      </c>
      <c r="P1590" t="s">
        <v>885</v>
      </c>
      <c r="Q1590" t="s"/>
      <c r="R1590" t="s">
        <v>162</v>
      </c>
      <c r="S1590" t="s">
        <v>195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HYPERLINK("https://hotel-media.eclerx.com/savepage/tk_15459882564008057_sr_71.html","info")</f>
        <v/>
      </c>
      <c r="AA1590" t="n">
        <v>-2329680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/>
      <c r="AO1590" t="s"/>
      <c r="AP1590" t="n">
        <v>48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2329680</v>
      </c>
      <c r="AZ1590" t="s">
        <v>886</v>
      </c>
      <c r="BA1590" t="s"/>
      <c r="BB1590" t="n">
        <v>316485</v>
      </c>
      <c r="BC1590" t="n">
        <v>42.6251</v>
      </c>
      <c r="BD1590" t="n">
        <v>42.6251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885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72.33</v>
      </c>
      <c r="L1591" t="s">
        <v>77</v>
      </c>
      <c r="M1591" t="s"/>
      <c r="N1591" t="s">
        <v>892</v>
      </c>
      <c r="O1591" t="s">
        <v>79</v>
      </c>
      <c r="P1591" t="s">
        <v>885</v>
      </c>
      <c r="Q1591" t="s"/>
      <c r="R1591" t="s">
        <v>162</v>
      </c>
      <c r="S1591" t="s">
        <v>238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HYPERLINK("https://hotel-media.eclerx.com/savepage/tk_15459882564008057_sr_71.html","info")</f>
        <v/>
      </c>
      <c r="AA1591" t="n">
        <v>-2329680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/>
      <c r="AO1591" t="s"/>
      <c r="AP1591" t="n">
        <v>48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2329680</v>
      </c>
      <c r="AZ1591" t="s">
        <v>886</v>
      </c>
      <c r="BA1591" t="s"/>
      <c r="BB1591" t="n">
        <v>316485</v>
      </c>
      <c r="BC1591" t="n">
        <v>42.6251</v>
      </c>
      <c r="BD1591" t="n">
        <v>42.6251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885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74</v>
      </c>
      <c r="L1592" t="s">
        <v>77</v>
      </c>
      <c r="M1592" t="s"/>
      <c r="N1592" t="s">
        <v>891</v>
      </c>
      <c r="O1592" t="s">
        <v>79</v>
      </c>
      <c r="P1592" t="s">
        <v>885</v>
      </c>
      <c r="Q1592" t="s"/>
      <c r="R1592" t="s">
        <v>162</v>
      </c>
      <c r="S1592" t="s">
        <v>893</v>
      </c>
      <c r="T1592" t="s">
        <v>82</v>
      </c>
      <c r="U1592" t="s"/>
      <c r="V1592" t="s">
        <v>83</v>
      </c>
      <c r="W1592" t="s">
        <v>105</v>
      </c>
      <c r="X1592" t="s"/>
      <c r="Y1592" t="s">
        <v>85</v>
      </c>
      <c r="Z1592">
        <f>HYPERLINK("https://hotel-media.eclerx.com/savepage/tk_15459882564008057_sr_71.html","info")</f>
        <v/>
      </c>
      <c r="AA1592" t="n">
        <v>-2329680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/>
      <c r="AO1592" t="s"/>
      <c r="AP1592" t="n">
        <v>48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2329680</v>
      </c>
      <c r="AZ1592" t="s">
        <v>886</v>
      </c>
      <c r="BA1592" t="s"/>
      <c r="BB1592" t="n">
        <v>316485</v>
      </c>
      <c r="BC1592" t="n">
        <v>42.6251</v>
      </c>
      <c r="BD1592" t="n">
        <v>42.6251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885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74.33</v>
      </c>
      <c r="L1593" t="s">
        <v>77</v>
      </c>
      <c r="M1593" t="s"/>
      <c r="N1593" t="s">
        <v>892</v>
      </c>
      <c r="O1593" t="s">
        <v>79</v>
      </c>
      <c r="P1593" t="s">
        <v>885</v>
      </c>
      <c r="Q1593" t="s"/>
      <c r="R1593" t="s">
        <v>162</v>
      </c>
      <c r="S1593" t="s">
        <v>304</v>
      </c>
      <c r="T1593" t="s">
        <v>82</v>
      </c>
      <c r="U1593" t="s"/>
      <c r="V1593" t="s">
        <v>83</v>
      </c>
      <c r="W1593" t="s">
        <v>105</v>
      </c>
      <c r="X1593" t="s"/>
      <c r="Y1593" t="s">
        <v>85</v>
      </c>
      <c r="Z1593">
        <f>HYPERLINK("https://hotel-media.eclerx.com/savepage/tk_15459882564008057_sr_71.html","info")</f>
        <v/>
      </c>
      <c r="AA1593" t="n">
        <v>-2329680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/>
      <c r="AO1593" t="s"/>
      <c r="AP1593" t="n">
        <v>48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2329680</v>
      </c>
      <c r="AZ1593" t="s">
        <v>886</v>
      </c>
      <c r="BA1593" t="s"/>
      <c r="BB1593" t="n">
        <v>316485</v>
      </c>
      <c r="BC1593" t="n">
        <v>42.6251</v>
      </c>
      <c r="BD1593" t="n">
        <v>42.6251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885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75.33</v>
      </c>
      <c r="L1594" t="s">
        <v>77</v>
      </c>
      <c r="M1594" t="s"/>
      <c r="N1594" t="s">
        <v>443</v>
      </c>
      <c r="O1594" t="s">
        <v>79</v>
      </c>
      <c r="P1594" t="s">
        <v>885</v>
      </c>
      <c r="Q1594" t="s"/>
      <c r="R1594" t="s">
        <v>162</v>
      </c>
      <c r="S1594" t="s">
        <v>505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HYPERLINK("https://hotel-media.eclerx.com/savepage/tk_15459882564008057_sr_71.html","info")</f>
        <v/>
      </c>
      <c r="AA1594" t="n">
        <v>-2329680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/>
      <c r="AO1594" t="s"/>
      <c r="AP1594" t="n">
        <v>48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2329680</v>
      </c>
      <c r="AZ1594" t="s">
        <v>886</v>
      </c>
      <c r="BA1594" t="s"/>
      <c r="BB1594" t="n">
        <v>316485</v>
      </c>
      <c r="BC1594" t="n">
        <v>42.6251</v>
      </c>
      <c r="BD1594" t="n">
        <v>42.6251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885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77.33</v>
      </c>
      <c r="L1595" t="s">
        <v>77</v>
      </c>
      <c r="M1595" t="s"/>
      <c r="N1595" t="s">
        <v>312</v>
      </c>
      <c r="O1595" t="s">
        <v>79</v>
      </c>
      <c r="P1595" t="s">
        <v>885</v>
      </c>
      <c r="Q1595" t="s"/>
      <c r="R1595" t="s">
        <v>162</v>
      </c>
      <c r="S1595" t="s">
        <v>375</v>
      </c>
      <c r="T1595" t="s">
        <v>82</v>
      </c>
      <c r="U1595" t="s"/>
      <c r="V1595" t="s">
        <v>83</v>
      </c>
      <c r="W1595" t="s">
        <v>105</v>
      </c>
      <c r="X1595" t="s"/>
      <c r="Y1595" t="s">
        <v>85</v>
      </c>
      <c r="Z1595">
        <f>HYPERLINK("https://hotel-media.eclerx.com/savepage/tk_15459882564008057_sr_71.html","info")</f>
        <v/>
      </c>
      <c r="AA1595" t="n">
        <v>-2329680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/>
      <c r="AO1595" t="s"/>
      <c r="AP1595" t="n">
        <v>48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2329680</v>
      </c>
      <c r="AZ1595" t="s">
        <v>886</v>
      </c>
      <c r="BA1595" t="s"/>
      <c r="BB1595" t="n">
        <v>316485</v>
      </c>
      <c r="BC1595" t="n">
        <v>42.6251</v>
      </c>
      <c r="BD1595" t="n">
        <v>42.6251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885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77.67</v>
      </c>
      <c r="L1596" t="s">
        <v>77</v>
      </c>
      <c r="M1596" t="s"/>
      <c r="N1596" t="s">
        <v>443</v>
      </c>
      <c r="O1596" t="s">
        <v>79</v>
      </c>
      <c r="P1596" t="s">
        <v>885</v>
      </c>
      <c r="Q1596" t="s"/>
      <c r="R1596" t="s">
        <v>162</v>
      </c>
      <c r="S1596" t="s">
        <v>521</v>
      </c>
      <c r="T1596" t="s">
        <v>82</v>
      </c>
      <c r="U1596" t="s"/>
      <c r="V1596" t="s">
        <v>83</v>
      </c>
      <c r="W1596" t="s">
        <v>105</v>
      </c>
      <c r="X1596" t="s"/>
      <c r="Y1596" t="s">
        <v>85</v>
      </c>
      <c r="Z1596">
        <f>HYPERLINK("https://hotel-media.eclerx.com/savepage/tk_15459882564008057_sr_71.html","info")</f>
        <v/>
      </c>
      <c r="AA1596" t="n">
        <v>-2329680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/>
      <c r="AO1596" t="s"/>
      <c r="AP1596" t="n">
        <v>48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2329680</v>
      </c>
      <c r="AZ1596" t="s">
        <v>886</v>
      </c>
      <c r="BA1596" t="s"/>
      <c r="BB1596" t="n">
        <v>316485</v>
      </c>
      <c r="BC1596" t="n">
        <v>42.6251</v>
      </c>
      <c r="BD1596" t="n">
        <v>42.6251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885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80.33</v>
      </c>
      <c r="L1597" t="s">
        <v>77</v>
      </c>
      <c r="M1597" t="s"/>
      <c r="N1597" t="s">
        <v>322</v>
      </c>
      <c r="O1597" t="s">
        <v>79</v>
      </c>
      <c r="P1597" t="s">
        <v>885</v>
      </c>
      <c r="Q1597" t="s"/>
      <c r="R1597" t="s">
        <v>162</v>
      </c>
      <c r="S1597" t="s">
        <v>689</v>
      </c>
      <c r="T1597" t="s">
        <v>82</v>
      </c>
      <c r="U1597" t="s"/>
      <c r="V1597" t="s">
        <v>83</v>
      </c>
      <c r="W1597" t="s">
        <v>105</v>
      </c>
      <c r="X1597" t="s"/>
      <c r="Y1597" t="s">
        <v>85</v>
      </c>
      <c r="Z1597">
        <f>HYPERLINK("https://hotel-media.eclerx.com/savepage/tk_15459882564008057_sr_71.html","info")</f>
        <v/>
      </c>
      <c r="AA1597" t="n">
        <v>-2329680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/>
      <c r="AO1597" t="s"/>
      <c r="AP1597" t="n">
        <v>48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2329680</v>
      </c>
      <c r="AZ1597" t="s">
        <v>886</v>
      </c>
      <c r="BA1597" t="s"/>
      <c r="BB1597" t="n">
        <v>316485</v>
      </c>
      <c r="BC1597" t="n">
        <v>42.6251</v>
      </c>
      <c r="BD1597" t="n">
        <v>42.6251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885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82.67</v>
      </c>
      <c r="L1598" t="s">
        <v>77</v>
      </c>
      <c r="M1598" t="s"/>
      <c r="N1598" t="s">
        <v>892</v>
      </c>
      <c r="O1598" t="s">
        <v>79</v>
      </c>
      <c r="P1598" t="s">
        <v>885</v>
      </c>
      <c r="Q1598" t="s"/>
      <c r="R1598" t="s">
        <v>162</v>
      </c>
      <c r="S1598" t="s">
        <v>894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HYPERLINK("https://hotel-media.eclerx.com/savepage/tk_15459882564008057_sr_71.html","info")</f>
        <v/>
      </c>
      <c r="AA1598" t="n">
        <v>-2329680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/>
      <c r="AO1598" t="s"/>
      <c r="AP1598" t="n">
        <v>48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2329680</v>
      </c>
      <c r="AZ1598" t="s">
        <v>886</v>
      </c>
      <c r="BA1598" t="s"/>
      <c r="BB1598" t="n">
        <v>316485</v>
      </c>
      <c r="BC1598" t="n">
        <v>42.6251</v>
      </c>
      <c r="BD1598" t="n">
        <v>42.6251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885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86</v>
      </c>
      <c r="L1599" t="s">
        <v>77</v>
      </c>
      <c r="M1599" t="s"/>
      <c r="N1599" t="s">
        <v>443</v>
      </c>
      <c r="O1599" t="s">
        <v>79</v>
      </c>
      <c r="P1599" t="s">
        <v>885</v>
      </c>
      <c r="Q1599" t="s"/>
      <c r="R1599" t="s">
        <v>162</v>
      </c>
      <c r="S1599" t="s">
        <v>895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HYPERLINK("https://hotel-media.eclerx.com/savepage/tk_15459882564008057_sr_71.html","info")</f>
        <v/>
      </c>
      <c r="AA1599" t="n">
        <v>-2329680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/>
      <c r="AO1599" t="s"/>
      <c r="AP1599" t="n">
        <v>48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2329680</v>
      </c>
      <c r="AZ1599" t="s">
        <v>886</v>
      </c>
      <c r="BA1599" t="s"/>
      <c r="BB1599" t="n">
        <v>316485</v>
      </c>
      <c r="BC1599" t="n">
        <v>42.6251</v>
      </c>
      <c r="BD1599" t="n">
        <v>42.6251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885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89.33</v>
      </c>
      <c r="L1600" t="s">
        <v>77</v>
      </c>
      <c r="M1600" t="s"/>
      <c r="N1600" t="s">
        <v>896</v>
      </c>
      <c r="O1600" t="s">
        <v>79</v>
      </c>
      <c r="P1600" t="s">
        <v>885</v>
      </c>
      <c r="Q1600" t="s"/>
      <c r="R1600" t="s">
        <v>162</v>
      </c>
      <c r="S1600" t="s">
        <v>244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HYPERLINK("https://hotel-media.eclerx.com/savepage/tk_15459882564008057_sr_71.html","info")</f>
        <v/>
      </c>
      <c r="AA1600" t="n">
        <v>-2329680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/>
      <c r="AO1600" t="s"/>
      <c r="AP1600" t="n">
        <v>48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2329680</v>
      </c>
      <c r="AZ1600" t="s">
        <v>886</v>
      </c>
      <c r="BA1600" t="s"/>
      <c r="BB1600" t="n">
        <v>316485</v>
      </c>
      <c r="BC1600" t="n">
        <v>42.6251</v>
      </c>
      <c r="BD1600" t="n">
        <v>42.6251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885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93.67</v>
      </c>
      <c r="L1601" t="s">
        <v>77</v>
      </c>
      <c r="M1601" t="s"/>
      <c r="N1601" t="s">
        <v>322</v>
      </c>
      <c r="O1601" t="s">
        <v>79</v>
      </c>
      <c r="P1601" t="s">
        <v>885</v>
      </c>
      <c r="Q1601" t="s"/>
      <c r="R1601" t="s">
        <v>162</v>
      </c>
      <c r="S1601" t="s">
        <v>897</v>
      </c>
      <c r="T1601" t="s">
        <v>82</v>
      </c>
      <c r="U1601" t="s"/>
      <c r="V1601" t="s">
        <v>83</v>
      </c>
      <c r="W1601" t="s">
        <v>105</v>
      </c>
      <c r="X1601" t="s"/>
      <c r="Y1601" t="s">
        <v>85</v>
      </c>
      <c r="Z1601">
        <f>HYPERLINK("https://hotel-media.eclerx.com/savepage/tk_15459882564008057_sr_71.html","info")</f>
        <v/>
      </c>
      <c r="AA1601" t="n">
        <v>-2329680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/>
      <c r="AO1601" t="s"/>
      <c r="AP1601" t="n">
        <v>48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2329680</v>
      </c>
      <c r="AZ1601" t="s">
        <v>886</v>
      </c>
      <c r="BA1601" t="s"/>
      <c r="BB1601" t="n">
        <v>316485</v>
      </c>
      <c r="BC1601" t="n">
        <v>42.6251</v>
      </c>
      <c r="BD1601" t="n">
        <v>42.6251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885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102.33</v>
      </c>
      <c r="L1602" t="s">
        <v>77</v>
      </c>
      <c r="M1602" t="s"/>
      <c r="N1602" t="s">
        <v>896</v>
      </c>
      <c r="O1602" t="s">
        <v>79</v>
      </c>
      <c r="P1602" t="s">
        <v>885</v>
      </c>
      <c r="Q1602" t="s"/>
      <c r="R1602" t="s">
        <v>162</v>
      </c>
      <c r="S1602" t="s">
        <v>784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HYPERLINK("https://hotel-media.eclerx.com/savepage/tk_15459882564008057_sr_71.html","info")</f>
        <v/>
      </c>
      <c r="AA1602" t="n">
        <v>-2329680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/>
      <c r="AO1602" t="s"/>
      <c r="AP1602" t="n">
        <v>48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2329680</v>
      </c>
      <c r="AZ1602" t="s">
        <v>886</v>
      </c>
      <c r="BA1602" t="s"/>
      <c r="BB1602" t="n">
        <v>316485</v>
      </c>
      <c r="BC1602" t="n">
        <v>42.6251</v>
      </c>
      <c r="BD1602" t="n">
        <v>42.6251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589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57.33</v>
      </c>
      <c r="L1603" t="s">
        <v>77</v>
      </c>
      <c r="M1603" t="s"/>
      <c r="N1603" t="s">
        <v>572</v>
      </c>
      <c r="O1603" t="s">
        <v>79</v>
      </c>
      <c r="P1603" t="s">
        <v>589</v>
      </c>
      <c r="Q1603" t="s"/>
      <c r="R1603" t="s">
        <v>117</v>
      </c>
      <c r="S1603" t="s">
        <v>233</v>
      </c>
      <c r="T1603" t="s">
        <v>82</v>
      </c>
      <c r="U1603" t="s"/>
      <c r="V1603" t="s">
        <v>83</v>
      </c>
      <c r="W1603" t="s">
        <v>187</v>
      </c>
      <c r="X1603" t="s"/>
      <c r="Y1603" t="s">
        <v>85</v>
      </c>
      <c r="Z1603">
        <f>HYPERLINK("https://hotel-media.eclerx.com/savepage/tk_1545988401730549_sr_70.html","info")</f>
        <v/>
      </c>
      <c r="AA1603" t="n">
        <v>-2992962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/>
      <c r="AO1603" t="s"/>
      <c r="AP1603" t="n">
        <v>79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2992962</v>
      </c>
      <c r="AZ1603" t="s">
        <v>590</v>
      </c>
      <c r="BA1603" t="s"/>
      <c r="BB1603" t="n">
        <v>3002466</v>
      </c>
      <c r="BC1603" t="n">
        <v>42.2774</v>
      </c>
      <c r="BD1603" t="n">
        <v>42.2774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837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23.33</v>
      </c>
      <c r="L1604" t="s">
        <v>77</v>
      </c>
      <c r="M1604" t="s"/>
      <c r="N1604" t="s">
        <v>838</v>
      </c>
      <c r="O1604" t="s">
        <v>79</v>
      </c>
      <c r="P1604" t="s">
        <v>837</v>
      </c>
      <c r="Q1604" t="s"/>
      <c r="R1604" t="s">
        <v>117</v>
      </c>
      <c r="S1604" t="s">
        <v>108</v>
      </c>
      <c r="T1604" t="s">
        <v>82</v>
      </c>
      <c r="U1604" t="s"/>
      <c r="V1604" t="s">
        <v>83</v>
      </c>
      <c r="W1604" t="s">
        <v>187</v>
      </c>
      <c r="X1604" t="s"/>
      <c r="Y1604" t="s">
        <v>85</v>
      </c>
      <c r="Z1604">
        <f>HYPERLINK("https://hotel-media.eclerx.com/savepage/tk_1545988505651074_sr_70.html","info")</f>
        <v/>
      </c>
      <c r="AA1604" t="n">
        <v>-6818894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/>
      <c r="AO1604" t="s"/>
      <c r="AP1604" t="n">
        <v>101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6818894</v>
      </c>
      <c r="AZ1604" t="s">
        <v>839</v>
      </c>
      <c r="BA1604" t="s"/>
      <c r="BB1604" t="n">
        <v>4707824</v>
      </c>
      <c r="BC1604" t="n">
        <v>42.2716</v>
      </c>
      <c r="BD1604" t="n">
        <v>42.2716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837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25.67</v>
      </c>
      <c r="L1605" t="s">
        <v>77</v>
      </c>
      <c r="M1605" t="s"/>
      <c r="N1605" t="s">
        <v>122</v>
      </c>
      <c r="O1605" t="s">
        <v>79</v>
      </c>
      <c r="P1605" t="s">
        <v>837</v>
      </c>
      <c r="Q1605" t="s"/>
      <c r="R1605" t="s">
        <v>117</v>
      </c>
      <c r="S1605" t="s">
        <v>157</v>
      </c>
      <c r="T1605" t="s">
        <v>82</v>
      </c>
      <c r="U1605" t="s"/>
      <c r="V1605" t="s">
        <v>83</v>
      </c>
      <c r="W1605" t="s">
        <v>187</v>
      </c>
      <c r="X1605" t="s"/>
      <c r="Y1605" t="s">
        <v>85</v>
      </c>
      <c r="Z1605">
        <f>HYPERLINK("https://hotel-media.eclerx.com/savepage/tk_1545988505651074_sr_70.html","info")</f>
        <v/>
      </c>
      <c r="AA1605" t="n">
        <v>-6818894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/>
      <c r="AO1605" t="s"/>
      <c r="AP1605" t="n">
        <v>101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6818894</v>
      </c>
      <c r="AZ1605" t="s">
        <v>839</v>
      </c>
      <c r="BA1605" t="s"/>
      <c r="BB1605" t="n">
        <v>4707824</v>
      </c>
      <c r="BC1605" t="n">
        <v>42.2716</v>
      </c>
      <c r="BD1605" t="n">
        <v>42.2716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837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27</v>
      </c>
      <c r="L1606" t="s">
        <v>77</v>
      </c>
      <c r="M1606" t="s"/>
      <c r="N1606" t="s">
        <v>546</v>
      </c>
      <c r="O1606" t="s">
        <v>79</v>
      </c>
      <c r="P1606" t="s">
        <v>837</v>
      </c>
      <c r="Q1606" t="s"/>
      <c r="R1606" t="s">
        <v>117</v>
      </c>
      <c r="S1606" t="s">
        <v>539</v>
      </c>
      <c r="T1606" t="s">
        <v>82</v>
      </c>
      <c r="U1606" t="s"/>
      <c r="V1606" t="s">
        <v>83</v>
      </c>
      <c r="W1606" t="s">
        <v>187</v>
      </c>
      <c r="X1606" t="s"/>
      <c r="Y1606" t="s">
        <v>85</v>
      </c>
      <c r="Z1606">
        <f>HYPERLINK("https://hotel-media.eclerx.com/savepage/tk_1545988505651074_sr_70.html","info")</f>
        <v/>
      </c>
      <c r="AA1606" t="n">
        <v>-6818894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/>
      <c r="AO1606" t="s"/>
      <c r="AP1606" t="n">
        <v>101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6818894</v>
      </c>
      <c r="AZ1606" t="s">
        <v>839</v>
      </c>
      <c r="BA1606" t="s"/>
      <c r="BB1606" t="n">
        <v>4707824</v>
      </c>
      <c r="BC1606" t="n">
        <v>42.2716</v>
      </c>
      <c r="BD1606" t="n">
        <v>42.2716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815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20</v>
      </c>
      <c r="L1607" t="s">
        <v>77</v>
      </c>
      <c r="M1607" t="s"/>
      <c r="N1607" t="s">
        <v>227</v>
      </c>
      <c r="O1607" t="s">
        <v>79</v>
      </c>
      <c r="P1607" t="s">
        <v>815</v>
      </c>
      <c r="Q1607" t="s"/>
      <c r="R1607" t="s">
        <v>117</v>
      </c>
      <c r="S1607" t="s">
        <v>585</v>
      </c>
      <c r="T1607" t="s">
        <v>82</v>
      </c>
      <c r="U1607" t="s"/>
      <c r="V1607" t="s">
        <v>83</v>
      </c>
      <c r="W1607" t="s">
        <v>105</v>
      </c>
      <c r="X1607" t="s"/>
      <c r="Y1607" t="s">
        <v>85</v>
      </c>
      <c r="Z1607">
        <f>HYPERLINK("https://hotel-media.eclerx.com/savepage/tk_1545988146750822_sr_70.html","info")</f>
        <v/>
      </c>
      <c r="AA1607" t="n">
        <v>-2329431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/>
      <c r="AO1607" t="s"/>
      <c r="AP1607" t="n">
        <v>25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2329431</v>
      </c>
      <c r="AZ1607" t="s">
        <v>816</v>
      </c>
      <c r="BA1607" t="s"/>
      <c r="BB1607" t="n">
        <v>112074</v>
      </c>
      <c r="BC1607" t="n">
        <v>42.6787</v>
      </c>
      <c r="BD1607" t="n">
        <v>42.6787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815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20.67</v>
      </c>
      <c r="L1608" t="s">
        <v>77</v>
      </c>
      <c r="M1608" t="s"/>
      <c r="N1608" t="s">
        <v>755</v>
      </c>
      <c r="O1608" t="s">
        <v>79</v>
      </c>
      <c r="P1608" t="s">
        <v>815</v>
      </c>
      <c r="Q1608" t="s"/>
      <c r="R1608" t="s">
        <v>117</v>
      </c>
      <c r="S1608" t="s">
        <v>817</v>
      </c>
      <c r="T1608" t="s">
        <v>82</v>
      </c>
      <c r="U1608" t="s"/>
      <c r="V1608" t="s">
        <v>83</v>
      </c>
      <c r="W1608" t="s">
        <v>105</v>
      </c>
      <c r="X1608" t="s"/>
      <c r="Y1608" t="s">
        <v>85</v>
      </c>
      <c r="Z1608">
        <f>HYPERLINK("https://hotel-media.eclerx.com/savepage/tk_1545988146750822_sr_70.html","info")</f>
        <v/>
      </c>
      <c r="AA1608" t="n">
        <v>-2329431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/>
      <c r="AO1608" t="s"/>
      <c r="AP1608" t="n">
        <v>25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2329431</v>
      </c>
      <c r="AZ1608" t="s">
        <v>816</v>
      </c>
      <c r="BA1608" t="s"/>
      <c r="BB1608" t="n">
        <v>112074</v>
      </c>
      <c r="BC1608" t="n">
        <v>42.6787</v>
      </c>
      <c r="BD1608" t="n">
        <v>42.6787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815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23.67</v>
      </c>
      <c r="L1609" t="s">
        <v>77</v>
      </c>
      <c r="M1609" t="s"/>
      <c r="N1609" t="s">
        <v>818</v>
      </c>
      <c r="O1609" t="s">
        <v>79</v>
      </c>
      <c r="P1609" t="s">
        <v>815</v>
      </c>
      <c r="Q1609" t="s"/>
      <c r="R1609" t="s">
        <v>117</v>
      </c>
      <c r="S1609" t="s">
        <v>756</v>
      </c>
      <c r="T1609" t="s">
        <v>82</v>
      </c>
      <c r="U1609" t="s"/>
      <c r="V1609" t="s">
        <v>83</v>
      </c>
      <c r="W1609" t="s">
        <v>105</v>
      </c>
      <c r="X1609" t="s"/>
      <c r="Y1609" t="s">
        <v>85</v>
      </c>
      <c r="Z1609">
        <f>HYPERLINK("https://hotel-media.eclerx.com/savepage/tk_1545988146750822_sr_70.html","info")</f>
        <v/>
      </c>
      <c r="AA1609" t="n">
        <v>-2329431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/>
      <c r="AO1609" t="s"/>
      <c r="AP1609" t="n">
        <v>25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2329431</v>
      </c>
      <c r="AZ1609" t="s">
        <v>816</v>
      </c>
      <c r="BA1609" t="s"/>
      <c r="BB1609" t="n">
        <v>112074</v>
      </c>
      <c r="BC1609" t="n">
        <v>42.6787</v>
      </c>
      <c r="BD1609" t="n">
        <v>42.6787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815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26</v>
      </c>
      <c r="L1610" t="s">
        <v>77</v>
      </c>
      <c r="M1610" t="s"/>
      <c r="N1610" t="s">
        <v>755</v>
      </c>
      <c r="O1610" t="s">
        <v>79</v>
      </c>
      <c r="P1610" t="s">
        <v>815</v>
      </c>
      <c r="Q1610" t="s"/>
      <c r="R1610" t="s">
        <v>117</v>
      </c>
      <c r="S1610" t="s">
        <v>502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HYPERLINK("https://hotel-media.eclerx.com/savepage/tk_1545988146750822_sr_70.html","info")</f>
        <v/>
      </c>
      <c r="AA1610" t="n">
        <v>-2329431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/>
      <c r="AO1610" t="s"/>
      <c r="AP1610" t="n">
        <v>25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2329431</v>
      </c>
      <c r="AZ1610" t="s">
        <v>816</v>
      </c>
      <c r="BA1610" t="s"/>
      <c r="BB1610" t="n">
        <v>112074</v>
      </c>
      <c r="BC1610" t="n">
        <v>42.6787</v>
      </c>
      <c r="BD1610" t="n">
        <v>42.6787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815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27</v>
      </c>
      <c r="L1611" t="s">
        <v>77</v>
      </c>
      <c r="M1611" t="s"/>
      <c r="N1611" t="s">
        <v>808</v>
      </c>
      <c r="O1611" t="s">
        <v>79</v>
      </c>
      <c r="P1611" t="s">
        <v>815</v>
      </c>
      <c r="Q1611" t="s"/>
      <c r="R1611" t="s">
        <v>117</v>
      </c>
      <c r="S1611" t="s">
        <v>539</v>
      </c>
      <c r="T1611" t="s">
        <v>82</v>
      </c>
      <c r="U1611" t="s"/>
      <c r="V1611" t="s">
        <v>83</v>
      </c>
      <c r="W1611" t="s">
        <v>105</v>
      </c>
      <c r="X1611" t="s"/>
      <c r="Y1611" t="s">
        <v>85</v>
      </c>
      <c r="Z1611">
        <f>HYPERLINK("https://hotel-media.eclerx.com/savepage/tk_1545988146750822_sr_70.html","info")</f>
        <v/>
      </c>
      <c r="AA1611" t="n">
        <v>-2329431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/>
      <c r="AO1611" t="s"/>
      <c r="AP1611" t="n">
        <v>25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2329431</v>
      </c>
      <c r="AZ1611" t="s">
        <v>816</v>
      </c>
      <c r="BA1611" t="s"/>
      <c r="BB1611" t="n">
        <v>112074</v>
      </c>
      <c r="BC1611" t="n">
        <v>42.6787</v>
      </c>
      <c r="BD1611" t="n">
        <v>42.6787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815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30</v>
      </c>
      <c r="L1612" t="s">
        <v>77</v>
      </c>
      <c r="M1612" t="s"/>
      <c r="N1612" t="s">
        <v>819</v>
      </c>
      <c r="O1612" t="s">
        <v>79</v>
      </c>
      <c r="P1612" t="s">
        <v>815</v>
      </c>
      <c r="Q1612" t="s"/>
      <c r="R1612" t="s">
        <v>117</v>
      </c>
      <c r="S1612" t="s">
        <v>430</v>
      </c>
      <c r="T1612" t="s">
        <v>82</v>
      </c>
      <c r="U1612" t="s"/>
      <c r="V1612" t="s">
        <v>83</v>
      </c>
      <c r="W1612" t="s">
        <v>105</v>
      </c>
      <c r="X1612" t="s"/>
      <c r="Y1612" t="s">
        <v>85</v>
      </c>
      <c r="Z1612">
        <f>HYPERLINK("https://hotel-media.eclerx.com/savepage/tk_1545988146750822_sr_70.html","info")</f>
        <v/>
      </c>
      <c r="AA1612" t="n">
        <v>-2329431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/>
      <c r="AO1612" t="s"/>
      <c r="AP1612" t="n">
        <v>25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2329431</v>
      </c>
      <c r="AZ1612" t="s">
        <v>816</v>
      </c>
      <c r="BA1612" t="s"/>
      <c r="BB1612" t="n">
        <v>112074</v>
      </c>
      <c r="BC1612" t="n">
        <v>42.6787</v>
      </c>
      <c r="BD1612" t="n">
        <v>42.6787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815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30.33</v>
      </c>
      <c r="L1613" t="s">
        <v>77</v>
      </c>
      <c r="M1613" t="s"/>
      <c r="N1613" t="s">
        <v>137</v>
      </c>
      <c r="O1613" t="s">
        <v>79</v>
      </c>
      <c r="P1613" t="s">
        <v>815</v>
      </c>
      <c r="Q1613" t="s"/>
      <c r="R1613" t="s">
        <v>117</v>
      </c>
      <c r="S1613" t="s">
        <v>363</v>
      </c>
      <c r="T1613" t="s">
        <v>82</v>
      </c>
      <c r="U1613" t="s"/>
      <c r="V1613" t="s">
        <v>83</v>
      </c>
      <c r="W1613" t="s">
        <v>105</v>
      </c>
      <c r="X1613" t="s"/>
      <c r="Y1613" t="s">
        <v>85</v>
      </c>
      <c r="Z1613">
        <f>HYPERLINK("https://hotel-media.eclerx.com/savepage/tk_1545988146750822_sr_70.html","info")</f>
        <v/>
      </c>
      <c r="AA1613" t="n">
        <v>-2329431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/>
      <c r="AO1613" t="s"/>
      <c r="AP1613" t="n">
        <v>25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2329431</v>
      </c>
      <c r="AZ1613" t="s">
        <v>816</v>
      </c>
      <c r="BA1613" t="s"/>
      <c r="BB1613" t="n">
        <v>112074</v>
      </c>
      <c r="BC1613" t="n">
        <v>42.6787</v>
      </c>
      <c r="BD1613" t="n">
        <v>42.6787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815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33.33</v>
      </c>
      <c r="L1614" t="s">
        <v>77</v>
      </c>
      <c r="M1614" t="s"/>
      <c r="N1614" t="s">
        <v>820</v>
      </c>
      <c r="O1614" t="s">
        <v>79</v>
      </c>
      <c r="P1614" t="s">
        <v>815</v>
      </c>
      <c r="Q1614" t="s"/>
      <c r="R1614" t="s">
        <v>117</v>
      </c>
      <c r="S1614" t="s">
        <v>118</v>
      </c>
      <c r="T1614" t="s">
        <v>82</v>
      </c>
      <c r="U1614" t="s"/>
      <c r="V1614" t="s">
        <v>83</v>
      </c>
      <c r="W1614" t="s">
        <v>105</v>
      </c>
      <c r="X1614" t="s"/>
      <c r="Y1614" t="s">
        <v>85</v>
      </c>
      <c r="Z1614">
        <f>HYPERLINK("https://hotel-media.eclerx.com/savepage/tk_1545988146750822_sr_70.html","info")</f>
        <v/>
      </c>
      <c r="AA1614" t="n">
        <v>-2329431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/>
      <c r="AO1614" t="s"/>
      <c r="AP1614" t="n">
        <v>25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2329431</v>
      </c>
      <c r="AZ1614" t="s">
        <v>816</v>
      </c>
      <c r="BA1614" t="s"/>
      <c r="BB1614" t="n">
        <v>112074</v>
      </c>
      <c r="BC1614" t="n">
        <v>42.6787</v>
      </c>
      <c r="BD1614" t="n">
        <v>42.6787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815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34.67</v>
      </c>
      <c r="L1615" t="s">
        <v>77</v>
      </c>
      <c r="M1615" t="s"/>
      <c r="N1615" t="s">
        <v>808</v>
      </c>
      <c r="O1615" t="s">
        <v>79</v>
      </c>
      <c r="P1615" t="s">
        <v>815</v>
      </c>
      <c r="Q1615" t="s"/>
      <c r="R1615" t="s">
        <v>117</v>
      </c>
      <c r="S1615" t="s">
        <v>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HYPERLINK("https://hotel-media.eclerx.com/savepage/tk_1545988146750822_sr_70.html","info")</f>
        <v/>
      </c>
      <c r="AA1615" t="n">
        <v>-2329431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/>
      <c r="AO1615" t="s"/>
      <c r="AP1615" t="n">
        <v>25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2329431</v>
      </c>
      <c r="AZ1615" t="s">
        <v>816</v>
      </c>
      <c r="BA1615" t="s"/>
      <c r="BB1615" t="n">
        <v>112074</v>
      </c>
      <c r="BC1615" t="n">
        <v>42.6787</v>
      </c>
      <c r="BD1615" t="n">
        <v>42.6787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815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36.67</v>
      </c>
      <c r="L1616" t="s">
        <v>77</v>
      </c>
      <c r="M1616" t="s"/>
      <c r="N1616" t="s">
        <v>821</v>
      </c>
      <c r="O1616" t="s">
        <v>79</v>
      </c>
      <c r="P1616" t="s">
        <v>815</v>
      </c>
      <c r="Q1616" t="s"/>
      <c r="R1616" t="s">
        <v>117</v>
      </c>
      <c r="S1616" t="s">
        <v>214</v>
      </c>
      <c r="T1616" t="s">
        <v>82</v>
      </c>
      <c r="U1616" t="s"/>
      <c r="V1616" t="s">
        <v>83</v>
      </c>
      <c r="W1616" t="s">
        <v>105</v>
      </c>
      <c r="X1616" t="s"/>
      <c r="Y1616" t="s">
        <v>85</v>
      </c>
      <c r="Z1616">
        <f>HYPERLINK("https://hotel-media.eclerx.com/savepage/tk_1545988146750822_sr_70.html","info")</f>
        <v/>
      </c>
      <c r="AA1616" t="n">
        <v>-2329431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/>
      <c r="AO1616" t="s"/>
      <c r="AP1616" t="n">
        <v>25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2329431</v>
      </c>
      <c r="AZ1616" t="s">
        <v>816</v>
      </c>
      <c r="BA1616" t="s"/>
      <c r="BB1616" t="n">
        <v>112074</v>
      </c>
      <c r="BC1616" t="n">
        <v>42.6787</v>
      </c>
      <c r="BD1616" t="n">
        <v>42.6787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815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38</v>
      </c>
      <c r="L1617" t="s">
        <v>77</v>
      </c>
      <c r="M1617" t="s"/>
      <c r="N1617" t="s">
        <v>137</v>
      </c>
      <c r="O1617" t="s">
        <v>79</v>
      </c>
      <c r="P1617" t="s">
        <v>815</v>
      </c>
      <c r="Q1617" t="s"/>
      <c r="R1617" t="s">
        <v>117</v>
      </c>
      <c r="S1617" t="s">
        <v>97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HYPERLINK("https://hotel-media.eclerx.com/savepage/tk_1545988146750822_sr_70.html","info")</f>
        <v/>
      </c>
      <c r="AA1617" t="n">
        <v>-2329431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/>
      <c r="AO1617" t="s"/>
      <c r="AP1617" t="n">
        <v>25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2329431</v>
      </c>
      <c r="AZ1617" t="s">
        <v>816</v>
      </c>
      <c r="BA1617" t="s"/>
      <c r="BB1617" t="n">
        <v>112074</v>
      </c>
      <c r="BC1617" t="n">
        <v>42.6787</v>
      </c>
      <c r="BD1617" t="n">
        <v>42.6787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815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39</v>
      </c>
      <c r="L1618" t="s">
        <v>77</v>
      </c>
      <c r="M1618" t="s"/>
      <c r="N1618" t="s">
        <v>755</v>
      </c>
      <c r="O1618" t="s">
        <v>79</v>
      </c>
      <c r="P1618" t="s">
        <v>815</v>
      </c>
      <c r="Q1618" t="s"/>
      <c r="R1618" t="s">
        <v>117</v>
      </c>
      <c r="S1618" t="s">
        <v>409</v>
      </c>
      <c r="T1618" t="s">
        <v>82</v>
      </c>
      <c r="U1618" t="s"/>
      <c r="V1618" t="s">
        <v>83</v>
      </c>
      <c r="W1618" t="s">
        <v>187</v>
      </c>
      <c r="X1618" t="s"/>
      <c r="Y1618" t="s">
        <v>85</v>
      </c>
      <c r="Z1618">
        <f>HYPERLINK("https://hotel-media.eclerx.com/savepage/tk_1545988146750822_sr_70.html","info")</f>
        <v/>
      </c>
      <c r="AA1618" t="n">
        <v>-2329431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/>
      <c r="AO1618" t="s"/>
      <c r="AP1618" t="n">
        <v>25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2329431</v>
      </c>
      <c r="AZ1618" t="s">
        <v>816</v>
      </c>
      <c r="BA1618" t="s"/>
      <c r="BB1618" t="n">
        <v>112074</v>
      </c>
      <c r="BC1618" t="n">
        <v>42.6787</v>
      </c>
      <c r="BD1618" t="n">
        <v>42.6787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815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39.67</v>
      </c>
      <c r="L1619" t="s">
        <v>77</v>
      </c>
      <c r="M1619" t="s"/>
      <c r="N1619" t="s">
        <v>822</v>
      </c>
      <c r="O1619" t="s">
        <v>79</v>
      </c>
      <c r="P1619" t="s">
        <v>815</v>
      </c>
      <c r="Q1619" t="s"/>
      <c r="R1619" t="s">
        <v>117</v>
      </c>
      <c r="S1619" t="s">
        <v>508</v>
      </c>
      <c r="T1619" t="s">
        <v>82</v>
      </c>
      <c r="U1619" t="s"/>
      <c r="V1619" t="s">
        <v>83</v>
      </c>
      <c r="W1619" t="s">
        <v>105</v>
      </c>
      <c r="X1619" t="s"/>
      <c r="Y1619" t="s">
        <v>85</v>
      </c>
      <c r="Z1619">
        <f>HYPERLINK("https://hotel-media.eclerx.com/savepage/tk_1545988146750822_sr_70.html","info")</f>
        <v/>
      </c>
      <c r="AA1619" t="n">
        <v>-2329431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/>
      <c r="AO1619" t="s"/>
      <c r="AP1619" t="n">
        <v>25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2329431</v>
      </c>
      <c r="AZ1619" t="s">
        <v>816</v>
      </c>
      <c r="BA1619" t="s"/>
      <c r="BB1619" t="n">
        <v>112074</v>
      </c>
      <c r="BC1619" t="n">
        <v>42.6787</v>
      </c>
      <c r="BD1619" t="n">
        <v>42.6787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815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46</v>
      </c>
      <c r="L1620" t="s">
        <v>77</v>
      </c>
      <c r="M1620" t="s"/>
      <c r="N1620" t="s">
        <v>808</v>
      </c>
      <c r="O1620" t="s">
        <v>79</v>
      </c>
      <c r="P1620" t="s">
        <v>815</v>
      </c>
      <c r="Q1620" t="s"/>
      <c r="R1620" t="s">
        <v>117</v>
      </c>
      <c r="S1620" t="s">
        <v>551</v>
      </c>
      <c r="T1620" t="s">
        <v>82</v>
      </c>
      <c r="U1620" t="s"/>
      <c r="V1620" t="s">
        <v>83</v>
      </c>
      <c r="W1620" t="s">
        <v>187</v>
      </c>
      <c r="X1620" t="s"/>
      <c r="Y1620" t="s">
        <v>85</v>
      </c>
      <c r="Z1620">
        <f>HYPERLINK("https://hotel-media.eclerx.com/savepage/tk_1545988146750822_sr_70.html","info")</f>
        <v/>
      </c>
      <c r="AA1620" t="n">
        <v>-2329431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/>
      <c r="AO1620" t="s"/>
      <c r="AP1620" t="n">
        <v>25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2329431</v>
      </c>
      <c r="AZ1620" t="s">
        <v>816</v>
      </c>
      <c r="BA1620" t="s"/>
      <c r="BB1620" t="n">
        <v>112074</v>
      </c>
      <c r="BC1620" t="n">
        <v>42.6787</v>
      </c>
      <c r="BD1620" t="n">
        <v>42.6787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815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49.33</v>
      </c>
      <c r="L1621" t="s">
        <v>77</v>
      </c>
      <c r="M1621" t="s"/>
      <c r="N1621" t="s">
        <v>755</v>
      </c>
      <c r="O1621" t="s">
        <v>79</v>
      </c>
      <c r="P1621" t="s">
        <v>815</v>
      </c>
      <c r="Q1621" t="s"/>
      <c r="R1621" t="s">
        <v>117</v>
      </c>
      <c r="S1621" t="s">
        <v>271</v>
      </c>
      <c r="T1621" t="s">
        <v>82</v>
      </c>
      <c r="U1621" t="s"/>
      <c r="V1621" t="s">
        <v>83</v>
      </c>
      <c r="W1621" t="s">
        <v>192</v>
      </c>
      <c r="X1621" t="s"/>
      <c r="Y1621" t="s">
        <v>85</v>
      </c>
      <c r="Z1621">
        <f>HYPERLINK("https://hotel-media.eclerx.com/savepage/tk_1545988146750822_sr_70.html","info")</f>
        <v/>
      </c>
      <c r="AA1621" t="n">
        <v>-2329431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/>
      <c r="AO1621" t="s"/>
      <c r="AP1621" t="n">
        <v>25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2329431</v>
      </c>
      <c r="AZ1621" t="s">
        <v>816</v>
      </c>
      <c r="BA1621" t="s"/>
      <c r="BB1621" t="n">
        <v>112074</v>
      </c>
      <c r="BC1621" t="n">
        <v>42.6787</v>
      </c>
      <c r="BD1621" t="n">
        <v>42.6787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815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50</v>
      </c>
      <c r="L1622" t="s">
        <v>77</v>
      </c>
      <c r="M1622" t="s"/>
      <c r="N1622" t="s">
        <v>137</v>
      </c>
      <c r="O1622" t="s">
        <v>79</v>
      </c>
      <c r="P1622" t="s">
        <v>815</v>
      </c>
      <c r="Q1622" t="s"/>
      <c r="R1622" t="s">
        <v>117</v>
      </c>
      <c r="S1622" t="s">
        <v>552</v>
      </c>
      <c r="T1622" t="s">
        <v>82</v>
      </c>
      <c r="U1622" t="s"/>
      <c r="V1622" t="s">
        <v>83</v>
      </c>
      <c r="W1622" t="s">
        <v>187</v>
      </c>
      <c r="X1622" t="s"/>
      <c r="Y1622" t="s">
        <v>85</v>
      </c>
      <c r="Z1622">
        <f>HYPERLINK("https://hotel-media.eclerx.com/savepage/tk_1545988146750822_sr_70.html","info")</f>
        <v/>
      </c>
      <c r="AA1622" t="n">
        <v>-2329431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/>
      <c r="AO1622" t="s"/>
      <c r="AP1622" t="n">
        <v>25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2329431</v>
      </c>
      <c r="AZ1622" t="s">
        <v>816</v>
      </c>
      <c r="BA1622" t="s"/>
      <c r="BB1622" t="n">
        <v>112074</v>
      </c>
      <c r="BC1622" t="n">
        <v>42.6787</v>
      </c>
      <c r="BD1622" t="n">
        <v>42.6787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815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56</v>
      </c>
      <c r="L1623" t="s">
        <v>77</v>
      </c>
      <c r="M1623" t="s"/>
      <c r="N1623" t="s">
        <v>808</v>
      </c>
      <c r="O1623" t="s">
        <v>79</v>
      </c>
      <c r="P1623" t="s">
        <v>815</v>
      </c>
      <c r="Q1623" t="s"/>
      <c r="R1623" t="s">
        <v>117</v>
      </c>
      <c r="S1623" t="s">
        <v>668</v>
      </c>
      <c r="T1623" t="s">
        <v>82</v>
      </c>
      <c r="U1623" t="s"/>
      <c r="V1623" t="s">
        <v>83</v>
      </c>
      <c r="W1623" t="s">
        <v>192</v>
      </c>
      <c r="X1623" t="s"/>
      <c r="Y1623" t="s">
        <v>85</v>
      </c>
      <c r="Z1623">
        <f>HYPERLINK("https://hotel-media.eclerx.com/savepage/tk_1545988146750822_sr_70.html","info")</f>
        <v/>
      </c>
      <c r="AA1623" t="n">
        <v>-2329431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/>
      <c r="AO1623" t="s"/>
      <c r="AP1623" t="n">
        <v>25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2329431</v>
      </c>
      <c r="AZ1623" t="s">
        <v>816</v>
      </c>
      <c r="BA1623" t="s"/>
      <c r="BB1623" t="n">
        <v>112074</v>
      </c>
      <c r="BC1623" t="n">
        <v>42.6787</v>
      </c>
      <c r="BD1623" t="n">
        <v>42.6787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815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62</v>
      </c>
      <c r="L1624" t="s">
        <v>77</v>
      </c>
      <c r="M1624" t="s"/>
      <c r="N1624" t="s">
        <v>137</v>
      </c>
      <c r="O1624" t="s">
        <v>79</v>
      </c>
      <c r="P1624" t="s">
        <v>815</v>
      </c>
      <c r="Q1624" t="s"/>
      <c r="R1624" t="s">
        <v>117</v>
      </c>
      <c r="S1624" t="s">
        <v>577</v>
      </c>
      <c r="T1624" t="s">
        <v>82</v>
      </c>
      <c r="U1624" t="s"/>
      <c r="V1624" t="s">
        <v>83</v>
      </c>
      <c r="W1624" t="s">
        <v>192</v>
      </c>
      <c r="X1624" t="s"/>
      <c r="Y1624" t="s">
        <v>85</v>
      </c>
      <c r="Z1624">
        <f>HYPERLINK("https://hotel-media.eclerx.com/savepage/tk_1545988146750822_sr_70.html","info")</f>
        <v/>
      </c>
      <c r="AA1624" t="n">
        <v>-2329431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/>
      <c r="AO1624" t="s"/>
      <c r="AP1624" t="n">
        <v>25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2329431</v>
      </c>
      <c r="AZ1624" t="s">
        <v>816</v>
      </c>
      <c r="BA1624" t="s"/>
      <c r="BB1624" t="n">
        <v>112074</v>
      </c>
      <c r="BC1624" t="n">
        <v>42.6787</v>
      </c>
      <c r="BD1624" t="n">
        <v>42.6787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797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26.67</v>
      </c>
      <c r="L1625" t="s">
        <v>77</v>
      </c>
      <c r="M1625" t="s"/>
      <c r="N1625" t="s">
        <v>798</v>
      </c>
      <c r="O1625" t="s">
        <v>79</v>
      </c>
      <c r="P1625" t="s">
        <v>797</v>
      </c>
      <c r="Q1625" t="s"/>
      <c r="R1625" t="s">
        <v>80</v>
      </c>
      <c r="S1625" t="s">
        <v>503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HYPERLINK("https://hotel-media.eclerx.com/savepage/tk_15459883218159971_sr_71.html","info")</f>
        <v/>
      </c>
      <c r="AA1625" t="n">
        <v>-7286433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/>
      <c r="AO1625" t="s"/>
      <c r="AP1625" t="n">
        <v>62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7286433</v>
      </c>
      <c r="AZ1625" t="s">
        <v>799</v>
      </c>
      <c r="BA1625" t="s"/>
      <c r="BB1625" t="n">
        <v>316488</v>
      </c>
      <c r="BC1625" t="n">
        <v>42.7</v>
      </c>
      <c r="BD1625" t="n">
        <v>42.7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797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28</v>
      </c>
      <c r="L1626" t="s">
        <v>77</v>
      </c>
      <c r="M1626" t="s"/>
      <c r="N1626" t="s">
        <v>800</v>
      </c>
      <c r="O1626" t="s">
        <v>79</v>
      </c>
      <c r="P1626" t="s">
        <v>797</v>
      </c>
      <c r="Q1626" t="s"/>
      <c r="R1626" t="s">
        <v>80</v>
      </c>
      <c r="S1626" t="s">
        <v>211</v>
      </c>
      <c r="T1626" t="s">
        <v>82</v>
      </c>
      <c r="U1626" t="s"/>
      <c r="V1626" t="s">
        <v>83</v>
      </c>
      <c r="W1626" t="s">
        <v>105</v>
      </c>
      <c r="X1626" t="s"/>
      <c r="Y1626" t="s">
        <v>85</v>
      </c>
      <c r="Z1626">
        <f>HYPERLINK("https://hotel-media.eclerx.com/savepage/tk_15459883218159971_sr_71.html","info")</f>
        <v/>
      </c>
      <c r="AA1626" t="n">
        <v>-7286433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/>
      <c r="AO1626" t="s"/>
      <c r="AP1626" t="n">
        <v>62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7286433</v>
      </c>
      <c r="AZ1626" t="s">
        <v>799</v>
      </c>
      <c r="BA1626" t="s"/>
      <c r="BB1626" t="n">
        <v>316488</v>
      </c>
      <c r="BC1626" t="n">
        <v>42.7</v>
      </c>
      <c r="BD1626" t="n">
        <v>42.7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797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28.33</v>
      </c>
      <c r="L1627" t="s">
        <v>77</v>
      </c>
      <c r="M1627" t="s"/>
      <c r="N1627" t="s">
        <v>798</v>
      </c>
      <c r="O1627" t="s">
        <v>79</v>
      </c>
      <c r="P1627" t="s">
        <v>797</v>
      </c>
      <c r="Q1627" t="s"/>
      <c r="R1627" t="s">
        <v>80</v>
      </c>
      <c r="S1627" t="s">
        <v>159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HYPERLINK("https://hotel-media.eclerx.com/savepage/tk_15459883218159971_sr_71.html","info")</f>
        <v/>
      </c>
      <c r="AA1627" t="n">
        <v>-7286433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/>
      <c r="AO1627" t="s"/>
      <c r="AP1627" t="n">
        <v>62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7286433</v>
      </c>
      <c r="AZ1627" t="s">
        <v>799</v>
      </c>
      <c r="BA1627" t="s"/>
      <c r="BB1627" t="n">
        <v>316488</v>
      </c>
      <c r="BC1627" t="n">
        <v>42.7</v>
      </c>
      <c r="BD1627" t="n">
        <v>42.7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797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29.33</v>
      </c>
      <c r="L1628" t="s">
        <v>77</v>
      </c>
      <c r="M1628" t="s"/>
      <c r="N1628" t="s">
        <v>801</v>
      </c>
      <c r="O1628" t="s">
        <v>79</v>
      </c>
      <c r="P1628" t="s">
        <v>797</v>
      </c>
      <c r="Q1628" t="s"/>
      <c r="R1628" t="s">
        <v>80</v>
      </c>
      <c r="S1628" t="s">
        <v>181</v>
      </c>
      <c r="T1628" t="s">
        <v>82</v>
      </c>
      <c r="U1628" t="s"/>
      <c r="V1628" t="s">
        <v>83</v>
      </c>
      <c r="W1628" t="s">
        <v>105</v>
      </c>
      <c r="X1628" t="s"/>
      <c r="Y1628" t="s">
        <v>85</v>
      </c>
      <c r="Z1628">
        <f>HYPERLINK("https://hotel-media.eclerx.com/savepage/tk_15459883218159971_sr_71.html","info")</f>
        <v/>
      </c>
      <c r="AA1628" t="n">
        <v>-7286433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/>
      <c r="AO1628" t="s"/>
      <c r="AP1628" t="n">
        <v>62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7286433</v>
      </c>
      <c r="AZ1628" t="s">
        <v>799</v>
      </c>
      <c r="BA1628" t="s"/>
      <c r="BB1628" t="n">
        <v>316488</v>
      </c>
      <c r="BC1628" t="n">
        <v>42.7</v>
      </c>
      <c r="BD1628" t="n">
        <v>42.7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797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30.33</v>
      </c>
      <c r="L1629" t="s">
        <v>77</v>
      </c>
      <c r="M1629" t="s"/>
      <c r="N1629" t="s">
        <v>802</v>
      </c>
      <c r="O1629" t="s">
        <v>79</v>
      </c>
      <c r="P1629" t="s">
        <v>797</v>
      </c>
      <c r="Q1629" t="s"/>
      <c r="R1629" t="s">
        <v>80</v>
      </c>
      <c r="S1629" t="s">
        <v>363</v>
      </c>
      <c r="T1629" t="s">
        <v>82</v>
      </c>
      <c r="U1629" t="s"/>
      <c r="V1629" t="s">
        <v>83</v>
      </c>
      <c r="W1629" t="s">
        <v>105</v>
      </c>
      <c r="X1629" t="s"/>
      <c r="Y1629" t="s">
        <v>85</v>
      </c>
      <c r="Z1629">
        <f>HYPERLINK("https://hotel-media.eclerx.com/savepage/tk_15459883218159971_sr_71.html","info")</f>
        <v/>
      </c>
      <c r="AA1629" t="n">
        <v>-7286433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/>
      <c r="AO1629" t="s"/>
      <c r="AP1629" t="n">
        <v>62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7286433</v>
      </c>
      <c r="AZ1629" t="s">
        <v>799</v>
      </c>
      <c r="BA1629" t="s"/>
      <c r="BB1629" t="n">
        <v>316488</v>
      </c>
      <c r="BC1629" t="n">
        <v>42.7</v>
      </c>
      <c r="BD1629" t="n">
        <v>42.7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797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32.67</v>
      </c>
      <c r="L1630" t="s">
        <v>77</v>
      </c>
      <c r="M1630" t="s"/>
      <c r="N1630" t="s">
        <v>800</v>
      </c>
      <c r="O1630" t="s">
        <v>79</v>
      </c>
      <c r="P1630" t="s">
        <v>797</v>
      </c>
      <c r="Q1630" t="s"/>
      <c r="R1630" t="s">
        <v>80</v>
      </c>
      <c r="S1630" t="s">
        <v>81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HYPERLINK("https://hotel-media.eclerx.com/savepage/tk_15459883218159971_sr_71.html","info")</f>
        <v/>
      </c>
      <c r="AA1630" t="n">
        <v>-7286433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/>
      <c r="AO1630" t="s"/>
      <c r="AP1630" t="n">
        <v>62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7286433</v>
      </c>
      <c r="AZ1630" t="s">
        <v>799</v>
      </c>
      <c r="BA1630" t="s"/>
      <c r="BB1630" t="n">
        <v>316488</v>
      </c>
      <c r="BC1630" t="n">
        <v>42.7</v>
      </c>
      <c r="BD1630" t="n">
        <v>42.7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797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32.67</v>
      </c>
      <c r="L1631" t="s">
        <v>77</v>
      </c>
      <c r="M1631" t="s"/>
      <c r="N1631" t="s">
        <v>803</v>
      </c>
      <c r="O1631" t="s">
        <v>79</v>
      </c>
      <c r="P1631" t="s">
        <v>797</v>
      </c>
      <c r="Q1631" t="s"/>
      <c r="R1631" t="s">
        <v>80</v>
      </c>
      <c r="S1631" t="s">
        <v>81</v>
      </c>
      <c r="T1631" t="s">
        <v>82</v>
      </c>
      <c r="U1631" t="s"/>
      <c r="V1631" t="s">
        <v>83</v>
      </c>
      <c r="W1631" t="s">
        <v>105</v>
      </c>
      <c r="X1631" t="s"/>
      <c r="Y1631" t="s">
        <v>85</v>
      </c>
      <c r="Z1631">
        <f>HYPERLINK("https://hotel-media.eclerx.com/savepage/tk_15459883218159971_sr_71.html","info")</f>
        <v/>
      </c>
      <c r="AA1631" t="n">
        <v>-7286433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/>
      <c r="AO1631" t="s"/>
      <c r="AP1631" t="n">
        <v>62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7286433</v>
      </c>
      <c r="AZ1631" t="s">
        <v>799</v>
      </c>
      <c r="BA1631" t="s"/>
      <c r="BB1631" t="n">
        <v>316488</v>
      </c>
      <c r="BC1631" t="n">
        <v>42.7</v>
      </c>
      <c r="BD1631" t="n">
        <v>42.7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797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34.33</v>
      </c>
      <c r="L1632" t="s">
        <v>77</v>
      </c>
      <c r="M1632" t="s"/>
      <c r="N1632" t="s">
        <v>801</v>
      </c>
      <c r="O1632" t="s">
        <v>79</v>
      </c>
      <c r="P1632" t="s">
        <v>797</v>
      </c>
      <c r="Q1632" t="s"/>
      <c r="R1632" t="s">
        <v>80</v>
      </c>
      <c r="S1632" t="s">
        <v>223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HYPERLINK("https://hotel-media.eclerx.com/savepage/tk_15459883218159971_sr_71.html","info")</f>
        <v/>
      </c>
      <c r="AA1632" t="n">
        <v>-7286433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/>
      <c r="AO1632" t="s"/>
      <c r="AP1632" t="n">
        <v>62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7286433</v>
      </c>
      <c r="AZ1632" t="s">
        <v>799</v>
      </c>
      <c r="BA1632" t="s"/>
      <c r="BB1632" t="n">
        <v>316488</v>
      </c>
      <c r="BC1632" t="n">
        <v>42.7</v>
      </c>
      <c r="BD1632" t="n">
        <v>42.7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797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35.33</v>
      </c>
      <c r="L1633" t="s">
        <v>77</v>
      </c>
      <c r="M1633" t="s"/>
      <c r="N1633" t="s">
        <v>802</v>
      </c>
      <c r="O1633" t="s">
        <v>79</v>
      </c>
      <c r="P1633" t="s">
        <v>797</v>
      </c>
      <c r="Q1633" t="s"/>
      <c r="R1633" t="s">
        <v>80</v>
      </c>
      <c r="S1633" t="s">
        <v>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HYPERLINK("https://hotel-media.eclerx.com/savepage/tk_15459883218159971_sr_71.html","info")</f>
        <v/>
      </c>
      <c r="AA1633" t="n">
        <v>-7286433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/>
      <c r="AO1633" t="s"/>
      <c r="AP1633" t="n">
        <v>62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7286433</v>
      </c>
      <c r="AZ1633" t="s">
        <v>799</v>
      </c>
      <c r="BA1633" t="s"/>
      <c r="BB1633" t="n">
        <v>316488</v>
      </c>
      <c r="BC1633" t="n">
        <v>42.7</v>
      </c>
      <c r="BD1633" t="n">
        <v>42.7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797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38</v>
      </c>
      <c r="L1634" t="s">
        <v>77</v>
      </c>
      <c r="M1634" t="s"/>
      <c r="N1634" t="s">
        <v>803</v>
      </c>
      <c r="O1634" t="s">
        <v>79</v>
      </c>
      <c r="P1634" t="s">
        <v>797</v>
      </c>
      <c r="Q1634" t="s"/>
      <c r="R1634" t="s">
        <v>80</v>
      </c>
      <c r="S1634" t="s">
        <v>97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HYPERLINK("https://hotel-media.eclerx.com/savepage/tk_15459883218159971_sr_71.html","info")</f>
        <v/>
      </c>
      <c r="AA1634" t="n">
        <v>-7286433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/>
      <c r="AO1634" t="s"/>
      <c r="AP1634" t="n">
        <v>62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7286433</v>
      </c>
      <c r="AZ1634" t="s">
        <v>799</v>
      </c>
      <c r="BA1634" t="s"/>
      <c r="BB1634" t="n">
        <v>316488</v>
      </c>
      <c r="BC1634" t="n">
        <v>42.7</v>
      </c>
      <c r="BD1634" t="n">
        <v>42.7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797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43.33</v>
      </c>
      <c r="L1635" t="s">
        <v>77</v>
      </c>
      <c r="M1635" t="s"/>
      <c r="N1635" t="s">
        <v>804</v>
      </c>
      <c r="O1635" t="s">
        <v>79</v>
      </c>
      <c r="P1635" t="s">
        <v>797</v>
      </c>
      <c r="Q1635" t="s"/>
      <c r="R1635" t="s">
        <v>80</v>
      </c>
      <c r="S1635" t="s">
        <v>126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HYPERLINK("https://hotel-media.eclerx.com/savepage/tk_15459883218159971_sr_71.html","info")</f>
        <v/>
      </c>
      <c r="AA1635" t="n">
        <v>-7286433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/>
      <c r="AO1635" t="s"/>
      <c r="AP1635" t="n">
        <v>62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7286433</v>
      </c>
      <c r="AZ1635" t="s">
        <v>799</v>
      </c>
      <c r="BA1635" t="s"/>
      <c r="BB1635" t="n">
        <v>316488</v>
      </c>
      <c r="BC1635" t="n">
        <v>42.7</v>
      </c>
      <c r="BD1635" t="n">
        <v>42.7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797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48.67</v>
      </c>
      <c r="L1636" t="s">
        <v>77</v>
      </c>
      <c r="M1636" t="s"/>
      <c r="N1636" t="s">
        <v>805</v>
      </c>
      <c r="O1636" t="s">
        <v>79</v>
      </c>
      <c r="P1636" t="s">
        <v>797</v>
      </c>
      <c r="Q1636" t="s"/>
      <c r="R1636" t="s">
        <v>80</v>
      </c>
      <c r="S1636" t="s">
        <v>188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HYPERLINK("https://hotel-media.eclerx.com/savepage/tk_15459883218159971_sr_71.html","info")</f>
        <v/>
      </c>
      <c r="AA1636" t="n">
        <v>-7286433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/>
      <c r="AO1636" t="s"/>
      <c r="AP1636" t="n">
        <v>62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7286433</v>
      </c>
      <c r="AZ1636" t="s">
        <v>799</v>
      </c>
      <c r="BA1636" t="s"/>
      <c r="BB1636" t="n">
        <v>316488</v>
      </c>
      <c r="BC1636" t="n">
        <v>42.7</v>
      </c>
      <c r="BD1636" t="n">
        <v>42.7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835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23.67</v>
      </c>
      <c r="L1637" t="s">
        <v>77</v>
      </c>
      <c r="M1637" t="s"/>
      <c r="N1637" t="s">
        <v>122</v>
      </c>
      <c r="O1637" t="s">
        <v>79</v>
      </c>
      <c r="P1637" t="s">
        <v>835</v>
      </c>
      <c r="Q1637" t="s"/>
      <c r="R1637" t="s">
        <v>80</v>
      </c>
      <c r="S1637" t="s">
        <v>756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HYPERLINK("https://hotel-media.eclerx.com/savepage/tk_15459884160137875_sr_71.html","info")</f>
        <v/>
      </c>
      <c r="AA1637" t="n">
        <v>-2330046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/>
      <c r="AO1637" t="s"/>
      <c r="AP1637" t="n">
        <v>82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2330046</v>
      </c>
      <c r="AZ1637" t="s">
        <v>836</v>
      </c>
      <c r="BA1637" t="s"/>
      <c r="BB1637" t="n">
        <v>316602</v>
      </c>
      <c r="BC1637" t="n">
        <v>42.6973</v>
      </c>
      <c r="BD1637" t="n">
        <v>42.6973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872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36</v>
      </c>
      <c r="L1638" t="s">
        <v>77</v>
      </c>
      <c r="M1638" t="s"/>
      <c r="N1638" t="s">
        <v>266</v>
      </c>
      <c r="O1638" t="s">
        <v>79</v>
      </c>
      <c r="P1638" t="s">
        <v>872</v>
      </c>
      <c r="Q1638" t="s"/>
      <c r="R1638" t="s">
        <v>117</v>
      </c>
      <c r="S1638" t="s">
        <v>436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HYPERLINK("https://hotel-media.eclerx.com/savepage/tk_15459881000344996_sr_70.html","info")</f>
        <v/>
      </c>
      <c r="AA1638" t="n">
        <v>-2329340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/>
      <c r="AO1638" t="s"/>
      <c r="AP1638" t="n">
        <v>15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2329340</v>
      </c>
      <c r="AZ1638" t="s">
        <v>873</v>
      </c>
      <c r="BA1638" t="s"/>
      <c r="BB1638" t="n">
        <v>3090889</v>
      </c>
      <c r="BC1638" t="n">
        <v>42.6997</v>
      </c>
      <c r="BD1638" t="n">
        <v>42.6997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872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39</v>
      </c>
      <c r="L1639" t="s">
        <v>77</v>
      </c>
      <c r="M1639" t="s"/>
      <c r="N1639" t="s">
        <v>266</v>
      </c>
      <c r="O1639" t="s">
        <v>79</v>
      </c>
      <c r="P1639" t="s">
        <v>872</v>
      </c>
      <c r="Q1639" t="s"/>
      <c r="R1639" t="s">
        <v>117</v>
      </c>
      <c r="S1639" t="s">
        <v>409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HYPERLINK("https://hotel-media.eclerx.com/savepage/tk_15459881000344996_sr_70.html","info")</f>
        <v/>
      </c>
      <c r="AA1639" t="n">
        <v>-2329340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/>
      <c r="AO1639" t="s"/>
      <c r="AP1639" t="n">
        <v>15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2329340</v>
      </c>
      <c r="AZ1639" t="s">
        <v>873</v>
      </c>
      <c r="BA1639" t="s"/>
      <c r="BB1639" t="n">
        <v>3090889</v>
      </c>
      <c r="BC1639" t="n">
        <v>42.6997</v>
      </c>
      <c r="BD1639" t="n">
        <v>42.6997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872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40.33</v>
      </c>
      <c r="L1640" t="s">
        <v>77</v>
      </c>
      <c r="M1640" t="s"/>
      <c r="N1640" t="s">
        <v>266</v>
      </c>
      <c r="O1640" t="s">
        <v>79</v>
      </c>
      <c r="P1640" t="s">
        <v>872</v>
      </c>
      <c r="Q1640" t="s"/>
      <c r="R1640" t="s">
        <v>117</v>
      </c>
      <c r="S1640" t="s">
        <v>139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HYPERLINK("https://hotel-media.eclerx.com/savepage/tk_15459881000344996_sr_70.html","info")</f>
        <v/>
      </c>
      <c r="AA1640" t="n">
        <v>-2329340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/>
      <c r="AO1640" t="s"/>
      <c r="AP1640" t="n">
        <v>15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2329340</v>
      </c>
      <c r="AZ1640" t="s">
        <v>873</v>
      </c>
      <c r="BA1640" t="s"/>
      <c r="BB1640" t="n">
        <v>3090889</v>
      </c>
      <c r="BC1640" t="n">
        <v>42.6997</v>
      </c>
      <c r="BD1640" t="n">
        <v>42.6997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872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40.33</v>
      </c>
      <c r="L1641" t="s">
        <v>77</v>
      </c>
      <c r="M1641" t="s"/>
      <c r="N1641" t="s">
        <v>433</v>
      </c>
      <c r="O1641" t="s">
        <v>79</v>
      </c>
      <c r="P1641" t="s">
        <v>872</v>
      </c>
      <c r="Q1641" t="s"/>
      <c r="R1641" t="s">
        <v>117</v>
      </c>
      <c r="S1641" t="s">
        <v>139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HYPERLINK("https://hotel-media.eclerx.com/savepage/tk_15459881000344996_sr_70.html","info")</f>
        <v/>
      </c>
      <c r="AA1641" t="n">
        <v>-2329340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/>
      <c r="AO1641" t="s"/>
      <c r="AP1641" t="n">
        <v>15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2329340</v>
      </c>
      <c r="AZ1641" t="s">
        <v>873</v>
      </c>
      <c r="BA1641" t="s"/>
      <c r="BB1641" t="n">
        <v>3090889</v>
      </c>
      <c r="BC1641" t="n">
        <v>42.6997</v>
      </c>
      <c r="BD1641" t="n">
        <v>42.6997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872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41</v>
      </c>
      <c r="L1642" t="s">
        <v>77</v>
      </c>
      <c r="M1642" t="s"/>
      <c r="N1642" t="s">
        <v>874</v>
      </c>
      <c r="O1642" t="s">
        <v>79</v>
      </c>
      <c r="P1642" t="s">
        <v>872</v>
      </c>
      <c r="Q1642" t="s"/>
      <c r="R1642" t="s">
        <v>117</v>
      </c>
      <c r="S1642" t="s">
        <v>98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HYPERLINK("https://hotel-media.eclerx.com/savepage/tk_15459881000344996_sr_70.html","info")</f>
        <v/>
      </c>
      <c r="AA1642" t="n">
        <v>-2329340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/>
      <c r="AO1642" t="s"/>
      <c r="AP1642" t="n">
        <v>15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2329340</v>
      </c>
      <c r="AZ1642" t="s">
        <v>873</v>
      </c>
      <c r="BA1642" t="s"/>
      <c r="BB1642" t="n">
        <v>3090889</v>
      </c>
      <c r="BC1642" t="n">
        <v>42.6997</v>
      </c>
      <c r="BD1642" t="n">
        <v>42.6997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872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41</v>
      </c>
      <c r="L1643" t="s">
        <v>77</v>
      </c>
      <c r="M1643" t="s"/>
      <c r="N1643" t="s">
        <v>876</v>
      </c>
      <c r="O1643" t="s">
        <v>79</v>
      </c>
      <c r="P1643" t="s">
        <v>872</v>
      </c>
      <c r="Q1643" t="s"/>
      <c r="R1643" t="s">
        <v>117</v>
      </c>
      <c r="S1643" t="s">
        <v>98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HYPERLINK("https://hotel-media.eclerx.com/savepage/tk_15459881000344996_sr_70.html","info")</f>
        <v/>
      </c>
      <c r="AA1643" t="n">
        <v>-2329340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/>
      <c r="AO1643" t="s"/>
      <c r="AP1643" t="n">
        <v>15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2329340</v>
      </c>
      <c r="AZ1643" t="s">
        <v>873</v>
      </c>
      <c r="BA1643" t="s"/>
      <c r="BB1643" t="n">
        <v>3090889</v>
      </c>
      <c r="BC1643" t="n">
        <v>42.6997</v>
      </c>
      <c r="BD1643" t="n">
        <v>42.6997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872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41</v>
      </c>
      <c r="L1644" t="s">
        <v>77</v>
      </c>
      <c r="M1644" t="s"/>
      <c r="N1644" t="s">
        <v>875</v>
      </c>
      <c r="O1644" t="s">
        <v>79</v>
      </c>
      <c r="P1644" t="s">
        <v>872</v>
      </c>
      <c r="Q1644" t="s"/>
      <c r="R1644" t="s">
        <v>117</v>
      </c>
      <c r="S1644" t="s">
        <v>98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HYPERLINK("https://hotel-media.eclerx.com/savepage/tk_15459881000344996_sr_70.html","info")</f>
        <v/>
      </c>
      <c r="AA1644" t="n">
        <v>-2329340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/>
      <c r="AO1644" t="s"/>
      <c r="AP1644" t="n">
        <v>15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2329340</v>
      </c>
      <c r="AZ1644" t="s">
        <v>873</v>
      </c>
      <c r="BA1644" t="s"/>
      <c r="BB1644" t="n">
        <v>3090889</v>
      </c>
      <c r="BC1644" t="n">
        <v>42.6997</v>
      </c>
      <c r="BD1644" t="n">
        <v>42.6997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872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41.67</v>
      </c>
      <c r="L1645" t="s">
        <v>77</v>
      </c>
      <c r="M1645" t="s"/>
      <c r="N1645" t="s">
        <v>439</v>
      </c>
      <c r="O1645" t="s">
        <v>79</v>
      </c>
      <c r="P1645" t="s">
        <v>872</v>
      </c>
      <c r="Q1645" t="s"/>
      <c r="R1645" t="s">
        <v>117</v>
      </c>
      <c r="S1645" t="s">
        <v>260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HYPERLINK("https://hotel-media.eclerx.com/savepage/tk_15459881000344996_sr_70.html","info")</f>
        <v/>
      </c>
      <c r="AA1645" t="n">
        <v>-2329340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/>
      <c r="AO1645" t="s"/>
      <c r="AP1645" t="n">
        <v>15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2329340</v>
      </c>
      <c r="AZ1645" t="s">
        <v>873</v>
      </c>
      <c r="BA1645" t="s"/>
      <c r="BB1645" t="n">
        <v>3090889</v>
      </c>
      <c r="BC1645" t="n">
        <v>42.6997</v>
      </c>
      <c r="BD1645" t="n">
        <v>42.6997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872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46.33</v>
      </c>
      <c r="L1646" t="s">
        <v>77</v>
      </c>
      <c r="M1646" t="s"/>
      <c r="N1646" t="s">
        <v>877</v>
      </c>
      <c r="O1646" t="s">
        <v>79</v>
      </c>
      <c r="P1646" t="s">
        <v>872</v>
      </c>
      <c r="Q1646" t="s"/>
      <c r="R1646" t="s">
        <v>117</v>
      </c>
      <c r="S1646" t="s">
        <v>356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HYPERLINK("https://hotel-media.eclerx.com/savepage/tk_15459881000344996_sr_70.html","info")</f>
        <v/>
      </c>
      <c r="AA1646" t="n">
        <v>-2329340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/>
      <c r="AO1646" t="s"/>
      <c r="AP1646" t="n">
        <v>15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2329340</v>
      </c>
      <c r="AZ1646" t="s">
        <v>873</v>
      </c>
      <c r="BA1646" t="s"/>
      <c r="BB1646" t="n">
        <v>3090889</v>
      </c>
      <c r="BC1646" t="n">
        <v>42.6997</v>
      </c>
      <c r="BD1646" t="n">
        <v>42.6997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872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46.67</v>
      </c>
      <c r="L1647" t="s">
        <v>77</v>
      </c>
      <c r="M1647" t="s"/>
      <c r="N1647" t="s">
        <v>184</v>
      </c>
      <c r="O1647" t="s">
        <v>79</v>
      </c>
      <c r="P1647" t="s">
        <v>872</v>
      </c>
      <c r="Q1647" t="s"/>
      <c r="R1647" t="s">
        <v>117</v>
      </c>
      <c r="S1647" t="s">
        <v>292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HYPERLINK("https://hotel-media.eclerx.com/savepage/tk_15459881000344996_sr_70.html","info")</f>
        <v/>
      </c>
      <c r="AA1647" t="n">
        <v>-2329340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/>
      <c r="AO1647" t="s"/>
      <c r="AP1647" t="n">
        <v>15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2329340</v>
      </c>
      <c r="AZ1647" t="s">
        <v>873</v>
      </c>
      <c r="BA1647" t="s"/>
      <c r="BB1647" t="n">
        <v>3090889</v>
      </c>
      <c r="BC1647" t="n">
        <v>42.6997</v>
      </c>
      <c r="BD1647" t="n">
        <v>42.6997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872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47.33</v>
      </c>
      <c r="L1648" t="s">
        <v>77</v>
      </c>
      <c r="M1648" t="s"/>
      <c r="N1648" t="s">
        <v>878</v>
      </c>
      <c r="O1648" t="s">
        <v>79</v>
      </c>
      <c r="P1648" t="s">
        <v>872</v>
      </c>
      <c r="Q1648" t="s"/>
      <c r="R1648" t="s">
        <v>117</v>
      </c>
      <c r="S1648" t="s">
        <v>420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HYPERLINK("https://hotel-media.eclerx.com/savepage/tk_15459881000344996_sr_70.html","info")</f>
        <v/>
      </c>
      <c r="AA1648" t="n">
        <v>-2329340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/>
      <c r="AO1648" t="s"/>
      <c r="AP1648" t="n">
        <v>15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2329340</v>
      </c>
      <c r="AZ1648" t="s">
        <v>873</v>
      </c>
      <c r="BA1648" t="s"/>
      <c r="BB1648" t="n">
        <v>3090889</v>
      </c>
      <c r="BC1648" t="n">
        <v>42.6997</v>
      </c>
      <c r="BD1648" t="n">
        <v>42.6997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872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48.33</v>
      </c>
      <c r="L1649" t="s">
        <v>77</v>
      </c>
      <c r="M1649" t="s"/>
      <c r="N1649" t="s">
        <v>874</v>
      </c>
      <c r="O1649" t="s">
        <v>79</v>
      </c>
      <c r="P1649" t="s">
        <v>872</v>
      </c>
      <c r="Q1649" t="s"/>
      <c r="R1649" t="s">
        <v>117</v>
      </c>
      <c r="S1649" t="s">
        <v>201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HYPERLINK("https://hotel-media.eclerx.com/savepage/tk_15459881000344996_sr_70.html","info")</f>
        <v/>
      </c>
      <c r="AA1649" t="n">
        <v>-2329340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/>
      <c r="AO1649" t="s"/>
      <c r="AP1649" t="n">
        <v>15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2329340</v>
      </c>
      <c r="AZ1649" t="s">
        <v>873</v>
      </c>
      <c r="BA1649" t="s"/>
      <c r="BB1649" t="n">
        <v>3090889</v>
      </c>
      <c r="BC1649" t="n">
        <v>42.6997</v>
      </c>
      <c r="BD1649" t="n">
        <v>42.6997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898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21</v>
      </c>
      <c r="L1650" t="s">
        <v>77</v>
      </c>
      <c r="M1650" t="s"/>
      <c r="N1650" t="s">
        <v>899</v>
      </c>
      <c r="O1650" t="s">
        <v>79</v>
      </c>
      <c r="P1650" t="s">
        <v>898</v>
      </c>
      <c r="Q1650" t="s"/>
      <c r="R1650" t="s">
        <v>397</v>
      </c>
      <c r="S1650" t="s">
        <v>207</v>
      </c>
      <c r="T1650" t="s">
        <v>82</v>
      </c>
      <c r="U1650" t="s"/>
      <c r="V1650" t="s">
        <v>83</v>
      </c>
      <c r="W1650" t="s">
        <v>105</v>
      </c>
      <c r="X1650" t="s"/>
      <c r="Y1650" t="s">
        <v>85</v>
      </c>
      <c r="Z1650">
        <f>HYPERLINK("https://hotel-media.eclerx.com/savepage/tk_15459883969962976_sr_71.html","info")</f>
        <v/>
      </c>
      <c r="AA1650" t="n">
        <v>-2992961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/>
      <c r="AO1650" t="s"/>
      <c r="AP1650" t="n">
        <v>78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2992961</v>
      </c>
      <c r="AZ1650" t="s">
        <v>900</v>
      </c>
      <c r="BA1650" t="s"/>
      <c r="BB1650" t="n">
        <v>2739595</v>
      </c>
      <c r="BC1650" t="n">
        <v>42.7037</v>
      </c>
      <c r="BD1650" t="n">
        <v>42.7037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898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22.33</v>
      </c>
      <c r="L1651" t="s">
        <v>77</v>
      </c>
      <c r="M1651" t="s"/>
      <c r="N1651" t="s">
        <v>572</v>
      </c>
      <c r="O1651" t="s">
        <v>79</v>
      </c>
      <c r="P1651" t="s">
        <v>898</v>
      </c>
      <c r="Q1651" t="s"/>
      <c r="R1651" t="s">
        <v>397</v>
      </c>
      <c r="S1651" t="s">
        <v>480</v>
      </c>
      <c r="T1651" t="s">
        <v>82</v>
      </c>
      <c r="U1651" t="s"/>
      <c r="V1651" t="s">
        <v>83</v>
      </c>
      <c r="W1651" t="s">
        <v>105</v>
      </c>
      <c r="X1651" t="s"/>
      <c r="Y1651" t="s">
        <v>85</v>
      </c>
      <c r="Z1651">
        <f>HYPERLINK("https://hotel-media.eclerx.com/savepage/tk_15459883969962976_sr_71.html","info")</f>
        <v/>
      </c>
      <c r="AA1651" t="n">
        <v>-2992961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/>
      <c r="AO1651" t="s"/>
      <c r="AP1651" t="n">
        <v>78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2992961</v>
      </c>
      <c r="AZ1651" t="s">
        <v>900</v>
      </c>
      <c r="BA1651" t="s"/>
      <c r="BB1651" t="n">
        <v>2739595</v>
      </c>
      <c r="BC1651" t="n">
        <v>42.7037</v>
      </c>
      <c r="BD1651" t="n">
        <v>42.7037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898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22.67</v>
      </c>
      <c r="L1652" t="s">
        <v>77</v>
      </c>
      <c r="M1652" t="s"/>
      <c r="N1652" t="s">
        <v>206</v>
      </c>
      <c r="O1652" t="s">
        <v>79</v>
      </c>
      <c r="P1652" t="s">
        <v>898</v>
      </c>
      <c r="Q1652" t="s"/>
      <c r="R1652" t="s">
        <v>397</v>
      </c>
      <c r="S1652" t="s">
        <v>730</v>
      </c>
      <c r="T1652" t="s">
        <v>82</v>
      </c>
      <c r="U1652" t="s"/>
      <c r="V1652" t="s">
        <v>83</v>
      </c>
      <c r="W1652" t="s">
        <v>105</v>
      </c>
      <c r="X1652" t="s"/>
      <c r="Y1652" t="s">
        <v>85</v>
      </c>
      <c r="Z1652">
        <f>HYPERLINK("https://hotel-media.eclerx.com/savepage/tk_15459883969962976_sr_71.html","info")</f>
        <v/>
      </c>
      <c r="AA1652" t="n">
        <v>-2992961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/>
      <c r="AO1652" t="s"/>
      <c r="AP1652" t="n">
        <v>78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2992961</v>
      </c>
      <c r="AZ1652" t="s">
        <v>900</v>
      </c>
      <c r="BA1652" t="s"/>
      <c r="BB1652" t="n">
        <v>2739595</v>
      </c>
      <c r="BC1652" t="n">
        <v>42.7037</v>
      </c>
      <c r="BD1652" t="n">
        <v>42.7037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901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85</v>
      </c>
      <c r="L1653" t="s">
        <v>77</v>
      </c>
      <c r="M1653" t="s"/>
      <c r="N1653" t="s">
        <v>122</v>
      </c>
      <c r="O1653" t="s">
        <v>79</v>
      </c>
      <c r="P1653" t="s">
        <v>901</v>
      </c>
      <c r="Q1653" t="s"/>
      <c r="R1653" t="s">
        <v>117</v>
      </c>
      <c r="S1653" t="s">
        <v>323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HYPERLINK("https://hotel-media.eclerx.com/savepage/tk_15459884301640851_sr_71.html","info")</f>
        <v/>
      </c>
      <c r="AA1653" t="n">
        <v>-2330053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106</v>
      </c>
      <c r="AL1653" t="s"/>
      <c r="AM1653" t="s"/>
      <c r="AN1653" t="s"/>
      <c r="AO1653" t="s"/>
      <c r="AP1653" t="n">
        <v>85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2330053</v>
      </c>
      <c r="AZ1653" t="s">
        <v>902</v>
      </c>
      <c r="BA1653" t="s"/>
      <c r="BB1653" t="n">
        <v>2218915</v>
      </c>
      <c r="BC1653" t="n">
        <v>42.9093</v>
      </c>
      <c r="BD1653" t="n">
        <v>42.9093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196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31.33</v>
      </c>
      <c r="L1654" t="s">
        <v>77</v>
      </c>
      <c r="M1654" t="s"/>
      <c r="N1654" t="s">
        <v>197</v>
      </c>
      <c r="O1654" t="s">
        <v>79</v>
      </c>
      <c r="P1654" t="s">
        <v>196</v>
      </c>
      <c r="Q1654" t="s"/>
      <c r="R1654" t="s">
        <v>80</v>
      </c>
      <c r="S1654" t="s">
        <v>177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HYPERLINK("https://hotel-media.eclerx.com/savepage/tk_15459883688616223_sr_70.html","info")</f>
        <v/>
      </c>
      <c r="AA1654" t="n">
        <v>-6667691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/>
      <c r="AO1654" t="s"/>
      <c r="AP1654" t="n">
        <v>72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6667691</v>
      </c>
      <c r="AZ1654" t="s">
        <v>198</v>
      </c>
      <c r="BA1654" t="s"/>
      <c r="BB1654" t="n">
        <v>112051</v>
      </c>
      <c r="BC1654" t="n">
        <v>42.2681</v>
      </c>
      <c r="BD1654" t="n">
        <v>42.2681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196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38.33</v>
      </c>
      <c r="L1655" t="s">
        <v>77</v>
      </c>
      <c r="M1655" t="s"/>
      <c r="N1655" t="s">
        <v>197</v>
      </c>
      <c r="O1655" t="s">
        <v>79</v>
      </c>
      <c r="P1655" t="s">
        <v>196</v>
      </c>
      <c r="Q1655" t="s"/>
      <c r="R1655" t="s">
        <v>80</v>
      </c>
      <c r="S1655" t="s">
        <v>200</v>
      </c>
      <c r="T1655" t="s">
        <v>82</v>
      </c>
      <c r="U1655" t="s"/>
      <c r="V1655" t="s">
        <v>83</v>
      </c>
      <c r="W1655" t="s">
        <v>187</v>
      </c>
      <c r="X1655" t="s"/>
      <c r="Y1655" t="s">
        <v>85</v>
      </c>
      <c r="Z1655">
        <f>HYPERLINK("https://hotel-media.eclerx.com/savepage/tk_15459883688616223_sr_70.html","info")</f>
        <v/>
      </c>
      <c r="AA1655" t="n">
        <v>-6667691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/>
      <c r="AO1655" t="s"/>
      <c r="AP1655" t="n">
        <v>72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6667691</v>
      </c>
      <c r="AZ1655" t="s">
        <v>198</v>
      </c>
      <c r="BA1655" t="s"/>
      <c r="BB1655" t="n">
        <v>112051</v>
      </c>
      <c r="BC1655" t="n">
        <v>42.2681</v>
      </c>
      <c r="BD1655" t="n">
        <v>42.2681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196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122</v>
      </c>
      <c r="O1656" t="s">
        <v>79</v>
      </c>
      <c r="P1656" t="s">
        <v>196</v>
      </c>
      <c r="Q1656" t="s"/>
      <c r="R1656" t="s">
        <v>80</v>
      </c>
      <c r="S1656" t="s">
        <v>202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HYPERLINK("https://hotel-media.eclerx.com/savepage/tk_15459883688616223_sr_70.html","info")</f>
        <v/>
      </c>
      <c r="AA1656" t="n">
        <v>-6667691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/>
      <c r="AO1656" t="s"/>
      <c r="AP1656" t="n">
        <v>72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6667691</v>
      </c>
      <c r="AZ1656" t="s">
        <v>198</v>
      </c>
      <c r="BA1656" t="s"/>
      <c r="BB1656" t="n">
        <v>112051</v>
      </c>
      <c r="BC1656" t="n">
        <v>42.2681</v>
      </c>
      <c r="BD1656" t="n">
        <v>42.2681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196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61.67</v>
      </c>
      <c r="L1657" t="s">
        <v>77</v>
      </c>
      <c r="M1657" t="s"/>
      <c r="N1657" t="s">
        <v>122</v>
      </c>
      <c r="O1657" t="s">
        <v>79</v>
      </c>
      <c r="P1657" t="s">
        <v>196</v>
      </c>
      <c r="Q1657" t="s"/>
      <c r="R1657" t="s">
        <v>80</v>
      </c>
      <c r="S1657" t="s">
        <v>191</v>
      </c>
      <c r="T1657" t="s">
        <v>82</v>
      </c>
      <c r="U1657" t="s"/>
      <c r="V1657" t="s">
        <v>83</v>
      </c>
      <c r="W1657" t="s">
        <v>187</v>
      </c>
      <c r="X1657" t="s"/>
      <c r="Y1657" t="s">
        <v>85</v>
      </c>
      <c r="Z1657">
        <f>HYPERLINK("https://hotel-media.eclerx.com/savepage/tk_15459883688616223_sr_70.html","info")</f>
        <v/>
      </c>
      <c r="AA1657" t="n">
        <v>-6667691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/>
      <c r="AO1657" t="s"/>
      <c r="AP1657" t="n">
        <v>72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6667691</v>
      </c>
      <c r="AZ1657" t="s">
        <v>198</v>
      </c>
      <c r="BA1657" t="s"/>
      <c r="BB1657" t="n">
        <v>112051</v>
      </c>
      <c r="BC1657" t="n">
        <v>42.2681</v>
      </c>
      <c r="BD1657" t="n">
        <v>42.2681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407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29.33</v>
      </c>
      <c r="L1658" t="s">
        <v>77</v>
      </c>
      <c r="M1658" t="s"/>
      <c r="N1658" t="s">
        <v>206</v>
      </c>
      <c r="O1658" t="s">
        <v>79</v>
      </c>
      <c r="P1658" t="s">
        <v>407</v>
      </c>
      <c r="Q1658" t="s"/>
      <c r="R1658" t="s">
        <v>117</v>
      </c>
      <c r="S1658" t="s">
        <v>181</v>
      </c>
      <c r="T1658" t="s">
        <v>82</v>
      </c>
      <c r="U1658" t="s"/>
      <c r="V1658" t="s">
        <v>83</v>
      </c>
      <c r="W1658" t="s">
        <v>105</v>
      </c>
      <c r="X1658" t="s"/>
      <c r="Y1658" t="s">
        <v>85</v>
      </c>
      <c r="Z1658">
        <f>HYPERLINK("https://hotel-media.eclerx.com/savepage/tk_1545988090450791_sr_71.html","info")</f>
        <v/>
      </c>
      <c r="AA1658" t="n">
        <v>-2329327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/>
      <c r="AO1658" t="s"/>
      <c r="AP1658" t="n">
        <v>13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2329327</v>
      </c>
      <c r="AZ1658" t="s">
        <v>408</v>
      </c>
      <c r="BA1658" t="s"/>
      <c r="BB1658" t="n">
        <v>112066</v>
      </c>
      <c r="BC1658" t="n">
        <v>42.6762</v>
      </c>
      <c r="BD1658" t="n">
        <v>42.6762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407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31.33</v>
      </c>
      <c r="L1659" t="s">
        <v>77</v>
      </c>
      <c r="M1659" t="s"/>
      <c r="N1659" t="s">
        <v>184</v>
      </c>
      <c r="O1659" t="s">
        <v>79</v>
      </c>
      <c r="P1659" t="s">
        <v>407</v>
      </c>
      <c r="Q1659" t="s"/>
      <c r="R1659" t="s">
        <v>117</v>
      </c>
      <c r="S1659" t="s">
        <v>177</v>
      </c>
      <c r="T1659" t="s">
        <v>82</v>
      </c>
      <c r="U1659" t="s"/>
      <c r="V1659" t="s">
        <v>83</v>
      </c>
      <c r="W1659" t="s">
        <v>105</v>
      </c>
      <c r="X1659" t="s"/>
      <c r="Y1659" t="s">
        <v>85</v>
      </c>
      <c r="Z1659">
        <f>HYPERLINK("https://hotel-media.eclerx.com/savepage/tk_1545988090450791_sr_71.html","info")</f>
        <v/>
      </c>
      <c r="AA1659" t="n">
        <v>-2329327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/>
      <c r="AO1659" t="s"/>
      <c r="AP1659" t="n">
        <v>13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2329327</v>
      </c>
      <c r="AZ1659" t="s">
        <v>408</v>
      </c>
      <c r="BA1659" t="s"/>
      <c r="BB1659" t="n">
        <v>112066</v>
      </c>
      <c r="BC1659" t="n">
        <v>42.6762</v>
      </c>
      <c r="BD1659" t="n">
        <v>42.6762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407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35.33</v>
      </c>
      <c r="L1660" t="s">
        <v>77</v>
      </c>
      <c r="M1660" t="s"/>
      <c r="N1660" t="s">
        <v>206</v>
      </c>
      <c r="O1660" t="s">
        <v>79</v>
      </c>
      <c r="P1660" t="s">
        <v>407</v>
      </c>
      <c r="Q1660" t="s"/>
      <c r="R1660" t="s">
        <v>117</v>
      </c>
      <c r="S1660" t="s">
        <v>95</v>
      </c>
      <c r="T1660" t="s">
        <v>82</v>
      </c>
      <c r="U1660" t="s"/>
      <c r="V1660" t="s">
        <v>83</v>
      </c>
      <c r="W1660" t="s">
        <v>105</v>
      </c>
      <c r="X1660" t="s"/>
      <c r="Y1660" t="s">
        <v>85</v>
      </c>
      <c r="Z1660">
        <f>HYPERLINK("https://hotel-media.eclerx.com/savepage/tk_1545988090450791_sr_71.html","info")</f>
        <v/>
      </c>
      <c r="AA1660" t="n">
        <v>-2329327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/>
      <c r="AO1660" t="s"/>
      <c r="AP1660" t="n">
        <v>13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2329327</v>
      </c>
      <c r="AZ1660" t="s">
        <v>408</v>
      </c>
      <c r="BA1660" t="s"/>
      <c r="BB1660" t="n">
        <v>112066</v>
      </c>
      <c r="BC1660" t="n">
        <v>42.6762</v>
      </c>
      <c r="BD1660" t="n">
        <v>42.6762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407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37.67</v>
      </c>
      <c r="L1661" t="s">
        <v>77</v>
      </c>
      <c r="M1661" t="s"/>
      <c r="N1661" t="s">
        <v>184</v>
      </c>
      <c r="O1661" t="s">
        <v>79</v>
      </c>
      <c r="P1661" t="s">
        <v>407</v>
      </c>
      <c r="Q1661" t="s"/>
      <c r="R1661" t="s">
        <v>117</v>
      </c>
      <c r="S1661" t="s">
        <v>286</v>
      </c>
      <c r="T1661" t="s">
        <v>82</v>
      </c>
      <c r="U1661" t="s"/>
      <c r="V1661" t="s">
        <v>83</v>
      </c>
      <c r="W1661" t="s">
        <v>105</v>
      </c>
      <c r="X1661" t="s"/>
      <c r="Y1661" t="s">
        <v>85</v>
      </c>
      <c r="Z1661">
        <f>HYPERLINK("https://hotel-media.eclerx.com/savepage/tk_1545988090450791_sr_71.html","info")</f>
        <v/>
      </c>
      <c r="AA1661" t="n">
        <v>-2329327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/>
      <c r="AO1661" t="s"/>
      <c r="AP1661" t="n">
        <v>13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2329327</v>
      </c>
      <c r="AZ1661" t="s">
        <v>408</v>
      </c>
      <c r="BA1661" t="s"/>
      <c r="BB1661" t="n">
        <v>112066</v>
      </c>
      <c r="BC1661" t="n">
        <v>42.6762</v>
      </c>
      <c r="BD1661" t="n">
        <v>42.6762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407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39</v>
      </c>
      <c r="L1662" t="s">
        <v>77</v>
      </c>
      <c r="M1662" t="s"/>
      <c r="N1662" t="s">
        <v>172</v>
      </c>
      <c r="O1662" t="s">
        <v>79</v>
      </c>
      <c r="P1662" t="s">
        <v>407</v>
      </c>
      <c r="Q1662" t="s"/>
      <c r="R1662" t="s">
        <v>117</v>
      </c>
      <c r="S1662" t="s">
        <v>409</v>
      </c>
      <c r="T1662" t="s">
        <v>82</v>
      </c>
      <c r="U1662" t="s"/>
      <c r="V1662" t="s">
        <v>83</v>
      </c>
      <c r="W1662" t="s">
        <v>105</v>
      </c>
      <c r="X1662" t="s"/>
      <c r="Y1662" t="s">
        <v>85</v>
      </c>
      <c r="Z1662">
        <f>HYPERLINK("https://hotel-media.eclerx.com/savepage/tk_1545988090450791_sr_71.html","info")</f>
        <v/>
      </c>
      <c r="AA1662" t="n">
        <v>-2329327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/>
      <c r="AO1662" t="s"/>
      <c r="AP1662" t="n">
        <v>13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2329327</v>
      </c>
      <c r="AZ1662" t="s">
        <v>408</v>
      </c>
      <c r="BA1662" t="s"/>
      <c r="BB1662" t="n">
        <v>112066</v>
      </c>
      <c r="BC1662" t="n">
        <v>42.6762</v>
      </c>
      <c r="BD1662" t="n">
        <v>42.6762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407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47</v>
      </c>
      <c r="L1663" t="s">
        <v>77</v>
      </c>
      <c r="M1663" t="s"/>
      <c r="N1663" t="s">
        <v>172</v>
      </c>
      <c r="O1663" t="s">
        <v>79</v>
      </c>
      <c r="P1663" t="s">
        <v>407</v>
      </c>
      <c r="Q1663" t="s"/>
      <c r="R1663" t="s">
        <v>117</v>
      </c>
      <c r="S1663" t="s">
        <v>345</v>
      </c>
      <c r="T1663" t="s">
        <v>82</v>
      </c>
      <c r="U1663" t="s"/>
      <c r="V1663" t="s">
        <v>83</v>
      </c>
      <c r="W1663" t="s">
        <v>105</v>
      </c>
      <c r="X1663" t="s"/>
      <c r="Y1663" t="s">
        <v>85</v>
      </c>
      <c r="Z1663">
        <f>HYPERLINK("https://hotel-media.eclerx.com/savepage/tk_1545988090450791_sr_71.html","info")</f>
        <v/>
      </c>
      <c r="AA1663" t="n">
        <v>-2329327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/>
      <c r="AO1663" t="s"/>
      <c r="AP1663" t="n">
        <v>13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2329327</v>
      </c>
      <c r="AZ1663" t="s">
        <v>408</v>
      </c>
      <c r="BA1663" t="s"/>
      <c r="BB1663" t="n">
        <v>112066</v>
      </c>
      <c r="BC1663" t="n">
        <v>42.6762</v>
      </c>
      <c r="BD1663" t="n">
        <v>42.6762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903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210</v>
      </c>
      <c r="O1664" t="s">
        <v>79</v>
      </c>
      <c r="P1664" t="s">
        <v>903</v>
      </c>
      <c r="Q1664" t="s"/>
      <c r="R1664" t="s">
        <v>397</v>
      </c>
      <c r="S1664" t="s">
        <v>719</v>
      </c>
      <c r="T1664" t="s">
        <v>82</v>
      </c>
      <c r="U1664" t="s"/>
      <c r="V1664" t="s">
        <v>83</v>
      </c>
      <c r="W1664" t="s">
        <v>105</v>
      </c>
      <c r="X1664" t="s"/>
      <c r="Y1664" t="s">
        <v>85</v>
      </c>
      <c r="Z1664">
        <f>HYPERLINK("https://hotel-media.eclerx.com/savepage/tk_1545988236955013_sr_70.html","info")</f>
        <v/>
      </c>
      <c r="AA1664" t="n">
        <v>-6049207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106</v>
      </c>
      <c r="AL1664" t="s"/>
      <c r="AM1664" t="s"/>
      <c r="AN1664" t="s"/>
      <c r="AO1664" t="s"/>
      <c r="AP1664" t="n">
        <v>44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6049207</v>
      </c>
      <c r="AZ1664" t="s">
        <v>904</v>
      </c>
      <c r="BA1664" t="s"/>
      <c r="BB1664" t="n">
        <v>4737668</v>
      </c>
      <c r="BC1664" t="n">
        <v>42.699</v>
      </c>
      <c r="BD1664" t="n">
        <v>42.699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848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849</v>
      </c>
      <c r="O1665" t="s">
        <v>79</v>
      </c>
      <c r="P1665" t="s">
        <v>848</v>
      </c>
      <c r="Q1665" t="s"/>
      <c r="R1665" t="s">
        <v>80</v>
      </c>
      <c r="S1665" t="s">
        <v>154</v>
      </c>
      <c r="T1665" t="s">
        <v>82</v>
      </c>
      <c r="U1665" t="s"/>
      <c r="V1665" t="s">
        <v>83</v>
      </c>
      <c r="W1665" t="s">
        <v>105</v>
      </c>
      <c r="X1665" t="s"/>
      <c r="Y1665" t="s">
        <v>85</v>
      </c>
      <c r="Z1665">
        <f>HYPERLINK("https://hotel-media.eclerx.com/savepage/tk_15459880386984992_sr_71.html","info")</f>
        <v/>
      </c>
      <c r="AA1665" t="n">
        <v>-2329245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106</v>
      </c>
      <c r="AL1665" t="s"/>
      <c r="AM1665" t="s"/>
      <c r="AN1665" t="s"/>
      <c r="AO1665" t="s"/>
      <c r="AP1665" t="n">
        <v>2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2329245</v>
      </c>
      <c r="AZ1665" t="s">
        <v>850</v>
      </c>
      <c r="BA1665" t="s"/>
      <c r="BB1665" t="n">
        <v>1885555</v>
      </c>
      <c r="BC1665" t="n">
        <v>42.7039</v>
      </c>
      <c r="BD1665" t="n">
        <v>42.7039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848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44</v>
      </c>
      <c r="L1666" t="s">
        <v>77</v>
      </c>
      <c r="M1666" t="s"/>
      <c r="N1666" t="s">
        <v>210</v>
      </c>
      <c r="O1666" t="s">
        <v>79</v>
      </c>
      <c r="P1666" t="s">
        <v>848</v>
      </c>
      <c r="Q1666" t="s"/>
      <c r="R1666" t="s">
        <v>80</v>
      </c>
      <c r="S1666" t="s">
        <v>100</v>
      </c>
      <c r="T1666" t="s">
        <v>82</v>
      </c>
      <c r="U1666" t="s"/>
      <c r="V1666" t="s">
        <v>83</v>
      </c>
      <c r="W1666" t="s">
        <v>105</v>
      </c>
      <c r="X1666" t="s"/>
      <c r="Y1666" t="s">
        <v>85</v>
      </c>
      <c r="Z1666">
        <f>HYPERLINK("https://hotel-media.eclerx.com/savepage/tk_15459880386984992_sr_71.html","info")</f>
        <v/>
      </c>
      <c r="AA1666" t="n">
        <v>-2329245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106</v>
      </c>
      <c r="AL1666" t="s"/>
      <c r="AM1666" t="s"/>
      <c r="AN1666" t="s"/>
      <c r="AO1666" t="s"/>
      <c r="AP1666" t="n">
        <v>2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2329245</v>
      </c>
      <c r="AZ1666" t="s">
        <v>850</v>
      </c>
      <c r="BA1666" t="s"/>
      <c r="BB1666" t="n">
        <v>1885555</v>
      </c>
      <c r="BC1666" t="n">
        <v>42.7039</v>
      </c>
      <c r="BD1666" t="n">
        <v>42.7039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848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57.33</v>
      </c>
      <c r="L1667" t="s">
        <v>77</v>
      </c>
      <c r="M1667" t="s"/>
      <c r="N1667" t="s">
        <v>851</v>
      </c>
      <c r="O1667" t="s">
        <v>79</v>
      </c>
      <c r="P1667" t="s">
        <v>848</v>
      </c>
      <c r="Q1667" t="s"/>
      <c r="R1667" t="s">
        <v>80</v>
      </c>
      <c r="S1667" t="s">
        <v>233</v>
      </c>
      <c r="T1667" t="s">
        <v>82</v>
      </c>
      <c r="U1667" t="s"/>
      <c r="V1667" t="s">
        <v>83</v>
      </c>
      <c r="W1667" t="s">
        <v>105</v>
      </c>
      <c r="X1667" t="s"/>
      <c r="Y1667" t="s">
        <v>85</v>
      </c>
      <c r="Z1667">
        <f>HYPERLINK("https://hotel-media.eclerx.com/savepage/tk_15459880386984992_sr_71.html","info")</f>
        <v/>
      </c>
      <c r="AA1667" t="n">
        <v>-2329245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106</v>
      </c>
      <c r="AL1667" t="s"/>
      <c r="AM1667" t="s"/>
      <c r="AN1667" t="s"/>
      <c r="AO1667" t="s"/>
      <c r="AP1667" t="n">
        <v>2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2329245</v>
      </c>
      <c r="AZ1667" t="s">
        <v>850</v>
      </c>
      <c r="BA1667" t="s"/>
      <c r="BB1667" t="n">
        <v>1885555</v>
      </c>
      <c r="BC1667" t="n">
        <v>42.7039</v>
      </c>
      <c r="BD1667" t="n">
        <v>42.7039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848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59</v>
      </c>
      <c r="L1668" t="s">
        <v>77</v>
      </c>
      <c r="M1668" t="s"/>
      <c r="N1668" t="s">
        <v>852</v>
      </c>
      <c r="O1668" t="s">
        <v>79</v>
      </c>
      <c r="P1668" t="s">
        <v>848</v>
      </c>
      <c r="Q1668" t="s"/>
      <c r="R1668" t="s">
        <v>80</v>
      </c>
      <c r="S1668" t="s">
        <v>559</v>
      </c>
      <c r="T1668" t="s">
        <v>82</v>
      </c>
      <c r="U1668" t="s"/>
      <c r="V1668" t="s">
        <v>83</v>
      </c>
      <c r="W1668" t="s">
        <v>105</v>
      </c>
      <c r="X1668" t="s"/>
      <c r="Y1668" t="s">
        <v>85</v>
      </c>
      <c r="Z1668">
        <f>HYPERLINK("https://hotel-media.eclerx.com/savepage/tk_15459880386984992_sr_71.html","info")</f>
        <v/>
      </c>
      <c r="AA1668" t="n">
        <v>-2329245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106</v>
      </c>
      <c r="AL1668" t="s"/>
      <c r="AM1668" t="s"/>
      <c r="AN1668" t="s"/>
      <c r="AO1668" t="s"/>
      <c r="AP1668" t="n">
        <v>2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2329245</v>
      </c>
      <c r="AZ1668" t="s">
        <v>850</v>
      </c>
      <c r="BA1668" t="s"/>
      <c r="BB1668" t="n">
        <v>1885555</v>
      </c>
      <c r="BC1668" t="n">
        <v>42.7039</v>
      </c>
      <c r="BD1668" t="n">
        <v>42.7039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848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59.33</v>
      </c>
      <c r="L1669" t="s">
        <v>77</v>
      </c>
      <c r="M1669" t="s"/>
      <c r="N1669" t="s">
        <v>853</v>
      </c>
      <c r="O1669" t="s">
        <v>79</v>
      </c>
      <c r="P1669" t="s">
        <v>848</v>
      </c>
      <c r="Q1669" t="s"/>
      <c r="R1669" t="s">
        <v>80</v>
      </c>
      <c r="S1669" t="s">
        <v>190</v>
      </c>
      <c r="T1669" t="s">
        <v>82</v>
      </c>
      <c r="U1669" t="s"/>
      <c r="V1669" t="s">
        <v>83</v>
      </c>
      <c r="W1669" t="s">
        <v>105</v>
      </c>
      <c r="X1669" t="s"/>
      <c r="Y1669" t="s">
        <v>85</v>
      </c>
      <c r="Z1669">
        <f>HYPERLINK("https://hotel-media.eclerx.com/savepage/tk_15459880386984992_sr_71.html","info")</f>
        <v/>
      </c>
      <c r="AA1669" t="n">
        <v>-2329245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106</v>
      </c>
      <c r="AL1669" t="s"/>
      <c r="AM1669" t="s"/>
      <c r="AN1669" t="s"/>
      <c r="AO1669" t="s"/>
      <c r="AP1669" t="n">
        <v>2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2329245</v>
      </c>
      <c r="AZ1669" t="s">
        <v>850</v>
      </c>
      <c r="BA1669" t="s"/>
      <c r="BB1669" t="n">
        <v>1885555</v>
      </c>
      <c r="BC1669" t="n">
        <v>42.7039</v>
      </c>
      <c r="BD1669" t="n">
        <v>42.7039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905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18</v>
      </c>
      <c r="L1670" t="s">
        <v>77</v>
      </c>
      <c r="M1670" t="s"/>
      <c r="N1670" t="s">
        <v>210</v>
      </c>
      <c r="O1670" t="s">
        <v>79</v>
      </c>
      <c r="P1670" t="s">
        <v>905</v>
      </c>
      <c r="Q1670" t="s"/>
      <c r="R1670" t="s">
        <v>80</v>
      </c>
      <c r="S1670" t="s">
        <v>724</v>
      </c>
      <c r="T1670" t="s">
        <v>82</v>
      </c>
      <c r="U1670" t="s"/>
      <c r="V1670" t="s">
        <v>83</v>
      </c>
      <c r="W1670" t="s">
        <v>105</v>
      </c>
      <c r="X1670" t="s"/>
      <c r="Y1670" t="s">
        <v>85</v>
      </c>
      <c r="Z1670">
        <f>HYPERLINK("https://hotel-media.eclerx.com/savepage/tk_15459882891312582_sr_71.html","info")</f>
        <v/>
      </c>
      <c r="AA1670" t="n">
        <v>-3010976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106</v>
      </c>
      <c r="AL1670" t="s"/>
      <c r="AM1670" t="s"/>
      <c r="AN1670" t="s"/>
      <c r="AO1670" t="s"/>
      <c r="AP1670" t="n">
        <v>55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3010976</v>
      </c>
      <c r="AZ1670" t="s">
        <v>906</v>
      </c>
      <c r="BA1670" t="s"/>
      <c r="BB1670" t="n">
        <v>4737665</v>
      </c>
      <c r="BC1670" t="n">
        <v>42.6568</v>
      </c>
      <c r="BD1670" t="n">
        <v>42.6568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907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23.67</v>
      </c>
      <c r="L1671" t="s">
        <v>77</v>
      </c>
      <c r="M1671" t="s"/>
      <c r="N1671" t="s">
        <v>122</v>
      </c>
      <c r="O1671" t="s">
        <v>79</v>
      </c>
      <c r="P1671" t="s">
        <v>907</v>
      </c>
      <c r="Q1671" t="s"/>
      <c r="R1671" t="s">
        <v>80</v>
      </c>
      <c r="S1671" t="s">
        <v>756</v>
      </c>
      <c r="T1671" t="s">
        <v>82</v>
      </c>
      <c r="U1671" t="s"/>
      <c r="V1671" t="s">
        <v>83</v>
      </c>
      <c r="W1671" t="s">
        <v>105</v>
      </c>
      <c r="X1671" t="s"/>
      <c r="Y1671" t="s">
        <v>85</v>
      </c>
      <c r="Z1671">
        <f>HYPERLINK("https://hotel-media.eclerx.com/savepage/tk_15459881287133517_sr_71.html","info")</f>
        <v/>
      </c>
      <c r="AA1671" t="n">
        <v>-2329384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106</v>
      </c>
      <c r="AL1671" t="s"/>
      <c r="AM1671" t="s"/>
      <c r="AN1671" t="s"/>
      <c r="AO1671" t="s"/>
      <c r="AP1671" t="n">
        <v>21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2329384</v>
      </c>
      <c r="AZ1671" t="s">
        <v>908</v>
      </c>
      <c r="BA1671" t="s"/>
      <c r="BB1671" t="n">
        <v>316473</v>
      </c>
      <c r="BC1671" t="n">
        <v>42.6479</v>
      </c>
      <c r="BD1671" t="n">
        <v>42.6479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907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25.33</v>
      </c>
      <c r="L1672" t="s">
        <v>77</v>
      </c>
      <c r="M1672" t="s"/>
      <c r="N1672" t="s">
        <v>122</v>
      </c>
      <c r="O1672" t="s">
        <v>79</v>
      </c>
      <c r="P1672" t="s">
        <v>907</v>
      </c>
      <c r="Q1672" t="s"/>
      <c r="R1672" t="s">
        <v>80</v>
      </c>
      <c r="S1672" t="s">
        <v>156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HYPERLINK("https://hotel-media.eclerx.com/savepage/tk_15459881287133517_sr_71.html","info")</f>
        <v/>
      </c>
      <c r="AA1672" t="n">
        <v>-2329384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106</v>
      </c>
      <c r="AL1672" t="s"/>
      <c r="AM1672" t="s"/>
      <c r="AN1672" t="s"/>
      <c r="AO1672" t="s"/>
      <c r="AP1672" t="n">
        <v>21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2329384</v>
      </c>
      <c r="AZ1672" t="s">
        <v>908</v>
      </c>
      <c r="BA1672" t="s"/>
      <c r="BB1672" t="n">
        <v>316473</v>
      </c>
      <c r="BC1672" t="n">
        <v>42.6479</v>
      </c>
      <c r="BD1672" t="n">
        <v>42.6479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907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26.33</v>
      </c>
      <c r="L1673" t="s">
        <v>77</v>
      </c>
      <c r="M1673" t="s"/>
      <c r="N1673" t="s">
        <v>122</v>
      </c>
      <c r="O1673" t="s">
        <v>79</v>
      </c>
      <c r="P1673" t="s">
        <v>907</v>
      </c>
      <c r="Q1673" t="s"/>
      <c r="R1673" t="s">
        <v>80</v>
      </c>
      <c r="S1673" t="s">
        <v>158</v>
      </c>
      <c r="T1673" t="s">
        <v>82</v>
      </c>
      <c r="U1673" t="s"/>
      <c r="V1673" t="s">
        <v>83</v>
      </c>
      <c r="W1673" t="s">
        <v>105</v>
      </c>
      <c r="X1673" t="s"/>
      <c r="Y1673" t="s">
        <v>85</v>
      </c>
      <c r="Z1673">
        <f>HYPERLINK("https://hotel-media.eclerx.com/savepage/tk_15459881287133517_sr_71.html","info")</f>
        <v/>
      </c>
      <c r="AA1673" t="n">
        <v>-2329384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106</v>
      </c>
      <c r="AL1673" t="s"/>
      <c r="AM1673" t="s"/>
      <c r="AN1673" t="s"/>
      <c r="AO1673" t="s"/>
      <c r="AP1673" t="n">
        <v>21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2329384</v>
      </c>
      <c r="AZ1673" t="s">
        <v>908</v>
      </c>
      <c r="BA1673" t="s"/>
      <c r="BB1673" t="n">
        <v>316473</v>
      </c>
      <c r="BC1673" t="n">
        <v>42.6479</v>
      </c>
      <c r="BD1673" t="n">
        <v>42.6479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907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27.67</v>
      </c>
      <c r="L1674" t="s">
        <v>77</v>
      </c>
      <c r="M1674" t="s"/>
      <c r="N1674" t="s">
        <v>909</v>
      </c>
      <c r="O1674" t="s">
        <v>79</v>
      </c>
      <c r="P1674" t="s">
        <v>907</v>
      </c>
      <c r="Q1674" t="s"/>
      <c r="R1674" t="s">
        <v>80</v>
      </c>
      <c r="S1674" t="s">
        <v>540</v>
      </c>
      <c r="T1674" t="s">
        <v>82</v>
      </c>
      <c r="U1674" t="s"/>
      <c r="V1674" t="s">
        <v>83</v>
      </c>
      <c r="W1674" t="s">
        <v>105</v>
      </c>
      <c r="X1674" t="s"/>
      <c r="Y1674" t="s">
        <v>85</v>
      </c>
      <c r="Z1674">
        <f>HYPERLINK("https://hotel-media.eclerx.com/savepage/tk_15459881287133517_sr_71.html","info")</f>
        <v/>
      </c>
      <c r="AA1674" t="n">
        <v>-2329384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106</v>
      </c>
      <c r="AL1674" t="s"/>
      <c r="AM1674" t="s"/>
      <c r="AN1674" t="s"/>
      <c r="AO1674" t="s"/>
      <c r="AP1674" t="n">
        <v>21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2329384</v>
      </c>
      <c r="AZ1674" t="s">
        <v>908</v>
      </c>
      <c r="BA1674" t="s"/>
      <c r="BB1674" t="n">
        <v>316473</v>
      </c>
      <c r="BC1674" t="n">
        <v>42.6479</v>
      </c>
      <c r="BD1674" t="n">
        <v>42.6479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907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30.67</v>
      </c>
      <c r="L1675" t="s">
        <v>77</v>
      </c>
      <c r="M1675" t="s"/>
      <c r="N1675" t="s">
        <v>909</v>
      </c>
      <c r="O1675" t="s">
        <v>79</v>
      </c>
      <c r="P1675" t="s">
        <v>907</v>
      </c>
      <c r="Q1675" t="s"/>
      <c r="R1675" t="s">
        <v>80</v>
      </c>
      <c r="S1675" t="s">
        <v>222</v>
      </c>
      <c r="T1675" t="s">
        <v>82</v>
      </c>
      <c r="U1675" t="s"/>
      <c r="V1675" t="s">
        <v>83</v>
      </c>
      <c r="W1675" t="s">
        <v>105</v>
      </c>
      <c r="X1675" t="s"/>
      <c r="Y1675" t="s">
        <v>85</v>
      </c>
      <c r="Z1675">
        <f>HYPERLINK("https://hotel-media.eclerx.com/savepage/tk_15459881287133517_sr_71.html","info")</f>
        <v/>
      </c>
      <c r="AA1675" t="n">
        <v>-2329384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106</v>
      </c>
      <c r="AL1675" t="s"/>
      <c r="AM1675" t="s"/>
      <c r="AN1675" t="s"/>
      <c r="AO1675" t="s"/>
      <c r="AP1675" t="n">
        <v>21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2329384</v>
      </c>
      <c r="AZ1675" t="s">
        <v>908</v>
      </c>
      <c r="BA1675" t="s"/>
      <c r="BB1675" t="n">
        <v>316473</v>
      </c>
      <c r="BC1675" t="n">
        <v>42.6479</v>
      </c>
      <c r="BD1675" t="n">
        <v>42.6479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907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31.67</v>
      </c>
      <c r="L1676" t="s">
        <v>77</v>
      </c>
      <c r="M1676" t="s"/>
      <c r="N1676" t="s">
        <v>155</v>
      </c>
      <c r="O1676" t="s">
        <v>79</v>
      </c>
      <c r="P1676" t="s">
        <v>907</v>
      </c>
      <c r="Q1676" t="s"/>
      <c r="R1676" t="s">
        <v>80</v>
      </c>
      <c r="S1676" t="s">
        <v>228</v>
      </c>
      <c r="T1676" t="s">
        <v>82</v>
      </c>
      <c r="U1676" t="s"/>
      <c r="V1676" t="s">
        <v>83</v>
      </c>
      <c r="W1676" t="s">
        <v>105</v>
      </c>
      <c r="X1676" t="s"/>
      <c r="Y1676" t="s">
        <v>85</v>
      </c>
      <c r="Z1676">
        <f>HYPERLINK("https://hotel-media.eclerx.com/savepage/tk_15459881287133517_sr_71.html","info")</f>
        <v/>
      </c>
      <c r="AA1676" t="n">
        <v>-2329384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106</v>
      </c>
      <c r="AL1676" t="s"/>
      <c r="AM1676" t="s"/>
      <c r="AN1676" t="s"/>
      <c r="AO1676" t="s"/>
      <c r="AP1676" t="n">
        <v>21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2329384</v>
      </c>
      <c r="AZ1676" t="s">
        <v>908</v>
      </c>
      <c r="BA1676" t="s"/>
      <c r="BB1676" t="n">
        <v>316473</v>
      </c>
      <c r="BC1676" t="n">
        <v>42.6479</v>
      </c>
      <c r="BD1676" t="n">
        <v>42.6479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907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35.33</v>
      </c>
      <c r="L1677" t="s">
        <v>77</v>
      </c>
      <c r="M1677" t="s"/>
      <c r="N1677" t="s">
        <v>155</v>
      </c>
      <c r="O1677" t="s">
        <v>79</v>
      </c>
      <c r="P1677" t="s">
        <v>907</v>
      </c>
      <c r="Q1677" t="s"/>
      <c r="R1677" t="s">
        <v>80</v>
      </c>
      <c r="S1677" t="s">
        <v>95</v>
      </c>
      <c r="T1677" t="s">
        <v>82</v>
      </c>
      <c r="U1677" t="s"/>
      <c r="V1677" t="s">
        <v>83</v>
      </c>
      <c r="W1677" t="s">
        <v>105</v>
      </c>
      <c r="X1677" t="s"/>
      <c r="Y1677" t="s">
        <v>85</v>
      </c>
      <c r="Z1677">
        <f>HYPERLINK("https://hotel-media.eclerx.com/savepage/tk_15459881287133517_sr_71.html","info")</f>
        <v/>
      </c>
      <c r="AA1677" t="n">
        <v>-2329384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106</v>
      </c>
      <c r="AL1677" t="s"/>
      <c r="AM1677" t="s"/>
      <c r="AN1677" t="s"/>
      <c r="AO1677" t="s"/>
      <c r="AP1677" t="n">
        <v>21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2329384</v>
      </c>
      <c r="AZ1677" t="s">
        <v>908</v>
      </c>
      <c r="BA1677" t="s"/>
      <c r="BB1677" t="n">
        <v>316473</v>
      </c>
      <c r="BC1677" t="n">
        <v>42.6479</v>
      </c>
      <c r="BD1677" t="n">
        <v>42.6479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279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54.67</v>
      </c>
      <c r="L1678" t="s">
        <v>77</v>
      </c>
      <c r="M1678" t="s"/>
      <c r="N1678" t="s">
        <v>122</v>
      </c>
      <c r="O1678" t="s">
        <v>79</v>
      </c>
      <c r="P1678" t="s">
        <v>279</v>
      </c>
      <c r="Q1678" t="s"/>
      <c r="R1678" t="s">
        <v>162</v>
      </c>
      <c r="S1678" t="s">
        <v>280</v>
      </c>
      <c r="T1678" t="s">
        <v>82</v>
      </c>
      <c r="U1678" t="s"/>
      <c r="V1678" t="s">
        <v>83</v>
      </c>
      <c r="W1678" t="s">
        <v>187</v>
      </c>
      <c r="X1678" t="s"/>
      <c r="Y1678" t="s">
        <v>85</v>
      </c>
      <c r="Z1678">
        <f>HYPERLINK("https://hotel-media.eclerx.com/savepage/tk_15459881194269192_sr_71.html","info")</f>
        <v/>
      </c>
      <c r="AA1678" t="n">
        <v>-8915508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/>
      <c r="AO1678" t="s"/>
      <c r="AP1678" t="n">
        <v>19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8915508</v>
      </c>
      <c r="AZ1678" t="s">
        <v>281</v>
      </c>
      <c r="BA1678" t="s"/>
      <c r="BB1678" t="n">
        <v>8118126</v>
      </c>
      <c r="BC1678" t="n">
        <v>42.26121</v>
      </c>
      <c r="BD1678" t="n">
        <v>42.26121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279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60.33</v>
      </c>
      <c r="L1679" t="s">
        <v>77</v>
      </c>
      <c r="M1679" t="s"/>
      <c r="N1679" t="s">
        <v>122</v>
      </c>
      <c r="O1679" t="s">
        <v>79</v>
      </c>
      <c r="P1679" t="s">
        <v>279</v>
      </c>
      <c r="Q1679" t="s"/>
      <c r="R1679" t="s">
        <v>162</v>
      </c>
      <c r="S1679" t="s">
        <v>282</v>
      </c>
      <c r="T1679" t="s">
        <v>82</v>
      </c>
      <c r="U1679" t="s"/>
      <c r="V1679" t="s">
        <v>83</v>
      </c>
      <c r="W1679" t="s">
        <v>187</v>
      </c>
      <c r="X1679" t="s"/>
      <c r="Y1679" t="s">
        <v>85</v>
      </c>
      <c r="Z1679">
        <f>HYPERLINK("https://hotel-media.eclerx.com/savepage/tk_15459881194269192_sr_71.html","info")</f>
        <v/>
      </c>
      <c r="AA1679" t="n">
        <v>-8915508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/>
      <c r="AO1679" t="s"/>
      <c r="AP1679" t="n">
        <v>19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8915508</v>
      </c>
      <c r="AZ1679" t="s">
        <v>281</v>
      </c>
      <c r="BA1679" t="s"/>
      <c r="BB1679" t="n">
        <v>8118126</v>
      </c>
      <c r="BC1679" t="n">
        <v>42.26121</v>
      </c>
      <c r="BD1679" t="n">
        <v>42.26121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279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68.67</v>
      </c>
      <c r="L1680" t="s">
        <v>77</v>
      </c>
      <c r="M1680" t="s"/>
      <c r="N1680" t="s">
        <v>179</v>
      </c>
      <c r="O1680" t="s">
        <v>79</v>
      </c>
      <c r="P1680" t="s">
        <v>279</v>
      </c>
      <c r="Q1680" t="s"/>
      <c r="R1680" t="s">
        <v>162</v>
      </c>
      <c r="S1680" t="s">
        <v>283</v>
      </c>
      <c r="T1680" t="s">
        <v>82</v>
      </c>
      <c r="U1680" t="s"/>
      <c r="V1680" t="s">
        <v>83</v>
      </c>
      <c r="W1680" t="s">
        <v>187</v>
      </c>
      <c r="X1680" t="s"/>
      <c r="Y1680" t="s">
        <v>85</v>
      </c>
      <c r="Z1680">
        <f>HYPERLINK("https://hotel-media.eclerx.com/savepage/tk_15459881194269192_sr_71.html","info")</f>
        <v/>
      </c>
      <c r="AA1680" t="n">
        <v>-8915508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/>
      <c r="AO1680" t="s"/>
      <c r="AP1680" t="n">
        <v>19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8915508</v>
      </c>
      <c r="AZ1680" t="s">
        <v>281</v>
      </c>
      <c r="BA1680" t="s"/>
      <c r="BB1680" t="n">
        <v>8118126</v>
      </c>
      <c r="BC1680" t="n">
        <v>42.26121</v>
      </c>
      <c r="BD1680" t="n">
        <v>42.26121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279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107.33</v>
      </c>
      <c r="L1681" t="s">
        <v>77</v>
      </c>
      <c r="M1681" t="s"/>
      <c r="N1681" t="s">
        <v>275</v>
      </c>
      <c r="O1681" t="s">
        <v>79</v>
      </c>
      <c r="P1681" t="s">
        <v>279</v>
      </c>
      <c r="Q1681" t="s"/>
      <c r="R1681" t="s">
        <v>162</v>
      </c>
      <c r="S1681" t="s">
        <v>284</v>
      </c>
      <c r="T1681" t="s">
        <v>82</v>
      </c>
      <c r="U1681" t="s"/>
      <c r="V1681" t="s">
        <v>83</v>
      </c>
      <c r="W1681" t="s">
        <v>187</v>
      </c>
      <c r="X1681" t="s"/>
      <c r="Y1681" t="s">
        <v>85</v>
      </c>
      <c r="Z1681">
        <f>HYPERLINK("https://hotel-media.eclerx.com/savepage/tk_15459881194269192_sr_71.html","info")</f>
        <v/>
      </c>
      <c r="AA1681" t="n">
        <v>-8915508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/>
      <c r="AO1681" t="s"/>
      <c r="AP1681" t="n">
        <v>19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8915508</v>
      </c>
      <c r="AZ1681" t="s">
        <v>281</v>
      </c>
      <c r="BA1681" t="s"/>
      <c r="BB1681" t="n">
        <v>8118126</v>
      </c>
      <c r="BC1681" t="n">
        <v>42.26121</v>
      </c>
      <c r="BD1681" t="n">
        <v>42.26121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868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28.67</v>
      </c>
      <c r="L1682" t="s">
        <v>77</v>
      </c>
      <c r="M1682" t="s"/>
      <c r="N1682" t="s">
        <v>91</v>
      </c>
      <c r="O1682" t="s">
        <v>79</v>
      </c>
      <c r="P1682" t="s">
        <v>868</v>
      </c>
      <c r="Q1682" t="s"/>
      <c r="R1682" t="s">
        <v>80</v>
      </c>
      <c r="S1682" t="s">
        <v>225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HYPERLINK("https://hotel-media.eclerx.com/savepage/tk_15459883455893087_sr_71.html","info")</f>
        <v/>
      </c>
      <c r="AA1682" t="n">
        <v>-2992956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/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2992956</v>
      </c>
      <c r="AZ1682" t="s">
        <v>869</v>
      </c>
      <c r="BA1682" t="s"/>
      <c r="BB1682" t="n">
        <v>1869737</v>
      </c>
      <c r="BC1682" t="n">
        <v>42.71</v>
      </c>
      <c r="BD1682" t="n">
        <v>42.71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868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30</v>
      </c>
      <c r="L1683" t="s">
        <v>77</v>
      </c>
      <c r="M1683" t="s"/>
      <c r="N1683" t="s">
        <v>91</v>
      </c>
      <c r="O1683" t="s">
        <v>79</v>
      </c>
      <c r="P1683" t="s">
        <v>868</v>
      </c>
      <c r="Q1683" t="s"/>
      <c r="R1683" t="s">
        <v>80</v>
      </c>
      <c r="S1683" t="s">
        <v>430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HYPERLINK("https://hotel-media.eclerx.com/savepage/tk_15459883455893087_sr_71.html","info")</f>
        <v/>
      </c>
      <c r="AA1683" t="n">
        <v>-2992956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/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2992956</v>
      </c>
      <c r="AZ1683" t="s">
        <v>869</v>
      </c>
      <c r="BA1683" t="s"/>
      <c r="BB1683" t="n">
        <v>1869737</v>
      </c>
      <c r="BC1683" t="n">
        <v>42.71</v>
      </c>
      <c r="BD1683" t="n">
        <v>42.71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868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34.33</v>
      </c>
      <c r="L1684" t="s">
        <v>77</v>
      </c>
      <c r="M1684" t="s"/>
      <c r="N1684" t="s">
        <v>870</v>
      </c>
      <c r="O1684" t="s">
        <v>79</v>
      </c>
      <c r="P1684" t="s">
        <v>868</v>
      </c>
      <c r="Q1684" t="s"/>
      <c r="R1684" t="s">
        <v>80</v>
      </c>
      <c r="S1684" t="s">
        <v>223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HYPERLINK("https://hotel-media.eclerx.com/savepage/tk_15459883455893087_sr_71.html","info")</f>
        <v/>
      </c>
      <c r="AA1684" t="n">
        <v>-2992956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/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2992956</v>
      </c>
      <c r="AZ1684" t="s">
        <v>869</v>
      </c>
      <c r="BA1684" t="s"/>
      <c r="BB1684" t="n">
        <v>1869737</v>
      </c>
      <c r="BC1684" t="n">
        <v>42.71</v>
      </c>
      <c r="BD1684" t="n">
        <v>42.71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868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36</v>
      </c>
      <c r="L1685" t="s">
        <v>77</v>
      </c>
      <c r="M1685" t="s"/>
      <c r="N1685" t="s">
        <v>870</v>
      </c>
      <c r="O1685" t="s">
        <v>79</v>
      </c>
      <c r="P1685" t="s">
        <v>868</v>
      </c>
      <c r="Q1685" t="s"/>
      <c r="R1685" t="s">
        <v>80</v>
      </c>
      <c r="S1685" t="s">
        <v>436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HYPERLINK("https://hotel-media.eclerx.com/savepage/tk_15459883455893087_sr_71.html","info")</f>
        <v/>
      </c>
      <c r="AA1685" t="n">
        <v>-2992956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/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2992956</v>
      </c>
      <c r="AZ1685" t="s">
        <v>869</v>
      </c>
      <c r="BA1685" t="s"/>
      <c r="BB1685" t="n">
        <v>1869737</v>
      </c>
      <c r="BC1685" t="n">
        <v>42.71</v>
      </c>
      <c r="BD1685" t="n">
        <v>42.71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868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57.33</v>
      </c>
      <c r="L1686" t="s">
        <v>77</v>
      </c>
      <c r="M1686" t="s"/>
      <c r="N1686" t="s">
        <v>871</v>
      </c>
      <c r="O1686" t="s">
        <v>79</v>
      </c>
      <c r="P1686" t="s">
        <v>868</v>
      </c>
      <c r="Q1686" t="s"/>
      <c r="R1686" t="s">
        <v>80</v>
      </c>
      <c r="S1686" t="s">
        <v>233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HYPERLINK("https://hotel-media.eclerx.com/savepage/tk_15459883455893087_sr_71.html","info")</f>
        <v/>
      </c>
      <c r="AA1686" t="n">
        <v>-2992956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/>
      <c r="AO1686" t="s"/>
      <c r="AP1686" t="n">
        <v>67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2992956</v>
      </c>
      <c r="AZ1686" t="s">
        <v>869</v>
      </c>
      <c r="BA1686" t="s"/>
      <c r="BB1686" t="n">
        <v>1869737</v>
      </c>
      <c r="BC1686" t="n">
        <v>42.71</v>
      </c>
      <c r="BD1686" t="n">
        <v>42.71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868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60.33</v>
      </c>
      <c r="L1687" t="s">
        <v>77</v>
      </c>
      <c r="M1687" t="s"/>
      <c r="N1687" t="s">
        <v>871</v>
      </c>
      <c r="O1687" t="s">
        <v>79</v>
      </c>
      <c r="P1687" t="s">
        <v>868</v>
      </c>
      <c r="Q1687" t="s"/>
      <c r="R1687" t="s">
        <v>80</v>
      </c>
      <c r="S1687" t="s">
        <v>282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HYPERLINK("https://hotel-media.eclerx.com/savepage/tk_15459883455893087_sr_71.html","info")</f>
        <v/>
      </c>
      <c r="AA1687" t="n">
        <v>-2992956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/>
      <c r="AO1687" t="s"/>
      <c r="AP1687" t="n">
        <v>67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2992956</v>
      </c>
      <c r="AZ1687" t="s">
        <v>869</v>
      </c>
      <c r="BA1687" t="s"/>
      <c r="BB1687" t="n">
        <v>1869737</v>
      </c>
      <c r="BC1687" t="n">
        <v>42.71</v>
      </c>
      <c r="BD1687" t="n">
        <v>42.71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690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42</v>
      </c>
      <c r="L1688" t="s">
        <v>77</v>
      </c>
      <c r="M1688" t="s"/>
      <c r="N1688" t="s">
        <v>122</v>
      </c>
      <c r="O1688" t="s">
        <v>79</v>
      </c>
      <c r="P1688" t="s">
        <v>690</v>
      </c>
      <c r="Q1688" t="s"/>
      <c r="R1688" t="s">
        <v>162</v>
      </c>
      <c r="S1688" t="s">
        <v>354</v>
      </c>
      <c r="T1688" t="s">
        <v>82</v>
      </c>
      <c r="U1688" t="s"/>
      <c r="V1688" t="s">
        <v>83</v>
      </c>
      <c r="W1688" t="s">
        <v>105</v>
      </c>
      <c r="X1688" t="s"/>
      <c r="Y1688" t="s">
        <v>85</v>
      </c>
      <c r="Z1688">
        <f>HYPERLINK("https://hotel-media.eclerx.com/savepage/tk_15459882845707388_sr_71.html","info")</f>
        <v/>
      </c>
      <c r="AA1688" t="n">
        <v>-2992954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/>
      <c r="AO1688" t="s"/>
      <c r="AP1688" t="n">
        <v>54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2992954</v>
      </c>
      <c r="AZ1688" t="s">
        <v>691</v>
      </c>
      <c r="BA1688" t="s"/>
      <c r="BB1688" t="n">
        <v>112071</v>
      </c>
      <c r="BC1688" t="n">
        <v>42.6725</v>
      </c>
      <c r="BD1688" t="n">
        <v>42.6725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690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42</v>
      </c>
      <c r="L1689" t="s">
        <v>77</v>
      </c>
      <c r="M1689" t="s"/>
      <c r="N1689" t="s">
        <v>293</v>
      </c>
      <c r="O1689" t="s">
        <v>79</v>
      </c>
      <c r="P1689" t="s">
        <v>690</v>
      </c>
      <c r="Q1689" t="s"/>
      <c r="R1689" t="s">
        <v>162</v>
      </c>
      <c r="S1689" t="s">
        <v>354</v>
      </c>
      <c r="T1689" t="s">
        <v>82</v>
      </c>
      <c r="U1689" t="s"/>
      <c r="V1689" t="s">
        <v>83</v>
      </c>
      <c r="W1689" t="s">
        <v>105</v>
      </c>
      <c r="X1689" t="s"/>
      <c r="Y1689" t="s">
        <v>85</v>
      </c>
      <c r="Z1689">
        <f>HYPERLINK("https://hotel-media.eclerx.com/savepage/tk_15459882845707388_sr_71.html","info")</f>
        <v/>
      </c>
      <c r="AA1689" t="n">
        <v>-2992954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/>
      <c r="AO1689" t="s"/>
      <c r="AP1689" t="n">
        <v>54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2992954</v>
      </c>
      <c r="AZ1689" t="s">
        <v>691</v>
      </c>
      <c r="BA1689" t="s"/>
      <c r="BB1689" t="n">
        <v>112071</v>
      </c>
      <c r="BC1689" t="n">
        <v>42.6725</v>
      </c>
      <c r="BD1689" t="n">
        <v>42.6725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690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42.67</v>
      </c>
      <c r="L1690" t="s">
        <v>77</v>
      </c>
      <c r="M1690" t="s"/>
      <c r="N1690" t="s">
        <v>122</v>
      </c>
      <c r="O1690" t="s">
        <v>79</v>
      </c>
      <c r="P1690" t="s">
        <v>690</v>
      </c>
      <c r="Q1690" t="s"/>
      <c r="R1690" t="s">
        <v>162</v>
      </c>
      <c r="S1690" t="s">
        <v>449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HYPERLINK("https://hotel-media.eclerx.com/savepage/tk_15459882845707388_sr_71.html","info")</f>
        <v/>
      </c>
      <c r="AA1690" t="n">
        <v>-2992954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/>
      <c r="AO1690" t="s"/>
      <c r="AP1690" t="n">
        <v>54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2992954</v>
      </c>
      <c r="AZ1690" t="s">
        <v>691</v>
      </c>
      <c r="BA1690" t="s"/>
      <c r="BB1690" t="n">
        <v>112071</v>
      </c>
      <c r="BC1690" t="n">
        <v>42.6725</v>
      </c>
      <c r="BD1690" t="n">
        <v>42.6725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690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45</v>
      </c>
      <c r="L1691" t="s">
        <v>77</v>
      </c>
      <c r="M1691" t="s"/>
      <c r="N1691" t="s">
        <v>692</v>
      </c>
      <c r="O1691" t="s">
        <v>79</v>
      </c>
      <c r="P1691" t="s">
        <v>690</v>
      </c>
      <c r="Q1691" t="s"/>
      <c r="R1691" t="s">
        <v>162</v>
      </c>
      <c r="S1691" t="s">
        <v>453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HYPERLINK("https://hotel-media.eclerx.com/savepage/tk_15459882845707388_sr_71.html","info")</f>
        <v/>
      </c>
      <c r="AA1691" t="n">
        <v>-2992954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/>
      <c r="AO1691" t="s"/>
      <c r="AP1691" t="n">
        <v>54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2992954</v>
      </c>
      <c r="AZ1691" t="s">
        <v>691</v>
      </c>
      <c r="BA1691" t="s"/>
      <c r="BB1691" t="n">
        <v>112071</v>
      </c>
      <c r="BC1691" t="n">
        <v>42.6725</v>
      </c>
      <c r="BD1691" t="n">
        <v>42.6725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690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45</v>
      </c>
      <c r="L1692" t="s">
        <v>77</v>
      </c>
      <c r="M1692" t="s"/>
      <c r="N1692" t="s">
        <v>293</v>
      </c>
      <c r="O1692" t="s">
        <v>79</v>
      </c>
      <c r="P1692" t="s">
        <v>690</v>
      </c>
      <c r="Q1692" t="s"/>
      <c r="R1692" t="s">
        <v>162</v>
      </c>
      <c r="S1692" t="s">
        <v>453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HYPERLINK("https://hotel-media.eclerx.com/savepage/tk_15459882845707388_sr_71.html","info")</f>
        <v/>
      </c>
      <c r="AA1692" t="n">
        <v>-2992954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/>
      <c r="AO1692" t="s"/>
      <c r="AP1692" t="n">
        <v>54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2992954</v>
      </c>
      <c r="AZ1692" t="s">
        <v>691</v>
      </c>
      <c r="BA1692" t="s"/>
      <c r="BB1692" t="n">
        <v>112071</v>
      </c>
      <c r="BC1692" t="n">
        <v>42.6725</v>
      </c>
      <c r="BD1692" t="n">
        <v>42.6725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690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45</v>
      </c>
      <c r="L1693" t="s">
        <v>77</v>
      </c>
      <c r="M1693" t="s"/>
      <c r="N1693" t="s">
        <v>693</v>
      </c>
      <c r="O1693" t="s">
        <v>79</v>
      </c>
      <c r="P1693" t="s">
        <v>690</v>
      </c>
      <c r="Q1693" t="s"/>
      <c r="R1693" t="s">
        <v>162</v>
      </c>
      <c r="S1693" t="s">
        <v>453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HYPERLINK("https://hotel-media.eclerx.com/savepage/tk_15459882845707388_sr_71.html","info")</f>
        <v/>
      </c>
      <c r="AA1693" t="n">
        <v>-2992954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/>
      <c r="AO1693" t="s"/>
      <c r="AP1693" t="n">
        <v>54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2992954</v>
      </c>
      <c r="AZ1693" t="s">
        <v>691</v>
      </c>
      <c r="BA1693" t="s"/>
      <c r="BB1693" t="n">
        <v>112071</v>
      </c>
      <c r="BC1693" t="n">
        <v>42.6725</v>
      </c>
      <c r="BD1693" t="n">
        <v>42.6725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690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68.33</v>
      </c>
      <c r="L1694" t="s">
        <v>77</v>
      </c>
      <c r="M1694" t="s"/>
      <c r="N1694" t="s">
        <v>184</v>
      </c>
      <c r="O1694" t="s">
        <v>79</v>
      </c>
      <c r="P1694" t="s">
        <v>690</v>
      </c>
      <c r="Q1694" t="s"/>
      <c r="R1694" t="s">
        <v>162</v>
      </c>
      <c r="S1694" t="s">
        <v>520</v>
      </c>
      <c r="T1694" t="s">
        <v>82</v>
      </c>
      <c r="U1694" t="s"/>
      <c r="V1694" t="s">
        <v>83</v>
      </c>
      <c r="W1694" t="s">
        <v>105</v>
      </c>
      <c r="X1694" t="s"/>
      <c r="Y1694" t="s">
        <v>85</v>
      </c>
      <c r="Z1694">
        <f>HYPERLINK("https://hotel-media.eclerx.com/savepage/tk_15459882845707388_sr_71.html","info")</f>
        <v/>
      </c>
      <c r="AA1694" t="n">
        <v>-2992954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/>
      <c r="AO1694" t="s"/>
      <c r="AP1694" t="n">
        <v>54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2992954</v>
      </c>
      <c r="AZ1694" t="s">
        <v>691</v>
      </c>
      <c r="BA1694" t="s"/>
      <c r="BB1694" t="n">
        <v>112071</v>
      </c>
      <c r="BC1694" t="n">
        <v>42.6725</v>
      </c>
      <c r="BD1694" t="n">
        <v>42.6725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690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68.67</v>
      </c>
      <c r="L1695" t="s">
        <v>77</v>
      </c>
      <c r="M1695" t="s"/>
      <c r="N1695" t="s">
        <v>184</v>
      </c>
      <c r="O1695" t="s">
        <v>79</v>
      </c>
      <c r="P1695" t="s">
        <v>690</v>
      </c>
      <c r="Q1695" t="s"/>
      <c r="R1695" t="s">
        <v>162</v>
      </c>
      <c r="S1695" t="s">
        <v>283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HYPERLINK("https://hotel-media.eclerx.com/savepage/tk_15459882845707388_sr_71.html","info")</f>
        <v/>
      </c>
      <c r="AA1695" t="n">
        <v>-2992954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/>
      <c r="AO1695" t="s"/>
      <c r="AP1695" t="n">
        <v>54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2992954</v>
      </c>
      <c r="AZ1695" t="s">
        <v>691</v>
      </c>
      <c r="BA1695" t="s"/>
      <c r="BB1695" t="n">
        <v>112071</v>
      </c>
      <c r="BC1695" t="n">
        <v>42.6725</v>
      </c>
      <c r="BD1695" t="n">
        <v>42.6725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690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71</v>
      </c>
      <c r="L1696" t="s">
        <v>77</v>
      </c>
      <c r="M1696" t="s"/>
      <c r="N1696" t="s">
        <v>694</v>
      </c>
      <c r="O1696" t="s">
        <v>79</v>
      </c>
      <c r="P1696" t="s">
        <v>690</v>
      </c>
      <c r="Q1696" t="s"/>
      <c r="R1696" t="s">
        <v>162</v>
      </c>
      <c r="S1696" t="s">
        <v>695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HYPERLINK("https://hotel-media.eclerx.com/savepage/tk_15459882845707388_sr_71.html","info")</f>
        <v/>
      </c>
      <c r="AA1696" t="n">
        <v>-2992954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/>
      <c r="AO1696" t="s"/>
      <c r="AP1696" t="n">
        <v>54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2992954</v>
      </c>
      <c r="AZ1696" t="s">
        <v>691</v>
      </c>
      <c r="BA1696" t="s"/>
      <c r="BB1696" t="n">
        <v>112071</v>
      </c>
      <c r="BC1696" t="n">
        <v>42.6725</v>
      </c>
      <c r="BD1696" t="n">
        <v>42.6725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690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91</v>
      </c>
      <c r="L1697" t="s">
        <v>77</v>
      </c>
      <c r="M1697" t="s"/>
      <c r="N1697" t="s">
        <v>300</v>
      </c>
      <c r="O1697" t="s">
        <v>79</v>
      </c>
      <c r="P1697" t="s">
        <v>690</v>
      </c>
      <c r="Q1697" t="s"/>
      <c r="R1697" t="s">
        <v>162</v>
      </c>
      <c r="S1697" t="s">
        <v>278</v>
      </c>
      <c r="T1697" t="s">
        <v>82</v>
      </c>
      <c r="U1697" t="s"/>
      <c r="V1697" t="s">
        <v>83</v>
      </c>
      <c r="W1697" t="s">
        <v>105</v>
      </c>
      <c r="X1697" t="s"/>
      <c r="Y1697" t="s">
        <v>85</v>
      </c>
      <c r="Z1697">
        <f>HYPERLINK("https://hotel-media.eclerx.com/savepage/tk_15459882845707388_sr_71.html","info")</f>
        <v/>
      </c>
      <c r="AA1697" t="n">
        <v>-2992954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/>
      <c r="AO1697" t="s"/>
      <c r="AP1697" t="n">
        <v>54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2992954</v>
      </c>
      <c r="AZ1697" t="s">
        <v>691</v>
      </c>
      <c r="BA1697" t="s"/>
      <c r="BB1697" t="n">
        <v>112071</v>
      </c>
      <c r="BC1697" t="n">
        <v>42.6725</v>
      </c>
      <c r="BD1697" t="n">
        <v>42.6725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690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91</v>
      </c>
      <c r="L1698" t="s">
        <v>77</v>
      </c>
      <c r="M1698" t="s"/>
      <c r="N1698" t="s">
        <v>699</v>
      </c>
      <c r="O1698" t="s">
        <v>79</v>
      </c>
      <c r="P1698" t="s">
        <v>690</v>
      </c>
      <c r="Q1698" t="s"/>
      <c r="R1698" t="s">
        <v>162</v>
      </c>
      <c r="S1698" t="s">
        <v>278</v>
      </c>
      <c r="T1698" t="s">
        <v>82</v>
      </c>
      <c r="U1698" t="s"/>
      <c r="V1698" t="s">
        <v>83</v>
      </c>
      <c r="W1698" t="s">
        <v>105</v>
      </c>
      <c r="X1698" t="s"/>
      <c r="Y1698" t="s">
        <v>85</v>
      </c>
      <c r="Z1698">
        <f>HYPERLINK("https://hotel-media.eclerx.com/savepage/tk_15459882845707388_sr_71.html","info")</f>
        <v/>
      </c>
      <c r="AA1698" t="n">
        <v>-2992954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/>
      <c r="AO1698" t="s"/>
      <c r="AP1698" t="n">
        <v>54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2992954</v>
      </c>
      <c r="AZ1698" t="s">
        <v>691</v>
      </c>
      <c r="BA1698" t="s"/>
      <c r="BB1698" t="n">
        <v>112071</v>
      </c>
      <c r="BC1698" t="n">
        <v>42.6725</v>
      </c>
      <c r="BD1698" t="n">
        <v>42.6725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690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91.67</v>
      </c>
      <c r="L1699" t="s">
        <v>77</v>
      </c>
      <c r="M1699" t="s"/>
      <c r="N1699" t="s">
        <v>300</v>
      </c>
      <c r="O1699" t="s">
        <v>79</v>
      </c>
      <c r="P1699" t="s">
        <v>690</v>
      </c>
      <c r="Q1699" t="s"/>
      <c r="R1699" t="s">
        <v>162</v>
      </c>
      <c r="S1699" t="s">
        <v>700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HYPERLINK("https://hotel-media.eclerx.com/savepage/tk_15459882845707388_sr_71.html","info")</f>
        <v/>
      </c>
      <c r="AA1699" t="n">
        <v>-2992954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/>
      <c r="AO1699" t="s"/>
      <c r="AP1699" t="n">
        <v>54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2992954</v>
      </c>
      <c r="AZ1699" t="s">
        <v>691</v>
      </c>
      <c r="BA1699" t="s"/>
      <c r="BB1699" t="n">
        <v>112071</v>
      </c>
      <c r="BC1699" t="n">
        <v>42.6725</v>
      </c>
      <c r="BD1699" t="n">
        <v>42.6725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690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91.67</v>
      </c>
      <c r="L1700" t="s">
        <v>77</v>
      </c>
      <c r="M1700" t="s"/>
      <c r="N1700" t="s">
        <v>699</v>
      </c>
      <c r="O1700" t="s">
        <v>79</v>
      </c>
      <c r="P1700" t="s">
        <v>690</v>
      </c>
      <c r="Q1700" t="s"/>
      <c r="R1700" t="s">
        <v>162</v>
      </c>
      <c r="S1700" t="s">
        <v>700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HYPERLINK("https://hotel-media.eclerx.com/savepage/tk_15459882845707388_sr_71.html","info")</f>
        <v/>
      </c>
      <c r="AA1700" t="n">
        <v>-2992954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/>
      <c r="AO1700" t="s"/>
      <c r="AP1700" t="n">
        <v>54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2992954</v>
      </c>
      <c r="AZ1700" t="s">
        <v>691</v>
      </c>
      <c r="BA1700" t="s"/>
      <c r="BB1700" t="n">
        <v>112071</v>
      </c>
      <c r="BC1700" t="n">
        <v>42.6725</v>
      </c>
      <c r="BD1700" t="n">
        <v>42.6725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690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94</v>
      </c>
      <c r="L1701" t="s">
        <v>77</v>
      </c>
      <c r="M1701" t="s"/>
      <c r="N1701" t="s">
        <v>701</v>
      </c>
      <c r="O1701" t="s">
        <v>79</v>
      </c>
      <c r="P1701" t="s">
        <v>690</v>
      </c>
      <c r="Q1701" t="s"/>
      <c r="R1701" t="s">
        <v>162</v>
      </c>
      <c r="S1701" t="s">
        <v>624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HYPERLINK("https://hotel-media.eclerx.com/savepage/tk_15459882845707388_sr_71.html","info")</f>
        <v/>
      </c>
      <c r="AA1701" t="n">
        <v>-2992954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/>
      <c r="AO1701" t="s"/>
      <c r="AP1701" t="n">
        <v>54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2992954</v>
      </c>
      <c r="AZ1701" t="s">
        <v>691</v>
      </c>
      <c r="BA1701" t="s"/>
      <c r="BB1701" t="n">
        <v>112071</v>
      </c>
      <c r="BC1701" t="n">
        <v>42.6725</v>
      </c>
      <c r="BD1701" t="n">
        <v>42.6725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690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303</v>
      </c>
      <c r="L1702" t="s">
        <v>77</v>
      </c>
      <c r="M1702" t="s"/>
      <c r="N1702" t="s">
        <v>702</v>
      </c>
      <c r="O1702" t="s">
        <v>79</v>
      </c>
      <c r="P1702" t="s">
        <v>690</v>
      </c>
      <c r="Q1702" t="s"/>
      <c r="R1702" t="s">
        <v>162</v>
      </c>
      <c r="S1702" t="s">
        <v>703</v>
      </c>
      <c r="T1702" t="s">
        <v>82</v>
      </c>
      <c r="U1702" t="s"/>
      <c r="V1702" t="s">
        <v>83</v>
      </c>
      <c r="W1702" t="s">
        <v>105</v>
      </c>
      <c r="X1702" t="s"/>
      <c r="Y1702" t="s">
        <v>85</v>
      </c>
      <c r="Z1702">
        <f>HYPERLINK("https://hotel-media.eclerx.com/savepage/tk_15459882845707388_sr_71.html","info")</f>
        <v/>
      </c>
      <c r="AA1702" t="n">
        <v>-2992954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/>
      <c r="AO1702" t="s"/>
      <c r="AP1702" t="n">
        <v>54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2992954</v>
      </c>
      <c r="AZ1702" t="s">
        <v>691</v>
      </c>
      <c r="BA1702" t="s"/>
      <c r="BB1702" t="n">
        <v>112071</v>
      </c>
      <c r="BC1702" t="n">
        <v>42.6725</v>
      </c>
      <c r="BD1702" t="n">
        <v>42.6725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690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310</v>
      </c>
      <c r="L1703" t="s">
        <v>77</v>
      </c>
      <c r="M1703" t="s"/>
      <c r="N1703" t="s">
        <v>702</v>
      </c>
      <c r="O1703" t="s">
        <v>79</v>
      </c>
      <c r="P1703" t="s">
        <v>690</v>
      </c>
      <c r="Q1703" t="s"/>
      <c r="R1703" t="s">
        <v>162</v>
      </c>
      <c r="S1703" t="s">
        <v>704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HYPERLINK("https://hotel-media.eclerx.com/savepage/tk_15459882845707388_sr_71.html","info")</f>
        <v/>
      </c>
      <c r="AA1703" t="n">
        <v>-2992954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/>
      <c r="AO1703" t="s"/>
      <c r="AP1703" t="n">
        <v>54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2992954</v>
      </c>
      <c r="AZ1703" t="s">
        <v>691</v>
      </c>
      <c r="BA1703" t="s"/>
      <c r="BB1703" t="n">
        <v>112071</v>
      </c>
      <c r="BC1703" t="n">
        <v>42.6725</v>
      </c>
      <c r="BD1703" t="n">
        <v>42.6725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690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606.33</v>
      </c>
      <c r="L1704" t="s">
        <v>77</v>
      </c>
      <c r="M1704" t="s"/>
      <c r="N1704" t="s">
        <v>705</v>
      </c>
      <c r="O1704" t="s">
        <v>79</v>
      </c>
      <c r="P1704" t="s">
        <v>690</v>
      </c>
      <c r="Q1704" t="s"/>
      <c r="R1704" t="s">
        <v>162</v>
      </c>
      <c r="S1704" t="s">
        <v>706</v>
      </c>
      <c r="T1704" t="s">
        <v>82</v>
      </c>
      <c r="U1704" t="s"/>
      <c r="V1704" t="s">
        <v>83</v>
      </c>
      <c r="W1704" t="s">
        <v>105</v>
      </c>
      <c r="X1704" t="s"/>
      <c r="Y1704" t="s">
        <v>85</v>
      </c>
      <c r="Z1704">
        <f>HYPERLINK("https://hotel-media.eclerx.com/savepage/tk_15459882845707388_sr_71.html","info")</f>
        <v/>
      </c>
      <c r="AA1704" t="n">
        <v>-2992954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/>
      <c r="AO1704" t="s"/>
      <c r="AP1704" t="n">
        <v>54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2992954</v>
      </c>
      <c r="AZ1704" t="s">
        <v>691</v>
      </c>
      <c r="BA1704" t="s"/>
      <c r="BB1704" t="n">
        <v>112071</v>
      </c>
      <c r="BC1704" t="n">
        <v>42.6725</v>
      </c>
      <c r="BD1704" t="n">
        <v>42.6725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690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611.67</v>
      </c>
      <c r="L1705" t="s">
        <v>77</v>
      </c>
      <c r="M1705" t="s"/>
      <c r="N1705" t="s">
        <v>707</v>
      </c>
      <c r="O1705" t="s">
        <v>79</v>
      </c>
      <c r="P1705" t="s">
        <v>690</v>
      </c>
      <c r="Q1705" t="s"/>
      <c r="R1705" t="s">
        <v>162</v>
      </c>
      <c r="S1705" t="s">
        <v>708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HYPERLINK("https://hotel-media.eclerx.com/savepage/tk_15459882845707388_sr_71.html","info")</f>
        <v/>
      </c>
      <c r="AA1705" t="n">
        <v>-2992954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/>
      <c r="AO1705" t="s"/>
      <c r="AP1705" t="n">
        <v>54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2992954</v>
      </c>
      <c r="AZ1705" t="s">
        <v>691</v>
      </c>
      <c r="BA1705" t="s"/>
      <c r="BB1705" t="n">
        <v>112071</v>
      </c>
      <c r="BC1705" t="n">
        <v>42.6725</v>
      </c>
      <c r="BD1705" t="n">
        <v>42.6725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910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23</v>
      </c>
      <c r="L1706" t="s">
        <v>77</v>
      </c>
      <c r="M1706" t="s"/>
      <c r="N1706" t="s">
        <v>911</v>
      </c>
      <c r="O1706" t="s">
        <v>79</v>
      </c>
      <c r="P1706" t="s">
        <v>910</v>
      </c>
      <c r="Q1706" t="s"/>
      <c r="R1706" t="s">
        <v>80</v>
      </c>
      <c r="S1706" t="s">
        <v>152</v>
      </c>
      <c r="T1706" t="s">
        <v>82</v>
      </c>
      <c r="U1706" t="s"/>
      <c r="V1706" t="s">
        <v>83</v>
      </c>
      <c r="W1706" t="s">
        <v>105</v>
      </c>
      <c r="X1706" t="s"/>
      <c r="Y1706" t="s">
        <v>85</v>
      </c>
      <c r="Z1706">
        <f>HYPERLINK("https://hotel-media.eclerx.com/savepage/tk_15459882416705668_sr_70.html","info")</f>
        <v/>
      </c>
      <c r="AA1706" t="n">
        <v>-2329660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/>
      <c r="AO1706" t="s"/>
      <c r="AP1706" t="n">
        <v>45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2329660</v>
      </c>
      <c r="AZ1706" t="s">
        <v>912</v>
      </c>
      <c r="BA1706" t="s"/>
      <c r="BB1706" t="n">
        <v>316484</v>
      </c>
      <c r="BC1706" t="n">
        <v>42.6781</v>
      </c>
      <c r="BD1706" t="n">
        <v>42.6781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910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23</v>
      </c>
      <c r="L1707" t="s">
        <v>77</v>
      </c>
      <c r="M1707" t="s"/>
      <c r="N1707" t="s">
        <v>122</v>
      </c>
      <c r="O1707" t="s">
        <v>79</v>
      </c>
      <c r="P1707" t="s">
        <v>910</v>
      </c>
      <c r="Q1707" t="s"/>
      <c r="R1707" t="s">
        <v>80</v>
      </c>
      <c r="S1707" t="s">
        <v>152</v>
      </c>
      <c r="T1707" t="s">
        <v>82</v>
      </c>
      <c r="U1707" t="s"/>
      <c r="V1707" t="s">
        <v>83</v>
      </c>
      <c r="W1707" t="s">
        <v>105</v>
      </c>
      <c r="X1707" t="s"/>
      <c r="Y1707" t="s">
        <v>85</v>
      </c>
      <c r="Z1707">
        <f>HYPERLINK("https://hotel-media.eclerx.com/savepage/tk_15459882416705668_sr_70.html","info")</f>
        <v/>
      </c>
      <c r="AA1707" t="n">
        <v>-2329660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/>
      <c r="AO1707" t="s"/>
      <c r="AP1707" t="n">
        <v>45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2329660</v>
      </c>
      <c r="AZ1707" t="s">
        <v>912</v>
      </c>
      <c r="BA1707" t="s"/>
      <c r="BB1707" t="n">
        <v>316484</v>
      </c>
      <c r="BC1707" t="n">
        <v>42.6781</v>
      </c>
      <c r="BD1707" t="n">
        <v>42.6781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910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25</v>
      </c>
      <c r="L1708" t="s">
        <v>77</v>
      </c>
      <c r="M1708" t="s"/>
      <c r="N1708" t="s">
        <v>232</v>
      </c>
      <c r="O1708" t="s">
        <v>79</v>
      </c>
      <c r="P1708" t="s">
        <v>910</v>
      </c>
      <c r="Q1708" t="s"/>
      <c r="R1708" t="s">
        <v>80</v>
      </c>
      <c r="S1708" t="s">
        <v>361</v>
      </c>
      <c r="T1708" t="s">
        <v>82</v>
      </c>
      <c r="U1708" t="s"/>
      <c r="V1708" t="s">
        <v>83</v>
      </c>
      <c r="W1708" t="s">
        <v>105</v>
      </c>
      <c r="X1708" t="s"/>
      <c r="Y1708" t="s">
        <v>85</v>
      </c>
      <c r="Z1708">
        <f>HYPERLINK("https://hotel-media.eclerx.com/savepage/tk_15459882416705668_sr_70.html","info")</f>
        <v/>
      </c>
      <c r="AA1708" t="n">
        <v>-2329660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/>
      <c r="AO1708" t="s"/>
      <c r="AP1708" t="n">
        <v>45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2329660</v>
      </c>
      <c r="AZ1708" t="s">
        <v>912</v>
      </c>
      <c r="BA1708" t="s"/>
      <c r="BB1708" t="n">
        <v>316484</v>
      </c>
      <c r="BC1708" t="n">
        <v>42.6781</v>
      </c>
      <c r="BD1708" t="n">
        <v>42.6781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910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26</v>
      </c>
      <c r="L1709" t="s">
        <v>77</v>
      </c>
      <c r="M1709" t="s"/>
      <c r="N1709" t="s">
        <v>911</v>
      </c>
      <c r="O1709" t="s">
        <v>79</v>
      </c>
      <c r="P1709" t="s">
        <v>910</v>
      </c>
      <c r="Q1709" t="s"/>
      <c r="R1709" t="s">
        <v>80</v>
      </c>
      <c r="S1709" t="s">
        <v>502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HYPERLINK("https://hotel-media.eclerx.com/savepage/tk_15459882416705668_sr_70.html","info")</f>
        <v/>
      </c>
      <c r="AA1709" t="n">
        <v>-2329660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/>
      <c r="AO1709" t="s"/>
      <c r="AP1709" t="n">
        <v>45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2329660</v>
      </c>
      <c r="AZ1709" t="s">
        <v>912</v>
      </c>
      <c r="BA1709" t="s"/>
      <c r="BB1709" t="n">
        <v>316484</v>
      </c>
      <c r="BC1709" t="n">
        <v>42.6781</v>
      </c>
      <c r="BD1709" t="n">
        <v>42.6781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910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27</v>
      </c>
      <c r="L1710" t="s">
        <v>77</v>
      </c>
      <c r="M1710" t="s"/>
      <c r="N1710" t="s">
        <v>437</v>
      </c>
      <c r="O1710" t="s">
        <v>79</v>
      </c>
      <c r="P1710" t="s">
        <v>910</v>
      </c>
      <c r="Q1710" t="s"/>
      <c r="R1710" t="s">
        <v>80</v>
      </c>
      <c r="S1710" t="s">
        <v>539</v>
      </c>
      <c r="T1710" t="s">
        <v>82</v>
      </c>
      <c r="U1710" t="s"/>
      <c r="V1710" t="s">
        <v>83</v>
      </c>
      <c r="W1710" t="s">
        <v>105</v>
      </c>
      <c r="X1710" t="s"/>
      <c r="Y1710" t="s">
        <v>85</v>
      </c>
      <c r="Z1710">
        <f>HYPERLINK("https://hotel-media.eclerx.com/savepage/tk_15459882416705668_sr_70.html","info")</f>
        <v/>
      </c>
      <c r="AA1710" t="n">
        <v>-2329660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/>
      <c r="AO1710" t="s"/>
      <c r="AP1710" t="n">
        <v>45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2329660</v>
      </c>
      <c r="AZ1710" t="s">
        <v>912</v>
      </c>
      <c r="BA1710" t="s"/>
      <c r="BB1710" t="n">
        <v>316484</v>
      </c>
      <c r="BC1710" t="n">
        <v>42.6781</v>
      </c>
      <c r="BD1710" t="n">
        <v>42.6781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910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911</v>
      </c>
      <c r="O1711" t="s">
        <v>79</v>
      </c>
      <c r="P1711" t="s">
        <v>910</v>
      </c>
      <c r="Q1711" t="s"/>
      <c r="R1711" t="s">
        <v>80</v>
      </c>
      <c r="S1711" t="s">
        <v>132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HYPERLINK("https://hotel-media.eclerx.com/savepage/tk_15459882416705668_sr_70.html","info")</f>
        <v/>
      </c>
      <c r="AA1711" t="n">
        <v>-2329660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/>
      <c r="AO1711" t="s"/>
      <c r="AP1711" t="n">
        <v>45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2329660</v>
      </c>
      <c r="AZ1711" t="s">
        <v>912</v>
      </c>
      <c r="BA1711" t="s"/>
      <c r="BB1711" t="n">
        <v>316484</v>
      </c>
      <c r="BC1711" t="n">
        <v>42.6781</v>
      </c>
      <c r="BD1711" t="n">
        <v>42.6781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910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29.67</v>
      </c>
      <c r="L1712" t="s">
        <v>77</v>
      </c>
      <c r="M1712" t="s"/>
      <c r="N1712" t="s">
        <v>122</v>
      </c>
      <c r="O1712" t="s">
        <v>79</v>
      </c>
      <c r="P1712" t="s">
        <v>910</v>
      </c>
      <c r="Q1712" t="s"/>
      <c r="R1712" t="s">
        <v>80</v>
      </c>
      <c r="S1712" t="s">
        <v>183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HYPERLINK("https://hotel-media.eclerx.com/savepage/tk_15459882416705668_sr_70.html","info")</f>
        <v/>
      </c>
      <c r="AA1712" t="n">
        <v>-2329660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/>
      <c r="AO1712" t="s"/>
      <c r="AP1712" t="n">
        <v>45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2329660</v>
      </c>
      <c r="AZ1712" t="s">
        <v>912</v>
      </c>
      <c r="BA1712" t="s"/>
      <c r="BB1712" t="n">
        <v>316484</v>
      </c>
      <c r="BC1712" t="n">
        <v>42.6781</v>
      </c>
      <c r="BD1712" t="n">
        <v>42.6781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910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31.33</v>
      </c>
      <c r="L1713" t="s">
        <v>77</v>
      </c>
      <c r="M1713" t="s"/>
      <c r="N1713" t="s">
        <v>496</v>
      </c>
      <c r="O1713" t="s">
        <v>79</v>
      </c>
      <c r="P1713" t="s">
        <v>910</v>
      </c>
      <c r="Q1713" t="s"/>
      <c r="R1713" t="s">
        <v>80</v>
      </c>
      <c r="S1713" t="s">
        <v>177</v>
      </c>
      <c r="T1713" t="s">
        <v>82</v>
      </c>
      <c r="U1713" t="s"/>
      <c r="V1713" t="s">
        <v>83</v>
      </c>
      <c r="W1713" t="s">
        <v>105</v>
      </c>
      <c r="X1713" t="s"/>
      <c r="Y1713" t="s">
        <v>85</v>
      </c>
      <c r="Z1713">
        <f>HYPERLINK("https://hotel-media.eclerx.com/savepage/tk_15459882416705668_sr_70.html","info")</f>
        <v/>
      </c>
      <c r="AA1713" t="n">
        <v>-2329660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/>
      <c r="AO1713" t="s"/>
      <c r="AP1713" t="n">
        <v>45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2329660</v>
      </c>
      <c r="AZ1713" t="s">
        <v>912</v>
      </c>
      <c r="BA1713" t="s"/>
      <c r="BB1713" t="n">
        <v>316484</v>
      </c>
      <c r="BC1713" t="n">
        <v>42.6781</v>
      </c>
      <c r="BD1713" t="n">
        <v>42.6781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910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32.67</v>
      </c>
      <c r="L1714" t="s">
        <v>77</v>
      </c>
      <c r="M1714" t="s"/>
      <c r="N1714" t="s">
        <v>913</v>
      </c>
      <c r="O1714" t="s">
        <v>79</v>
      </c>
      <c r="P1714" t="s">
        <v>910</v>
      </c>
      <c r="Q1714" t="s"/>
      <c r="R1714" t="s">
        <v>80</v>
      </c>
      <c r="S1714" t="s">
        <v>81</v>
      </c>
      <c r="T1714" t="s">
        <v>82</v>
      </c>
      <c r="U1714" t="s"/>
      <c r="V1714" t="s">
        <v>83</v>
      </c>
      <c r="W1714" t="s">
        <v>105</v>
      </c>
      <c r="X1714" t="s"/>
      <c r="Y1714" t="s">
        <v>85</v>
      </c>
      <c r="Z1714">
        <f>HYPERLINK("https://hotel-media.eclerx.com/savepage/tk_15459882416705668_sr_70.html","info")</f>
        <v/>
      </c>
      <c r="AA1714" t="n">
        <v>-2329660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/>
      <c r="AO1714" t="s"/>
      <c r="AP1714" t="n">
        <v>45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2329660</v>
      </c>
      <c r="AZ1714" t="s">
        <v>912</v>
      </c>
      <c r="BA1714" t="s"/>
      <c r="BB1714" t="n">
        <v>316484</v>
      </c>
      <c r="BC1714" t="n">
        <v>42.6781</v>
      </c>
      <c r="BD1714" t="n">
        <v>42.6781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910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33.67</v>
      </c>
      <c r="L1715" t="s">
        <v>77</v>
      </c>
      <c r="M1715" t="s"/>
      <c r="N1715" t="s">
        <v>437</v>
      </c>
      <c r="O1715" t="s">
        <v>79</v>
      </c>
      <c r="P1715" t="s">
        <v>910</v>
      </c>
      <c r="Q1715" t="s"/>
      <c r="R1715" t="s">
        <v>80</v>
      </c>
      <c r="S1715" t="s">
        <v>340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HYPERLINK("https://hotel-media.eclerx.com/savepage/tk_15459882416705668_sr_70.html","info")</f>
        <v/>
      </c>
      <c r="AA1715" t="n">
        <v>-2329660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/>
      <c r="AO1715" t="s"/>
      <c r="AP1715" t="n">
        <v>45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2329660</v>
      </c>
      <c r="AZ1715" t="s">
        <v>912</v>
      </c>
      <c r="BA1715" t="s"/>
      <c r="BB1715" t="n">
        <v>316484</v>
      </c>
      <c r="BC1715" t="n">
        <v>42.6781</v>
      </c>
      <c r="BD1715" t="n">
        <v>42.6781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910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35.33</v>
      </c>
      <c r="L1716" t="s">
        <v>77</v>
      </c>
      <c r="M1716" t="s"/>
      <c r="N1716" t="s">
        <v>496</v>
      </c>
      <c r="O1716" t="s">
        <v>79</v>
      </c>
      <c r="P1716" t="s">
        <v>910</v>
      </c>
      <c r="Q1716" t="s"/>
      <c r="R1716" t="s">
        <v>80</v>
      </c>
      <c r="S1716" t="s">
        <v>95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HYPERLINK("https://hotel-media.eclerx.com/savepage/tk_15459882416705668_sr_70.html","info")</f>
        <v/>
      </c>
      <c r="AA1716" t="n">
        <v>-2329660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/>
      <c r="AO1716" t="s"/>
      <c r="AP1716" t="n">
        <v>45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2329660</v>
      </c>
      <c r="AZ1716" t="s">
        <v>912</v>
      </c>
      <c r="BA1716" t="s"/>
      <c r="BB1716" t="n">
        <v>316484</v>
      </c>
      <c r="BC1716" t="n">
        <v>42.6781</v>
      </c>
      <c r="BD1716" t="n">
        <v>42.6781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910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37.67</v>
      </c>
      <c r="L1717" t="s">
        <v>77</v>
      </c>
      <c r="M1717" t="s"/>
      <c r="N1717" t="s">
        <v>496</v>
      </c>
      <c r="O1717" t="s">
        <v>79</v>
      </c>
      <c r="P1717" t="s">
        <v>910</v>
      </c>
      <c r="Q1717" t="s"/>
      <c r="R1717" t="s">
        <v>80</v>
      </c>
      <c r="S1717" t="s">
        <v>286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HYPERLINK("https://hotel-media.eclerx.com/savepage/tk_15459882416705668_sr_70.html","info")</f>
        <v/>
      </c>
      <c r="AA1717" t="n">
        <v>-2329660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/>
      <c r="AO1717" t="s"/>
      <c r="AP1717" t="n">
        <v>45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2329660</v>
      </c>
      <c r="AZ1717" t="s">
        <v>912</v>
      </c>
      <c r="BA1717" t="s"/>
      <c r="BB1717" t="n">
        <v>316484</v>
      </c>
      <c r="BC1717" t="n">
        <v>42.6781</v>
      </c>
      <c r="BD1717" t="n">
        <v>42.6781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910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39</v>
      </c>
      <c r="L1718" t="s">
        <v>77</v>
      </c>
      <c r="M1718" t="s"/>
      <c r="N1718" t="s">
        <v>913</v>
      </c>
      <c r="O1718" t="s">
        <v>79</v>
      </c>
      <c r="P1718" t="s">
        <v>910</v>
      </c>
      <c r="Q1718" t="s"/>
      <c r="R1718" t="s">
        <v>80</v>
      </c>
      <c r="S1718" t="s">
        <v>409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HYPERLINK("https://hotel-media.eclerx.com/savepage/tk_15459882416705668_sr_70.html","info")</f>
        <v/>
      </c>
      <c r="AA1718" t="n">
        <v>-2329660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/>
      <c r="AO1718" t="s"/>
      <c r="AP1718" t="n">
        <v>45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2329660</v>
      </c>
      <c r="AZ1718" t="s">
        <v>912</v>
      </c>
      <c r="BA1718" t="s"/>
      <c r="BB1718" t="n">
        <v>316484</v>
      </c>
      <c r="BC1718" t="n">
        <v>42.6781</v>
      </c>
      <c r="BD1718" t="n">
        <v>42.6781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346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28.67</v>
      </c>
      <c r="L1719" t="s">
        <v>77</v>
      </c>
      <c r="M1719" t="s"/>
      <c r="N1719" t="s">
        <v>122</v>
      </c>
      <c r="O1719" t="s">
        <v>79</v>
      </c>
      <c r="P1719" t="s">
        <v>346</v>
      </c>
      <c r="Q1719" t="s"/>
      <c r="R1719" t="s">
        <v>80</v>
      </c>
      <c r="S1719" t="s">
        <v>225</v>
      </c>
      <c r="T1719" t="s">
        <v>82</v>
      </c>
      <c r="U1719" t="s"/>
      <c r="V1719" t="s">
        <v>83</v>
      </c>
      <c r="W1719" t="s">
        <v>105</v>
      </c>
      <c r="X1719" t="s"/>
      <c r="Y1719" t="s">
        <v>85</v>
      </c>
      <c r="Z1719">
        <f>HYPERLINK("https://hotel-media.eclerx.com/savepage/tk_15459883875623715_sr_71.html","info")</f>
        <v/>
      </c>
      <c r="AA1719" t="n">
        <v>-2329994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106</v>
      </c>
      <c r="AL1719" t="s"/>
      <c r="AM1719" t="s"/>
      <c r="AN1719" t="s"/>
      <c r="AO1719" t="s"/>
      <c r="AP1719" t="n">
        <v>76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2329994</v>
      </c>
      <c r="AZ1719" t="s">
        <v>347</v>
      </c>
      <c r="BA1719" t="s"/>
      <c r="BB1719" t="n">
        <v>112069</v>
      </c>
      <c r="BC1719" t="n">
        <v>42.6859</v>
      </c>
      <c r="BD1719" t="n">
        <v>42.6859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346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29.33</v>
      </c>
      <c r="L1720" t="s">
        <v>77</v>
      </c>
      <c r="M1720" t="s"/>
      <c r="N1720" t="s">
        <v>122</v>
      </c>
      <c r="O1720" t="s">
        <v>79</v>
      </c>
      <c r="P1720" t="s">
        <v>346</v>
      </c>
      <c r="Q1720" t="s"/>
      <c r="R1720" t="s">
        <v>80</v>
      </c>
      <c r="S1720" t="s">
        <v>181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HYPERLINK("https://hotel-media.eclerx.com/savepage/tk_15459883875623715_sr_71.html","info")</f>
        <v/>
      </c>
      <c r="AA1720" t="n">
        <v>-2329994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106</v>
      </c>
      <c r="AL1720" t="s"/>
      <c r="AM1720" t="s"/>
      <c r="AN1720" t="s"/>
      <c r="AO1720" t="s"/>
      <c r="AP1720" t="n">
        <v>76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2329994</v>
      </c>
      <c r="AZ1720" t="s">
        <v>347</v>
      </c>
      <c r="BA1720" t="s"/>
      <c r="BB1720" t="n">
        <v>112069</v>
      </c>
      <c r="BC1720" t="n">
        <v>42.6859</v>
      </c>
      <c r="BD1720" t="n">
        <v>42.6859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346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30.67</v>
      </c>
      <c r="L1721" t="s">
        <v>77</v>
      </c>
      <c r="M1721" t="s"/>
      <c r="N1721" t="s">
        <v>206</v>
      </c>
      <c r="O1721" t="s">
        <v>79</v>
      </c>
      <c r="P1721" t="s">
        <v>346</v>
      </c>
      <c r="Q1721" t="s"/>
      <c r="R1721" t="s">
        <v>80</v>
      </c>
      <c r="S1721" t="s">
        <v>222</v>
      </c>
      <c r="T1721" t="s">
        <v>82</v>
      </c>
      <c r="U1721" t="s"/>
      <c r="V1721" t="s">
        <v>83</v>
      </c>
      <c r="W1721" t="s">
        <v>105</v>
      </c>
      <c r="X1721" t="s"/>
      <c r="Y1721" t="s">
        <v>85</v>
      </c>
      <c r="Z1721">
        <f>HYPERLINK("https://hotel-media.eclerx.com/savepage/tk_15459883875623715_sr_71.html","info")</f>
        <v/>
      </c>
      <c r="AA1721" t="n">
        <v>-2329994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106</v>
      </c>
      <c r="AL1721" t="s"/>
      <c r="AM1721" t="s"/>
      <c r="AN1721" t="s"/>
      <c r="AO1721" t="s"/>
      <c r="AP1721" t="n">
        <v>76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2329994</v>
      </c>
      <c r="AZ1721" t="s">
        <v>347</v>
      </c>
      <c r="BA1721" t="s"/>
      <c r="BB1721" t="n">
        <v>112069</v>
      </c>
      <c r="BC1721" t="n">
        <v>42.6859</v>
      </c>
      <c r="BD1721" t="n">
        <v>42.6859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346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30.67</v>
      </c>
      <c r="L1722" t="s">
        <v>77</v>
      </c>
      <c r="M1722" t="s"/>
      <c r="N1722" t="s">
        <v>131</v>
      </c>
      <c r="O1722" t="s">
        <v>79</v>
      </c>
      <c r="P1722" t="s">
        <v>346</v>
      </c>
      <c r="Q1722" t="s"/>
      <c r="R1722" t="s">
        <v>80</v>
      </c>
      <c r="S1722" t="s">
        <v>222</v>
      </c>
      <c r="T1722" t="s">
        <v>82</v>
      </c>
      <c r="U1722" t="s"/>
      <c r="V1722" t="s">
        <v>83</v>
      </c>
      <c r="W1722" t="s">
        <v>105</v>
      </c>
      <c r="X1722" t="s"/>
      <c r="Y1722" t="s">
        <v>85</v>
      </c>
      <c r="Z1722">
        <f>HYPERLINK("https://hotel-media.eclerx.com/savepage/tk_15459883875623715_sr_71.html","info")</f>
        <v/>
      </c>
      <c r="AA1722" t="n">
        <v>-2329994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106</v>
      </c>
      <c r="AL1722" t="s"/>
      <c r="AM1722" t="s"/>
      <c r="AN1722" t="s"/>
      <c r="AO1722" t="s"/>
      <c r="AP1722" t="n">
        <v>76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2329994</v>
      </c>
      <c r="AZ1722" t="s">
        <v>347</v>
      </c>
      <c r="BA1722" t="s"/>
      <c r="BB1722" t="n">
        <v>112069</v>
      </c>
      <c r="BC1722" t="n">
        <v>42.6859</v>
      </c>
      <c r="BD1722" t="n">
        <v>42.6859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346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31</v>
      </c>
      <c r="L1723" t="s">
        <v>77</v>
      </c>
      <c r="M1723" t="s"/>
      <c r="N1723" t="s">
        <v>300</v>
      </c>
      <c r="O1723" t="s">
        <v>79</v>
      </c>
      <c r="P1723" t="s">
        <v>346</v>
      </c>
      <c r="Q1723" t="s"/>
      <c r="R1723" t="s">
        <v>80</v>
      </c>
      <c r="S1723" t="s">
        <v>348</v>
      </c>
      <c r="T1723" t="s">
        <v>82</v>
      </c>
      <c r="U1723" t="s"/>
      <c r="V1723" t="s">
        <v>83</v>
      </c>
      <c r="W1723" t="s">
        <v>105</v>
      </c>
      <c r="X1723" t="s"/>
      <c r="Y1723" t="s">
        <v>85</v>
      </c>
      <c r="Z1723">
        <f>HYPERLINK("https://hotel-media.eclerx.com/savepage/tk_15459883875623715_sr_71.html","info")</f>
        <v/>
      </c>
      <c r="AA1723" t="n">
        <v>-2329994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106</v>
      </c>
      <c r="AL1723" t="s"/>
      <c r="AM1723" t="s"/>
      <c r="AN1723" t="s"/>
      <c r="AO1723" t="s"/>
      <c r="AP1723" t="n">
        <v>76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2329994</v>
      </c>
      <c r="AZ1723" t="s">
        <v>347</v>
      </c>
      <c r="BA1723" t="s"/>
      <c r="BB1723" t="n">
        <v>112069</v>
      </c>
      <c r="BC1723" t="n">
        <v>42.6859</v>
      </c>
      <c r="BD1723" t="n">
        <v>42.6859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346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31.33</v>
      </c>
      <c r="L1724" t="s">
        <v>77</v>
      </c>
      <c r="M1724" t="s"/>
      <c r="N1724" t="s">
        <v>300</v>
      </c>
      <c r="O1724" t="s">
        <v>79</v>
      </c>
      <c r="P1724" t="s">
        <v>346</v>
      </c>
      <c r="Q1724" t="s"/>
      <c r="R1724" t="s">
        <v>80</v>
      </c>
      <c r="S1724" t="s">
        <v>177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HYPERLINK("https://hotel-media.eclerx.com/savepage/tk_15459883875623715_sr_71.html","info")</f>
        <v/>
      </c>
      <c r="AA1724" t="n">
        <v>-2329994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106</v>
      </c>
      <c r="AL1724" t="s"/>
      <c r="AM1724" t="s"/>
      <c r="AN1724" t="s"/>
      <c r="AO1724" t="s"/>
      <c r="AP1724" t="n">
        <v>76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2329994</v>
      </c>
      <c r="AZ1724" t="s">
        <v>347</v>
      </c>
      <c r="BA1724" t="s"/>
      <c r="BB1724" t="n">
        <v>112069</v>
      </c>
      <c r="BC1724" t="n">
        <v>42.6859</v>
      </c>
      <c r="BD1724" t="n">
        <v>42.6859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346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31.33</v>
      </c>
      <c r="L1725" t="s">
        <v>77</v>
      </c>
      <c r="M1725" t="s"/>
      <c r="N1725" t="s">
        <v>210</v>
      </c>
      <c r="O1725" t="s">
        <v>79</v>
      </c>
      <c r="P1725" t="s">
        <v>346</v>
      </c>
      <c r="Q1725" t="s"/>
      <c r="R1725" t="s">
        <v>80</v>
      </c>
      <c r="S1725" t="s">
        <v>177</v>
      </c>
      <c r="T1725" t="s">
        <v>82</v>
      </c>
      <c r="U1725" t="s"/>
      <c r="V1725" t="s">
        <v>83</v>
      </c>
      <c r="W1725" t="s">
        <v>105</v>
      </c>
      <c r="X1725" t="s"/>
      <c r="Y1725" t="s">
        <v>85</v>
      </c>
      <c r="Z1725">
        <f>HYPERLINK("https://hotel-media.eclerx.com/savepage/tk_15459883875623715_sr_71.html","info")</f>
        <v/>
      </c>
      <c r="AA1725" t="n">
        <v>-2329994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106</v>
      </c>
      <c r="AL1725" t="s"/>
      <c r="AM1725" t="s"/>
      <c r="AN1725" t="s"/>
      <c r="AO1725" t="s"/>
      <c r="AP1725" t="n">
        <v>76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2329994</v>
      </c>
      <c r="AZ1725" t="s">
        <v>347</v>
      </c>
      <c r="BA1725" t="s"/>
      <c r="BB1725" t="n">
        <v>112069</v>
      </c>
      <c r="BC1725" t="n">
        <v>42.6859</v>
      </c>
      <c r="BD1725" t="n">
        <v>42.6859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346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32.67</v>
      </c>
      <c r="L1726" t="s">
        <v>77</v>
      </c>
      <c r="M1726" t="s"/>
      <c r="N1726" t="s">
        <v>131</v>
      </c>
      <c r="O1726" t="s">
        <v>79</v>
      </c>
      <c r="P1726" t="s">
        <v>346</v>
      </c>
      <c r="Q1726" t="s"/>
      <c r="R1726" t="s">
        <v>80</v>
      </c>
      <c r="S1726" t="s">
        <v>81</v>
      </c>
      <c r="T1726" t="s">
        <v>82</v>
      </c>
      <c r="U1726" t="s"/>
      <c r="V1726" t="s">
        <v>83</v>
      </c>
      <c r="W1726" t="s">
        <v>105</v>
      </c>
      <c r="X1726" t="s"/>
      <c r="Y1726" t="s">
        <v>85</v>
      </c>
      <c r="Z1726">
        <f>HYPERLINK("https://hotel-media.eclerx.com/savepage/tk_15459883875623715_sr_71.html","info")</f>
        <v/>
      </c>
      <c r="AA1726" t="n">
        <v>-2329994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106</v>
      </c>
      <c r="AL1726" t="s"/>
      <c r="AM1726" t="s"/>
      <c r="AN1726" t="s"/>
      <c r="AO1726" t="s"/>
      <c r="AP1726" t="n">
        <v>76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2329994</v>
      </c>
      <c r="AZ1726" t="s">
        <v>347</v>
      </c>
      <c r="BA1726" t="s"/>
      <c r="BB1726" t="n">
        <v>112069</v>
      </c>
      <c r="BC1726" t="n">
        <v>42.6859</v>
      </c>
      <c r="BD1726" t="n">
        <v>42.6859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346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32.67</v>
      </c>
      <c r="L1727" t="s">
        <v>77</v>
      </c>
      <c r="M1727" t="s"/>
      <c r="N1727" t="s">
        <v>206</v>
      </c>
      <c r="O1727" t="s">
        <v>79</v>
      </c>
      <c r="P1727" t="s">
        <v>346</v>
      </c>
      <c r="Q1727" t="s"/>
      <c r="R1727" t="s">
        <v>80</v>
      </c>
      <c r="S1727" t="s">
        <v>81</v>
      </c>
      <c r="T1727" t="s">
        <v>82</v>
      </c>
      <c r="U1727" t="s"/>
      <c r="V1727" t="s">
        <v>83</v>
      </c>
      <c r="W1727" t="s">
        <v>105</v>
      </c>
      <c r="X1727" t="s"/>
      <c r="Y1727" t="s">
        <v>85</v>
      </c>
      <c r="Z1727">
        <f>HYPERLINK("https://hotel-media.eclerx.com/savepage/tk_15459883875623715_sr_71.html","info")</f>
        <v/>
      </c>
      <c r="AA1727" t="n">
        <v>-2329994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106</v>
      </c>
      <c r="AL1727" t="s"/>
      <c r="AM1727" t="s"/>
      <c r="AN1727" t="s"/>
      <c r="AO1727" t="s"/>
      <c r="AP1727" t="n">
        <v>76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2329994</v>
      </c>
      <c r="AZ1727" t="s">
        <v>347</v>
      </c>
      <c r="BA1727" t="s"/>
      <c r="BB1727" t="n">
        <v>112069</v>
      </c>
      <c r="BC1727" t="n">
        <v>42.6859</v>
      </c>
      <c r="BD1727" t="n">
        <v>42.6859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346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33.67</v>
      </c>
      <c r="L1728" t="s">
        <v>77</v>
      </c>
      <c r="M1728" t="s"/>
      <c r="N1728" t="s">
        <v>206</v>
      </c>
      <c r="O1728" t="s">
        <v>79</v>
      </c>
      <c r="P1728" t="s">
        <v>346</v>
      </c>
      <c r="Q1728" t="s"/>
      <c r="R1728" t="s">
        <v>80</v>
      </c>
      <c r="S1728" t="s">
        <v>340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HYPERLINK("https://hotel-media.eclerx.com/savepage/tk_15459883875623715_sr_71.html","info")</f>
        <v/>
      </c>
      <c r="AA1728" t="n">
        <v>-2329994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106</v>
      </c>
      <c r="AL1728" t="s"/>
      <c r="AM1728" t="s"/>
      <c r="AN1728" t="s"/>
      <c r="AO1728" t="s"/>
      <c r="AP1728" t="n">
        <v>76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2329994</v>
      </c>
      <c r="AZ1728" t="s">
        <v>347</v>
      </c>
      <c r="BA1728" t="s"/>
      <c r="BB1728" t="n">
        <v>112069</v>
      </c>
      <c r="BC1728" t="n">
        <v>42.6859</v>
      </c>
      <c r="BD1728" t="n">
        <v>42.6859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346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33.67</v>
      </c>
      <c r="L1729" t="s">
        <v>77</v>
      </c>
      <c r="M1729" t="s"/>
      <c r="N1729" t="s">
        <v>131</v>
      </c>
      <c r="O1729" t="s">
        <v>79</v>
      </c>
      <c r="P1729" t="s">
        <v>346</v>
      </c>
      <c r="Q1729" t="s"/>
      <c r="R1729" t="s">
        <v>80</v>
      </c>
      <c r="S1729" t="s">
        <v>340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HYPERLINK("https://hotel-media.eclerx.com/savepage/tk_15459883875623715_sr_71.html","info")</f>
        <v/>
      </c>
      <c r="AA1729" t="n">
        <v>-2329994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106</v>
      </c>
      <c r="AL1729" t="s"/>
      <c r="AM1729" t="s"/>
      <c r="AN1729" t="s"/>
      <c r="AO1729" t="s"/>
      <c r="AP1729" t="n">
        <v>76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2329994</v>
      </c>
      <c r="AZ1729" t="s">
        <v>347</v>
      </c>
      <c r="BA1729" t="s"/>
      <c r="BB1729" t="n">
        <v>112069</v>
      </c>
      <c r="BC1729" t="n">
        <v>42.6859</v>
      </c>
      <c r="BD1729" t="n">
        <v>42.6859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346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34.33</v>
      </c>
      <c r="L1730" t="s">
        <v>77</v>
      </c>
      <c r="M1730" t="s"/>
      <c r="N1730" t="s">
        <v>349</v>
      </c>
      <c r="O1730" t="s">
        <v>79</v>
      </c>
      <c r="P1730" t="s">
        <v>346</v>
      </c>
      <c r="Q1730" t="s"/>
      <c r="R1730" t="s">
        <v>80</v>
      </c>
      <c r="S1730" t="s">
        <v>223</v>
      </c>
      <c r="T1730" t="s">
        <v>82</v>
      </c>
      <c r="U1730" t="s"/>
      <c r="V1730" t="s">
        <v>83</v>
      </c>
      <c r="W1730" t="s">
        <v>105</v>
      </c>
      <c r="X1730" t="s"/>
      <c r="Y1730" t="s">
        <v>85</v>
      </c>
      <c r="Z1730">
        <f>HYPERLINK("https://hotel-media.eclerx.com/savepage/tk_15459883875623715_sr_71.html","info")</f>
        <v/>
      </c>
      <c r="AA1730" t="n">
        <v>-2329994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106</v>
      </c>
      <c r="AL1730" t="s"/>
      <c r="AM1730" t="s"/>
      <c r="AN1730" t="s"/>
      <c r="AO1730" t="s"/>
      <c r="AP1730" t="n">
        <v>76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2329994</v>
      </c>
      <c r="AZ1730" t="s">
        <v>347</v>
      </c>
      <c r="BA1730" t="s"/>
      <c r="BB1730" t="n">
        <v>112069</v>
      </c>
      <c r="BC1730" t="n">
        <v>42.6859</v>
      </c>
      <c r="BD1730" t="n">
        <v>42.6859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346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34.67</v>
      </c>
      <c r="L1731" t="s">
        <v>77</v>
      </c>
      <c r="M1731" t="s"/>
      <c r="N1731" t="s">
        <v>350</v>
      </c>
      <c r="O1731" t="s">
        <v>79</v>
      </c>
      <c r="P1731" t="s">
        <v>346</v>
      </c>
      <c r="Q1731" t="s"/>
      <c r="R1731" t="s">
        <v>80</v>
      </c>
      <c r="S1731" t="s">
        <v>92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HYPERLINK("https://hotel-media.eclerx.com/savepage/tk_15459883875623715_sr_71.html","info")</f>
        <v/>
      </c>
      <c r="AA1731" t="n">
        <v>-2329994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106</v>
      </c>
      <c r="AL1731" t="s"/>
      <c r="AM1731" t="s"/>
      <c r="AN1731" t="s"/>
      <c r="AO1731" t="s"/>
      <c r="AP1731" t="n">
        <v>76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2329994</v>
      </c>
      <c r="AZ1731" t="s">
        <v>347</v>
      </c>
      <c r="BA1731" t="s"/>
      <c r="BB1731" t="n">
        <v>112069</v>
      </c>
      <c r="BC1731" t="n">
        <v>42.6859</v>
      </c>
      <c r="BD1731" t="n">
        <v>42.6859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346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34.67</v>
      </c>
      <c r="L1732" t="s">
        <v>77</v>
      </c>
      <c r="M1732" t="s"/>
      <c r="N1732" t="s">
        <v>350</v>
      </c>
      <c r="O1732" t="s">
        <v>79</v>
      </c>
      <c r="P1732" t="s">
        <v>346</v>
      </c>
      <c r="Q1732" t="s"/>
      <c r="R1732" t="s">
        <v>80</v>
      </c>
      <c r="S1732" t="s">
        <v>92</v>
      </c>
      <c r="T1732" t="s">
        <v>82</v>
      </c>
      <c r="U1732" t="s"/>
      <c r="V1732" t="s">
        <v>83</v>
      </c>
      <c r="W1732" t="s">
        <v>105</v>
      </c>
      <c r="X1732" t="s"/>
      <c r="Y1732" t="s">
        <v>85</v>
      </c>
      <c r="Z1732">
        <f>HYPERLINK("https://hotel-media.eclerx.com/savepage/tk_15459883875623715_sr_71.html","info")</f>
        <v/>
      </c>
      <c r="AA1732" t="n">
        <v>-2329994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106</v>
      </c>
      <c r="AL1732" t="s"/>
      <c r="AM1732" t="s"/>
      <c r="AN1732" t="s"/>
      <c r="AO1732" t="s"/>
      <c r="AP1732" t="n">
        <v>76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2329994</v>
      </c>
      <c r="AZ1732" t="s">
        <v>347</v>
      </c>
      <c r="BA1732" t="s"/>
      <c r="BB1732" t="n">
        <v>112069</v>
      </c>
      <c r="BC1732" t="n">
        <v>42.6859</v>
      </c>
      <c r="BD1732" t="n">
        <v>42.6859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346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35.33</v>
      </c>
      <c r="L1733" t="s">
        <v>77</v>
      </c>
      <c r="M1733" t="s"/>
      <c r="N1733" t="s">
        <v>131</v>
      </c>
      <c r="O1733" t="s">
        <v>79</v>
      </c>
      <c r="P1733" t="s">
        <v>346</v>
      </c>
      <c r="Q1733" t="s"/>
      <c r="R1733" t="s">
        <v>80</v>
      </c>
      <c r="S1733" t="s">
        <v>95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HYPERLINK("https://hotel-media.eclerx.com/savepage/tk_15459883875623715_sr_71.html","info")</f>
        <v/>
      </c>
      <c r="AA1733" t="n">
        <v>-2329994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106</v>
      </c>
      <c r="AL1733" t="s"/>
      <c r="AM1733" t="s"/>
      <c r="AN1733" t="s"/>
      <c r="AO1733" t="s"/>
      <c r="AP1733" t="n">
        <v>76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2329994</v>
      </c>
      <c r="AZ1733" t="s">
        <v>347</v>
      </c>
      <c r="BA1733" t="s"/>
      <c r="BB1733" t="n">
        <v>112069</v>
      </c>
      <c r="BC1733" t="n">
        <v>42.6859</v>
      </c>
      <c r="BD1733" t="n">
        <v>42.6859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346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35.33</v>
      </c>
      <c r="L1734" t="s">
        <v>77</v>
      </c>
      <c r="M1734" t="s"/>
      <c r="N1734" t="s">
        <v>206</v>
      </c>
      <c r="O1734" t="s">
        <v>79</v>
      </c>
      <c r="P1734" t="s">
        <v>346</v>
      </c>
      <c r="Q1734" t="s"/>
      <c r="R1734" t="s">
        <v>80</v>
      </c>
      <c r="S1734" t="s">
        <v>95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HYPERLINK("https://hotel-media.eclerx.com/savepage/tk_15459883875623715_sr_71.html","info")</f>
        <v/>
      </c>
      <c r="AA1734" t="n">
        <v>-2329994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106</v>
      </c>
      <c r="AL1734" t="s"/>
      <c r="AM1734" t="s"/>
      <c r="AN1734" t="s"/>
      <c r="AO1734" t="s"/>
      <c r="AP1734" t="n">
        <v>76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2329994</v>
      </c>
      <c r="AZ1734" t="s">
        <v>347</v>
      </c>
      <c r="BA1734" t="s"/>
      <c r="BB1734" t="n">
        <v>112069</v>
      </c>
      <c r="BC1734" t="n">
        <v>42.6859</v>
      </c>
      <c r="BD1734" t="n">
        <v>42.6859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346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37</v>
      </c>
      <c r="L1735" t="s">
        <v>77</v>
      </c>
      <c r="M1735" t="s"/>
      <c r="N1735" t="s">
        <v>349</v>
      </c>
      <c r="O1735" t="s">
        <v>79</v>
      </c>
      <c r="P1735" t="s">
        <v>346</v>
      </c>
      <c r="Q1735" t="s"/>
      <c r="R1735" t="s">
        <v>80</v>
      </c>
      <c r="S1735" t="s">
        <v>199</v>
      </c>
      <c r="T1735" t="s">
        <v>82</v>
      </c>
      <c r="U1735" t="s"/>
      <c r="V1735" t="s">
        <v>83</v>
      </c>
      <c r="W1735" t="s">
        <v>105</v>
      </c>
      <c r="X1735" t="s"/>
      <c r="Y1735" t="s">
        <v>85</v>
      </c>
      <c r="Z1735">
        <f>HYPERLINK("https://hotel-media.eclerx.com/savepage/tk_15459883875623715_sr_71.html","info")</f>
        <v/>
      </c>
      <c r="AA1735" t="n">
        <v>-2329994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106</v>
      </c>
      <c r="AL1735" t="s"/>
      <c r="AM1735" t="s"/>
      <c r="AN1735" t="s"/>
      <c r="AO1735" t="s"/>
      <c r="AP1735" t="n">
        <v>76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2329994</v>
      </c>
      <c r="AZ1735" t="s">
        <v>347</v>
      </c>
      <c r="BA1735" t="s"/>
      <c r="BB1735" t="n">
        <v>112069</v>
      </c>
      <c r="BC1735" t="n">
        <v>42.6859</v>
      </c>
      <c r="BD1735" t="n">
        <v>42.6859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346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37</v>
      </c>
      <c r="L1736" t="s">
        <v>77</v>
      </c>
      <c r="M1736" t="s"/>
      <c r="N1736" t="s">
        <v>349</v>
      </c>
      <c r="O1736" t="s">
        <v>79</v>
      </c>
      <c r="P1736" t="s">
        <v>346</v>
      </c>
      <c r="Q1736" t="s"/>
      <c r="R1736" t="s">
        <v>80</v>
      </c>
      <c r="S1736" t="s">
        <v>199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HYPERLINK("https://hotel-media.eclerx.com/savepage/tk_15459883875623715_sr_71.html","info")</f>
        <v/>
      </c>
      <c r="AA1736" t="n">
        <v>-2329994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106</v>
      </c>
      <c r="AL1736" t="s"/>
      <c r="AM1736" t="s"/>
      <c r="AN1736" t="s"/>
      <c r="AO1736" t="s"/>
      <c r="AP1736" t="n">
        <v>76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2329994</v>
      </c>
      <c r="AZ1736" t="s">
        <v>347</v>
      </c>
      <c r="BA1736" t="s"/>
      <c r="BB1736" t="n">
        <v>112069</v>
      </c>
      <c r="BC1736" t="n">
        <v>42.6859</v>
      </c>
      <c r="BD1736" t="n">
        <v>42.6859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346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37.67</v>
      </c>
      <c r="L1737" t="s">
        <v>77</v>
      </c>
      <c r="M1737" t="s"/>
      <c r="N1737" t="s">
        <v>351</v>
      </c>
      <c r="O1737" t="s">
        <v>79</v>
      </c>
      <c r="P1737" t="s">
        <v>346</v>
      </c>
      <c r="Q1737" t="s"/>
      <c r="R1737" t="s">
        <v>80</v>
      </c>
      <c r="S1737" t="s">
        <v>286</v>
      </c>
      <c r="T1737" t="s">
        <v>82</v>
      </c>
      <c r="U1737" t="s"/>
      <c r="V1737" t="s">
        <v>83</v>
      </c>
      <c r="W1737" t="s">
        <v>105</v>
      </c>
      <c r="X1737" t="s"/>
      <c r="Y1737" t="s">
        <v>85</v>
      </c>
      <c r="Z1737">
        <f>HYPERLINK("https://hotel-media.eclerx.com/savepage/tk_15459883875623715_sr_71.html","info")</f>
        <v/>
      </c>
      <c r="AA1737" t="n">
        <v>-2329994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106</v>
      </c>
      <c r="AL1737" t="s"/>
      <c r="AM1737" t="s"/>
      <c r="AN1737" t="s"/>
      <c r="AO1737" t="s"/>
      <c r="AP1737" t="n">
        <v>76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2329994</v>
      </c>
      <c r="AZ1737" t="s">
        <v>347</v>
      </c>
      <c r="BA1737" t="s"/>
      <c r="BB1737" t="n">
        <v>112069</v>
      </c>
      <c r="BC1737" t="n">
        <v>42.6859</v>
      </c>
      <c r="BD1737" t="n">
        <v>42.6859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346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40</v>
      </c>
      <c r="L1738" t="s">
        <v>77</v>
      </c>
      <c r="M1738" t="s"/>
      <c r="N1738" t="s">
        <v>349</v>
      </c>
      <c r="O1738" t="s">
        <v>79</v>
      </c>
      <c r="P1738" t="s">
        <v>346</v>
      </c>
      <c r="Q1738" t="s"/>
      <c r="R1738" t="s">
        <v>80</v>
      </c>
      <c r="S1738" t="s">
        <v>352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HYPERLINK("https://hotel-media.eclerx.com/savepage/tk_15459883875623715_sr_71.html","info")</f>
        <v/>
      </c>
      <c r="AA1738" t="n">
        <v>-2329994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106</v>
      </c>
      <c r="AL1738" t="s"/>
      <c r="AM1738" t="s"/>
      <c r="AN1738" t="s"/>
      <c r="AO1738" t="s"/>
      <c r="AP1738" t="n">
        <v>76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2329994</v>
      </c>
      <c r="AZ1738" t="s">
        <v>347</v>
      </c>
      <c r="BA1738" t="s"/>
      <c r="BB1738" t="n">
        <v>112069</v>
      </c>
      <c r="BC1738" t="n">
        <v>42.6859</v>
      </c>
      <c r="BD1738" t="n">
        <v>42.6859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346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40.33</v>
      </c>
      <c r="L1739" t="s">
        <v>77</v>
      </c>
      <c r="M1739" t="s"/>
      <c r="N1739" t="s">
        <v>351</v>
      </c>
      <c r="O1739" t="s">
        <v>79</v>
      </c>
      <c r="P1739" t="s">
        <v>346</v>
      </c>
      <c r="Q1739" t="s"/>
      <c r="R1739" t="s">
        <v>80</v>
      </c>
      <c r="S1739" t="s">
        <v>139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HYPERLINK("https://hotel-media.eclerx.com/savepage/tk_15459883875623715_sr_71.html","info")</f>
        <v/>
      </c>
      <c r="AA1739" t="n">
        <v>-2329994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106</v>
      </c>
      <c r="AL1739" t="s"/>
      <c r="AM1739" t="s"/>
      <c r="AN1739" t="s"/>
      <c r="AO1739" t="s"/>
      <c r="AP1739" t="n">
        <v>76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2329994</v>
      </c>
      <c r="AZ1739" t="s">
        <v>347</v>
      </c>
      <c r="BA1739" t="s"/>
      <c r="BB1739" t="n">
        <v>112069</v>
      </c>
      <c r="BC1739" t="n">
        <v>42.6859</v>
      </c>
      <c r="BD1739" t="n">
        <v>42.6859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346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40.33</v>
      </c>
      <c r="L1740" t="s">
        <v>77</v>
      </c>
      <c r="M1740" t="s"/>
      <c r="N1740" t="s">
        <v>351</v>
      </c>
      <c r="O1740" t="s">
        <v>79</v>
      </c>
      <c r="P1740" t="s">
        <v>346</v>
      </c>
      <c r="Q1740" t="s"/>
      <c r="R1740" t="s">
        <v>80</v>
      </c>
      <c r="S1740" t="s">
        <v>139</v>
      </c>
      <c r="T1740" t="s">
        <v>82</v>
      </c>
      <c r="U1740" t="s"/>
      <c r="V1740" t="s">
        <v>83</v>
      </c>
      <c r="W1740" t="s">
        <v>105</v>
      </c>
      <c r="X1740" t="s"/>
      <c r="Y1740" t="s">
        <v>85</v>
      </c>
      <c r="Z1740">
        <f>HYPERLINK("https://hotel-media.eclerx.com/savepage/tk_15459883875623715_sr_71.html","info")</f>
        <v/>
      </c>
      <c r="AA1740" t="n">
        <v>-2329994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106</v>
      </c>
      <c r="AL1740" t="s"/>
      <c r="AM1740" t="s"/>
      <c r="AN1740" t="s"/>
      <c r="AO1740" t="s"/>
      <c r="AP1740" t="n">
        <v>76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2329994</v>
      </c>
      <c r="AZ1740" t="s">
        <v>347</v>
      </c>
      <c r="BA1740" t="s"/>
      <c r="BB1740" t="n">
        <v>112069</v>
      </c>
      <c r="BC1740" t="n">
        <v>42.6859</v>
      </c>
      <c r="BD1740" t="n">
        <v>42.6859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346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42</v>
      </c>
      <c r="L1741" t="s">
        <v>77</v>
      </c>
      <c r="M1741" t="s"/>
      <c r="N1741" t="s">
        <v>353</v>
      </c>
      <c r="O1741" t="s">
        <v>79</v>
      </c>
      <c r="P1741" t="s">
        <v>346</v>
      </c>
      <c r="Q1741" t="s"/>
      <c r="R1741" t="s">
        <v>80</v>
      </c>
      <c r="S1741" t="s">
        <v>354</v>
      </c>
      <c r="T1741" t="s">
        <v>82</v>
      </c>
      <c r="U1741" t="s"/>
      <c r="V1741" t="s">
        <v>83</v>
      </c>
      <c r="W1741" t="s">
        <v>105</v>
      </c>
      <c r="X1741" t="s"/>
      <c r="Y1741" t="s">
        <v>85</v>
      </c>
      <c r="Z1741">
        <f>HYPERLINK("https://hotel-media.eclerx.com/savepage/tk_15459883875623715_sr_71.html","info")</f>
        <v/>
      </c>
      <c r="AA1741" t="n">
        <v>-2329994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106</v>
      </c>
      <c r="AL1741" t="s"/>
      <c r="AM1741" t="s"/>
      <c r="AN1741" t="s"/>
      <c r="AO1741" t="s"/>
      <c r="AP1741" t="n">
        <v>76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2329994</v>
      </c>
      <c r="AZ1741" t="s">
        <v>347</v>
      </c>
      <c r="BA1741" t="s"/>
      <c r="BB1741" t="n">
        <v>112069</v>
      </c>
      <c r="BC1741" t="n">
        <v>42.6859</v>
      </c>
      <c r="BD1741" t="n">
        <v>42.6859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346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43.33</v>
      </c>
      <c r="L1742" t="s">
        <v>77</v>
      </c>
      <c r="M1742" t="s"/>
      <c r="N1742" t="s">
        <v>351</v>
      </c>
      <c r="O1742" t="s">
        <v>79</v>
      </c>
      <c r="P1742" t="s">
        <v>346</v>
      </c>
      <c r="Q1742" t="s"/>
      <c r="R1742" t="s">
        <v>80</v>
      </c>
      <c r="S1742" t="s">
        <v>126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HYPERLINK("https://hotel-media.eclerx.com/savepage/tk_15459883875623715_sr_71.html","info")</f>
        <v/>
      </c>
      <c r="AA1742" t="n">
        <v>-2329994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106</v>
      </c>
      <c r="AL1742" t="s"/>
      <c r="AM1742" t="s"/>
      <c r="AN1742" t="s"/>
      <c r="AO1742" t="s"/>
      <c r="AP1742" t="n">
        <v>76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2329994</v>
      </c>
      <c r="AZ1742" t="s">
        <v>347</v>
      </c>
      <c r="BA1742" t="s"/>
      <c r="BB1742" t="n">
        <v>112069</v>
      </c>
      <c r="BC1742" t="n">
        <v>42.6859</v>
      </c>
      <c r="BD1742" t="n">
        <v>42.6859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346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44.67</v>
      </c>
      <c r="L1743" t="s">
        <v>77</v>
      </c>
      <c r="M1743" t="s"/>
      <c r="N1743" t="s">
        <v>353</v>
      </c>
      <c r="O1743" t="s">
        <v>79</v>
      </c>
      <c r="P1743" t="s">
        <v>346</v>
      </c>
      <c r="Q1743" t="s"/>
      <c r="R1743" t="s">
        <v>80</v>
      </c>
      <c r="S1743" t="s">
        <v>263</v>
      </c>
      <c r="T1743" t="s">
        <v>82</v>
      </c>
      <c r="U1743" t="s"/>
      <c r="V1743" t="s">
        <v>83</v>
      </c>
      <c r="W1743" t="s">
        <v>105</v>
      </c>
      <c r="X1743" t="s"/>
      <c r="Y1743" t="s">
        <v>85</v>
      </c>
      <c r="Z1743">
        <f>HYPERLINK("https://hotel-media.eclerx.com/savepage/tk_15459883875623715_sr_71.html","info")</f>
        <v/>
      </c>
      <c r="AA1743" t="n">
        <v>-2329994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106</v>
      </c>
      <c r="AL1743" t="s"/>
      <c r="AM1743" t="s"/>
      <c r="AN1743" t="s"/>
      <c r="AO1743" t="s"/>
      <c r="AP1743" t="n">
        <v>76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2329994</v>
      </c>
      <c r="AZ1743" t="s">
        <v>347</v>
      </c>
      <c r="BA1743" t="s"/>
      <c r="BB1743" t="n">
        <v>112069</v>
      </c>
      <c r="BC1743" t="n">
        <v>42.6859</v>
      </c>
      <c r="BD1743" t="n">
        <v>42.6859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346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44.67</v>
      </c>
      <c r="L1744" t="s">
        <v>77</v>
      </c>
      <c r="M1744" t="s"/>
      <c r="N1744" t="s">
        <v>355</v>
      </c>
      <c r="O1744" t="s">
        <v>79</v>
      </c>
      <c r="P1744" t="s">
        <v>346</v>
      </c>
      <c r="Q1744" t="s"/>
      <c r="R1744" t="s">
        <v>80</v>
      </c>
      <c r="S1744" t="s">
        <v>263</v>
      </c>
      <c r="T1744" t="s">
        <v>82</v>
      </c>
      <c r="U1744" t="s"/>
      <c r="V1744" t="s">
        <v>83</v>
      </c>
      <c r="W1744" t="s">
        <v>105</v>
      </c>
      <c r="X1744" t="s"/>
      <c r="Y1744" t="s">
        <v>85</v>
      </c>
      <c r="Z1744">
        <f>HYPERLINK("https://hotel-media.eclerx.com/savepage/tk_15459883875623715_sr_71.html","info")</f>
        <v/>
      </c>
      <c r="AA1744" t="n">
        <v>-2329994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106</v>
      </c>
      <c r="AL1744" t="s"/>
      <c r="AM1744" t="s"/>
      <c r="AN1744" t="s"/>
      <c r="AO1744" t="s"/>
      <c r="AP1744" t="n">
        <v>76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2329994</v>
      </c>
      <c r="AZ1744" t="s">
        <v>347</v>
      </c>
      <c r="BA1744" t="s"/>
      <c r="BB1744" t="n">
        <v>112069</v>
      </c>
      <c r="BC1744" t="n">
        <v>42.6859</v>
      </c>
      <c r="BD1744" t="n">
        <v>42.6859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346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46.33</v>
      </c>
      <c r="L1745" t="s">
        <v>77</v>
      </c>
      <c r="M1745" t="s"/>
      <c r="N1745" t="s">
        <v>353</v>
      </c>
      <c r="O1745" t="s">
        <v>79</v>
      </c>
      <c r="P1745" t="s">
        <v>346</v>
      </c>
      <c r="Q1745" t="s"/>
      <c r="R1745" t="s">
        <v>80</v>
      </c>
      <c r="S1745" t="s">
        <v>356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HYPERLINK("https://hotel-media.eclerx.com/savepage/tk_15459883875623715_sr_71.html","info")</f>
        <v/>
      </c>
      <c r="AA1745" t="n">
        <v>-2329994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106</v>
      </c>
      <c r="AL1745" t="s"/>
      <c r="AM1745" t="s"/>
      <c r="AN1745" t="s"/>
      <c r="AO1745" t="s"/>
      <c r="AP1745" t="n">
        <v>76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2329994</v>
      </c>
      <c r="AZ1745" t="s">
        <v>347</v>
      </c>
      <c r="BA1745" t="s"/>
      <c r="BB1745" t="n">
        <v>112069</v>
      </c>
      <c r="BC1745" t="n">
        <v>42.6859</v>
      </c>
      <c r="BD1745" t="n">
        <v>42.6859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346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48.33</v>
      </c>
      <c r="L1746" t="s">
        <v>77</v>
      </c>
      <c r="M1746" t="s"/>
      <c r="N1746" t="s">
        <v>355</v>
      </c>
      <c r="O1746" t="s">
        <v>79</v>
      </c>
      <c r="P1746" t="s">
        <v>346</v>
      </c>
      <c r="Q1746" t="s"/>
      <c r="R1746" t="s">
        <v>80</v>
      </c>
      <c r="S1746" t="s">
        <v>201</v>
      </c>
      <c r="T1746" t="s">
        <v>82</v>
      </c>
      <c r="U1746" t="s"/>
      <c r="V1746" t="s">
        <v>83</v>
      </c>
      <c r="W1746" t="s">
        <v>105</v>
      </c>
      <c r="X1746" t="s"/>
      <c r="Y1746" t="s">
        <v>85</v>
      </c>
      <c r="Z1746">
        <f>HYPERLINK("https://hotel-media.eclerx.com/savepage/tk_15459883875623715_sr_71.html","info")</f>
        <v/>
      </c>
      <c r="AA1746" t="n">
        <v>-2329994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106</v>
      </c>
      <c r="AL1746" t="s"/>
      <c r="AM1746" t="s"/>
      <c r="AN1746" t="s"/>
      <c r="AO1746" t="s"/>
      <c r="AP1746" t="n">
        <v>76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2329994</v>
      </c>
      <c r="AZ1746" t="s">
        <v>347</v>
      </c>
      <c r="BA1746" t="s"/>
      <c r="BB1746" t="n">
        <v>112069</v>
      </c>
      <c r="BC1746" t="n">
        <v>42.6859</v>
      </c>
      <c r="BD1746" t="n">
        <v>42.6859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346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49</v>
      </c>
      <c r="L1747" t="s">
        <v>77</v>
      </c>
      <c r="M1747" t="s"/>
      <c r="N1747" t="s">
        <v>353</v>
      </c>
      <c r="O1747" t="s">
        <v>79</v>
      </c>
      <c r="P1747" t="s">
        <v>346</v>
      </c>
      <c r="Q1747" t="s"/>
      <c r="R1747" t="s">
        <v>80</v>
      </c>
      <c r="S1747" t="s">
        <v>357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HYPERLINK("https://hotel-media.eclerx.com/savepage/tk_15459883875623715_sr_71.html","info")</f>
        <v/>
      </c>
      <c r="AA1747" t="n">
        <v>-2329994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106</v>
      </c>
      <c r="AL1747" t="s"/>
      <c r="AM1747" t="s"/>
      <c r="AN1747" t="s"/>
      <c r="AO1747" t="s"/>
      <c r="AP1747" t="n">
        <v>76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2329994</v>
      </c>
      <c r="AZ1747" t="s">
        <v>347</v>
      </c>
      <c r="BA1747" t="s"/>
      <c r="BB1747" t="n">
        <v>112069</v>
      </c>
      <c r="BC1747" t="n">
        <v>42.6859</v>
      </c>
      <c r="BD1747" t="n">
        <v>42.6859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346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49</v>
      </c>
      <c r="L1748" t="s">
        <v>77</v>
      </c>
      <c r="M1748" t="s"/>
      <c r="N1748" t="s">
        <v>355</v>
      </c>
      <c r="O1748" t="s">
        <v>79</v>
      </c>
      <c r="P1748" t="s">
        <v>346</v>
      </c>
      <c r="Q1748" t="s"/>
      <c r="R1748" t="s">
        <v>80</v>
      </c>
      <c r="S1748" t="s">
        <v>357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HYPERLINK("https://hotel-media.eclerx.com/savepage/tk_15459883875623715_sr_71.html","info")</f>
        <v/>
      </c>
      <c r="AA1748" t="n">
        <v>-2329994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106</v>
      </c>
      <c r="AL1748" t="s"/>
      <c r="AM1748" t="s"/>
      <c r="AN1748" t="s"/>
      <c r="AO1748" t="s"/>
      <c r="AP1748" t="n">
        <v>76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2329994</v>
      </c>
      <c r="AZ1748" t="s">
        <v>347</v>
      </c>
      <c r="BA1748" t="s"/>
      <c r="BB1748" t="n">
        <v>112069</v>
      </c>
      <c r="BC1748" t="n">
        <v>42.6859</v>
      </c>
      <c r="BD1748" t="n">
        <v>42.6859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346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52.33</v>
      </c>
      <c r="L1749" t="s">
        <v>77</v>
      </c>
      <c r="M1749" t="s"/>
      <c r="N1749" t="s">
        <v>355</v>
      </c>
      <c r="O1749" t="s">
        <v>79</v>
      </c>
      <c r="P1749" t="s">
        <v>346</v>
      </c>
      <c r="Q1749" t="s"/>
      <c r="R1749" t="s">
        <v>80</v>
      </c>
      <c r="S1749" t="s">
        <v>358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HYPERLINK("https://hotel-media.eclerx.com/savepage/tk_15459883875623715_sr_71.html","info")</f>
        <v/>
      </c>
      <c r="AA1749" t="n">
        <v>-2329994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106</v>
      </c>
      <c r="AL1749" t="s"/>
      <c r="AM1749" t="s"/>
      <c r="AN1749" t="s"/>
      <c r="AO1749" t="s"/>
      <c r="AP1749" t="n">
        <v>76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2329994</v>
      </c>
      <c r="AZ1749" t="s">
        <v>347</v>
      </c>
      <c r="BA1749" t="s"/>
      <c r="BB1749" t="n">
        <v>112069</v>
      </c>
      <c r="BC1749" t="n">
        <v>42.6859</v>
      </c>
      <c r="BD1749" t="n">
        <v>42.6859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766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61.33</v>
      </c>
      <c r="L1750" t="s">
        <v>77</v>
      </c>
      <c r="M1750" t="s"/>
      <c r="N1750" t="s">
        <v>312</v>
      </c>
      <c r="O1750" t="s">
        <v>79</v>
      </c>
      <c r="P1750" t="s">
        <v>766</v>
      </c>
      <c r="Q1750" t="s"/>
      <c r="R1750" t="s">
        <v>162</v>
      </c>
      <c r="S1750" t="s">
        <v>635</v>
      </c>
      <c r="T1750" t="s">
        <v>82</v>
      </c>
      <c r="U1750" t="s"/>
      <c r="V1750" t="s">
        <v>83</v>
      </c>
      <c r="W1750" t="s">
        <v>105</v>
      </c>
      <c r="X1750" t="s"/>
      <c r="Y1750" t="s">
        <v>85</v>
      </c>
      <c r="Z1750">
        <f>HYPERLINK("https://hotel-media.eclerx.com/savepage/tk_1545988232303657_sr_71.html","info")</f>
        <v/>
      </c>
      <c r="AA1750" t="n">
        <v>-2329623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106</v>
      </c>
      <c r="AL1750" t="s"/>
      <c r="AM1750" t="s"/>
      <c r="AN1750" t="s"/>
      <c r="AO1750" t="s"/>
      <c r="AP1750" t="n">
        <v>43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2329623</v>
      </c>
      <c r="AZ1750" t="s">
        <v>767</v>
      </c>
      <c r="BA1750" t="s"/>
      <c r="BB1750" t="n">
        <v>112061</v>
      </c>
      <c r="BC1750" t="n">
        <v>42.6941</v>
      </c>
      <c r="BD1750" t="n">
        <v>42.6941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766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63.33</v>
      </c>
      <c r="L1751" t="s">
        <v>77</v>
      </c>
      <c r="M1751" t="s"/>
      <c r="N1751" t="s">
        <v>312</v>
      </c>
      <c r="O1751" t="s">
        <v>79</v>
      </c>
      <c r="P1751" t="s">
        <v>766</v>
      </c>
      <c r="Q1751" t="s"/>
      <c r="R1751" t="s">
        <v>162</v>
      </c>
      <c r="S1751" t="s">
        <v>490</v>
      </c>
      <c r="T1751" t="s">
        <v>82</v>
      </c>
      <c r="U1751" t="s"/>
      <c r="V1751" t="s">
        <v>83</v>
      </c>
      <c r="W1751" t="s">
        <v>105</v>
      </c>
      <c r="X1751" t="s"/>
      <c r="Y1751" t="s">
        <v>85</v>
      </c>
      <c r="Z1751">
        <f>HYPERLINK("https://hotel-media.eclerx.com/savepage/tk_1545988232303657_sr_71.html","info")</f>
        <v/>
      </c>
      <c r="AA1751" t="n">
        <v>-2329623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106</v>
      </c>
      <c r="AL1751" t="s"/>
      <c r="AM1751" t="s"/>
      <c r="AN1751" t="s"/>
      <c r="AO1751" t="s"/>
      <c r="AP1751" t="n">
        <v>43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2329623</v>
      </c>
      <c r="AZ1751" t="s">
        <v>767</v>
      </c>
      <c r="BA1751" t="s"/>
      <c r="BB1751" t="n">
        <v>112061</v>
      </c>
      <c r="BC1751" t="n">
        <v>42.6941</v>
      </c>
      <c r="BD1751" t="n">
        <v>42.6941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766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65</v>
      </c>
      <c r="L1752" t="s">
        <v>77</v>
      </c>
      <c r="M1752" t="s"/>
      <c r="N1752" t="s">
        <v>122</v>
      </c>
      <c r="O1752" t="s">
        <v>79</v>
      </c>
      <c r="P1752" t="s">
        <v>766</v>
      </c>
      <c r="Q1752" t="s"/>
      <c r="R1752" t="s">
        <v>162</v>
      </c>
      <c r="S1752" t="s">
        <v>768</v>
      </c>
      <c r="T1752" t="s">
        <v>82</v>
      </c>
      <c r="U1752" t="s"/>
      <c r="V1752" t="s">
        <v>83</v>
      </c>
      <c r="W1752" t="s">
        <v>105</v>
      </c>
      <c r="X1752" t="s"/>
      <c r="Y1752" t="s">
        <v>85</v>
      </c>
      <c r="Z1752">
        <f>HYPERLINK("https://hotel-media.eclerx.com/savepage/tk_1545988232303657_sr_71.html","info")</f>
        <v/>
      </c>
      <c r="AA1752" t="n">
        <v>-2329623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106</v>
      </c>
      <c r="AL1752" t="s"/>
      <c r="AM1752" t="s"/>
      <c r="AN1752" t="s"/>
      <c r="AO1752" t="s"/>
      <c r="AP1752" t="n">
        <v>43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2329623</v>
      </c>
      <c r="AZ1752" t="s">
        <v>767</v>
      </c>
      <c r="BA1752" t="s"/>
      <c r="BB1752" t="n">
        <v>112061</v>
      </c>
      <c r="BC1752" t="n">
        <v>42.6941</v>
      </c>
      <c r="BD1752" t="n">
        <v>42.6941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766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66</v>
      </c>
      <c r="L1753" t="s">
        <v>77</v>
      </c>
      <c r="M1753" t="s"/>
      <c r="N1753" t="s">
        <v>769</v>
      </c>
      <c r="O1753" t="s">
        <v>79</v>
      </c>
      <c r="P1753" t="s">
        <v>766</v>
      </c>
      <c r="Q1753" t="s"/>
      <c r="R1753" t="s">
        <v>162</v>
      </c>
      <c r="S1753" t="s">
        <v>770</v>
      </c>
      <c r="T1753" t="s">
        <v>82</v>
      </c>
      <c r="U1753" t="s"/>
      <c r="V1753" t="s">
        <v>83</v>
      </c>
      <c r="W1753" t="s">
        <v>105</v>
      </c>
      <c r="X1753" t="s"/>
      <c r="Y1753" t="s">
        <v>85</v>
      </c>
      <c r="Z1753">
        <f>HYPERLINK("https://hotel-media.eclerx.com/savepage/tk_1545988232303657_sr_71.html","info")</f>
        <v/>
      </c>
      <c r="AA1753" t="n">
        <v>-2329623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106</v>
      </c>
      <c r="AL1753" t="s"/>
      <c r="AM1753" t="s"/>
      <c r="AN1753" t="s"/>
      <c r="AO1753" t="s"/>
      <c r="AP1753" t="n">
        <v>43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2329623</v>
      </c>
      <c r="AZ1753" t="s">
        <v>767</v>
      </c>
      <c r="BA1753" t="s"/>
      <c r="BB1753" t="n">
        <v>112061</v>
      </c>
      <c r="BC1753" t="n">
        <v>42.6941</v>
      </c>
      <c r="BD1753" t="n">
        <v>42.6941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766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70.33</v>
      </c>
      <c r="L1754" t="s">
        <v>77</v>
      </c>
      <c r="M1754" t="s"/>
      <c r="N1754" t="s">
        <v>123</v>
      </c>
      <c r="O1754" t="s">
        <v>79</v>
      </c>
      <c r="P1754" t="s">
        <v>766</v>
      </c>
      <c r="Q1754" t="s"/>
      <c r="R1754" t="s">
        <v>162</v>
      </c>
      <c r="S1754" t="s">
        <v>561</v>
      </c>
      <c r="T1754" t="s">
        <v>82</v>
      </c>
      <c r="U1754" t="s"/>
      <c r="V1754" t="s">
        <v>83</v>
      </c>
      <c r="W1754" t="s">
        <v>105</v>
      </c>
      <c r="X1754" t="s"/>
      <c r="Y1754" t="s">
        <v>85</v>
      </c>
      <c r="Z1754">
        <f>HYPERLINK("https://hotel-media.eclerx.com/savepage/tk_1545988232303657_sr_71.html","info")</f>
        <v/>
      </c>
      <c r="AA1754" t="n">
        <v>-2329623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106</v>
      </c>
      <c r="AL1754" t="s"/>
      <c r="AM1754" t="s"/>
      <c r="AN1754" t="s"/>
      <c r="AO1754" t="s"/>
      <c r="AP1754" t="n">
        <v>43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2329623</v>
      </c>
      <c r="AZ1754" t="s">
        <v>767</v>
      </c>
      <c r="BA1754" t="s"/>
      <c r="BB1754" t="n">
        <v>112061</v>
      </c>
      <c r="BC1754" t="n">
        <v>42.6941</v>
      </c>
      <c r="BD1754" t="n">
        <v>42.6941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766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72.67</v>
      </c>
      <c r="L1755" t="s">
        <v>77</v>
      </c>
      <c r="M1755" t="s"/>
      <c r="N1755" t="s">
        <v>123</v>
      </c>
      <c r="O1755" t="s">
        <v>79</v>
      </c>
      <c r="P1755" t="s">
        <v>766</v>
      </c>
      <c r="Q1755" t="s"/>
      <c r="R1755" t="s">
        <v>162</v>
      </c>
      <c r="S1755" t="s">
        <v>373</v>
      </c>
      <c r="T1755" t="s">
        <v>82</v>
      </c>
      <c r="U1755" t="s"/>
      <c r="V1755" t="s">
        <v>83</v>
      </c>
      <c r="W1755" t="s">
        <v>105</v>
      </c>
      <c r="X1755" t="s"/>
      <c r="Y1755" t="s">
        <v>85</v>
      </c>
      <c r="Z1755">
        <f>HYPERLINK("https://hotel-media.eclerx.com/savepage/tk_1545988232303657_sr_71.html","info")</f>
        <v/>
      </c>
      <c r="AA1755" t="n">
        <v>-2329623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106</v>
      </c>
      <c r="AL1755" t="s"/>
      <c r="AM1755" t="s"/>
      <c r="AN1755" t="s"/>
      <c r="AO1755" t="s"/>
      <c r="AP1755" t="n">
        <v>43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2329623</v>
      </c>
      <c r="AZ1755" t="s">
        <v>767</v>
      </c>
      <c r="BA1755" t="s"/>
      <c r="BB1755" t="n">
        <v>112061</v>
      </c>
      <c r="BC1755" t="n">
        <v>42.6941</v>
      </c>
      <c r="BD1755" t="n">
        <v>42.6941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766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75.33</v>
      </c>
      <c r="L1756" t="s">
        <v>77</v>
      </c>
      <c r="M1756" t="s"/>
      <c r="N1756" t="s">
        <v>771</v>
      </c>
      <c r="O1756" t="s">
        <v>79</v>
      </c>
      <c r="P1756" t="s">
        <v>766</v>
      </c>
      <c r="Q1756" t="s"/>
      <c r="R1756" t="s">
        <v>162</v>
      </c>
      <c r="S1756" t="s">
        <v>505</v>
      </c>
      <c r="T1756" t="s">
        <v>82</v>
      </c>
      <c r="U1756" t="s"/>
      <c r="V1756" t="s">
        <v>83</v>
      </c>
      <c r="W1756" t="s">
        <v>105</v>
      </c>
      <c r="X1756" t="s"/>
      <c r="Y1756" t="s">
        <v>85</v>
      </c>
      <c r="Z1756">
        <f>HYPERLINK("https://hotel-media.eclerx.com/savepage/tk_1545988232303657_sr_71.html","info")</f>
        <v/>
      </c>
      <c r="AA1756" t="n">
        <v>-2329623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106</v>
      </c>
      <c r="AL1756" t="s"/>
      <c r="AM1756" t="s"/>
      <c r="AN1756" t="s"/>
      <c r="AO1756" t="s"/>
      <c r="AP1756" t="n">
        <v>43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2329623</v>
      </c>
      <c r="AZ1756" t="s">
        <v>767</v>
      </c>
      <c r="BA1756" t="s"/>
      <c r="BB1756" t="n">
        <v>112061</v>
      </c>
      <c r="BC1756" t="n">
        <v>42.6941</v>
      </c>
      <c r="BD1756" t="n">
        <v>42.6941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766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77</v>
      </c>
      <c r="L1757" t="s">
        <v>77</v>
      </c>
      <c r="M1757" t="s"/>
      <c r="N1757" t="s">
        <v>122</v>
      </c>
      <c r="O1757" t="s">
        <v>79</v>
      </c>
      <c r="P1757" t="s">
        <v>766</v>
      </c>
      <c r="Q1757" t="s"/>
      <c r="R1757" t="s">
        <v>162</v>
      </c>
      <c r="S1757" t="s">
        <v>374</v>
      </c>
      <c r="T1757" t="s">
        <v>82</v>
      </c>
      <c r="U1757" t="s"/>
      <c r="V1757" t="s">
        <v>83</v>
      </c>
      <c r="W1757" t="s">
        <v>105</v>
      </c>
      <c r="X1757" t="s"/>
      <c r="Y1757" t="s">
        <v>85</v>
      </c>
      <c r="Z1757">
        <f>HYPERLINK("https://hotel-media.eclerx.com/savepage/tk_1545988232303657_sr_71.html","info")</f>
        <v/>
      </c>
      <c r="AA1757" t="n">
        <v>-2329623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106</v>
      </c>
      <c r="AL1757" t="s"/>
      <c r="AM1757" t="s"/>
      <c r="AN1757" t="s"/>
      <c r="AO1757" t="s"/>
      <c r="AP1757" t="n">
        <v>43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2329623</v>
      </c>
      <c r="AZ1757" t="s">
        <v>767</v>
      </c>
      <c r="BA1757" t="s"/>
      <c r="BB1757" t="n">
        <v>112061</v>
      </c>
      <c r="BC1757" t="n">
        <v>42.6941</v>
      </c>
      <c r="BD1757" t="n">
        <v>42.6941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766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77.33</v>
      </c>
      <c r="L1758" t="s">
        <v>77</v>
      </c>
      <c r="M1758" t="s"/>
      <c r="N1758" t="s">
        <v>312</v>
      </c>
      <c r="O1758" t="s">
        <v>79</v>
      </c>
      <c r="P1758" t="s">
        <v>766</v>
      </c>
      <c r="Q1758" t="s"/>
      <c r="R1758" t="s">
        <v>162</v>
      </c>
      <c r="S1758" t="s">
        <v>375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HYPERLINK("https://hotel-media.eclerx.com/savepage/tk_1545988232303657_sr_71.html","info")</f>
        <v/>
      </c>
      <c r="AA1758" t="n">
        <v>-2329623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106</v>
      </c>
      <c r="AL1758" t="s"/>
      <c r="AM1758" t="s"/>
      <c r="AN1758" t="s"/>
      <c r="AO1758" t="s"/>
      <c r="AP1758" t="n">
        <v>43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2329623</v>
      </c>
      <c r="AZ1758" t="s">
        <v>767</v>
      </c>
      <c r="BA1758" t="s"/>
      <c r="BB1758" t="n">
        <v>112061</v>
      </c>
      <c r="BC1758" t="n">
        <v>42.6941</v>
      </c>
      <c r="BD1758" t="n">
        <v>42.6941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766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83.67</v>
      </c>
      <c r="L1759" t="s">
        <v>77</v>
      </c>
      <c r="M1759" t="s"/>
      <c r="N1759" t="s">
        <v>772</v>
      </c>
      <c r="O1759" t="s">
        <v>79</v>
      </c>
      <c r="P1759" t="s">
        <v>766</v>
      </c>
      <c r="Q1759" t="s"/>
      <c r="R1759" t="s">
        <v>162</v>
      </c>
      <c r="S1759" t="s">
        <v>568</v>
      </c>
      <c r="T1759" t="s">
        <v>82</v>
      </c>
      <c r="U1759" t="s"/>
      <c r="V1759" t="s">
        <v>83</v>
      </c>
      <c r="W1759" t="s">
        <v>105</v>
      </c>
      <c r="X1759" t="s"/>
      <c r="Y1759" t="s">
        <v>85</v>
      </c>
      <c r="Z1759">
        <f>HYPERLINK("https://hotel-media.eclerx.com/savepage/tk_1545988232303657_sr_71.html","info")</f>
        <v/>
      </c>
      <c r="AA1759" t="n">
        <v>-2329623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106</v>
      </c>
      <c r="AL1759" t="s"/>
      <c r="AM1759" t="s"/>
      <c r="AN1759" t="s"/>
      <c r="AO1759" t="s"/>
      <c r="AP1759" t="n">
        <v>43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2329623</v>
      </c>
      <c r="AZ1759" t="s">
        <v>767</v>
      </c>
      <c r="BA1759" t="s"/>
      <c r="BB1759" t="n">
        <v>112061</v>
      </c>
      <c r="BC1759" t="n">
        <v>42.6941</v>
      </c>
      <c r="BD1759" t="n">
        <v>42.6941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766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85</v>
      </c>
      <c r="L1760" t="s">
        <v>77</v>
      </c>
      <c r="M1760" t="s"/>
      <c r="N1760" t="s">
        <v>312</v>
      </c>
      <c r="O1760" t="s">
        <v>79</v>
      </c>
      <c r="P1760" t="s">
        <v>766</v>
      </c>
      <c r="Q1760" t="s"/>
      <c r="R1760" t="s">
        <v>162</v>
      </c>
      <c r="S1760" t="s">
        <v>323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HYPERLINK("https://hotel-media.eclerx.com/savepage/tk_1545988232303657_sr_71.html","info")</f>
        <v/>
      </c>
      <c r="AA1760" t="n">
        <v>-2329623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106</v>
      </c>
      <c r="AL1760" t="s"/>
      <c r="AM1760" t="s"/>
      <c r="AN1760" t="s"/>
      <c r="AO1760" t="s"/>
      <c r="AP1760" t="n">
        <v>43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2329623</v>
      </c>
      <c r="AZ1760" t="s">
        <v>767</v>
      </c>
      <c r="BA1760" t="s"/>
      <c r="BB1760" t="n">
        <v>112061</v>
      </c>
      <c r="BC1760" t="n">
        <v>42.6941</v>
      </c>
      <c r="BD1760" t="n">
        <v>42.6941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766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86.67</v>
      </c>
      <c r="L1761" t="s">
        <v>77</v>
      </c>
      <c r="M1761" t="s"/>
      <c r="N1761" t="s">
        <v>123</v>
      </c>
      <c r="O1761" t="s">
        <v>79</v>
      </c>
      <c r="P1761" t="s">
        <v>766</v>
      </c>
      <c r="Q1761" t="s"/>
      <c r="R1761" t="s">
        <v>162</v>
      </c>
      <c r="S1761" t="s">
        <v>773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HYPERLINK("https://hotel-media.eclerx.com/savepage/tk_1545988232303657_sr_71.html","info")</f>
        <v/>
      </c>
      <c r="AA1761" t="n">
        <v>-2329623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106</v>
      </c>
      <c r="AL1761" t="s"/>
      <c r="AM1761" t="s"/>
      <c r="AN1761" t="s"/>
      <c r="AO1761" t="s"/>
      <c r="AP1761" t="n">
        <v>43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2329623</v>
      </c>
      <c r="AZ1761" t="s">
        <v>767</v>
      </c>
      <c r="BA1761" t="s"/>
      <c r="BB1761" t="n">
        <v>112061</v>
      </c>
      <c r="BC1761" t="n">
        <v>42.6941</v>
      </c>
      <c r="BD1761" t="n">
        <v>42.6941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766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87</v>
      </c>
      <c r="L1762" t="s">
        <v>77</v>
      </c>
      <c r="M1762" t="s"/>
      <c r="N1762" t="s">
        <v>774</v>
      </c>
      <c r="O1762" t="s">
        <v>79</v>
      </c>
      <c r="P1762" t="s">
        <v>766</v>
      </c>
      <c r="Q1762" t="s"/>
      <c r="R1762" t="s">
        <v>162</v>
      </c>
      <c r="S1762" t="s">
        <v>775</v>
      </c>
      <c r="T1762" t="s">
        <v>82</v>
      </c>
      <c r="U1762" t="s"/>
      <c r="V1762" t="s">
        <v>83</v>
      </c>
      <c r="W1762" t="s">
        <v>105</v>
      </c>
      <c r="X1762" t="s"/>
      <c r="Y1762" t="s">
        <v>85</v>
      </c>
      <c r="Z1762">
        <f>HYPERLINK("https://hotel-media.eclerx.com/savepage/tk_1545988232303657_sr_71.html","info")</f>
        <v/>
      </c>
      <c r="AA1762" t="n">
        <v>-2329623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106</v>
      </c>
      <c r="AL1762" t="s"/>
      <c r="AM1762" t="s"/>
      <c r="AN1762" t="s"/>
      <c r="AO1762" t="s"/>
      <c r="AP1762" t="n">
        <v>43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2329623</v>
      </c>
      <c r="AZ1762" t="s">
        <v>767</v>
      </c>
      <c r="BA1762" t="s"/>
      <c r="BB1762" t="n">
        <v>112061</v>
      </c>
      <c r="BC1762" t="n">
        <v>42.6941</v>
      </c>
      <c r="BD1762" t="n">
        <v>42.6941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766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93.33</v>
      </c>
      <c r="L1763" t="s">
        <v>77</v>
      </c>
      <c r="M1763" t="s"/>
      <c r="N1763" t="s">
        <v>772</v>
      </c>
      <c r="O1763" t="s">
        <v>79</v>
      </c>
      <c r="P1763" t="s">
        <v>766</v>
      </c>
      <c r="Q1763" t="s"/>
      <c r="R1763" t="s">
        <v>162</v>
      </c>
      <c r="S1763" t="s">
        <v>623</v>
      </c>
      <c r="T1763" t="s">
        <v>82</v>
      </c>
      <c r="U1763" t="s"/>
      <c r="V1763" t="s">
        <v>83</v>
      </c>
      <c r="W1763" t="s">
        <v>105</v>
      </c>
      <c r="X1763" t="s"/>
      <c r="Y1763" t="s">
        <v>85</v>
      </c>
      <c r="Z1763">
        <f>HYPERLINK("https://hotel-media.eclerx.com/savepage/tk_1545988232303657_sr_71.html","info")</f>
        <v/>
      </c>
      <c r="AA1763" t="n">
        <v>-2329623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106</v>
      </c>
      <c r="AL1763" t="s"/>
      <c r="AM1763" t="s"/>
      <c r="AN1763" t="s"/>
      <c r="AO1763" t="s"/>
      <c r="AP1763" t="n">
        <v>43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2329623</v>
      </c>
      <c r="AZ1763" t="s">
        <v>767</v>
      </c>
      <c r="BA1763" t="s"/>
      <c r="BB1763" t="n">
        <v>112061</v>
      </c>
      <c r="BC1763" t="n">
        <v>42.6941</v>
      </c>
      <c r="BD1763" t="n">
        <v>42.6941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766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95.33</v>
      </c>
      <c r="L1764" t="s">
        <v>77</v>
      </c>
      <c r="M1764" t="s"/>
      <c r="N1764" t="s">
        <v>123</v>
      </c>
      <c r="O1764" t="s">
        <v>79</v>
      </c>
      <c r="P1764" t="s">
        <v>766</v>
      </c>
      <c r="Q1764" t="s"/>
      <c r="R1764" t="s">
        <v>162</v>
      </c>
      <c r="S1764" t="s">
        <v>776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HYPERLINK("https://hotel-media.eclerx.com/savepage/tk_1545988232303657_sr_71.html","info")</f>
        <v/>
      </c>
      <c r="AA1764" t="n">
        <v>-2329623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106</v>
      </c>
      <c r="AL1764" t="s"/>
      <c r="AM1764" t="s"/>
      <c r="AN1764" t="s"/>
      <c r="AO1764" t="s"/>
      <c r="AP1764" t="n">
        <v>43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2329623</v>
      </c>
      <c r="AZ1764" t="s">
        <v>767</v>
      </c>
      <c r="BA1764" t="s"/>
      <c r="BB1764" t="n">
        <v>112061</v>
      </c>
      <c r="BC1764" t="n">
        <v>42.6941</v>
      </c>
      <c r="BD1764" t="n">
        <v>42.6941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766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97.67</v>
      </c>
      <c r="L1765" t="s">
        <v>77</v>
      </c>
      <c r="M1765" t="s"/>
      <c r="N1765" t="s">
        <v>777</v>
      </c>
      <c r="O1765" t="s">
        <v>79</v>
      </c>
      <c r="P1765" t="s">
        <v>766</v>
      </c>
      <c r="Q1765" t="s"/>
      <c r="R1765" t="s">
        <v>162</v>
      </c>
      <c r="S1765" t="s">
        <v>778</v>
      </c>
      <c r="T1765" t="s">
        <v>82</v>
      </c>
      <c r="U1765" t="s"/>
      <c r="V1765" t="s">
        <v>83</v>
      </c>
      <c r="W1765" t="s">
        <v>105</v>
      </c>
      <c r="X1765" t="s"/>
      <c r="Y1765" t="s">
        <v>85</v>
      </c>
      <c r="Z1765">
        <f>HYPERLINK("https://hotel-media.eclerx.com/savepage/tk_1545988232303657_sr_71.html","info")</f>
        <v/>
      </c>
      <c r="AA1765" t="n">
        <v>-2329623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106</v>
      </c>
      <c r="AL1765" t="s"/>
      <c r="AM1765" t="s"/>
      <c r="AN1765" t="s"/>
      <c r="AO1765" t="s"/>
      <c r="AP1765" t="n">
        <v>43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2329623</v>
      </c>
      <c r="AZ1765" t="s">
        <v>767</v>
      </c>
      <c r="BA1765" t="s"/>
      <c r="BB1765" t="n">
        <v>112061</v>
      </c>
      <c r="BC1765" t="n">
        <v>42.6941</v>
      </c>
      <c r="BD1765" t="n">
        <v>42.6941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766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98</v>
      </c>
      <c r="L1766" t="s">
        <v>77</v>
      </c>
      <c r="M1766" t="s"/>
      <c r="N1766" t="s">
        <v>779</v>
      </c>
      <c r="O1766" t="s">
        <v>79</v>
      </c>
      <c r="P1766" t="s">
        <v>766</v>
      </c>
      <c r="Q1766" t="s"/>
      <c r="R1766" t="s">
        <v>162</v>
      </c>
      <c r="S1766" t="s">
        <v>780</v>
      </c>
      <c r="T1766" t="s">
        <v>82</v>
      </c>
      <c r="U1766" t="s"/>
      <c r="V1766" t="s">
        <v>83</v>
      </c>
      <c r="W1766" t="s">
        <v>105</v>
      </c>
      <c r="X1766" t="s"/>
      <c r="Y1766" t="s">
        <v>85</v>
      </c>
      <c r="Z1766">
        <f>HYPERLINK("https://hotel-media.eclerx.com/savepage/tk_1545988232303657_sr_71.html","info")</f>
        <v/>
      </c>
      <c r="AA1766" t="n">
        <v>-2329623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106</v>
      </c>
      <c r="AL1766" t="s"/>
      <c r="AM1766" t="s"/>
      <c r="AN1766" t="s"/>
      <c r="AO1766" t="s"/>
      <c r="AP1766" t="n">
        <v>43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2329623</v>
      </c>
      <c r="AZ1766" t="s">
        <v>767</v>
      </c>
      <c r="BA1766" t="s"/>
      <c r="BB1766" t="n">
        <v>112061</v>
      </c>
      <c r="BC1766" t="n">
        <v>42.6941</v>
      </c>
      <c r="BD1766" t="n">
        <v>42.6941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766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99.33</v>
      </c>
      <c r="L1767" t="s">
        <v>77</v>
      </c>
      <c r="M1767" t="s"/>
      <c r="N1767" t="s">
        <v>772</v>
      </c>
      <c r="O1767" t="s">
        <v>79</v>
      </c>
      <c r="P1767" t="s">
        <v>766</v>
      </c>
      <c r="Q1767" t="s"/>
      <c r="R1767" t="s">
        <v>162</v>
      </c>
      <c r="S1767" t="s">
        <v>781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HYPERLINK("https://hotel-media.eclerx.com/savepage/tk_1545988232303657_sr_71.html","info")</f>
        <v/>
      </c>
      <c r="AA1767" t="n">
        <v>-2329623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106</v>
      </c>
      <c r="AL1767" t="s"/>
      <c r="AM1767" t="s"/>
      <c r="AN1767" t="s"/>
      <c r="AO1767" t="s"/>
      <c r="AP1767" t="n">
        <v>43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2329623</v>
      </c>
      <c r="AZ1767" t="s">
        <v>767</v>
      </c>
      <c r="BA1767" t="s"/>
      <c r="BB1767" t="n">
        <v>112061</v>
      </c>
      <c r="BC1767" t="n">
        <v>42.6941</v>
      </c>
      <c r="BD1767" t="n">
        <v>42.6941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766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100</v>
      </c>
      <c r="L1768" t="s">
        <v>77</v>
      </c>
      <c r="M1768" t="s"/>
      <c r="N1768" t="s">
        <v>777</v>
      </c>
      <c r="O1768" t="s">
        <v>79</v>
      </c>
      <c r="P1768" t="s">
        <v>766</v>
      </c>
      <c r="Q1768" t="s"/>
      <c r="R1768" t="s">
        <v>162</v>
      </c>
      <c r="S1768" t="s">
        <v>782</v>
      </c>
      <c r="T1768" t="s">
        <v>82</v>
      </c>
      <c r="U1768" t="s"/>
      <c r="V1768" t="s">
        <v>83</v>
      </c>
      <c r="W1768" t="s">
        <v>105</v>
      </c>
      <c r="X1768" t="s"/>
      <c r="Y1768" t="s">
        <v>85</v>
      </c>
      <c r="Z1768">
        <f>HYPERLINK("https://hotel-media.eclerx.com/savepage/tk_1545988232303657_sr_71.html","info")</f>
        <v/>
      </c>
      <c r="AA1768" t="n">
        <v>-2329623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106</v>
      </c>
      <c r="AL1768" t="s"/>
      <c r="AM1768" t="s"/>
      <c r="AN1768" t="s"/>
      <c r="AO1768" t="s"/>
      <c r="AP1768" t="n">
        <v>43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2329623</v>
      </c>
      <c r="AZ1768" t="s">
        <v>767</v>
      </c>
      <c r="BA1768" t="s"/>
      <c r="BB1768" t="n">
        <v>112061</v>
      </c>
      <c r="BC1768" t="n">
        <v>42.6941</v>
      </c>
      <c r="BD1768" t="n">
        <v>42.6941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766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102.33</v>
      </c>
      <c r="L1769" t="s">
        <v>77</v>
      </c>
      <c r="M1769" t="s"/>
      <c r="N1769" t="s">
        <v>783</v>
      </c>
      <c r="O1769" t="s">
        <v>79</v>
      </c>
      <c r="P1769" t="s">
        <v>766</v>
      </c>
      <c r="Q1769" t="s"/>
      <c r="R1769" t="s">
        <v>162</v>
      </c>
      <c r="S1769" t="s">
        <v>784</v>
      </c>
      <c r="T1769" t="s">
        <v>82</v>
      </c>
      <c r="U1769" t="s"/>
      <c r="V1769" t="s">
        <v>83</v>
      </c>
      <c r="W1769" t="s">
        <v>105</v>
      </c>
      <c r="X1769" t="s"/>
      <c r="Y1769" t="s">
        <v>85</v>
      </c>
      <c r="Z1769">
        <f>HYPERLINK("https://hotel-media.eclerx.com/savepage/tk_1545988232303657_sr_71.html","info")</f>
        <v/>
      </c>
      <c r="AA1769" t="n">
        <v>-2329623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106</v>
      </c>
      <c r="AL1769" t="s"/>
      <c r="AM1769" t="s"/>
      <c r="AN1769" t="s"/>
      <c r="AO1769" t="s"/>
      <c r="AP1769" t="n">
        <v>43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2329623</v>
      </c>
      <c r="AZ1769" t="s">
        <v>767</v>
      </c>
      <c r="BA1769" t="s"/>
      <c r="BB1769" t="n">
        <v>112061</v>
      </c>
      <c r="BC1769" t="n">
        <v>42.6941</v>
      </c>
      <c r="BD1769" t="n">
        <v>42.6941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766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104.33</v>
      </c>
      <c r="L1770" t="s">
        <v>77</v>
      </c>
      <c r="M1770" t="s"/>
      <c r="N1770" t="s">
        <v>312</v>
      </c>
      <c r="O1770" t="s">
        <v>79</v>
      </c>
      <c r="P1770" t="s">
        <v>766</v>
      </c>
      <c r="Q1770" t="s"/>
      <c r="R1770" t="s">
        <v>162</v>
      </c>
      <c r="S1770" t="s">
        <v>785</v>
      </c>
      <c r="T1770" t="s">
        <v>82</v>
      </c>
      <c r="U1770" t="s"/>
      <c r="V1770" t="s">
        <v>83</v>
      </c>
      <c r="W1770" t="s">
        <v>187</v>
      </c>
      <c r="X1770" t="s"/>
      <c r="Y1770" t="s">
        <v>85</v>
      </c>
      <c r="Z1770">
        <f>HYPERLINK("https://hotel-media.eclerx.com/savepage/tk_1545988232303657_sr_71.html","info")</f>
        <v/>
      </c>
      <c r="AA1770" t="n">
        <v>-2329623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106</v>
      </c>
      <c r="AL1770" t="s"/>
      <c r="AM1770" t="s"/>
      <c r="AN1770" t="s"/>
      <c r="AO1770" t="s"/>
      <c r="AP1770" t="n">
        <v>43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2329623</v>
      </c>
      <c r="AZ1770" t="s">
        <v>767</v>
      </c>
      <c r="BA1770" t="s"/>
      <c r="BB1770" t="n">
        <v>112061</v>
      </c>
      <c r="BC1770" t="n">
        <v>42.6941</v>
      </c>
      <c r="BD1770" t="n">
        <v>42.6941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766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110.33</v>
      </c>
      <c r="L1771" t="s">
        <v>77</v>
      </c>
      <c r="M1771" t="s"/>
      <c r="N1771" t="s">
        <v>772</v>
      </c>
      <c r="O1771" t="s">
        <v>79</v>
      </c>
      <c r="P1771" t="s">
        <v>766</v>
      </c>
      <c r="Q1771" t="s"/>
      <c r="R1771" t="s">
        <v>162</v>
      </c>
      <c r="S1771" t="s">
        <v>786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HYPERLINK("https://hotel-media.eclerx.com/savepage/tk_1545988232303657_sr_71.html","info")</f>
        <v/>
      </c>
      <c r="AA1771" t="n">
        <v>-2329623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106</v>
      </c>
      <c r="AL1771" t="s"/>
      <c r="AM1771" t="s"/>
      <c r="AN1771" t="s"/>
      <c r="AO1771" t="s"/>
      <c r="AP1771" t="n">
        <v>43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2329623</v>
      </c>
      <c r="AZ1771" t="s">
        <v>767</v>
      </c>
      <c r="BA1771" t="s"/>
      <c r="BB1771" t="n">
        <v>112061</v>
      </c>
      <c r="BC1771" t="n">
        <v>42.6941</v>
      </c>
      <c r="BD1771" t="n">
        <v>42.6941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766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114</v>
      </c>
      <c r="L1772" t="s">
        <v>77</v>
      </c>
      <c r="M1772" t="s"/>
      <c r="N1772" t="s">
        <v>777</v>
      </c>
      <c r="O1772" t="s">
        <v>79</v>
      </c>
      <c r="P1772" t="s">
        <v>766</v>
      </c>
      <c r="Q1772" t="s"/>
      <c r="R1772" t="s">
        <v>162</v>
      </c>
      <c r="S1772" t="s">
        <v>787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HYPERLINK("https://hotel-media.eclerx.com/savepage/tk_1545988232303657_sr_71.html","info")</f>
        <v/>
      </c>
      <c r="AA1772" t="n">
        <v>-2329623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106</v>
      </c>
      <c r="AL1772" t="s"/>
      <c r="AM1772" t="s"/>
      <c r="AN1772" t="s"/>
      <c r="AO1772" t="s"/>
      <c r="AP1772" t="n">
        <v>43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2329623</v>
      </c>
      <c r="AZ1772" t="s">
        <v>767</v>
      </c>
      <c r="BA1772" t="s"/>
      <c r="BB1772" t="n">
        <v>112061</v>
      </c>
      <c r="BC1772" t="n">
        <v>42.6941</v>
      </c>
      <c r="BD1772" t="n">
        <v>42.6941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766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114</v>
      </c>
      <c r="L1773" t="s">
        <v>77</v>
      </c>
      <c r="M1773" t="s"/>
      <c r="N1773" t="s">
        <v>123</v>
      </c>
      <c r="O1773" t="s">
        <v>79</v>
      </c>
      <c r="P1773" t="s">
        <v>766</v>
      </c>
      <c r="Q1773" t="s"/>
      <c r="R1773" t="s">
        <v>162</v>
      </c>
      <c r="S1773" t="s">
        <v>787</v>
      </c>
      <c r="T1773" t="s">
        <v>82</v>
      </c>
      <c r="U1773" t="s"/>
      <c r="V1773" t="s">
        <v>83</v>
      </c>
      <c r="W1773" t="s">
        <v>187</v>
      </c>
      <c r="X1773" t="s"/>
      <c r="Y1773" t="s">
        <v>85</v>
      </c>
      <c r="Z1773">
        <f>HYPERLINK("https://hotel-media.eclerx.com/savepage/tk_1545988232303657_sr_71.html","info")</f>
        <v/>
      </c>
      <c r="AA1773" t="n">
        <v>-2329623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106</v>
      </c>
      <c r="AL1773" t="s"/>
      <c r="AM1773" t="s"/>
      <c r="AN1773" t="s"/>
      <c r="AO1773" t="s"/>
      <c r="AP1773" t="n">
        <v>43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2329623</v>
      </c>
      <c r="AZ1773" t="s">
        <v>767</v>
      </c>
      <c r="BA1773" t="s"/>
      <c r="BB1773" t="n">
        <v>112061</v>
      </c>
      <c r="BC1773" t="n">
        <v>42.6941</v>
      </c>
      <c r="BD1773" t="n">
        <v>42.6941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766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114.67</v>
      </c>
      <c r="L1774" t="s">
        <v>77</v>
      </c>
      <c r="M1774" t="s"/>
      <c r="N1774" t="s">
        <v>774</v>
      </c>
      <c r="O1774" t="s">
        <v>79</v>
      </c>
      <c r="P1774" t="s">
        <v>766</v>
      </c>
      <c r="Q1774" t="s"/>
      <c r="R1774" t="s">
        <v>162</v>
      </c>
      <c r="S1774" t="s">
        <v>615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HYPERLINK("https://hotel-media.eclerx.com/savepage/tk_1545988232303657_sr_71.html","info")</f>
        <v/>
      </c>
      <c r="AA1774" t="n">
        <v>-2329623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106</v>
      </c>
      <c r="AL1774" t="s"/>
      <c r="AM1774" t="s"/>
      <c r="AN1774" t="s"/>
      <c r="AO1774" t="s"/>
      <c r="AP1774" t="n">
        <v>43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2329623</v>
      </c>
      <c r="AZ1774" t="s">
        <v>767</v>
      </c>
      <c r="BA1774" t="s"/>
      <c r="BB1774" t="n">
        <v>112061</v>
      </c>
      <c r="BC1774" t="n">
        <v>42.6941</v>
      </c>
      <c r="BD1774" t="n">
        <v>42.6941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766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117.33</v>
      </c>
      <c r="L1775" t="s">
        <v>77</v>
      </c>
      <c r="M1775" t="s"/>
      <c r="N1775" t="s">
        <v>312</v>
      </c>
      <c r="O1775" t="s">
        <v>79</v>
      </c>
      <c r="P1775" t="s">
        <v>766</v>
      </c>
      <c r="Q1775" t="s"/>
      <c r="R1775" t="s">
        <v>162</v>
      </c>
      <c r="S1775" t="s">
        <v>788</v>
      </c>
      <c r="T1775" t="s">
        <v>82</v>
      </c>
      <c r="U1775" t="s"/>
      <c r="V1775" t="s">
        <v>83</v>
      </c>
      <c r="W1775" t="s">
        <v>187</v>
      </c>
      <c r="X1775" t="s"/>
      <c r="Y1775" t="s">
        <v>85</v>
      </c>
      <c r="Z1775">
        <f>HYPERLINK("https://hotel-media.eclerx.com/savepage/tk_1545988232303657_sr_71.html","info")</f>
        <v/>
      </c>
      <c r="AA1775" t="n">
        <v>-2329623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106</v>
      </c>
      <c r="AL1775" t="s"/>
      <c r="AM1775" t="s"/>
      <c r="AN1775" t="s"/>
      <c r="AO1775" t="s"/>
      <c r="AP1775" t="n">
        <v>43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2329623</v>
      </c>
      <c r="AZ1775" t="s">
        <v>767</v>
      </c>
      <c r="BA1775" t="s"/>
      <c r="BB1775" t="n">
        <v>112061</v>
      </c>
      <c r="BC1775" t="n">
        <v>42.6941</v>
      </c>
      <c r="BD1775" t="n">
        <v>42.6941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766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125.67</v>
      </c>
      <c r="L1776" t="s">
        <v>77</v>
      </c>
      <c r="M1776" t="s"/>
      <c r="N1776" t="s">
        <v>779</v>
      </c>
      <c r="O1776" t="s">
        <v>79</v>
      </c>
      <c r="P1776" t="s">
        <v>766</v>
      </c>
      <c r="Q1776" t="s"/>
      <c r="R1776" t="s">
        <v>162</v>
      </c>
      <c r="S1776" t="s">
        <v>789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HYPERLINK("https://hotel-media.eclerx.com/savepage/tk_1545988232303657_sr_71.html","info")</f>
        <v/>
      </c>
      <c r="AA1776" t="n">
        <v>-2329623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106</v>
      </c>
      <c r="AL1776" t="s"/>
      <c r="AM1776" t="s"/>
      <c r="AN1776" t="s"/>
      <c r="AO1776" t="s"/>
      <c r="AP1776" t="n">
        <v>43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2329623</v>
      </c>
      <c r="AZ1776" t="s">
        <v>767</v>
      </c>
      <c r="BA1776" t="s"/>
      <c r="BB1776" t="n">
        <v>112061</v>
      </c>
      <c r="BC1776" t="n">
        <v>42.6941</v>
      </c>
      <c r="BD1776" t="n">
        <v>42.6941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766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125.67</v>
      </c>
      <c r="L1777" t="s">
        <v>77</v>
      </c>
      <c r="M1777" t="s"/>
      <c r="N1777" t="s">
        <v>777</v>
      </c>
      <c r="O1777" t="s">
        <v>79</v>
      </c>
      <c r="P1777" t="s">
        <v>766</v>
      </c>
      <c r="Q1777" t="s"/>
      <c r="R1777" t="s">
        <v>162</v>
      </c>
      <c r="S1777" t="s">
        <v>789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HYPERLINK("https://hotel-media.eclerx.com/savepage/tk_1545988232303657_sr_71.html","info")</f>
        <v/>
      </c>
      <c r="AA1777" t="n">
        <v>-2329623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106</v>
      </c>
      <c r="AL1777" t="s"/>
      <c r="AM1777" t="s"/>
      <c r="AN1777" t="s"/>
      <c r="AO1777" t="s"/>
      <c r="AP1777" t="n">
        <v>43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2329623</v>
      </c>
      <c r="AZ1777" t="s">
        <v>767</v>
      </c>
      <c r="BA1777" t="s"/>
      <c r="BB1777" t="n">
        <v>112061</v>
      </c>
      <c r="BC1777" t="n">
        <v>42.6941</v>
      </c>
      <c r="BD1777" t="n">
        <v>42.6941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766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128.33</v>
      </c>
      <c r="L1778" t="s">
        <v>77</v>
      </c>
      <c r="M1778" t="s"/>
      <c r="N1778" t="s">
        <v>123</v>
      </c>
      <c r="O1778" t="s">
        <v>79</v>
      </c>
      <c r="P1778" t="s">
        <v>766</v>
      </c>
      <c r="Q1778" t="s"/>
      <c r="R1778" t="s">
        <v>162</v>
      </c>
      <c r="S1778" t="s">
        <v>169</v>
      </c>
      <c r="T1778" t="s">
        <v>82</v>
      </c>
      <c r="U1778" t="s"/>
      <c r="V1778" t="s">
        <v>83</v>
      </c>
      <c r="W1778" t="s">
        <v>187</v>
      </c>
      <c r="X1778" t="s"/>
      <c r="Y1778" t="s">
        <v>85</v>
      </c>
      <c r="Z1778">
        <f>HYPERLINK("https://hotel-media.eclerx.com/savepage/tk_1545988232303657_sr_71.html","info")</f>
        <v/>
      </c>
      <c r="AA1778" t="n">
        <v>-2329623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106</v>
      </c>
      <c r="AL1778" t="s"/>
      <c r="AM1778" t="s"/>
      <c r="AN1778" t="s"/>
      <c r="AO1778" t="s"/>
      <c r="AP1778" t="n">
        <v>43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2329623</v>
      </c>
      <c r="AZ1778" t="s">
        <v>767</v>
      </c>
      <c r="BA1778" t="s"/>
      <c r="BB1778" t="n">
        <v>112061</v>
      </c>
      <c r="BC1778" t="n">
        <v>42.6941</v>
      </c>
      <c r="BD1778" t="n">
        <v>42.6941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766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149.67</v>
      </c>
      <c r="L1779" t="s">
        <v>77</v>
      </c>
      <c r="M1779" t="s"/>
      <c r="N1779" t="s">
        <v>312</v>
      </c>
      <c r="O1779" t="s">
        <v>79</v>
      </c>
      <c r="P1779" t="s">
        <v>766</v>
      </c>
      <c r="Q1779" t="s"/>
      <c r="R1779" t="s">
        <v>162</v>
      </c>
      <c r="S1779" t="s">
        <v>790</v>
      </c>
      <c r="T1779" t="s">
        <v>82</v>
      </c>
      <c r="U1779" t="s"/>
      <c r="V1779" t="s">
        <v>83</v>
      </c>
      <c r="W1779" t="s">
        <v>192</v>
      </c>
      <c r="X1779" t="s"/>
      <c r="Y1779" t="s">
        <v>85</v>
      </c>
      <c r="Z1779">
        <f>HYPERLINK("https://hotel-media.eclerx.com/savepage/tk_1545988232303657_sr_71.html","info")</f>
        <v/>
      </c>
      <c r="AA1779" t="n">
        <v>-2329623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106</v>
      </c>
      <c r="AL1779" t="s"/>
      <c r="AM1779" t="s"/>
      <c r="AN1779" t="s"/>
      <c r="AO1779" t="s"/>
      <c r="AP1779" t="n">
        <v>43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2329623</v>
      </c>
      <c r="AZ1779" t="s">
        <v>767</v>
      </c>
      <c r="BA1779" t="s"/>
      <c r="BB1779" t="n">
        <v>112061</v>
      </c>
      <c r="BC1779" t="n">
        <v>42.6941</v>
      </c>
      <c r="BD1779" t="n">
        <v>42.6941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766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156</v>
      </c>
      <c r="L1780" t="s">
        <v>77</v>
      </c>
      <c r="M1780" t="s"/>
      <c r="N1780" t="s">
        <v>777</v>
      </c>
      <c r="O1780" t="s">
        <v>79</v>
      </c>
      <c r="P1780" t="s">
        <v>766</v>
      </c>
      <c r="Q1780" t="s"/>
      <c r="R1780" t="s">
        <v>162</v>
      </c>
      <c r="S1780" t="s">
        <v>791</v>
      </c>
      <c r="T1780" t="s">
        <v>82</v>
      </c>
      <c r="U1780" t="s"/>
      <c r="V1780" t="s">
        <v>83</v>
      </c>
      <c r="W1780" t="s">
        <v>187</v>
      </c>
      <c r="X1780" t="s"/>
      <c r="Y1780" t="s">
        <v>85</v>
      </c>
      <c r="Z1780">
        <f>HYPERLINK("https://hotel-media.eclerx.com/savepage/tk_1545988232303657_sr_71.html","info")</f>
        <v/>
      </c>
      <c r="AA1780" t="n">
        <v>-2329623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106</v>
      </c>
      <c r="AL1780" t="s"/>
      <c r="AM1780" t="s"/>
      <c r="AN1780" t="s"/>
      <c r="AO1780" t="s"/>
      <c r="AP1780" t="n">
        <v>43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2329623</v>
      </c>
      <c r="AZ1780" t="s">
        <v>767</v>
      </c>
      <c r="BA1780" t="s"/>
      <c r="BB1780" t="n">
        <v>112061</v>
      </c>
      <c r="BC1780" t="n">
        <v>42.6941</v>
      </c>
      <c r="BD1780" t="n">
        <v>42.6941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766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157</v>
      </c>
      <c r="L1781" t="s">
        <v>77</v>
      </c>
      <c r="M1781" t="s"/>
      <c r="N1781" t="s">
        <v>312</v>
      </c>
      <c r="O1781" t="s">
        <v>79</v>
      </c>
      <c r="P1781" t="s">
        <v>766</v>
      </c>
      <c r="Q1781" t="s"/>
      <c r="R1781" t="s">
        <v>162</v>
      </c>
      <c r="S1781" t="s">
        <v>792</v>
      </c>
      <c r="T1781" t="s">
        <v>82</v>
      </c>
      <c r="U1781" t="s"/>
      <c r="V1781" t="s">
        <v>83</v>
      </c>
      <c r="W1781" t="s">
        <v>192</v>
      </c>
      <c r="X1781" t="s"/>
      <c r="Y1781" t="s">
        <v>85</v>
      </c>
      <c r="Z1781">
        <f>HYPERLINK("https://hotel-media.eclerx.com/savepage/tk_1545988232303657_sr_71.html","info")</f>
        <v/>
      </c>
      <c r="AA1781" t="n">
        <v>-2329623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106</v>
      </c>
      <c r="AL1781" t="s"/>
      <c r="AM1781" t="s"/>
      <c r="AN1781" t="s"/>
      <c r="AO1781" t="s"/>
      <c r="AP1781" t="n">
        <v>43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2329623</v>
      </c>
      <c r="AZ1781" t="s">
        <v>767</v>
      </c>
      <c r="BA1781" t="s"/>
      <c r="BB1781" t="n">
        <v>112061</v>
      </c>
      <c r="BC1781" t="n">
        <v>42.6941</v>
      </c>
      <c r="BD1781" t="n">
        <v>42.6941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766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159.33</v>
      </c>
      <c r="L1782" t="s">
        <v>77</v>
      </c>
      <c r="M1782" t="s"/>
      <c r="N1782" t="s">
        <v>123</v>
      </c>
      <c r="O1782" t="s">
        <v>79</v>
      </c>
      <c r="P1782" t="s">
        <v>766</v>
      </c>
      <c r="Q1782" t="s"/>
      <c r="R1782" t="s">
        <v>162</v>
      </c>
      <c r="S1782" t="s">
        <v>793</v>
      </c>
      <c r="T1782" t="s">
        <v>82</v>
      </c>
      <c r="U1782" t="s"/>
      <c r="V1782" t="s">
        <v>83</v>
      </c>
      <c r="W1782" t="s">
        <v>192</v>
      </c>
      <c r="X1782" t="s"/>
      <c r="Y1782" t="s">
        <v>85</v>
      </c>
      <c r="Z1782">
        <f>HYPERLINK("https://hotel-media.eclerx.com/savepage/tk_1545988232303657_sr_71.html","info")</f>
        <v/>
      </c>
      <c r="AA1782" t="n">
        <v>-2329623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106</v>
      </c>
      <c r="AL1782" t="s"/>
      <c r="AM1782" t="s"/>
      <c r="AN1782" t="s"/>
      <c r="AO1782" t="s"/>
      <c r="AP1782" t="n">
        <v>43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2329623</v>
      </c>
      <c r="AZ1782" t="s">
        <v>767</v>
      </c>
      <c r="BA1782" t="s"/>
      <c r="BB1782" t="n">
        <v>112061</v>
      </c>
      <c r="BC1782" t="n">
        <v>42.6941</v>
      </c>
      <c r="BD1782" t="n">
        <v>42.6941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766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167.67</v>
      </c>
      <c r="L1783" t="s">
        <v>77</v>
      </c>
      <c r="M1783" t="s"/>
      <c r="N1783" t="s">
        <v>123</v>
      </c>
      <c r="O1783" t="s">
        <v>79</v>
      </c>
      <c r="P1783" t="s">
        <v>766</v>
      </c>
      <c r="Q1783" t="s"/>
      <c r="R1783" t="s">
        <v>162</v>
      </c>
      <c r="S1783" t="s">
        <v>794</v>
      </c>
      <c r="T1783" t="s">
        <v>82</v>
      </c>
      <c r="U1783" t="s"/>
      <c r="V1783" t="s">
        <v>83</v>
      </c>
      <c r="W1783" t="s">
        <v>192</v>
      </c>
      <c r="X1783" t="s"/>
      <c r="Y1783" t="s">
        <v>85</v>
      </c>
      <c r="Z1783">
        <f>HYPERLINK("https://hotel-media.eclerx.com/savepage/tk_1545988232303657_sr_71.html","info")</f>
        <v/>
      </c>
      <c r="AA1783" t="n">
        <v>-2329623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106</v>
      </c>
      <c r="AL1783" t="s"/>
      <c r="AM1783" t="s"/>
      <c r="AN1783" t="s"/>
      <c r="AO1783" t="s"/>
      <c r="AP1783" t="n">
        <v>43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2329623</v>
      </c>
      <c r="AZ1783" t="s">
        <v>767</v>
      </c>
      <c r="BA1783" t="s"/>
      <c r="BB1783" t="n">
        <v>112061</v>
      </c>
      <c r="BC1783" t="n">
        <v>42.6941</v>
      </c>
      <c r="BD1783" t="n">
        <v>42.6941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766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167.67</v>
      </c>
      <c r="L1784" t="s">
        <v>77</v>
      </c>
      <c r="M1784" t="s"/>
      <c r="N1784" t="s">
        <v>777</v>
      </c>
      <c r="O1784" t="s">
        <v>79</v>
      </c>
      <c r="P1784" t="s">
        <v>766</v>
      </c>
      <c r="Q1784" t="s"/>
      <c r="R1784" t="s">
        <v>162</v>
      </c>
      <c r="S1784" t="s">
        <v>794</v>
      </c>
      <c r="T1784" t="s">
        <v>82</v>
      </c>
      <c r="U1784" t="s"/>
      <c r="V1784" t="s">
        <v>83</v>
      </c>
      <c r="W1784" t="s">
        <v>187</v>
      </c>
      <c r="X1784" t="s"/>
      <c r="Y1784" t="s">
        <v>85</v>
      </c>
      <c r="Z1784">
        <f>HYPERLINK("https://hotel-media.eclerx.com/savepage/tk_1545988232303657_sr_71.html","info")</f>
        <v/>
      </c>
      <c r="AA1784" t="n">
        <v>-2329623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106</v>
      </c>
      <c r="AL1784" t="s"/>
      <c r="AM1784" t="s"/>
      <c r="AN1784" t="s"/>
      <c r="AO1784" t="s"/>
      <c r="AP1784" t="n">
        <v>43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2329623</v>
      </c>
      <c r="AZ1784" t="s">
        <v>767</v>
      </c>
      <c r="BA1784" t="s"/>
      <c r="BB1784" t="n">
        <v>112061</v>
      </c>
      <c r="BC1784" t="n">
        <v>42.6941</v>
      </c>
      <c r="BD1784" t="n">
        <v>42.6941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766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188</v>
      </c>
      <c r="L1785" t="s">
        <v>77</v>
      </c>
      <c r="M1785" t="s"/>
      <c r="N1785" t="s">
        <v>777</v>
      </c>
      <c r="O1785" t="s">
        <v>79</v>
      </c>
      <c r="P1785" t="s">
        <v>766</v>
      </c>
      <c r="Q1785" t="s"/>
      <c r="R1785" t="s">
        <v>162</v>
      </c>
      <c r="S1785" t="s">
        <v>795</v>
      </c>
      <c r="T1785" t="s">
        <v>82</v>
      </c>
      <c r="U1785" t="s"/>
      <c r="V1785" t="s">
        <v>83</v>
      </c>
      <c r="W1785" t="s">
        <v>192</v>
      </c>
      <c r="X1785" t="s"/>
      <c r="Y1785" t="s">
        <v>85</v>
      </c>
      <c r="Z1785">
        <f>HYPERLINK("https://hotel-media.eclerx.com/savepage/tk_1545988232303657_sr_71.html","info")</f>
        <v/>
      </c>
      <c r="AA1785" t="n">
        <v>-2329623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106</v>
      </c>
      <c r="AL1785" t="s"/>
      <c r="AM1785" t="s"/>
      <c r="AN1785" t="s"/>
      <c r="AO1785" t="s"/>
      <c r="AP1785" t="n">
        <v>43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2329623</v>
      </c>
      <c r="AZ1785" t="s">
        <v>767</v>
      </c>
      <c r="BA1785" t="s"/>
      <c r="BB1785" t="n">
        <v>112061</v>
      </c>
      <c r="BC1785" t="n">
        <v>42.6941</v>
      </c>
      <c r="BD1785" t="n">
        <v>42.6941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766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199.33</v>
      </c>
      <c r="L1786" t="s">
        <v>77</v>
      </c>
      <c r="M1786" t="s"/>
      <c r="N1786" t="s">
        <v>777</v>
      </c>
      <c r="O1786" t="s">
        <v>79</v>
      </c>
      <c r="P1786" t="s">
        <v>766</v>
      </c>
      <c r="Q1786" t="s"/>
      <c r="R1786" t="s">
        <v>162</v>
      </c>
      <c r="S1786" t="s">
        <v>796</v>
      </c>
      <c r="T1786" t="s">
        <v>82</v>
      </c>
      <c r="U1786" t="s"/>
      <c r="V1786" t="s">
        <v>83</v>
      </c>
      <c r="W1786" t="s">
        <v>192</v>
      </c>
      <c r="X1786" t="s"/>
      <c r="Y1786" t="s">
        <v>85</v>
      </c>
      <c r="Z1786">
        <f>HYPERLINK("https://hotel-media.eclerx.com/savepage/tk_1545988232303657_sr_71.html","info")</f>
        <v/>
      </c>
      <c r="AA1786" t="n">
        <v>-2329623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106</v>
      </c>
      <c r="AL1786" t="s"/>
      <c r="AM1786" t="s"/>
      <c r="AN1786" t="s"/>
      <c r="AO1786" t="s"/>
      <c r="AP1786" t="n">
        <v>43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2329623</v>
      </c>
      <c r="AZ1786" t="s">
        <v>767</v>
      </c>
      <c r="BA1786" t="s"/>
      <c r="BB1786" t="n">
        <v>112061</v>
      </c>
      <c r="BC1786" t="n">
        <v>42.6941</v>
      </c>
      <c r="BD1786" t="n">
        <v>42.6941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466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26.33</v>
      </c>
      <c r="L1787" t="s">
        <v>77</v>
      </c>
      <c r="M1787" t="s"/>
      <c r="N1787" t="s">
        <v>467</v>
      </c>
      <c r="O1787" t="s">
        <v>79</v>
      </c>
      <c r="P1787" t="s">
        <v>466</v>
      </c>
      <c r="Q1787" t="s"/>
      <c r="R1787" t="s">
        <v>80</v>
      </c>
      <c r="S1787" t="s">
        <v>158</v>
      </c>
      <c r="T1787" t="s">
        <v>82</v>
      </c>
      <c r="U1787" t="s"/>
      <c r="V1787" t="s">
        <v>83</v>
      </c>
      <c r="W1787" t="s">
        <v>105</v>
      </c>
      <c r="X1787" t="s"/>
      <c r="Y1787" t="s">
        <v>85</v>
      </c>
      <c r="Z1787">
        <f>HYPERLINK("https://hotel-media.eclerx.com/savepage/tk_15459880621887963_sr_70.html","info")</f>
        <v/>
      </c>
      <c r="AA1787" t="n">
        <v>-2329278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106</v>
      </c>
      <c r="AL1787" t="s"/>
      <c r="AM1787" t="s"/>
      <c r="AN1787" t="s"/>
      <c r="AO1787" t="s"/>
      <c r="AP1787" t="n">
        <v>7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2329278</v>
      </c>
      <c r="AZ1787" t="s">
        <v>468</v>
      </c>
      <c r="BA1787" t="s"/>
      <c r="BB1787" t="n">
        <v>1094705</v>
      </c>
      <c r="BC1787" t="n">
        <v>42.6895</v>
      </c>
      <c r="BD1787" t="n">
        <v>42.6895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466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30</v>
      </c>
      <c r="L1788" t="s">
        <v>77</v>
      </c>
      <c r="M1788" t="s"/>
      <c r="N1788" t="s">
        <v>469</v>
      </c>
      <c r="O1788" t="s">
        <v>79</v>
      </c>
      <c r="P1788" t="s">
        <v>466</v>
      </c>
      <c r="Q1788" t="s"/>
      <c r="R1788" t="s">
        <v>80</v>
      </c>
      <c r="S1788" t="s">
        <v>430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HYPERLINK("https://hotel-media.eclerx.com/savepage/tk_15459880621887963_sr_70.html","info")</f>
        <v/>
      </c>
      <c r="AA1788" t="n">
        <v>-2329278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106</v>
      </c>
      <c r="AL1788" t="s"/>
      <c r="AM1788" t="s"/>
      <c r="AN1788" t="s"/>
      <c r="AO1788" t="s"/>
      <c r="AP1788" t="n">
        <v>7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2329278</v>
      </c>
      <c r="AZ1788" t="s">
        <v>468</v>
      </c>
      <c r="BA1788" t="s"/>
      <c r="BB1788" t="n">
        <v>1094705</v>
      </c>
      <c r="BC1788" t="n">
        <v>42.6895</v>
      </c>
      <c r="BD1788" t="n">
        <v>42.6895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466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30.67</v>
      </c>
      <c r="L1789" t="s">
        <v>77</v>
      </c>
      <c r="M1789" t="s"/>
      <c r="N1789" t="s">
        <v>210</v>
      </c>
      <c r="O1789" t="s">
        <v>79</v>
      </c>
      <c r="P1789" t="s">
        <v>466</v>
      </c>
      <c r="Q1789" t="s"/>
      <c r="R1789" t="s">
        <v>80</v>
      </c>
      <c r="S1789" t="s">
        <v>222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HYPERLINK("https://hotel-media.eclerx.com/savepage/tk_15459880621887963_sr_70.html","info")</f>
        <v/>
      </c>
      <c r="AA1789" t="n">
        <v>-2329278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106</v>
      </c>
      <c r="AL1789" t="s"/>
      <c r="AM1789" t="s"/>
      <c r="AN1789" t="s"/>
      <c r="AO1789" t="s"/>
      <c r="AP1789" t="n">
        <v>7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2329278</v>
      </c>
      <c r="AZ1789" t="s">
        <v>468</v>
      </c>
      <c r="BA1789" t="s"/>
      <c r="BB1789" t="n">
        <v>1094705</v>
      </c>
      <c r="BC1789" t="n">
        <v>42.6895</v>
      </c>
      <c r="BD1789" t="n">
        <v>42.6895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466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32</v>
      </c>
      <c r="L1790" t="s">
        <v>77</v>
      </c>
      <c r="M1790" t="s"/>
      <c r="N1790" t="s">
        <v>266</v>
      </c>
      <c r="O1790" t="s">
        <v>79</v>
      </c>
      <c r="P1790" t="s">
        <v>466</v>
      </c>
      <c r="Q1790" t="s"/>
      <c r="R1790" t="s">
        <v>80</v>
      </c>
      <c r="S1790" t="s">
        <v>472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HYPERLINK("https://hotel-media.eclerx.com/savepage/tk_15459880621887963_sr_70.html","info")</f>
        <v/>
      </c>
      <c r="AA1790" t="n">
        <v>-2329278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106</v>
      </c>
      <c r="AL1790" t="s"/>
      <c r="AM1790" t="s"/>
      <c r="AN1790" t="s"/>
      <c r="AO1790" t="s"/>
      <c r="AP1790" t="n">
        <v>7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2329278</v>
      </c>
      <c r="AZ1790" t="s">
        <v>468</v>
      </c>
      <c r="BA1790" t="s"/>
      <c r="BB1790" t="n">
        <v>1094705</v>
      </c>
      <c r="BC1790" t="n">
        <v>42.6895</v>
      </c>
      <c r="BD1790" t="n">
        <v>42.6895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466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34</v>
      </c>
      <c r="L1791" t="s">
        <v>77</v>
      </c>
      <c r="M1791" t="s"/>
      <c r="N1791" t="s">
        <v>432</v>
      </c>
      <c r="O1791" t="s">
        <v>79</v>
      </c>
      <c r="P1791" t="s">
        <v>466</v>
      </c>
      <c r="Q1791" t="s"/>
      <c r="R1791" t="s">
        <v>80</v>
      </c>
      <c r="S1791" t="s">
        <v>185</v>
      </c>
      <c r="T1791" t="s">
        <v>82</v>
      </c>
      <c r="U1791" t="s"/>
      <c r="V1791" t="s">
        <v>83</v>
      </c>
      <c r="W1791" t="s">
        <v>105</v>
      </c>
      <c r="X1791" t="s"/>
      <c r="Y1791" t="s">
        <v>85</v>
      </c>
      <c r="Z1791">
        <f>HYPERLINK("https://hotel-media.eclerx.com/savepage/tk_15459880621887963_sr_70.html","info")</f>
        <v/>
      </c>
      <c r="AA1791" t="n">
        <v>-2329278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106</v>
      </c>
      <c r="AL1791" t="s"/>
      <c r="AM1791" t="s"/>
      <c r="AN1791" t="s"/>
      <c r="AO1791" t="s"/>
      <c r="AP1791" t="n">
        <v>7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2329278</v>
      </c>
      <c r="AZ1791" t="s">
        <v>468</v>
      </c>
      <c r="BA1791" t="s"/>
      <c r="BB1791" t="n">
        <v>1094705</v>
      </c>
      <c r="BC1791" t="n">
        <v>42.6895</v>
      </c>
      <c r="BD1791" t="n">
        <v>42.6895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466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34.67</v>
      </c>
      <c r="L1792" t="s">
        <v>77</v>
      </c>
      <c r="M1792" t="s"/>
      <c r="N1792" t="s">
        <v>473</v>
      </c>
      <c r="O1792" t="s">
        <v>79</v>
      </c>
      <c r="P1792" t="s">
        <v>466</v>
      </c>
      <c r="Q1792" t="s"/>
      <c r="R1792" t="s">
        <v>80</v>
      </c>
      <c r="S1792" t="s">
        <v>92</v>
      </c>
      <c r="T1792" t="s">
        <v>82</v>
      </c>
      <c r="U1792" t="s"/>
      <c r="V1792" t="s">
        <v>83</v>
      </c>
      <c r="W1792" t="s">
        <v>105</v>
      </c>
      <c r="X1792" t="s"/>
      <c r="Y1792" t="s">
        <v>85</v>
      </c>
      <c r="Z1792">
        <f>HYPERLINK("https://hotel-media.eclerx.com/savepage/tk_15459880621887963_sr_70.html","info")</f>
        <v/>
      </c>
      <c r="AA1792" t="n">
        <v>-2329278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106</v>
      </c>
      <c r="AL1792" t="s"/>
      <c r="AM1792" t="s"/>
      <c r="AN1792" t="s"/>
      <c r="AO1792" t="s"/>
      <c r="AP1792" t="n">
        <v>7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2329278</v>
      </c>
      <c r="AZ1792" t="s">
        <v>468</v>
      </c>
      <c r="BA1792" t="s"/>
      <c r="BB1792" t="n">
        <v>1094705</v>
      </c>
      <c r="BC1792" t="n">
        <v>42.6895</v>
      </c>
      <c r="BD1792" t="n">
        <v>42.6895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466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34.67</v>
      </c>
      <c r="L1793" t="s">
        <v>77</v>
      </c>
      <c r="M1793" t="s"/>
      <c r="N1793" t="s">
        <v>434</v>
      </c>
      <c r="O1793" t="s">
        <v>79</v>
      </c>
      <c r="P1793" t="s">
        <v>466</v>
      </c>
      <c r="Q1793" t="s"/>
      <c r="R1793" t="s">
        <v>80</v>
      </c>
      <c r="S1793" t="s">
        <v>92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HYPERLINK("https://hotel-media.eclerx.com/savepage/tk_15459880621887963_sr_70.html","info")</f>
        <v/>
      </c>
      <c r="AA1793" t="n">
        <v>-2329278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106</v>
      </c>
      <c r="AL1793" t="s"/>
      <c r="AM1793" t="s"/>
      <c r="AN1793" t="s"/>
      <c r="AO1793" t="s"/>
      <c r="AP1793" t="n">
        <v>7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2329278</v>
      </c>
      <c r="AZ1793" t="s">
        <v>468</v>
      </c>
      <c r="BA1793" t="s"/>
      <c r="BB1793" t="n">
        <v>1094705</v>
      </c>
      <c r="BC1793" t="n">
        <v>42.6895</v>
      </c>
      <c r="BD1793" t="n">
        <v>42.6895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466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34.67</v>
      </c>
      <c r="L1794" t="s">
        <v>77</v>
      </c>
      <c r="M1794" t="s"/>
      <c r="N1794" t="s">
        <v>433</v>
      </c>
      <c r="O1794" t="s">
        <v>79</v>
      </c>
      <c r="P1794" t="s">
        <v>466</v>
      </c>
      <c r="Q1794" t="s"/>
      <c r="R1794" t="s">
        <v>80</v>
      </c>
      <c r="S1794" t="s">
        <v>92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HYPERLINK("https://hotel-media.eclerx.com/savepage/tk_15459880621887963_sr_70.html","info")</f>
        <v/>
      </c>
      <c r="AA1794" t="n">
        <v>-2329278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106</v>
      </c>
      <c r="AL1794" t="s"/>
      <c r="AM1794" t="s"/>
      <c r="AN1794" t="s"/>
      <c r="AO1794" t="s"/>
      <c r="AP1794" t="n">
        <v>7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2329278</v>
      </c>
      <c r="AZ1794" t="s">
        <v>468</v>
      </c>
      <c r="BA1794" t="s"/>
      <c r="BB1794" t="n">
        <v>1094705</v>
      </c>
      <c r="BC1794" t="n">
        <v>42.6895</v>
      </c>
      <c r="BD1794" t="n">
        <v>42.6895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466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35</v>
      </c>
      <c r="L1795" t="s">
        <v>77</v>
      </c>
      <c r="M1795" t="s"/>
      <c r="N1795" t="s">
        <v>475</v>
      </c>
      <c r="O1795" t="s">
        <v>79</v>
      </c>
      <c r="P1795" t="s">
        <v>466</v>
      </c>
      <c r="Q1795" t="s"/>
      <c r="R1795" t="s">
        <v>80</v>
      </c>
      <c r="S1795" t="s">
        <v>94</v>
      </c>
      <c r="T1795" t="s">
        <v>82</v>
      </c>
      <c r="U1795" t="s"/>
      <c r="V1795" t="s">
        <v>83</v>
      </c>
      <c r="W1795" t="s">
        <v>105</v>
      </c>
      <c r="X1795" t="s"/>
      <c r="Y1795" t="s">
        <v>85</v>
      </c>
      <c r="Z1795">
        <f>HYPERLINK("https://hotel-media.eclerx.com/savepage/tk_15459880621887963_sr_70.html","info")</f>
        <v/>
      </c>
      <c r="AA1795" t="n">
        <v>-2329278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106</v>
      </c>
      <c r="AL1795" t="s"/>
      <c r="AM1795" t="s"/>
      <c r="AN1795" t="s"/>
      <c r="AO1795" t="s"/>
      <c r="AP1795" t="n">
        <v>7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2329278</v>
      </c>
      <c r="AZ1795" t="s">
        <v>468</v>
      </c>
      <c r="BA1795" t="s"/>
      <c r="BB1795" t="n">
        <v>1094705</v>
      </c>
      <c r="BC1795" t="n">
        <v>42.6895</v>
      </c>
      <c r="BD1795" t="n">
        <v>42.6895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466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35</v>
      </c>
      <c r="L1796" t="s">
        <v>77</v>
      </c>
      <c r="M1796" t="s"/>
      <c r="N1796" t="s">
        <v>474</v>
      </c>
      <c r="O1796" t="s">
        <v>79</v>
      </c>
      <c r="P1796" t="s">
        <v>466</v>
      </c>
      <c r="Q1796" t="s"/>
      <c r="R1796" t="s">
        <v>80</v>
      </c>
      <c r="S1796" t="s">
        <v>94</v>
      </c>
      <c r="T1796" t="s">
        <v>82</v>
      </c>
      <c r="U1796" t="s"/>
      <c r="V1796" t="s">
        <v>83</v>
      </c>
      <c r="W1796" t="s">
        <v>105</v>
      </c>
      <c r="X1796" t="s"/>
      <c r="Y1796" t="s">
        <v>85</v>
      </c>
      <c r="Z1796">
        <f>HYPERLINK("https://hotel-media.eclerx.com/savepage/tk_15459880621887963_sr_70.html","info")</f>
        <v/>
      </c>
      <c r="AA1796" t="n">
        <v>-2329278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106</v>
      </c>
      <c r="AL1796" t="s"/>
      <c r="AM1796" t="s"/>
      <c r="AN1796" t="s"/>
      <c r="AO1796" t="s"/>
      <c r="AP1796" t="n">
        <v>7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2329278</v>
      </c>
      <c r="AZ1796" t="s">
        <v>468</v>
      </c>
      <c r="BA1796" t="s"/>
      <c r="BB1796" t="n">
        <v>1094705</v>
      </c>
      <c r="BC1796" t="n">
        <v>42.6895</v>
      </c>
      <c r="BD1796" t="n">
        <v>42.6895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466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36.33</v>
      </c>
      <c r="L1797" t="s">
        <v>77</v>
      </c>
      <c r="M1797" t="s"/>
      <c r="N1797" t="s">
        <v>469</v>
      </c>
      <c r="O1797" t="s">
        <v>79</v>
      </c>
      <c r="P1797" t="s">
        <v>466</v>
      </c>
      <c r="Q1797" t="s"/>
      <c r="R1797" t="s">
        <v>80</v>
      </c>
      <c r="S1797" t="s">
        <v>438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HYPERLINK("https://hotel-media.eclerx.com/savepage/tk_15459880621887963_sr_70.html","info")</f>
        <v/>
      </c>
      <c r="AA1797" t="n">
        <v>-2329278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106</v>
      </c>
      <c r="AL1797" t="s"/>
      <c r="AM1797" t="s"/>
      <c r="AN1797" t="s"/>
      <c r="AO1797" t="s"/>
      <c r="AP1797" t="n">
        <v>7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2329278</v>
      </c>
      <c r="AZ1797" t="s">
        <v>468</v>
      </c>
      <c r="BA1797" t="s"/>
      <c r="BB1797" t="n">
        <v>1094705</v>
      </c>
      <c r="BC1797" t="n">
        <v>42.6895</v>
      </c>
      <c r="BD1797" t="n">
        <v>42.6895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466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36.33</v>
      </c>
      <c r="L1798" t="s">
        <v>77</v>
      </c>
      <c r="M1798" t="s"/>
      <c r="N1798" t="s">
        <v>443</v>
      </c>
      <c r="O1798" t="s">
        <v>79</v>
      </c>
      <c r="P1798" t="s">
        <v>466</v>
      </c>
      <c r="Q1798" t="s"/>
      <c r="R1798" t="s">
        <v>80</v>
      </c>
      <c r="S1798" t="s">
        <v>438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HYPERLINK("https://hotel-media.eclerx.com/savepage/tk_15459880621887963_sr_70.html","info")</f>
        <v/>
      </c>
      <c r="AA1798" t="n">
        <v>-2329278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106</v>
      </c>
      <c r="AL1798" t="s"/>
      <c r="AM1798" t="s"/>
      <c r="AN1798" t="s"/>
      <c r="AO1798" t="s"/>
      <c r="AP1798" t="n">
        <v>7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2329278</v>
      </c>
      <c r="AZ1798" t="s">
        <v>468</v>
      </c>
      <c r="BA1798" t="s"/>
      <c r="BB1798" t="n">
        <v>1094705</v>
      </c>
      <c r="BC1798" t="n">
        <v>42.6895</v>
      </c>
      <c r="BD1798" t="n">
        <v>42.6895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466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36.67</v>
      </c>
      <c r="L1799" t="s">
        <v>77</v>
      </c>
      <c r="M1799" t="s"/>
      <c r="N1799" t="s">
        <v>471</v>
      </c>
      <c r="O1799" t="s">
        <v>79</v>
      </c>
      <c r="P1799" t="s">
        <v>466</v>
      </c>
      <c r="Q1799" t="s"/>
      <c r="R1799" t="s">
        <v>80</v>
      </c>
      <c r="S1799" t="s">
        <v>214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HYPERLINK("https://hotel-media.eclerx.com/savepage/tk_15459880621887963_sr_70.html","info")</f>
        <v/>
      </c>
      <c r="AA1799" t="n">
        <v>-2329278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106</v>
      </c>
      <c r="AL1799" t="s"/>
      <c r="AM1799" t="s"/>
      <c r="AN1799" t="s"/>
      <c r="AO1799" t="s"/>
      <c r="AP1799" t="n">
        <v>7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2329278</v>
      </c>
      <c r="AZ1799" t="s">
        <v>468</v>
      </c>
      <c r="BA1799" t="s"/>
      <c r="BB1799" t="n">
        <v>1094705</v>
      </c>
      <c r="BC1799" t="n">
        <v>42.6895</v>
      </c>
      <c r="BD1799" t="n">
        <v>42.6895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466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36.67</v>
      </c>
      <c r="L1800" t="s">
        <v>77</v>
      </c>
      <c r="M1800" t="s"/>
      <c r="N1800" t="s">
        <v>470</v>
      </c>
      <c r="O1800" t="s">
        <v>79</v>
      </c>
      <c r="P1800" t="s">
        <v>466</v>
      </c>
      <c r="Q1800" t="s"/>
      <c r="R1800" t="s">
        <v>80</v>
      </c>
      <c r="S1800" t="s">
        <v>214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HYPERLINK("https://hotel-media.eclerx.com/savepage/tk_15459880621887963_sr_70.html","info")</f>
        <v/>
      </c>
      <c r="AA1800" t="n">
        <v>-2329278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106</v>
      </c>
      <c r="AL1800" t="s"/>
      <c r="AM1800" t="s"/>
      <c r="AN1800" t="s"/>
      <c r="AO1800" t="s"/>
      <c r="AP1800" t="n">
        <v>7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2329278</v>
      </c>
      <c r="AZ1800" t="s">
        <v>468</v>
      </c>
      <c r="BA1800" t="s"/>
      <c r="BB1800" t="n">
        <v>1094705</v>
      </c>
      <c r="BC1800" t="n">
        <v>42.6895</v>
      </c>
      <c r="BD1800" t="n">
        <v>42.6895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466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36.67</v>
      </c>
      <c r="L1801" t="s">
        <v>77</v>
      </c>
      <c r="M1801" t="s"/>
      <c r="N1801" t="s">
        <v>210</v>
      </c>
      <c r="O1801" t="s">
        <v>79</v>
      </c>
      <c r="P1801" t="s">
        <v>466</v>
      </c>
      <c r="Q1801" t="s"/>
      <c r="R1801" t="s">
        <v>80</v>
      </c>
      <c r="S1801" t="s">
        <v>214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HYPERLINK("https://hotel-media.eclerx.com/savepage/tk_15459880621887963_sr_70.html","info")</f>
        <v/>
      </c>
      <c r="AA1801" t="n">
        <v>-2329278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106</v>
      </c>
      <c r="AL1801" t="s"/>
      <c r="AM1801" t="s"/>
      <c r="AN1801" t="s"/>
      <c r="AO1801" t="s"/>
      <c r="AP1801" t="n">
        <v>7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2329278</v>
      </c>
      <c r="AZ1801" t="s">
        <v>468</v>
      </c>
      <c r="BA1801" t="s"/>
      <c r="BB1801" t="n">
        <v>1094705</v>
      </c>
      <c r="BC1801" t="n">
        <v>42.6895</v>
      </c>
      <c r="BD1801" t="n">
        <v>42.6895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466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40.33</v>
      </c>
      <c r="L1802" t="s">
        <v>77</v>
      </c>
      <c r="M1802" t="s"/>
      <c r="N1802" t="s">
        <v>477</v>
      </c>
      <c r="O1802" t="s">
        <v>79</v>
      </c>
      <c r="P1802" t="s">
        <v>466</v>
      </c>
      <c r="Q1802" t="s"/>
      <c r="R1802" t="s">
        <v>80</v>
      </c>
      <c r="S1802" t="s">
        <v>139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HYPERLINK("https://hotel-media.eclerx.com/savepage/tk_15459880621887963_sr_70.html","info")</f>
        <v/>
      </c>
      <c r="AA1802" t="n">
        <v>-2329278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106</v>
      </c>
      <c r="AL1802" t="s"/>
      <c r="AM1802" t="s"/>
      <c r="AN1802" t="s"/>
      <c r="AO1802" t="s"/>
      <c r="AP1802" t="n">
        <v>7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2329278</v>
      </c>
      <c r="AZ1802" t="s">
        <v>468</v>
      </c>
      <c r="BA1802" t="s"/>
      <c r="BB1802" t="n">
        <v>1094705</v>
      </c>
      <c r="BC1802" t="n">
        <v>42.6895</v>
      </c>
      <c r="BD1802" t="n">
        <v>42.6895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466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42.67</v>
      </c>
      <c r="L1803" t="s">
        <v>77</v>
      </c>
      <c r="M1803" t="s"/>
      <c r="N1803" t="s">
        <v>476</v>
      </c>
      <c r="O1803" t="s">
        <v>79</v>
      </c>
      <c r="P1803" t="s">
        <v>466</v>
      </c>
      <c r="Q1803" t="s"/>
      <c r="R1803" t="s">
        <v>80</v>
      </c>
      <c r="S1803" t="s">
        <v>449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HYPERLINK("https://hotel-media.eclerx.com/savepage/tk_15459880621887963_sr_70.html","info")</f>
        <v/>
      </c>
      <c r="AA1803" t="n">
        <v>-2329278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106</v>
      </c>
      <c r="AL1803" t="s"/>
      <c r="AM1803" t="s"/>
      <c r="AN1803" t="s"/>
      <c r="AO1803" t="s"/>
      <c r="AP1803" t="n">
        <v>7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2329278</v>
      </c>
      <c r="AZ1803" t="s">
        <v>468</v>
      </c>
      <c r="BA1803" t="s"/>
      <c r="BB1803" t="n">
        <v>1094705</v>
      </c>
      <c r="BC1803" t="n">
        <v>42.6895</v>
      </c>
      <c r="BD1803" t="n">
        <v>42.6895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466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46.33</v>
      </c>
      <c r="L1804" t="s">
        <v>77</v>
      </c>
      <c r="M1804" t="s"/>
      <c r="N1804" t="s">
        <v>312</v>
      </c>
      <c r="O1804" t="s">
        <v>79</v>
      </c>
      <c r="P1804" t="s">
        <v>466</v>
      </c>
      <c r="Q1804" t="s"/>
      <c r="R1804" t="s">
        <v>80</v>
      </c>
      <c r="S1804" t="s">
        <v>356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HYPERLINK("https://hotel-media.eclerx.com/savepage/tk_15459880621887963_sr_70.html","info")</f>
        <v/>
      </c>
      <c r="AA1804" t="n">
        <v>-2329278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106</v>
      </c>
      <c r="AL1804" t="s"/>
      <c r="AM1804" t="s"/>
      <c r="AN1804" t="s"/>
      <c r="AO1804" t="s"/>
      <c r="AP1804" t="n">
        <v>7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2329278</v>
      </c>
      <c r="AZ1804" t="s">
        <v>468</v>
      </c>
      <c r="BA1804" t="s"/>
      <c r="BB1804" t="n">
        <v>1094705</v>
      </c>
      <c r="BC1804" t="n">
        <v>42.6895</v>
      </c>
      <c r="BD1804" t="n">
        <v>42.6895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466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47.33</v>
      </c>
      <c r="L1805" t="s">
        <v>77</v>
      </c>
      <c r="M1805" t="s"/>
      <c r="N1805" t="s">
        <v>478</v>
      </c>
      <c r="O1805" t="s">
        <v>79</v>
      </c>
      <c r="P1805" t="s">
        <v>466</v>
      </c>
      <c r="Q1805" t="s"/>
      <c r="R1805" t="s">
        <v>80</v>
      </c>
      <c r="S1805" t="s">
        <v>420</v>
      </c>
      <c r="T1805" t="s">
        <v>82</v>
      </c>
      <c r="U1805" t="s"/>
      <c r="V1805" t="s">
        <v>83</v>
      </c>
      <c r="W1805" t="s">
        <v>105</v>
      </c>
      <c r="X1805" t="s"/>
      <c r="Y1805" t="s">
        <v>85</v>
      </c>
      <c r="Z1805">
        <f>HYPERLINK("https://hotel-media.eclerx.com/savepage/tk_15459880621887963_sr_70.html","info")</f>
        <v/>
      </c>
      <c r="AA1805" t="n">
        <v>-2329278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106</v>
      </c>
      <c r="AL1805" t="s"/>
      <c r="AM1805" t="s"/>
      <c r="AN1805" t="s"/>
      <c r="AO1805" t="s"/>
      <c r="AP1805" t="n">
        <v>7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2329278</v>
      </c>
      <c r="AZ1805" t="s">
        <v>468</v>
      </c>
      <c r="BA1805" t="s"/>
      <c r="BB1805" t="n">
        <v>1094705</v>
      </c>
      <c r="BC1805" t="n">
        <v>42.6895</v>
      </c>
      <c r="BD1805" t="n">
        <v>42.6895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466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48.67</v>
      </c>
      <c r="L1806" t="s">
        <v>77</v>
      </c>
      <c r="M1806" t="s"/>
      <c r="N1806" t="s">
        <v>322</v>
      </c>
      <c r="O1806" t="s">
        <v>79</v>
      </c>
      <c r="P1806" t="s">
        <v>466</v>
      </c>
      <c r="Q1806" t="s"/>
      <c r="R1806" t="s">
        <v>80</v>
      </c>
      <c r="S1806" t="s">
        <v>188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HYPERLINK("https://hotel-media.eclerx.com/savepage/tk_15459880621887963_sr_70.html","info")</f>
        <v/>
      </c>
      <c r="AA1806" t="n">
        <v>-2329278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106</v>
      </c>
      <c r="AL1806" t="s"/>
      <c r="AM1806" t="s"/>
      <c r="AN1806" t="s"/>
      <c r="AO1806" t="s"/>
      <c r="AP1806" t="n">
        <v>7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2329278</v>
      </c>
      <c r="AZ1806" t="s">
        <v>468</v>
      </c>
      <c r="BA1806" t="s"/>
      <c r="BB1806" t="n">
        <v>1094705</v>
      </c>
      <c r="BC1806" t="n">
        <v>42.6895</v>
      </c>
      <c r="BD1806" t="n">
        <v>42.6895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658</v>
      </c>
      <c r="F1807" t="s"/>
      <c r="G1807" t="s">
        <v>74</v>
      </c>
      <c r="H1807" t="s">
        <v>75</v>
      </c>
      <c r="I1807" t="s"/>
      <c r="J1807" t="s">
        <v>76</v>
      </c>
      <c r="K1807" t="n">
        <v>43</v>
      </c>
      <c r="L1807" t="s">
        <v>77</v>
      </c>
      <c r="M1807" t="s"/>
      <c r="N1807" t="s">
        <v>659</v>
      </c>
      <c r="O1807" t="s">
        <v>79</v>
      </c>
      <c r="P1807" t="s">
        <v>658</v>
      </c>
      <c r="Q1807" t="s"/>
      <c r="R1807" t="s">
        <v>80</v>
      </c>
      <c r="S1807" t="s">
        <v>140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HYPERLINK("https://hotel-media.eclerx.com/savepage/tk_1545988350289206_sr_70.html","info")</f>
        <v/>
      </c>
      <c r="AA1807" t="s"/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/>
      <c r="AO1807" t="s"/>
      <c r="AP1807" t="n">
        <v>68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s"/>
      <c r="AZ1807" t="s"/>
      <c r="BA1807" t="s"/>
      <c r="BB1807" t="n">
        <v>316492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658</v>
      </c>
      <c r="F1808" t="s"/>
      <c r="G1808" t="s">
        <v>74</v>
      </c>
      <c r="H1808" t="s">
        <v>75</v>
      </c>
      <c r="I1808" t="s"/>
      <c r="J1808" t="s">
        <v>76</v>
      </c>
      <c r="K1808" t="n">
        <v>44</v>
      </c>
      <c r="L1808" t="s">
        <v>77</v>
      </c>
      <c r="M1808" t="s"/>
      <c r="N1808" t="s">
        <v>659</v>
      </c>
      <c r="O1808" t="s">
        <v>79</v>
      </c>
      <c r="P1808" t="s">
        <v>658</v>
      </c>
      <c r="Q1808" t="s"/>
      <c r="R1808" t="s">
        <v>80</v>
      </c>
      <c r="S1808" t="s">
        <v>100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HYPERLINK("https://hotel-media.eclerx.com/savepage/tk_1545988350289206_sr_70.html","info")</f>
        <v/>
      </c>
      <c r="AA1808" t="s"/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/>
      <c r="AO1808" t="s"/>
      <c r="AP1808" t="n">
        <v>68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s"/>
      <c r="AZ1808" t="s"/>
      <c r="BA1808" t="s"/>
      <c r="BB1808" t="n">
        <v>316492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658</v>
      </c>
      <c r="F1809" t="s"/>
      <c r="G1809" t="s">
        <v>74</v>
      </c>
      <c r="H1809" t="s">
        <v>75</v>
      </c>
      <c r="I1809" t="s"/>
      <c r="J1809" t="s">
        <v>76</v>
      </c>
      <c r="K1809" t="n">
        <v>45.33</v>
      </c>
      <c r="L1809" t="s">
        <v>77</v>
      </c>
      <c r="M1809" t="s"/>
      <c r="N1809" t="s">
        <v>206</v>
      </c>
      <c r="O1809" t="s">
        <v>79</v>
      </c>
      <c r="P1809" t="s">
        <v>658</v>
      </c>
      <c r="Q1809" t="s"/>
      <c r="R1809" t="s">
        <v>80</v>
      </c>
      <c r="S1809" t="s">
        <v>127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HYPERLINK("https://hotel-media.eclerx.com/savepage/tk_1545988350289206_sr_70.html","info")</f>
        <v/>
      </c>
      <c r="AA1809" t="s"/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/>
      <c r="AO1809" t="s"/>
      <c r="AP1809" t="n">
        <v>68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s"/>
      <c r="AZ1809" t="s"/>
      <c r="BA1809" t="s"/>
      <c r="BB1809" t="n">
        <v>316492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658</v>
      </c>
      <c r="F1810" t="s"/>
      <c r="G1810" t="s">
        <v>74</v>
      </c>
      <c r="H1810" t="s">
        <v>75</v>
      </c>
      <c r="I1810" t="s"/>
      <c r="J1810" t="s">
        <v>76</v>
      </c>
      <c r="K1810" t="n">
        <v>45.33</v>
      </c>
      <c r="L1810" t="s">
        <v>77</v>
      </c>
      <c r="M1810" t="s"/>
      <c r="N1810" t="s">
        <v>131</v>
      </c>
      <c r="O1810" t="s">
        <v>79</v>
      </c>
      <c r="P1810" t="s">
        <v>658</v>
      </c>
      <c r="Q1810" t="s"/>
      <c r="R1810" t="s">
        <v>80</v>
      </c>
      <c r="S1810" t="s">
        <v>127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HYPERLINK("https://hotel-media.eclerx.com/savepage/tk_1545988350289206_sr_70.html","info")</f>
        <v/>
      </c>
      <c r="AA1810" t="s"/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/>
      <c r="AO1810" t="s"/>
      <c r="AP1810" t="n">
        <v>68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s"/>
      <c r="AZ1810" t="s"/>
      <c r="BA1810" t="s"/>
      <c r="BB1810" t="n">
        <v>316492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658</v>
      </c>
      <c r="F1811" t="s"/>
      <c r="G1811" t="s">
        <v>74</v>
      </c>
      <c r="H1811" t="s">
        <v>75</v>
      </c>
      <c r="I1811" t="s"/>
      <c r="J1811" t="s">
        <v>76</v>
      </c>
      <c r="K1811" t="n">
        <v>46</v>
      </c>
      <c r="L1811" t="s">
        <v>77</v>
      </c>
      <c r="M1811" t="s"/>
      <c r="N1811" t="s">
        <v>206</v>
      </c>
      <c r="O1811" t="s">
        <v>79</v>
      </c>
      <c r="P1811" t="s">
        <v>658</v>
      </c>
      <c r="Q1811" t="s"/>
      <c r="R1811" t="s">
        <v>80</v>
      </c>
      <c r="S1811" t="s">
        <v>551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HYPERLINK("https://hotel-media.eclerx.com/savepage/tk_1545988350289206_sr_70.html","info")</f>
        <v/>
      </c>
      <c r="AA1811" t="s"/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/>
      <c r="AO1811" t="s"/>
      <c r="AP1811" t="n">
        <v>68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s"/>
      <c r="AZ1811" t="s"/>
      <c r="BA1811" t="s"/>
      <c r="BB1811" t="n">
        <v>316492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658</v>
      </c>
      <c r="F1812" t="s"/>
      <c r="G1812" t="s">
        <v>74</v>
      </c>
      <c r="H1812" t="s">
        <v>75</v>
      </c>
      <c r="I1812" t="s"/>
      <c r="J1812" t="s">
        <v>76</v>
      </c>
      <c r="K1812" t="n">
        <v>46</v>
      </c>
      <c r="L1812" t="s">
        <v>77</v>
      </c>
      <c r="M1812" t="s"/>
      <c r="N1812" t="s">
        <v>131</v>
      </c>
      <c r="O1812" t="s">
        <v>79</v>
      </c>
      <c r="P1812" t="s">
        <v>658</v>
      </c>
      <c r="Q1812" t="s"/>
      <c r="R1812" t="s">
        <v>80</v>
      </c>
      <c r="S1812" t="s">
        <v>551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HYPERLINK("https://hotel-media.eclerx.com/savepage/tk_1545988350289206_sr_70.html","info")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/>
      <c r="AO1812" t="s"/>
      <c r="AP1812" t="n">
        <v>68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s"/>
      <c r="AZ1812" t="s"/>
      <c r="BA1812" t="s"/>
      <c r="BB1812" t="n">
        <v>316492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658</v>
      </c>
      <c r="F1813" t="s"/>
      <c r="G1813" t="s">
        <v>74</v>
      </c>
      <c r="H1813" t="s">
        <v>75</v>
      </c>
      <c r="I1813" t="s"/>
      <c r="J1813" t="s">
        <v>76</v>
      </c>
      <c r="K1813" t="n">
        <v>54.67</v>
      </c>
      <c r="L1813" t="s">
        <v>77</v>
      </c>
      <c r="M1813" t="s"/>
      <c r="N1813" t="s">
        <v>362</v>
      </c>
      <c r="O1813" t="s">
        <v>79</v>
      </c>
      <c r="P1813" t="s">
        <v>658</v>
      </c>
      <c r="Q1813" t="s"/>
      <c r="R1813" t="s">
        <v>80</v>
      </c>
      <c r="S1813" t="s">
        <v>280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HYPERLINK("https://hotel-media.eclerx.com/savepage/tk_1545988350289206_sr_70.html","info")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/>
      <c r="AO1813" t="s"/>
      <c r="AP1813" t="n">
        <v>68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s"/>
      <c r="AZ1813" t="s"/>
      <c r="BA1813" t="s"/>
      <c r="BB1813" t="n">
        <v>316492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658</v>
      </c>
      <c r="F1814" t="s"/>
      <c r="G1814" t="s">
        <v>74</v>
      </c>
      <c r="H1814" t="s">
        <v>75</v>
      </c>
      <c r="I1814" t="s"/>
      <c r="J1814" t="s">
        <v>76</v>
      </c>
      <c r="K1814" t="n">
        <v>54.67</v>
      </c>
      <c r="L1814" t="s">
        <v>77</v>
      </c>
      <c r="M1814" t="s"/>
      <c r="N1814" t="s">
        <v>572</v>
      </c>
      <c r="O1814" t="s">
        <v>79</v>
      </c>
      <c r="P1814" t="s">
        <v>658</v>
      </c>
      <c r="Q1814" t="s"/>
      <c r="R1814" t="s">
        <v>80</v>
      </c>
      <c r="S1814" t="s">
        <v>280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HYPERLINK("https://hotel-media.eclerx.com/savepage/tk_1545988350289206_sr_70.html","info")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/>
      <c r="AO1814" t="s"/>
      <c r="AP1814" t="n">
        <v>68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s"/>
      <c r="AZ1814" t="s"/>
      <c r="BA1814" t="s"/>
      <c r="BB1814" t="n">
        <v>316492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658</v>
      </c>
      <c r="F1815" t="s"/>
      <c r="G1815" t="s">
        <v>74</v>
      </c>
      <c r="H1815" t="s">
        <v>75</v>
      </c>
      <c r="I1815" t="s"/>
      <c r="J1815" t="s">
        <v>76</v>
      </c>
      <c r="K1815" t="n">
        <v>54.67</v>
      </c>
      <c r="L1815" t="s">
        <v>77</v>
      </c>
      <c r="M1815" t="s"/>
      <c r="N1815" t="s">
        <v>660</v>
      </c>
      <c r="O1815" t="s">
        <v>79</v>
      </c>
      <c r="P1815" t="s">
        <v>658</v>
      </c>
      <c r="Q1815" t="s"/>
      <c r="R1815" t="s">
        <v>80</v>
      </c>
      <c r="S1815" t="s">
        <v>280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HYPERLINK("https://hotel-media.eclerx.com/savepage/tk_1545988350289206_sr_70.html","info")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/>
      <c r="AO1815" t="s"/>
      <c r="AP1815" t="n">
        <v>68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s"/>
      <c r="AZ1815" t="s"/>
      <c r="BA1815" t="s"/>
      <c r="BB1815" t="n">
        <v>316492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658</v>
      </c>
      <c r="F1816" t="s"/>
      <c r="G1816" t="s">
        <v>74</v>
      </c>
      <c r="H1816" t="s">
        <v>75</v>
      </c>
      <c r="I1816" t="s"/>
      <c r="J1816" t="s">
        <v>76</v>
      </c>
      <c r="K1816" t="n">
        <v>65.33</v>
      </c>
      <c r="L1816" t="s">
        <v>77</v>
      </c>
      <c r="M1816" t="s"/>
      <c r="N1816" t="s">
        <v>300</v>
      </c>
      <c r="O1816" t="s">
        <v>79</v>
      </c>
      <c r="P1816" t="s">
        <v>658</v>
      </c>
      <c r="Q1816" t="s"/>
      <c r="R1816" t="s">
        <v>80</v>
      </c>
      <c r="S1816" t="s">
        <v>371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HYPERLINK("https://hotel-media.eclerx.com/savepage/tk_1545988350289206_sr_70.html","info")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/>
      <c r="AO1816" t="s"/>
      <c r="AP1816" t="n">
        <v>68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s"/>
      <c r="AZ1816" t="s"/>
      <c r="BA1816" t="s"/>
      <c r="BB1816" t="n">
        <v>316492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500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22.33</v>
      </c>
      <c r="L1817" t="s">
        <v>77</v>
      </c>
      <c r="M1817" t="s"/>
      <c r="N1817" t="s">
        <v>122</v>
      </c>
      <c r="O1817" t="s">
        <v>79</v>
      </c>
      <c r="P1817" t="s">
        <v>500</v>
      </c>
      <c r="Q1817" t="s"/>
      <c r="R1817" t="s">
        <v>117</v>
      </c>
      <c r="S1817" t="s">
        <v>480</v>
      </c>
      <c r="T1817" t="s">
        <v>82</v>
      </c>
      <c r="U1817" t="s"/>
      <c r="V1817" t="s">
        <v>83</v>
      </c>
      <c r="W1817" t="s">
        <v>105</v>
      </c>
      <c r="X1817" t="s"/>
      <c r="Y1817" t="s">
        <v>85</v>
      </c>
      <c r="Z1817">
        <f>HYPERLINK("https://hotel-media.eclerx.com/savepage/tk_15459884961301951_sr_70.html","info")</f>
        <v/>
      </c>
      <c r="AA1817" t="n">
        <v>-2330404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/>
      <c r="AO1817" t="s"/>
      <c r="AP1817" t="n">
        <v>99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2330404</v>
      </c>
      <c r="AZ1817" t="s">
        <v>501</v>
      </c>
      <c r="BA1817" t="s"/>
      <c r="BB1817" t="n">
        <v>316503</v>
      </c>
      <c r="BC1817" t="n">
        <v>42.64</v>
      </c>
      <c r="BD1817" t="n">
        <v>42.64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500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23.33</v>
      </c>
      <c r="L1818" t="s">
        <v>77</v>
      </c>
      <c r="M1818" t="s"/>
      <c r="N1818" t="s">
        <v>122</v>
      </c>
      <c r="O1818" t="s">
        <v>79</v>
      </c>
      <c r="P1818" t="s">
        <v>500</v>
      </c>
      <c r="Q1818" t="s"/>
      <c r="R1818" t="s">
        <v>117</v>
      </c>
      <c r="S1818" t="s">
        <v>108</v>
      </c>
      <c r="T1818" t="s">
        <v>82</v>
      </c>
      <c r="U1818" t="s"/>
      <c r="V1818" t="s">
        <v>83</v>
      </c>
      <c r="W1818" t="s">
        <v>105</v>
      </c>
      <c r="X1818" t="s"/>
      <c r="Y1818" t="s">
        <v>85</v>
      </c>
      <c r="Z1818">
        <f>HYPERLINK("https://hotel-media.eclerx.com/savepage/tk_15459884961301951_sr_70.html","info")</f>
        <v/>
      </c>
      <c r="AA1818" t="n">
        <v>-2330404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/>
      <c r="AO1818" t="s"/>
      <c r="AP1818" t="n">
        <v>99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2330404</v>
      </c>
      <c r="AZ1818" t="s">
        <v>501</v>
      </c>
      <c r="BA1818" t="s"/>
      <c r="BB1818" t="n">
        <v>316503</v>
      </c>
      <c r="BC1818" t="n">
        <v>42.64</v>
      </c>
      <c r="BD1818" t="n">
        <v>42.64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500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26</v>
      </c>
      <c r="L1819" t="s">
        <v>77</v>
      </c>
      <c r="M1819" t="s"/>
      <c r="N1819" t="s">
        <v>120</v>
      </c>
      <c r="O1819" t="s">
        <v>79</v>
      </c>
      <c r="P1819" t="s">
        <v>500</v>
      </c>
      <c r="Q1819" t="s"/>
      <c r="R1819" t="s">
        <v>117</v>
      </c>
      <c r="S1819" t="s">
        <v>502</v>
      </c>
      <c r="T1819" t="s">
        <v>82</v>
      </c>
      <c r="U1819" t="s"/>
      <c r="V1819" t="s">
        <v>83</v>
      </c>
      <c r="W1819" t="s">
        <v>105</v>
      </c>
      <c r="X1819" t="s"/>
      <c r="Y1819" t="s">
        <v>85</v>
      </c>
      <c r="Z1819">
        <f>HYPERLINK("https://hotel-media.eclerx.com/savepage/tk_15459884961301951_sr_70.html","info")</f>
        <v/>
      </c>
      <c r="AA1819" t="n">
        <v>-2330404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/>
      <c r="AO1819" t="s"/>
      <c r="AP1819" t="n">
        <v>99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2330404</v>
      </c>
      <c r="AZ1819" t="s">
        <v>501</v>
      </c>
      <c r="BA1819" t="s"/>
      <c r="BB1819" t="n">
        <v>316503</v>
      </c>
      <c r="BC1819" t="n">
        <v>42.64</v>
      </c>
      <c r="BD1819" t="n">
        <v>42.64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500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26.33</v>
      </c>
      <c r="L1820" t="s">
        <v>77</v>
      </c>
      <c r="M1820" t="s"/>
      <c r="N1820" t="s">
        <v>122</v>
      </c>
      <c r="O1820" t="s">
        <v>79</v>
      </c>
      <c r="P1820" t="s">
        <v>500</v>
      </c>
      <c r="Q1820" t="s"/>
      <c r="R1820" t="s">
        <v>117</v>
      </c>
      <c r="S1820" t="s">
        <v>158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HYPERLINK("https://hotel-media.eclerx.com/savepage/tk_15459884961301951_sr_70.html","info")</f>
        <v/>
      </c>
      <c r="AA1820" t="n">
        <v>-2330404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/>
      <c r="AO1820" t="s"/>
      <c r="AP1820" t="n">
        <v>99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2330404</v>
      </c>
      <c r="AZ1820" t="s">
        <v>501</v>
      </c>
      <c r="BA1820" t="s"/>
      <c r="BB1820" t="n">
        <v>316503</v>
      </c>
      <c r="BC1820" t="n">
        <v>42.64</v>
      </c>
      <c r="BD1820" t="n">
        <v>42.64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500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26.67</v>
      </c>
      <c r="L1821" t="s">
        <v>77</v>
      </c>
      <c r="M1821" t="s"/>
      <c r="N1821" t="s">
        <v>136</v>
      </c>
      <c r="O1821" t="s">
        <v>79</v>
      </c>
      <c r="P1821" t="s">
        <v>500</v>
      </c>
      <c r="Q1821" t="s"/>
      <c r="R1821" t="s">
        <v>117</v>
      </c>
      <c r="S1821" t="s">
        <v>503</v>
      </c>
      <c r="T1821" t="s">
        <v>82</v>
      </c>
      <c r="U1821" t="s"/>
      <c r="V1821" t="s">
        <v>83</v>
      </c>
      <c r="W1821" t="s">
        <v>105</v>
      </c>
      <c r="X1821" t="s"/>
      <c r="Y1821" t="s">
        <v>85</v>
      </c>
      <c r="Z1821">
        <f>HYPERLINK("https://hotel-media.eclerx.com/savepage/tk_15459884961301951_sr_70.html","info")</f>
        <v/>
      </c>
      <c r="AA1821" t="n">
        <v>-2330404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/>
      <c r="AO1821" t="s"/>
      <c r="AP1821" t="n">
        <v>99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2330404</v>
      </c>
      <c r="AZ1821" t="s">
        <v>501</v>
      </c>
      <c r="BA1821" t="s"/>
      <c r="BB1821" t="n">
        <v>316503</v>
      </c>
      <c r="BC1821" t="n">
        <v>42.64</v>
      </c>
      <c r="BD1821" t="n">
        <v>42.64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500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29</v>
      </c>
      <c r="L1822" t="s">
        <v>77</v>
      </c>
      <c r="M1822" t="s"/>
      <c r="N1822" t="s">
        <v>122</v>
      </c>
      <c r="O1822" t="s">
        <v>79</v>
      </c>
      <c r="P1822" t="s">
        <v>500</v>
      </c>
      <c r="Q1822" t="s"/>
      <c r="R1822" t="s">
        <v>117</v>
      </c>
      <c r="S1822" t="s">
        <v>132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HYPERLINK("https://hotel-media.eclerx.com/savepage/tk_15459884961301951_sr_70.html","info")</f>
        <v/>
      </c>
      <c r="AA1822" t="n">
        <v>-2330404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/>
      <c r="AO1822" t="s"/>
      <c r="AP1822" t="n">
        <v>99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2330404</v>
      </c>
      <c r="AZ1822" t="s">
        <v>501</v>
      </c>
      <c r="BA1822" t="s"/>
      <c r="BB1822" t="n">
        <v>316503</v>
      </c>
      <c r="BC1822" t="n">
        <v>42.64</v>
      </c>
      <c r="BD1822" t="n">
        <v>42.64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500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29.33</v>
      </c>
      <c r="L1823" t="s">
        <v>77</v>
      </c>
      <c r="M1823" t="s"/>
      <c r="N1823" t="s">
        <v>120</v>
      </c>
      <c r="O1823" t="s">
        <v>79</v>
      </c>
      <c r="P1823" t="s">
        <v>500</v>
      </c>
      <c r="Q1823" t="s"/>
      <c r="R1823" t="s">
        <v>117</v>
      </c>
      <c r="S1823" t="s">
        <v>181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HYPERLINK("https://hotel-media.eclerx.com/savepage/tk_15459884961301951_sr_70.html","info")</f>
        <v/>
      </c>
      <c r="AA1823" t="n">
        <v>-2330404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/>
      <c r="AO1823" t="s"/>
      <c r="AP1823" t="n">
        <v>99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2330404</v>
      </c>
      <c r="AZ1823" t="s">
        <v>501</v>
      </c>
      <c r="BA1823" t="s"/>
      <c r="BB1823" t="n">
        <v>316503</v>
      </c>
      <c r="BC1823" t="n">
        <v>42.64</v>
      </c>
      <c r="BD1823" t="n">
        <v>42.64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500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38.33</v>
      </c>
      <c r="L1824" t="s">
        <v>77</v>
      </c>
      <c r="M1824" t="s"/>
      <c r="N1824" t="s">
        <v>296</v>
      </c>
      <c r="O1824" t="s">
        <v>79</v>
      </c>
      <c r="P1824" t="s">
        <v>500</v>
      </c>
      <c r="Q1824" t="s"/>
      <c r="R1824" t="s">
        <v>117</v>
      </c>
      <c r="S1824" t="s">
        <v>200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HYPERLINK("https://hotel-media.eclerx.com/savepage/tk_15459884961301951_sr_70.html","info")</f>
        <v/>
      </c>
      <c r="AA1824" t="n">
        <v>-2330404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/>
      <c r="AO1824" t="s"/>
      <c r="AP1824" t="n">
        <v>99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2330404</v>
      </c>
      <c r="AZ1824" t="s">
        <v>501</v>
      </c>
      <c r="BA1824" t="s"/>
      <c r="BB1824" t="n">
        <v>316503</v>
      </c>
      <c r="BC1824" t="n">
        <v>42.64</v>
      </c>
      <c r="BD1824" t="n">
        <v>42.64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500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51.33</v>
      </c>
      <c r="L1825" t="s">
        <v>77</v>
      </c>
      <c r="M1825" t="s"/>
      <c r="N1825" t="s">
        <v>275</v>
      </c>
      <c r="O1825" t="s">
        <v>79</v>
      </c>
      <c r="P1825" t="s">
        <v>500</v>
      </c>
      <c r="Q1825" t="s"/>
      <c r="R1825" t="s">
        <v>117</v>
      </c>
      <c r="S1825" t="s">
        <v>422</v>
      </c>
      <c r="T1825" t="s">
        <v>82</v>
      </c>
      <c r="U1825" t="s"/>
      <c r="V1825" t="s">
        <v>83</v>
      </c>
      <c r="W1825" t="s">
        <v>105</v>
      </c>
      <c r="X1825" t="s"/>
      <c r="Y1825" t="s">
        <v>85</v>
      </c>
      <c r="Z1825">
        <f>HYPERLINK("https://hotel-media.eclerx.com/savepage/tk_15459884961301951_sr_70.html","info")</f>
        <v/>
      </c>
      <c r="AA1825" t="n">
        <v>-2330404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/>
      <c r="AO1825" t="s"/>
      <c r="AP1825" t="n">
        <v>99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2330404</v>
      </c>
      <c r="AZ1825" t="s">
        <v>501</v>
      </c>
      <c r="BA1825" t="s"/>
      <c r="BB1825" t="n">
        <v>316503</v>
      </c>
      <c r="BC1825" t="n">
        <v>42.64</v>
      </c>
      <c r="BD1825" t="n">
        <v>42.64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500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51.33</v>
      </c>
      <c r="L1826" t="s">
        <v>77</v>
      </c>
      <c r="M1826" t="s"/>
      <c r="N1826" t="s">
        <v>179</v>
      </c>
      <c r="O1826" t="s">
        <v>79</v>
      </c>
      <c r="P1826" t="s">
        <v>500</v>
      </c>
      <c r="Q1826" t="s"/>
      <c r="R1826" t="s">
        <v>117</v>
      </c>
      <c r="S1826" t="s">
        <v>422</v>
      </c>
      <c r="T1826" t="s">
        <v>82</v>
      </c>
      <c r="U1826" t="s"/>
      <c r="V1826" t="s">
        <v>83</v>
      </c>
      <c r="W1826" t="s">
        <v>105</v>
      </c>
      <c r="X1826" t="s"/>
      <c r="Y1826" t="s">
        <v>85</v>
      </c>
      <c r="Z1826">
        <f>HYPERLINK("https://hotel-media.eclerx.com/savepage/tk_15459884961301951_sr_70.html","info")</f>
        <v/>
      </c>
      <c r="AA1826" t="n">
        <v>-2330404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/>
      <c r="AO1826" t="s"/>
      <c r="AP1826" t="n">
        <v>99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2330404</v>
      </c>
      <c r="AZ1826" t="s">
        <v>501</v>
      </c>
      <c r="BA1826" t="s"/>
      <c r="BB1826" t="n">
        <v>316503</v>
      </c>
      <c r="BC1826" t="n">
        <v>42.64</v>
      </c>
      <c r="BD1826" t="n">
        <v>42.64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500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53.67</v>
      </c>
      <c r="L1827" t="s">
        <v>77</v>
      </c>
      <c r="M1827" t="s"/>
      <c r="N1827" t="s">
        <v>179</v>
      </c>
      <c r="O1827" t="s">
        <v>79</v>
      </c>
      <c r="P1827" t="s">
        <v>500</v>
      </c>
      <c r="Q1827" t="s"/>
      <c r="R1827" t="s">
        <v>117</v>
      </c>
      <c r="S1827" t="s">
        <v>298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HYPERLINK("https://hotel-media.eclerx.com/savepage/tk_15459884961301951_sr_70.html","info")</f>
        <v/>
      </c>
      <c r="AA1827" t="n">
        <v>-2330404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/>
      <c r="AO1827" t="s"/>
      <c r="AP1827" t="n">
        <v>99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2330404</v>
      </c>
      <c r="AZ1827" t="s">
        <v>501</v>
      </c>
      <c r="BA1827" t="s"/>
      <c r="BB1827" t="n">
        <v>316503</v>
      </c>
      <c r="BC1827" t="n">
        <v>42.64</v>
      </c>
      <c r="BD1827" t="n">
        <v>42.64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500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53.67</v>
      </c>
      <c r="L1828" t="s">
        <v>77</v>
      </c>
      <c r="M1828" t="s"/>
      <c r="N1828" t="s">
        <v>275</v>
      </c>
      <c r="O1828" t="s">
        <v>79</v>
      </c>
      <c r="P1828" t="s">
        <v>500</v>
      </c>
      <c r="Q1828" t="s"/>
      <c r="R1828" t="s">
        <v>117</v>
      </c>
      <c r="S1828" t="s">
        <v>298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HYPERLINK("https://hotel-media.eclerx.com/savepage/tk_15459884961301951_sr_70.html","info")</f>
        <v/>
      </c>
      <c r="AA1828" t="n">
        <v>-2330404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/>
      <c r="AO1828" t="s"/>
      <c r="AP1828" t="n">
        <v>99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2330404</v>
      </c>
      <c r="AZ1828" t="s">
        <v>501</v>
      </c>
      <c r="BA1828" t="s"/>
      <c r="BB1828" t="n">
        <v>316503</v>
      </c>
      <c r="BC1828" t="n">
        <v>42.64</v>
      </c>
      <c r="BD1828" t="n">
        <v>42.64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500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57.33</v>
      </c>
      <c r="L1829" t="s">
        <v>77</v>
      </c>
      <c r="M1829" t="s"/>
      <c r="N1829" t="s">
        <v>275</v>
      </c>
      <c r="O1829" t="s">
        <v>79</v>
      </c>
      <c r="P1829" t="s">
        <v>500</v>
      </c>
      <c r="Q1829" t="s"/>
      <c r="R1829" t="s">
        <v>117</v>
      </c>
      <c r="S1829" t="s">
        <v>233</v>
      </c>
      <c r="T1829" t="s">
        <v>82</v>
      </c>
      <c r="U1829" t="s"/>
      <c r="V1829" t="s">
        <v>83</v>
      </c>
      <c r="W1829" t="s">
        <v>105</v>
      </c>
      <c r="X1829" t="s"/>
      <c r="Y1829" t="s">
        <v>85</v>
      </c>
      <c r="Z1829">
        <f>HYPERLINK("https://hotel-media.eclerx.com/savepage/tk_15459884961301951_sr_70.html","info")</f>
        <v/>
      </c>
      <c r="AA1829" t="n">
        <v>-2330404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/>
      <c r="AO1829" t="s"/>
      <c r="AP1829" t="n">
        <v>99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2330404</v>
      </c>
      <c r="AZ1829" t="s">
        <v>501</v>
      </c>
      <c r="BA1829" t="s"/>
      <c r="BB1829" t="n">
        <v>316503</v>
      </c>
      <c r="BC1829" t="n">
        <v>42.64</v>
      </c>
      <c r="BD1829" t="n">
        <v>42.64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500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57.33</v>
      </c>
      <c r="L1830" t="s">
        <v>77</v>
      </c>
      <c r="M1830" t="s"/>
      <c r="N1830" t="s">
        <v>179</v>
      </c>
      <c r="O1830" t="s">
        <v>79</v>
      </c>
      <c r="P1830" t="s">
        <v>500</v>
      </c>
      <c r="Q1830" t="s"/>
      <c r="R1830" t="s">
        <v>117</v>
      </c>
      <c r="S1830" t="s">
        <v>233</v>
      </c>
      <c r="T1830" t="s">
        <v>82</v>
      </c>
      <c r="U1830" t="s"/>
      <c r="V1830" t="s">
        <v>83</v>
      </c>
      <c r="W1830" t="s">
        <v>105</v>
      </c>
      <c r="X1830" t="s"/>
      <c r="Y1830" t="s">
        <v>85</v>
      </c>
      <c r="Z1830">
        <f>HYPERLINK("https://hotel-media.eclerx.com/savepage/tk_15459884961301951_sr_70.html","info")</f>
        <v/>
      </c>
      <c r="AA1830" t="n">
        <v>-2330404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/>
      <c r="AO1830" t="s"/>
      <c r="AP1830" t="n">
        <v>99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2330404</v>
      </c>
      <c r="AZ1830" t="s">
        <v>501</v>
      </c>
      <c r="BA1830" t="s"/>
      <c r="BB1830" t="n">
        <v>316503</v>
      </c>
      <c r="BC1830" t="n">
        <v>42.64</v>
      </c>
      <c r="BD1830" t="n">
        <v>42.64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500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63.33</v>
      </c>
      <c r="L1831" t="s">
        <v>77</v>
      </c>
      <c r="M1831" t="s"/>
      <c r="N1831" t="s">
        <v>275</v>
      </c>
      <c r="O1831" t="s">
        <v>79</v>
      </c>
      <c r="P1831" t="s">
        <v>500</v>
      </c>
      <c r="Q1831" t="s"/>
      <c r="R1831" t="s">
        <v>117</v>
      </c>
      <c r="S1831" t="s">
        <v>490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HYPERLINK("https://hotel-media.eclerx.com/savepage/tk_15459884961301951_sr_70.html","info")</f>
        <v/>
      </c>
      <c r="AA1831" t="n">
        <v>-2330404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/>
      <c r="AO1831" t="s"/>
      <c r="AP1831" t="n">
        <v>99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2330404</v>
      </c>
      <c r="AZ1831" t="s">
        <v>501</v>
      </c>
      <c r="BA1831" t="s"/>
      <c r="BB1831" t="n">
        <v>316503</v>
      </c>
      <c r="BC1831" t="n">
        <v>42.64</v>
      </c>
      <c r="BD1831" t="n">
        <v>42.64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500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63.33</v>
      </c>
      <c r="L1832" t="s">
        <v>77</v>
      </c>
      <c r="M1832" t="s"/>
      <c r="N1832" t="s">
        <v>504</v>
      </c>
      <c r="O1832" t="s">
        <v>79</v>
      </c>
      <c r="P1832" t="s">
        <v>500</v>
      </c>
      <c r="Q1832" t="s"/>
      <c r="R1832" t="s">
        <v>117</v>
      </c>
      <c r="S1832" t="s">
        <v>490</v>
      </c>
      <c r="T1832" t="s">
        <v>82</v>
      </c>
      <c r="U1832" t="s"/>
      <c r="V1832" t="s">
        <v>83</v>
      </c>
      <c r="W1832" t="s">
        <v>105</v>
      </c>
      <c r="X1832" t="s"/>
      <c r="Y1832" t="s">
        <v>85</v>
      </c>
      <c r="Z1832">
        <f>HYPERLINK("https://hotel-media.eclerx.com/savepage/tk_15459884961301951_sr_70.html","info")</f>
        <v/>
      </c>
      <c r="AA1832" t="n">
        <v>-2330404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/>
      <c r="AO1832" t="s"/>
      <c r="AP1832" t="n">
        <v>99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2330404</v>
      </c>
      <c r="AZ1832" t="s">
        <v>501</v>
      </c>
      <c r="BA1832" t="s"/>
      <c r="BB1832" t="n">
        <v>316503</v>
      </c>
      <c r="BC1832" t="n">
        <v>42.64</v>
      </c>
      <c r="BD1832" t="n">
        <v>42.64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500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63.33</v>
      </c>
      <c r="L1833" t="s">
        <v>77</v>
      </c>
      <c r="M1833" t="s"/>
      <c r="N1833" t="s">
        <v>252</v>
      </c>
      <c r="O1833" t="s">
        <v>79</v>
      </c>
      <c r="P1833" t="s">
        <v>500</v>
      </c>
      <c r="Q1833" t="s"/>
      <c r="R1833" t="s">
        <v>117</v>
      </c>
      <c r="S1833" t="s">
        <v>490</v>
      </c>
      <c r="T1833" t="s">
        <v>82</v>
      </c>
      <c r="U1833" t="s"/>
      <c r="V1833" t="s">
        <v>83</v>
      </c>
      <c r="W1833" t="s">
        <v>105</v>
      </c>
      <c r="X1833" t="s"/>
      <c r="Y1833" t="s">
        <v>85</v>
      </c>
      <c r="Z1833">
        <f>HYPERLINK("https://hotel-media.eclerx.com/savepage/tk_15459884961301951_sr_70.html","info")</f>
        <v/>
      </c>
      <c r="AA1833" t="n">
        <v>-2330404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/>
      <c r="AO1833" t="s"/>
      <c r="AP1833" t="n">
        <v>99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2330404</v>
      </c>
      <c r="AZ1833" t="s">
        <v>501</v>
      </c>
      <c r="BA1833" t="s"/>
      <c r="BB1833" t="n">
        <v>316503</v>
      </c>
      <c r="BC1833" t="n">
        <v>42.64</v>
      </c>
      <c r="BD1833" t="n">
        <v>42.64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500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63.33</v>
      </c>
      <c r="L1834" t="s">
        <v>77</v>
      </c>
      <c r="M1834" t="s"/>
      <c r="N1834" t="s">
        <v>179</v>
      </c>
      <c r="O1834" t="s">
        <v>79</v>
      </c>
      <c r="P1834" t="s">
        <v>500</v>
      </c>
      <c r="Q1834" t="s"/>
      <c r="R1834" t="s">
        <v>117</v>
      </c>
      <c r="S1834" t="s">
        <v>490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HYPERLINK("https://hotel-media.eclerx.com/savepage/tk_15459884961301951_sr_70.html","info")</f>
        <v/>
      </c>
      <c r="AA1834" t="n">
        <v>-2330404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/>
      <c r="AO1834" t="s"/>
      <c r="AP1834" t="n">
        <v>99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2330404</v>
      </c>
      <c r="AZ1834" t="s">
        <v>501</v>
      </c>
      <c r="BA1834" t="s"/>
      <c r="BB1834" t="n">
        <v>316503</v>
      </c>
      <c r="BC1834" t="n">
        <v>42.64</v>
      </c>
      <c r="BD1834" t="n">
        <v>42.64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500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64</v>
      </c>
      <c r="L1835" t="s">
        <v>77</v>
      </c>
      <c r="M1835" t="s"/>
      <c r="N1835" t="s">
        <v>252</v>
      </c>
      <c r="O1835" t="s">
        <v>79</v>
      </c>
      <c r="P1835" t="s">
        <v>500</v>
      </c>
      <c r="Q1835" t="s"/>
      <c r="R1835" t="s">
        <v>117</v>
      </c>
      <c r="S1835" t="s">
        <v>204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HYPERLINK("https://hotel-media.eclerx.com/savepage/tk_15459884961301951_sr_70.html","info")</f>
        <v/>
      </c>
      <c r="AA1835" t="n">
        <v>-2330404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/>
      <c r="AO1835" t="s"/>
      <c r="AP1835" t="n">
        <v>99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2330404</v>
      </c>
      <c r="AZ1835" t="s">
        <v>501</v>
      </c>
      <c r="BA1835" t="s"/>
      <c r="BB1835" t="n">
        <v>316503</v>
      </c>
      <c r="BC1835" t="n">
        <v>42.64</v>
      </c>
      <c r="BD1835" t="n">
        <v>42.64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500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64</v>
      </c>
      <c r="L1836" t="s">
        <v>77</v>
      </c>
      <c r="M1836" t="s"/>
      <c r="N1836" t="s">
        <v>504</v>
      </c>
      <c r="O1836" t="s">
        <v>79</v>
      </c>
      <c r="P1836" t="s">
        <v>500</v>
      </c>
      <c r="Q1836" t="s"/>
      <c r="R1836" t="s">
        <v>117</v>
      </c>
      <c r="S1836" t="s">
        <v>204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HYPERLINK("https://hotel-media.eclerx.com/savepage/tk_15459884961301951_sr_70.html","info")</f>
        <v/>
      </c>
      <c r="AA1836" t="n">
        <v>-2330404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/>
      <c r="AO1836" t="s"/>
      <c r="AP1836" t="n">
        <v>99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2330404</v>
      </c>
      <c r="AZ1836" t="s">
        <v>501</v>
      </c>
      <c r="BA1836" t="s"/>
      <c r="BB1836" t="n">
        <v>316503</v>
      </c>
      <c r="BC1836" t="n">
        <v>42.64</v>
      </c>
      <c r="BD1836" t="n">
        <v>42.64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500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69.33</v>
      </c>
      <c r="L1837" t="s">
        <v>77</v>
      </c>
      <c r="M1837" t="s"/>
      <c r="N1837" t="s">
        <v>252</v>
      </c>
      <c r="O1837" t="s">
        <v>79</v>
      </c>
      <c r="P1837" t="s">
        <v>500</v>
      </c>
      <c r="Q1837" t="s"/>
      <c r="R1837" t="s">
        <v>117</v>
      </c>
      <c r="S1837" t="s">
        <v>195</v>
      </c>
      <c r="T1837" t="s">
        <v>82</v>
      </c>
      <c r="U1837" t="s"/>
      <c r="V1837" t="s">
        <v>83</v>
      </c>
      <c r="W1837" t="s">
        <v>105</v>
      </c>
      <c r="X1837" t="s"/>
      <c r="Y1837" t="s">
        <v>85</v>
      </c>
      <c r="Z1837">
        <f>HYPERLINK("https://hotel-media.eclerx.com/savepage/tk_15459884961301951_sr_70.html","info")</f>
        <v/>
      </c>
      <c r="AA1837" t="n">
        <v>-2330404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/>
      <c r="AO1837" t="s"/>
      <c r="AP1837" t="n">
        <v>99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2330404</v>
      </c>
      <c r="AZ1837" t="s">
        <v>501</v>
      </c>
      <c r="BA1837" t="s"/>
      <c r="BB1837" t="n">
        <v>316503</v>
      </c>
      <c r="BC1837" t="n">
        <v>42.64</v>
      </c>
      <c r="BD1837" t="n">
        <v>42.64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500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69.33</v>
      </c>
      <c r="L1838" t="s">
        <v>77</v>
      </c>
      <c r="M1838" t="s"/>
      <c r="N1838" t="s">
        <v>504</v>
      </c>
      <c r="O1838" t="s">
        <v>79</v>
      </c>
      <c r="P1838" t="s">
        <v>500</v>
      </c>
      <c r="Q1838" t="s"/>
      <c r="R1838" t="s">
        <v>117</v>
      </c>
      <c r="S1838" t="s">
        <v>195</v>
      </c>
      <c r="T1838" t="s">
        <v>82</v>
      </c>
      <c r="U1838" t="s"/>
      <c r="V1838" t="s">
        <v>83</v>
      </c>
      <c r="W1838" t="s">
        <v>105</v>
      </c>
      <c r="X1838" t="s"/>
      <c r="Y1838" t="s">
        <v>85</v>
      </c>
      <c r="Z1838">
        <f>HYPERLINK("https://hotel-media.eclerx.com/savepage/tk_15459884961301951_sr_70.html","info")</f>
        <v/>
      </c>
      <c r="AA1838" t="n">
        <v>-2330404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/>
      <c r="AO1838" t="s"/>
      <c r="AP1838" t="n">
        <v>99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2330404</v>
      </c>
      <c r="AZ1838" t="s">
        <v>501</v>
      </c>
      <c r="BA1838" t="s"/>
      <c r="BB1838" t="n">
        <v>316503</v>
      </c>
      <c r="BC1838" t="n">
        <v>42.64</v>
      </c>
      <c r="BD1838" t="n">
        <v>42.64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500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75.33</v>
      </c>
      <c r="L1839" t="s">
        <v>77</v>
      </c>
      <c r="M1839" t="s"/>
      <c r="N1839" t="s">
        <v>504</v>
      </c>
      <c r="O1839" t="s">
        <v>79</v>
      </c>
      <c r="P1839" t="s">
        <v>500</v>
      </c>
      <c r="Q1839" t="s"/>
      <c r="R1839" t="s">
        <v>117</v>
      </c>
      <c r="S1839" t="s">
        <v>505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HYPERLINK("https://hotel-media.eclerx.com/savepage/tk_15459884961301951_sr_70.html","info")</f>
        <v/>
      </c>
      <c r="AA1839" t="n">
        <v>-2330404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/>
      <c r="AO1839" t="s"/>
      <c r="AP1839" t="n">
        <v>99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2330404</v>
      </c>
      <c r="AZ1839" t="s">
        <v>501</v>
      </c>
      <c r="BA1839" t="s"/>
      <c r="BB1839" t="n">
        <v>316503</v>
      </c>
      <c r="BC1839" t="n">
        <v>42.64</v>
      </c>
      <c r="BD1839" t="n">
        <v>42.64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500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75.33</v>
      </c>
      <c r="L1840" t="s">
        <v>77</v>
      </c>
      <c r="M1840" t="s"/>
      <c r="N1840" t="s">
        <v>252</v>
      </c>
      <c r="O1840" t="s">
        <v>79</v>
      </c>
      <c r="P1840" t="s">
        <v>500</v>
      </c>
      <c r="Q1840" t="s"/>
      <c r="R1840" t="s">
        <v>117</v>
      </c>
      <c r="S1840" t="s">
        <v>505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HYPERLINK("https://hotel-media.eclerx.com/savepage/tk_15459884961301951_sr_70.html","info")</f>
        <v/>
      </c>
      <c r="AA1840" t="n">
        <v>-2330404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/>
      <c r="AO1840" t="s"/>
      <c r="AP1840" t="n">
        <v>99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2330404</v>
      </c>
      <c r="AZ1840" t="s">
        <v>501</v>
      </c>
      <c r="BA1840" t="s"/>
      <c r="BB1840" t="n">
        <v>316503</v>
      </c>
      <c r="BC1840" t="n">
        <v>42.64</v>
      </c>
      <c r="BD1840" t="n">
        <v>42.64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806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38</v>
      </c>
      <c r="L1841" t="s">
        <v>77</v>
      </c>
      <c r="M1841" t="s"/>
      <c r="N1841" t="s">
        <v>232</v>
      </c>
      <c r="O1841" t="s">
        <v>79</v>
      </c>
      <c r="P1841" t="s">
        <v>806</v>
      </c>
      <c r="Q1841" t="s"/>
      <c r="R1841" t="s">
        <v>117</v>
      </c>
      <c r="S1841" t="s">
        <v>97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HYPERLINK("https://hotel-media.eclerx.com/savepage/tk_15459883172011213_sr_71.html","info")</f>
        <v/>
      </c>
      <c r="AA1841" t="n">
        <v>-2329807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/>
      <c r="AO1841" t="s"/>
      <c r="AP1841" t="n">
        <v>61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2329807</v>
      </c>
      <c r="AZ1841" t="s">
        <v>807</v>
      </c>
      <c r="BA1841" t="s"/>
      <c r="BB1841" t="n">
        <v>1357344</v>
      </c>
      <c r="BC1841" t="n">
        <v>42.69</v>
      </c>
      <c r="BD1841" t="n">
        <v>42.69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806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38.33</v>
      </c>
      <c r="L1842" t="s">
        <v>77</v>
      </c>
      <c r="M1842" t="s"/>
      <c r="N1842" t="s">
        <v>232</v>
      </c>
      <c r="O1842" t="s">
        <v>79</v>
      </c>
      <c r="P1842" t="s">
        <v>806</v>
      </c>
      <c r="Q1842" t="s"/>
      <c r="R1842" t="s">
        <v>117</v>
      </c>
      <c r="S1842" t="s">
        <v>200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HYPERLINK("https://hotel-media.eclerx.com/savepage/tk_15459883172011213_sr_71.html","info")</f>
        <v/>
      </c>
      <c r="AA1842" t="n">
        <v>-2329807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/>
      <c r="AO1842" t="s"/>
      <c r="AP1842" t="n">
        <v>61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2329807</v>
      </c>
      <c r="AZ1842" t="s">
        <v>807</v>
      </c>
      <c r="BA1842" t="s"/>
      <c r="BB1842" t="n">
        <v>1357344</v>
      </c>
      <c r="BC1842" t="n">
        <v>42.69</v>
      </c>
      <c r="BD1842" t="n">
        <v>42.69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806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44.67</v>
      </c>
      <c r="L1843" t="s">
        <v>77</v>
      </c>
      <c r="M1843" t="s"/>
      <c r="N1843" t="s">
        <v>232</v>
      </c>
      <c r="O1843" t="s">
        <v>79</v>
      </c>
      <c r="P1843" t="s">
        <v>806</v>
      </c>
      <c r="Q1843" t="s"/>
      <c r="R1843" t="s">
        <v>117</v>
      </c>
      <c r="S1843" t="s">
        <v>263</v>
      </c>
      <c r="T1843" t="s">
        <v>82</v>
      </c>
      <c r="U1843" t="s"/>
      <c r="V1843" t="s">
        <v>83</v>
      </c>
      <c r="W1843" t="s">
        <v>105</v>
      </c>
      <c r="X1843" t="s"/>
      <c r="Y1843" t="s">
        <v>85</v>
      </c>
      <c r="Z1843">
        <f>HYPERLINK("https://hotel-media.eclerx.com/savepage/tk_15459883172011213_sr_71.html","info")</f>
        <v/>
      </c>
      <c r="AA1843" t="n">
        <v>-2329807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/>
      <c r="AO1843" t="s"/>
      <c r="AP1843" t="n">
        <v>61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2329807</v>
      </c>
      <c r="AZ1843" t="s">
        <v>807</v>
      </c>
      <c r="BA1843" t="s"/>
      <c r="BB1843" t="n">
        <v>1357344</v>
      </c>
      <c r="BC1843" t="n">
        <v>42.69</v>
      </c>
      <c r="BD1843" t="n">
        <v>42.69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806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48.67</v>
      </c>
      <c r="L1844" t="s">
        <v>77</v>
      </c>
      <c r="M1844" t="s"/>
      <c r="N1844" t="s">
        <v>808</v>
      </c>
      <c r="O1844" t="s">
        <v>79</v>
      </c>
      <c r="P1844" t="s">
        <v>806</v>
      </c>
      <c r="Q1844" t="s"/>
      <c r="R1844" t="s">
        <v>117</v>
      </c>
      <c r="S1844" t="s">
        <v>188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HYPERLINK("https://hotel-media.eclerx.com/savepage/tk_15459883172011213_sr_71.html","info")</f>
        <v/>
      </c>
      <c r="AA1844" t="n">
        <v>-2329807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/>
      <c r="AO1844" t="s"/>
      <c r="AP1844" t="n">
        <v>61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2329807</v>
      </c>
      <c r="AZ1844" t="s">
        <v>807</v>
      </c>
      <c r="BA1844" t="s"/>
      <c r="BB1844" t="n">
        <v>1357344</v>
      </c>
      <c r="BC1844" t="n">
        <v>42.69</v>
      </c>
      <c r="BD1844" t="n">
        <v>42.69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806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54.67</v>
      </c>
      <c r="L1845" t="s">
        <v>77</v>
      </c>
      <c r="M1845" t="s"/>
      <c r="N1845" t="s">
        <v>808</v>
      </c>
      <c r="O1845" t="s">
        <v>79</v>
      </c>
      <c r="P1845" t="s">
        <v>806</v>
      </c>
      <c r="Q1845" t="s"/>
      <c r="R1845" t="s">
        <v>117</v>
      </c>
      <c r="S1845" t="s">
        <v>280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HYPERLINK("https://hotel-media.eclerx.com/savepage/tk_15459883172011213_sr_71.html","info")</f>
        <v/>
      </c>
      <c r="AA1845" t="n">
        <v>-2329807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/>
      <c r="AO1845" t="s"/>
      <c r="AP1845" t="n">
        <v>61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2329807</v>
      </c>
      <c r="AZ1845" t="s">
        <v>807</v>
      </c>
      <c r="BA1845" t="s"/>
      <c r="BB1845" t="n">
        <v>1357344</v>
      </c>
      <c r="BC1845" t="n">
        <v>42.69</v>
      </c>
      <c r="BD1845" t="n">
        <v>42.69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806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57.33</v>
      </c>
      <c r="L1846" t="s">
        <v>77</v>
      </c>
      <c r="M1846" t="s"/>
      <c r="N1846" t="s">
        <v>808</v>
      </c>
      <c r="O1846" t="s">
        <v>79</v>
      </c>
      <c r="P1846" t="s">
        <v>806</v>
      </c>
      <c r="Q1846" t="s"/>
      <c r="R1846" t="s">
        <v>117</v>
      </c>
      <c r="S1846" t="s">
        <v>233</v>
      </c>
      <c r="T1846" t="s">
        <v>82</v>
      </c>
      <c r="U1846" t="s"/>
      <c r="V1846" t="s">
        <v>83</v>
      </c>
      <c r="W1846" t="s">
        <v>105</v>
      </c>
      <c r="X1846" t="s"/>
      <c r="Y1846" t="s">
        <v>85</v>
      </c>
      <c r="Z1846">
        <f>HYPERLINK("https://hotel-media.eclerx.com/savepage/tk_15459883172011213_sr_71.html","info")</f>
        <v/>
      </c>
      <c r="AA1846" t="n">
        <v>-2329807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/>
      <c r="AO1846" t="s"/>
      <c r="AP1846" t="n">
        <v>61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2329807</v>
      </c>
      <c r="AZ1846" t="s">
        <v>807</v>
      </c>
      <c r="BA1846" t="s"/>
      <c r="BB1846" t="n">
        <v>1357344</v>
      </c>
      <c r="BC1846" t="n">
        <v>42.69</v>
      </c>
      <c r="BD1846" t="n">
        <v>42.69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806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59.33</v>
      </c>
      <c r="L1847" t="s">
        <v>77</v>
      </c>
      <c r="M1847" t="s"/>
      <c r="N1847" t="s">
        <v>123</v>
      </c>
      <c r="O1847" t="s">
        <v>79</v>
      </c>
      <c r="P1847" t="s">
        <v>806</v>
      </c>
      <c r="Q1847" t="s"/>
      <c r="R1847" t="s">
        <v>117</v>
      </c>
      <c r="S1847" t="s">
        <v>190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HYPERLINK("https://hotel-media.eclerx.com/savepage/tk_15459883172011213_sr_71.html","info")</f>
        <v/>
      </c>
      <c r="AA1847" t="n">
        <v>-2329807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/>
      <c r="AO1847" t="s"/>
      <c r="AP1847" t="n">
        <v>61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2329807</v>
      </c>
      <c r="AZ1847" t="s">
        <v>807</v>
      </c>
      <c r="BA1847" t="s"/>
      <c r="BB1847" t="n">
        <v>1357344</v>
      </c>
      <c r="BC1847" t="n">
        <v>42.69</v>
      </c>
      <c r="BD1847" t="n">
        <v>42.69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806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65.33</v>
      </c>
      <c r="L1848" t="s">
        <v>77</v>
      </c>
      <c r="M1848" t="s"/>
      <c r="N1848" t="s">
        <v>123</v>
      </c>
      <c r="O1848" t="s">
        <v>79</v>
      </c>
      <c r="P1848" t="s">
        <v>806</v>
      </c>
      <c r="Q1848" t="s"/>
      <c r="R1848" t="s">
        <v>117</v>
      </c>
      <c r="S1848" t="s">
        <v>371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HYPERLINK("https://hotel-media.eclerx.com/savepage/tk_15459883172011213_sr_71.html","info")</f>
        <v/>
      </c>
      <c r="AA1848" t="n">
        <v>-2329807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/>
      <c r="AO1848" t="s"/>
      <c r="AP1848" t="n">
        <v>61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2329807</v>
      </c>
      <c r="AZ1848" t="s">
        <v>807</v>
      </c>
      <c r="BA1848" t="s"/>
      <c r="BB1848" t="n">
        <v>1357344</v>
      </c>
      <c r="BC1848" t="n">
        <v>42.69</v>
      </c>
      <c r="BD1848" t="n">
        <v>42.69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806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70</v>
      </c>
      <c r="L1849" t="s">
        <v>77</v>
      </c>
      <c r="M1849" t="s"/>
      <c r="N1849" t="s">
        <v>123</v>
      </c>
      <c r="O1849" t="s">
        <v>79</v>
      </c>
      <c r="P1849" t="s">
        <v>806</v>
      </c>
      <c r="Q1849" t="s"/>
      <c r="R1849" t="s">
        <v>117</v>
      </c>
      <c r="S1849" t="s">
        <v>613</v>
      </c>
      <c r="T1849" t="s">
        <v>82</v>
      </c>
      <c r="U1849" t="s"/>
      <c r="V1849" t="s">
        <v>83</v>
      </c>
      <c r="W1849" t="s">
        <v>105</v>
      </c>
      <c r="X1849" t="s"/>
      <c r="Y1849" t="s">
        <v>85</v>
      </c>
      <c r="Z1849">
        <f>HYPERLINK("https://hotel-media.eclerx.com/savepage/tk_15459883172011213_sr_71.html","info")</f>
        <v/>
      </c>
      <c r="AA1849" t="n">
        <v>-2329807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/>
      <c r="AO1849" t="s"/>
      <c r="AP1849" t="n">
        <v>61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2329807</v>
      </c>
      <c r="AZ1849" t="s">
        <v>807</v>
      </c>
      <c r="BA1849" t="s"/>
      <c r="BB1849" t="n">
        <v>1357344</v>
      </c>
      <c r="BC1849" t="n">
        <v>42.69</v>
      </c>
      <c r="BD1849" t="n">
        <v>42.69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866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41.67</v>
      </c>
      <c r="L1850" t="s">
        <v>77</v>
      </c>
      <c r="M1850" t="s"/>
      <c r="N1850" t="s">
        <v>206</v>
      </c>
      <c r="O1850" t="s">
        <v>79</v>
      </c>
      <c r="P1850" t="s">
        <v>866</v>
      </c>
      <c r="Q1850" t="s"/>
      <c r="R1850" t="s">
        <v>80</v>
      </c>
      <c r="S1850" t="s">
        <v>260</v>
      </c>
      <c r="T1850" t="s">
        <v>82</v>
      </c>
      <c r="U1850" t="s"/>
      <c r="V1850" t="s">
        <v>83</v>
      </c>
      <c r="W1850" t="s">
        <v>105</v>
      </c>
      <c r="X1850" t="s"/>
      <c r="Y1850" t="s">
        <v>85</v>
      </c>
      <c r="Z1850">
        <f>HYPERLINK("https://hotel-media.eclerx.com/savepage/tk_15459883361900747_sr_70.html","info")</f>
        <v/>
      </c>
      <c r="AA1850" t="n">
        <v>-7286434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/>
      <c r="AO1850" t="s"/>
      <c r="AP1850" t="n">
        <v>65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7286434</v>
      </c>
      <c r="AZ1850" t="s">
        <v>867</v>
      </c>
      <c r="BA1850" t="s"/>
      <c r="BB1850" t="n">
        <v>5027079</v>
      </c>
      <c r="BC1850" t="n">
        <v>42.6771</v>
      </c>
      <c r="BD1850" t="n">
        <v>42.6771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866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44</v>
      </c>
      <c r="L1851" t="s">
        <v>77</v>
      </c>
      <c r="M1851" t="s"/>
      <c r="N1851" t="s">
        <v>131</v>
      </c>
      <c r="O1851" t="s">
        <v>79</v>
      </c>
      <c r="P1851" t="s">
        <v>866</v>
      </c>
      <c r="Q1851" t="s"/>
      <c r="R1851" t="s">
        <v>80</v>
      </c>
      <c r="S1851" t="s">
        <v>100</v>
      </c>
      <c r="T1851" t="s">
        <v>82</v>
      </c>
      <c r="U1851" t="s"/>
      <c r="V1851" t="s">
        <v>83</v>
      </c>
      <c r="W1851" t="s">
        <v>105</v>
      </c>
      <c r="X1851" t="s"/>
      <c r="Y1851" t="s">
        <v>85</v>
      </c>
      <c r="Z1851">
        <f>HYPERLINK("https://hotel-media.eclerx.com/savepage/tk_15459883361900747_sr_70.html","info")</f>
        <v/>
      </c>
      <c r="AA1851" t="n">
        <v>-7286434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/>
      <c r="AO1851" t="s"/>
      <c r="AP1851" t="n">
        <v>65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7286434</v>
      </c>
      <c r="AZ1851" t="s">
        <v>867</v>
      </c>
      <c r="BA1851" t="s"/>
      <c r="BB1851" t="n">
        <v>5027079</v>
      </c>
      <c r="BC1851" t="n">
        <v>42.6771</v>
      </c>
      <c r="BD1851" t="n">
        <v>42.6771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866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46.33</v>
      </c>
      <c r="L1852" t="s">
        <v>77</v>
      </c>
      <c r="M1852" t="s"/>
      <c r="N1852" t="s">
        <v>131</v>
      </c>
      <c r="O1852" t="s">
        <v>79</v>
      </c>
      <c r="P1852" t="s">
        <v>866</v>
      </c>
      <c r="Q1852" t="s"/>
      <c r="R1852" t="s">
        <v>80</v>
      </c>
      <c r="S1852" t="s">
        <v>356</v>
      </c>
      <c r="T1852" t="s">
        <v>82</v>
      </c>
      <c r="U1852" t="s"/>
      <c r="V1852" t="s">
        <v>83</v>
      </c>
      <c r="W1852" t="s">
        <v>105</v>
      </c>
      <c r="X1852" t="s"/>
      <c r="Y1852" t="s">
        <v>85</v>
      </c>
      <c r="Z1852">
        <f>HYPERLINK("https://hotel-media.eclerx.com/savepage/tk_15459883361900747_sr_70.html","info")</f>
        <v/>
      </c>
      <c r="AA1852" t="n">
        <v>-7286434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/>
      <c r="AO1852" t="s"/>
      <c r="AP1852" t="n">
        <v>65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7286434</v>
      </c>
      <c r="AZ1852" t="s">
        <v>867</v>
      </c>
      <c r="BA1852" t="s"/>
      <c r="BB1852" t="n">
        <v>5027079</v>
      </c>
      <c r="BC1852" t="n">
        <v>42.6771</v>
      </c>
      <c r="BD1852" t="n">
        <v>42.6771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866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46.33</v>
      </c>
      <c r="L1853" t="s">
        <v>77</v>
      </c>
      <c r="M1853" t="s"/>
      <c r="N1853" t="s">
        <v>206</v>
      </c>
      <c r="O1853" t="s">
        <v>79</v>
      </c>
      <c r="P1853" t="s">
        <v>866</v>
      </c>
      <c r="Q1853" t="s"/>
      <c r="R1853" t="s">
        <v>80</v>
      </c>
      <c r="S1853" t="s">
        <v>356</v>
      </c>
      <c r="T1853" t="s">
        <v>82</v>
      </c>
      <c r="U1853" t="s"/>
      <c r="V1853" t="s">
        <v>83</v>
      </c>
      <c r="W1853" t="s">
        <v>105</v>
      </c>
      <c r="X1853" t="s"/>
      <c r="Y1853" t="s">
        <v>85</v>
      </c>
      <c r="Z1853">
        <f>HYPERLINK("https://hotel-media.eclerx.com/savepage/tk_15459883361900747_sr_70.html","info")</f>
        <v/>
      </c>
      <c r="AA1853" t="n">
        <v>-7286434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/>
      <c r="AO1853" t="s"/>
      <c r="AP1853" t="n">
        <v>65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7286434</v>
      </c>
      <c r="AZ1853" t="s">
        <v>867</v>
      </c>
      <c r="BA1853" t="s"/>
      <c r="BB1853" t="n">
        <v>5027079</v>
      </c>
      <c r="BC1853" t="n">
        <v>42.6771</v>
      </c>
      <c r="BD1853" t="n">
        <v>42.6771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115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33.33</v>
      </c>
      <c r="L1854" t="s">
        <v>77</v>
      </c>
      <c r="M1854" t="s"/>
      <c r="N1854" t="s">
        <v>116</v>
      </c>
      <c r="O1854" t="s">
        <v>79</v>
      </c>
      <c r="P1854" t="s">
        <v>115</v>
      </c>
      <c r="Q1854" t="s"/>
      <c r="R1854" t="s">
        <v>117</v>
      </c>
      <c r="S1854" t="s">
        <v>118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HYPERLINK("https://hotel-media.eclerx.com/savepage/tk_15459882469491327_sr_71.html","info")</f>
        <v/>
      </c>
      <c r="AA1854" t="n">
        <v>-2329670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/>
      <c r="AO1854" t="s"/>
      <c r="AP1854" t="n">
        <v>46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2329670</v>
      </c>
      <c r="AZ1854" t="s">
        <v>119</v>
      </c>
      <c r="BA1854" t="s"/>
      <c r="BB1854" t="n">
        <v>749025</v>
      </c>
      <c r="BC1854" t="n">
        <v>42.6728</v>
      </c>
      <c r="BD1854" t="n">
        <v>42.6728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115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37.33</v>
      </c>
      <c r="L1855" t="s">
        <v>77</v>
      </c>
      <c r="M1855" t="s"/>
      <c r="N1855" t="s">
        <v>120</v>
      </c>
      <c r="O1855" t="s">
        <v>79</v>
      </c>
      <c r="P1855" t="s">
        <v>115</v>
      </c>
      <c r="Q1855" t="s"/>
      <c r="R1855" t="s">
        <v>117</v>
      </c>
      <c r="S1855" t="s">
        <v>121</v>
      </c>
      <c r="T1855" t="s">
        <v>82</v>
      </c>
      <c r="U1855" t="s"/>
      <c r="V1855" t="s">
        <v>83</v>
      </c>
      <c r="W1855" t="s">
        <v>105</v>
      </c>
      <c r="X1855" t="s"/>
      <c r="Y1855" t="s">
        <v>85</v>
      </c>
      <c r="Z1855">
        <f>HYPERLINK("https://hotel-media.eclerx.com/savepage/tk_15459882469491327_sr_71.html","info")</f>
        <v/>
      </c>
      <c r="AA1855" t="n">
        <v>-2329670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/>
      <c r="AO1855" t="s"/>
      <c r="AP1855" t="n">
        <v>46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2329670</v>
      </c>
      <c r="AZ1855" t="s">
        <v>119</v>
      </c>
      <c r="BA1855" t="s"/>
      <c r="BB1855" t="n">
        <v>749025</v>
      </c>
      <c r="BC1855" t="n">
        <v>42.6728</v>
      </c>
      <c r="BD1855" t="n">
        <v>42.6728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115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37.33</v>
      </c>
      <c r="L1856" t="s">
        <v>77</v>
      </c>
      <c r="M1856" t="s"/>
      <c r="N1856" t="s">
        <v>122</v>
      </c>
      <c r="O1856" t="s">
        <v>79</v>
      </c>
      <c r="P1856" t="s">
        <v>115</v>
      </c>
      <c r="Q1856" t="s"/>
      <c r="R1856" t="s">
        <v>117</v>
      </c>
      <c r="S1856" t="s">
        <v>121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HYPERLINK("https://hotel-media.eclerx.com/savepage/tk_15459882469491327_sr_71.html","info")</f>
        <v/>
      </c>
      <c r="AA1856" t="n">
        <v>-2329670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/>
      <c r="AO1856" t="s"/>
      <c r="AP1856" t="n">
        <v>46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2329670</v>
      </c>
      <c r="AZ1856" t="s">
        <v>119</v>
      </c>
      <c r="BA1856" t="s"/>
      <c r="BB1856" t="n">
        <v>749025</v>
      </c>
      <c r="BC1856" t="n">
        <v>42.6728</v>
      </c>
      <c r="BD1856" t="n">
        <v>42.6728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115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41</v>
      </c>
      <c r="L1857" t="s">
        <v>77</v>
      </c>
      <c r="M1857" t="s"/>
      <c r="N1857" t="s">
        <v>123</v>
      </c>
      <c r="O1857" t="s">
        <v>79</v>
      </c>
      <c r="P1857" t="s">
        <v>115</v>
      </c>
      <c r="Q1857" t="s"/>
      <c r="R1857" t="s">
        <v>117</v>
      </c>
      <c r="S1857" t="s">
        <v>98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HYPERLINK("https://hotel-media.eclerx.com/savepage/tk_15459882469491327_sr_71.html","info")</f>
        <v/>
      </c>
      <c r="AA1857" t="n">
        <v>-2329670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/>
      <c r="AO1857" t="s"/>
      <c r="AP1857" t="n">
        <v>46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2329670</v>
      </c>
      <c r="AZ1857" t="s">
        <v>119</v>
      </c>
      <c r="BA1857" t="s"/>
      <c r="BB1857" t="n">
        <v>749025</v>
      </c>
      <c r="BC1857" t="n">
        <v>42.6728</v>
      </c>
      <c r="BD1857" t="n">
        <v>42.6728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115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41.33</v>
      </c>
      <c r="L1858" t="s">
        <v>77</v>
      </c>
      <c r="M1858" t="s"/>
      <c r="N1858" t="s">
        <v>124</v>
      </c>
      <c r="O1858" t="s">
        <v>79</v>
      </c>
      <c r="P1858" t="s">
        <v>115</v>
      </c>
      <c r="Q1858" t="s"/>
      <c r="R1858" t="s">
        <v>117</v>
      </c>
      <c r="S1858" t="s">
        <v>125</v>
      </c>
      <c r="T1858" t="s">
        <v>82</v>
      </c>
      <c r="U1858" t="s"/>
      <c r="V1858" t="s">
        <v>83</v>
      </c>
      <c r="W1858" t="s">
        <v>105</v>
      </c>
      <c r="X1858" t="s"/>
      <c r="Y1858" t="s">
        <v>85</v>
      </c>
      <c r="Z1858">
        <f>HYPERLINK("https://hotel-media.eclerx.com/savepage/tk_15459882469491327_sr_71.html","info")</f>
        <v/>
      </c>
      <c r="AA1858" t="n">
        <v>-2329670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/>
      <c r="AO1858" t="s"/>
      <c r="AP1858" t="n">
        <v>46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2329670</v>
      </c>
      <c r="AZ1858" t="s">
        <v>119</v>
      </c>
      <c r="BA1858" t="s"/>
      <c r="BB1858" t="n">
        <v>749025</v>
      </c>
      <c r="BC1858" t="n">
        <v>42.6728</v>
      </c>
      <c r="BD1858" t="n">
        <v>42.6728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115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41.33</v>
      </c>
      <c r="L1859" t="s">
        <v>77</v>
      </c>
      <c r="M1859" t="s"/>
      <c r="N1859" t="s">
        <v>123</v>
      </c>
      <c r="O1859" t="s">
        <v>79</v>
      </c>
      <c r="P1859" t="s">
        <v>115</v>
      </c>
      <c r="Q1859" t="s"/>
      <c r="R1859" t="s">
        <v>117</v>
      </c>
      <c r="S1859" t="s">
        <v>125</v>
      </c>
      <c r="T1859" t="s">
        <v>82</v>
      </c>
      <c r="U1859" t="s"/>
      <c r="V1859" t="s">
        <v>83</v>
      </c>
      <c r="W1859" t="s">
        <v>105</v>
      </c>
      <c r="X1859" t="s"/>
      <c r="Y1859" t="s">
        <v>85</v>
      </c>
      <c r="Z1859">
        <f>HYPERLINK("https://hotel-media.eclerx.com/savepage/tk_15459882469491327_sr_71.html","info")</f>
        <v/>
      </c>
      <c r="AA1859" t="n">
        <v>-2329670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/>
      <c r="AO1859" t="s"/>
      <c r="AP1859" t="n">
        <v>46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2329670</v>
      </c>
      <c r="AZ1859" t="s">
        <v>119</v>
      </c>
      <c r="BA1859" t="s"/>
      <c r="BB1859" t="n">
        <v>749025</v>
      </c>
      <c r="BC1859" t="n">
        <v>42.6728</v>
      </c>
      <c r="BD1859" t="n">
        <v>42.6728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115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43.33</v>
      </c>
      <c r="L1860" t="s">
        <v>77</v>
      </c>
      <c r="M1860" t="s"/>
      <c r="N1860" t="s">
        <v>122</v>
      </c>
      <c r="O1860" t="s">
        <v>79</v>
      </c>
      <c r="P1860" t="s">
        <v>115</v>
      </c>
      <c r="Q1860" t="s"/>
      <c r="R1860" t="s">
        <v>117</v>
      </c>
      <c r="S1860" t="s">
        <v>126</v>
      </c>
      <c r="T1860" t="s">
        <v>82</v>
      </c>
      <c r="U1860" t="s"/>
      <c r="V1860" t="s">
        <v>83</v>
      </c>
      <c r="W1860" t="s">
        <v>105</v>
      </c>
      <c r="X1860" t="s"/>
      <c r="Y1860" t="s">
        <v>85</v>
      </c>
      <c r="Z1860">
        <f>HYPERLINK("https://hotel-media.eclerx.com/savepage/tk_15459882469491327_sr_71.html","info")</f>
        <v/>
      </c>
      <c r="AA1860" t="n">
        <v>-2329670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/>
      <c r="AO1860" t="s"/>
      <c r="AP1860" t="n">
        <v>46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2329670</v>
      </c>
      <c r="AZ1860" t="s">
        <v>119</v>
      </c>
      <c r="BA1860" t="s"/>
      <c r="BB1860" t="n">
        <v>749025</v>
      </c>
      <c r="BC1860" t="n">
        <v>42.6728</v>
      </c>
      <c r="BD1860" t="n">
        <v>42.6728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115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45.33</v>
      </c>
      <c r="L1861" t="s">
        <v>77</v>
      </c>
      <c r="M1861" t="s"/>
      <c r="N1861" t="s">
        <v>123</v>
      </c>
      <c r="O1861" t="s">
        <v>79</v>
      </c>
      <c r="P1861" t="s">
        <v>115</v>
      </c>
      <c r="Q1861" t="s"/>
      <c r="R1861" t="s">
        <v>117</v>
      </c>
      <c r="S1861" t="s">
        <v>127</v>
      </c>
      <c r="T1861" t="s">
        <v>82</v>
      </c>
      <c r="U1861" t="s"/>
      <c r="V1861" t="s">
        <v>83</v>
      </c>
      <c r="W1861" t="s">
        <v>105</v>
      </c>
      <c r="X1861" t="s"/>
      <c r="Y1861" t="s">
        <v>85</v>
      </c>
      <c r="Z1861">
        <f>HYPERLINK("https://hotel-media.eclerx.com/savepage/tk_15459882469491327_sr_71.html","info")</f>
        <v/>
      </c>
      <c r="AA1861" t="n">
        <v>-2329670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/>
      <c r="AO1861" t="s"/>
      <c r="AP1861" t="n">
        <v>46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2329670</v>
      </c>
      <c r="AZ1861" t="s">
        <v>119</v>
      </c>
      <c r="BA1861" t="s"/>
      <c r="BB1861" t="n">
        <v>749025</v>
      </c>
      <c r="BC1861" t="n">
        <v>42.6728</v>
      </c>
      <c r="BD1861" t="n">
        <v>42.6728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115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47.67</v>
      </c>
      <c r="L1862" t="s">
        <v>77</v>
      </c>
      <c r="M1862" t="s"/>
      <c r="N1862" t="s">
        <v>124</v>
      </c>
      <c r="O1862" t="s">
        <v>79</v>
      </c>
      <c r="P1862" t="s">
        <v>115</v>
      </c>
      <c r="Q1862" t="s"/>
      <c r="R1862" t="s">
        <v>117</v>
      </c>
      <c r="S1862" t="s">
        <v>128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HYPERLINK("https://hotel-media.eclerx.com/savepage/tk_15459882469491327_sr_71.html","info")</f>
        <v/>
      </c>
      <c r="AA1862" t="n">
        <v>-2329670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/>
      <c r="AO1862" t="s"/>
      <c r="AP1862" t="n">
        <v>46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2329670</v>
      </c>
      <c r="AZ1862" t="s">
        <v>119</v>
      </c>
      <c r="BA1862" t="s"/>
      <c r="BB1862" t="n">
        <v>749025</v>
      </c>
      <c r="BC1862" t="n">
        <v>42.6728</v>
      </c>
      <c r="BD1862" t="n">
        <v>42.6728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115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50.33</v>
      </c>
      <c r="L1863" t="s">
        <v>77</v>
      </c>
      <c r="M1863" t="s"/>
      <c r="N1863" t="s">
        <v>124</v>
      </c>
      <c r="O1863" t="s">
        <v>79</v>
      </c>
      <c r="P1863" t="s">
        <v>115</v>
      </c>
      <c r="Q1863" t="s"/>
      <c r="R1863" t="s">
        <v>117</v>
      </c>
      <c r="S1863" t="s">
        <v>129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HYPERLINK("https://hotel-media.eclerx.com/savepage/tk_15459882469491327_sr_71.html","info")</f>
        <v/>
      </c>
      <c r="AA1863" t="n">
        <v>-2329670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/>
      <c r="AO1863" t="s"/>
      <c r="AP1863" t="n">
        <v>46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2329670</v>
      </c>
      <c r="AZ1863" t="s">
        <v>119</v>
      </c>
      <c r="BA1863" t="s"/>
      <c r="BB1863" t="n">
        <v>749025</v>
      </c>
      <c r="BC1863" t="n">
        <v>42.6728</v>
      </c>
      <c r="BD1863" t="n">
        <v>42.6728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914</v>
      </c>
      <c r="F1864" t="s"/>
      <c r="G1864" t="s">
        <v>74</v>
      </c>
      <c r="H1864" t="s">
        <v>75</v>
      </c>
      <c r="I1864" t="s"/>
      <c r="J1864" t="s">
        <v>76</v>
      </c>
      <c r="K1864" t="n">
        <v>55.33</v>
      </c>
      <c r="L1864" t="s">
        <v>77</v>
      </c>
      <c r="M1864" t="s"/>
      <c r="N1864" t="s">
        <v>915</v>
      </c>
      <c r="O1864" t="s">
        <v>79</v>
      </c>
      <c r="P1864" t="s">
        <v>914</v>
      </c>
      <c r="Q1864" t="s"/>
      <c r="R1864" t="s">
        <v>162</v>
      </c>
      <c r="S1864" t="s">
        <v>273</v>
      </c>
      <c r="T1864" t="s">
        <v>82</v>
      </c>
      <c r="U1864" t="s"/>
      <c r="V1864" t="s">
        <v>83</v>
      </c>
      <c r="W1864" t="s">
        <v>105</v>
      </c>
      <c r="X1864" t="s"/>
      <c r="Y1864" t="s">
        <v>85</v>
      </c>
      <c r="Z1864">
        <f>HYPERLINK("https://hotel-media.eclerx.com/savepage/tk_15459884063800497_sr_70.html","info")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/>
      <c r="AO1864" t="s"/>
      <c r="AP1864" t="n">
        <v>80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s"/>
      <c r="AZ1864" t="s"/>
      <c r="BA1864" t="s"/>
      <c r="BB1864" t="n">
        <v>112058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914</v>
      </c>
      <c r="F1865" t="s"/>
      <c r="G1865" t="s">
        <v>74</v>
      </c>
      <c r="H1865" t="s">
        <v>75</v>
      </c>
      <c r="I1865" t="s"/>
      <c r="J1865" t="s">
        <v>76</v>
      </c>
      <c r="K1865" t="n">
        <v>55.33</v>
      </c>
      <c r="L1865" t="s">
        <v>77</v>
      </c>
      <c r="M1865" t="s"/>
      <c r="N1865" t="s">
        <v>888</v>
      </c>
      <c r="O1865" t="s">
        <v>79</v>
      </c>
      <c r="P1865" t="s">
        <v>914</v>
      </c>
      <c r="Q1865" t="s"/>
      <c r="R1865" t="s">
        <v>162</v>
      </c>
      <c r="S1865" t="s">
        <v>273</v>
      </c>
      <c r="T1865" t="s">
        <v>82</v>
      </c>
      <c r="U1865" t="s"/>
      <c r="V1865" t="s">
        <v>83</v>
      </c>
      <c r="W1865" t="s">
        <v>105</v>
      </c>
      <c r="X1865" t="s"/>
      <c r="Y1865" t="s">
        <v>85</v>
      </c>
      <c r="Z1865">
        <f>HYPERLINK("https://hotel-media.eclerx.com/savepage/tk_15459884063800497_sr_70.html","info")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/>
      <c r="AO1865" t="s"/>
      <c r="AP1865" t="n">
        <v>80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s"/>
      <c r="AZ1865" t="s"/>
      <c r="BA1865" t="s"/>
      <c r="BB1865" t="n">
        <v>112058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914</v>
      </c>
      <c r="F1866" t="s"/>
      <c r="G1866" t="s">
        <v>74</v>
      </c>
      <c r="H1866" t="s">
        <v>75</v>
      </c>
      <c r="I1866" t="s"/>
      <c r="J1866" t="s">
        <v>76</v>
      </c>
      <c r="K1866" t="n">
        <v>61</v>
      </c>
      <c r="L1866" t="s">
        <v>77</v>
      </c>
      <c r="M1866" t="s"/>
      <c r="N1866" t="s">
        <v>916</v>
      </c>
      <c r="O1866" t="s">
        <v>79</v>
      </c>
      <c r="P1866" t="s">
        <v>914</v>
      </c>
      <c r="Q1866" t="s"/>
      <c r="R1866" t="s">
        <v>162</v>
      </c>
      <c r="S1866" t="s">
        <v>236</v>
      </c>
      <c r="T1866" t="s">
        <v>82</v>
      </c>
      <c r="U1866" t="s"/>
      <c r="V1866" t="s">
        <v>83</v>
      </c>
      <c r="W1866" t="s">
        <v>105</v>
      </c>
      <c r="X1866" t="s"/>
      <c r="Y1866" t="s">
        <v>85</v>
      </c>
      <c r="Z1866">
        <f>HYPERLINK("https://hotel-media.eclerx.com/savepage/tk_15459884063800497_sr_70.html","info")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/>
      <c r="AO1866" t="s"/>
      <c r="AP1866" t="n">
        <v>80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s"/>
      <c r="AZ1866" t="s"/>
      <c r="BA1866" t="s"/>
      <c r="BB1866" t="n">
        <v>112058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914</v>
      </c>
      <c r="F1867" t="s"/>
      <c r="G1867" t="s">
        <v>74</v>
      </c>
      <c r="H1867" t="s">
        <v>75</v>
      </c>
      <c r="I1867" t="s"/>
      <c r="J1867" t="s">
        <v>76</v>
      </c>
      <c r="K1867" t="n">
        <v>61</v>
      </c>
      <c r="L1867" t="s">
        <v>77</v>
      </c>
      <c r="M1867" t="s"/>
      <c r="N1867" t="s">
        <v>443</v>
      </c>
      <c r="O1867" t="s">
        <v>79</v>
      </c>
      <c r="P1867" t="s">
        <v>914</v>
      </c>
      <c r="Q1867" t="s"/>
      <c r="R1867" t="s">
        <v>162</v>
      </c>
      <c r="S1867" t="s">
        <v>236</v>
      </c>
      <c r="T1867" t="s">
        <v>82</v>
      </c>
      <c r="U1867" t="s"/>
      <c r="V1867" t="s">
        <v>83</v>
      </c>
      <c r="W1867" t="s">
        <v>105</v>
      </c>
      <c r="X1867" t="s"/>
      <c r="Y1867" t="s">
        <v>85</v>
      </c>
      <c r="Z1867">
        <f>HYPERLINK("https://hotel-media.eclerx.com/savepage/tk_15459884063800497_sr_70.html","info")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/>
      <c r="AO1867" t="s"/>
      <c r="AP1867" t="n">
        <v>80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s"/>
      <c r="AZ1867" t="s"/>
      <c r="BA1867" t="s"/>
      <c r="BB1867" t="n">
        <v>112058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914</v>
      </c>
      <c r="F1868" t="s"/>
      <c r="G1868" t="s">
        <v>74</v>
      </c>
      <c r="H1868" t="s">
        <v>75</v>
      </c>
      <c r="I1868" t="s"/>
      <c r="J1868" t="s">
        <v>76</v>
      </c>
      <c r="K1868" t="n">
        <v>61</v>
      </c>
      <c r="L1868" t="s">
        <v>77</v>
      </c>
      <c r="M1868" t="s"/>
      <c r="N1868" t="s">
        <v>525</v>
      </c>
      <c r="O1868" t="s">
        <v>79</v>
      </c>
      <c r="P1868" t="s">
        <v>914</v>
      </c>
      <c r="Q1868" t="s"/>
      <c r="R1868" t="s">
        <v>162</v>
      </c>
      <c r="S1868" t="s">
        <v>236</v>
      </c>
      <c r="T1868" t="s">
        <v>82</v>
      </c>
      <c r="U1868" t="s"/>
      <c r="V1868" t="s">
        <v>83</v>
      </c>
      <c r="W1868" t="s">
        <v>105</v>
      </c>
      <c r="X1868" t="s"/>
      <c r="Y1868" t="s">
        <v>85</v>
      </c>
      <c r="Z1868">
        <f>HYPERLINK("https://hotel-media.eclerx.com/savepage/tk_15459884063800497_sr_70.html","info")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/>
      <c r="AO1868" t="s"/>
      <c r="AP1868" t="n">
        <v>80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s"/>
      <c r="AZ1868" t="s"/>
      <c r="BA1868" t="s"/>
      <c r="BB1868" t="n">
        <v>112058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914</v>
      </c>
      <c r="F1869" t="s"/>
      <c r="G1869" t="s">
        <v>74</v>
      </c>
      <c r="H1869" t="s">
        <v>75</v>
      </c>
      <c r="I1869" t="s"/>
      <c r="J1869" t="s">
        <v>76</v>
      </c>
      <c r="K1869" t="n">
        <v>61.33</v>
      </c>
      <c r="L1869" t="s">
        <v>77</v>
      </c>
      <c r="M1869" t="s"/>
      <c r="N1869" t="s">
        <v>888</v>
      </c>
      <c r="O1869" t="s">
        <v>79</v>
      </c>
      <c r="P1869" t="s">
        <v>914</v>
      </c>
      <c r="Q1869" t="s"/>
      <c r="R1869" t="s">
        <v>162</v>
      </c>
      <c r="S1869" t="s">
        <v>635</v>
      </c>
      <c r="T1869" t="s">
        <v>82</v>
      </c>
      <c r="U1869" t="s"/>
      <c r="V1869" t="s">
        <v>83</v>
      </c>
      <c r="W1869" t="s">
        <v>105</v>
      </c>
      <c r="X1869" t="s"/>
      <c r="Y1869" t="s">
        <v>85</v>
      </c>
      <c r="Z1869">
        <f>HYPERLINK("https://hotel-media.eclerx.com/savepage/tk_15459884063800497_sr_70.html","info")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/>
      <c r="AO1869" t="s"/>
      <c r="AP1869" t="n">
        <v>80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s"/>
      <c r="AZ1869" t="s"/>
      <c r="BA1869" t="s"/>
      <c r="BB1869" t="n">
        <v>112058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914</v>
      </c>
      <c r="F1870" t="s"/>
      <c r="G1870" t="s">
        <v>74</v>
      </c>
      <c r="H1870" t="s">
        <v>75</v>
      </c>
      <c r="I1870" t="s"/>
      <c r="J1870" t="s">
        <v>76</v>
      </c>
      <c r="K1870" t="n">
        <v>61.33</v>
      </c>
      <c r="L1870" t="s">
        <v>77</v>
      </c>
      <c r="M1870" t="s"/>
      <c r="N1870" t="s">
        <v>915</v>
      </c>
      <c r="O1870" t="s">
        <v>79</v>
      </c>
      <c r="P1870" t="s">
        <v>914</v>
      </c>
      <c r="Q1870" t="s"/>
      <c r="R1870" t="s">
        <v>162</v>
      </c>
      <c r="S1870" t="s">
        <v>635</v>
      </c>
      <c r="T1870" t="s">
        <v>82</v>
      </c>
      <c r="U1870" t="s"/>
      <c r="V1870" t="s">
        <v>83</v>
      </c>
      <c r="W1870" t="s">
        <v>105</v>
      </c>
      <c r="X1870" t="s"/>
      <c r="Y1870" t="s">
        <v>85</v>
      </c>
      <c r="Z1870">
        <f>HYPERLINK("https://hotel-media.eclerx.com/savepage/tk_15459884063800497_sr_70.html","info")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/>
      <c r="AO1870" t="s"/>
      <c r="AP1870" t="n">
        <v>80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s"/>
      <c r="AZ1870" t="s"/>
      <c r="BA1870" t="s"/>
      <c r="BB1870" t="n">
        <v>112058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914</v>
      </c>
      <c r="F1871" t="s"/>
      <c r="G1871" t="s">
        <v>74</v>
      </c>
      <c r="H1871" t="s">
        <v>75</v>
      </c>
      <c r="I1871" t="s"/>
      <c r="J1871" t="s">
        <v>76</v>
      </c>
      <c r="K1871" t="n">
        <v>68</v>
      </c>
      <c r="L1871" t="s">
        <v>77</v>
      </c>
      <c r="M1871" t="s"/>
      <c r="N1871" t="s">
        <v>443</v>
      </c>
      <c r="O1871" t="s">
        <v>79</v>
      </c>
      <c r="P1871" t="s">
        <v>914</v>
      </c>
      <c r="Q1871" t="s"/>
      <c r="R1871" t="s">
        <v>162</v>
      </c>
      <c r="S1871" t="s">
        <v>302</v>
      </c>
      <c r="T1871" t="s">
        <v>82</v>
      </c>
      <c r="U1871" t="s"/>
      <c r="V1871" t="s">
        <v>83</v>
      </c>
      <c r="W1871" t="s">
        <v>105</v>
      </c>
      <c r="X1871" t="s"/>
      <c r="Y1871" t="s">
        <v>85</v>
      </c>
      <c r="Z1871">
        <f>HYPERLINK("https://hotel-media.eclerx.com/savepage/tk_15459884063800497_sr_70.html","info")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/>
      <c r="AO1871" t="s"/>
      <c r="AP1871" t="n">
        <v>80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s"/>
      <c r="AZ1871" t="s"/>
      <c r="BA1871" t="s"/>
      <c r="BB1871" t="n">
        <v>112058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914</v>
      </c>
      <c r="F1872" t="s"/>
      <c r="G1872" t="s">
        <v>74</v>
      </c>
      <c r="H1872" t="s">
        <v>75</v>
      </c>
      <c r="I1872" t="s"/>
      <c r="J1872" t="s">
        <v>76</v>
      </c>
      <c r="K1872" t="n">
        <v>68</v>
      </c>
      <c r="L1872" t="s">
        <v>77</v>
      </c>
      <c r="M1872" t="s"/>
      <c r="N1872" t="s">
        <v>525</v>
      </c>
      <c r="O1872" t="s">
        <v>79</v>
      </c>
      <c r="P1872" t="s">
        <v>914</v>
      </c>
      <c r="Q1872" t="s"/>
      <c r="R1872" t="s">
        <v>162</v>
      </c>
      <c r="S1872" t="s">
        <v>302</v>
      </c>
      <c r="T1872" t="s">
        <v>82</v>
      </c>
      <c r="U1872" t="s"/>
      <c r="V1872" t="s">
        <v>83</v>
      </c>
      <c r="W1872" t="s">
        <v>105</v>
      </c>
      <c r="X1872" t="s"/>
      <c r="Y1872" t="s">
        <v>85</v>
      </c>
      <c r="Z1872">
        <f>HYPERLINK("https://hotel-media.eclerx.com/savepage/tk_15459884063800497_sr_70.html","info")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/>
      <c r="AO1872" t="s"/>
      <c r="AP1872" t="n">
        <v>80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s"/>
      <c r="AZ1872" t="s"/>
      <c r="BA1872" t="s"/>
      <c r="BB1872" t="n">
        <v>112058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914</v>
      </c>
      <c r="F1873" t="s"/>
      <c r="G1873" t="s">
        <v>74</v>
      </c>
      <c r="H1873" t="s">
        <v>75</v>
      </c>
      <c r="I1873" t="s"/>
      <c r="J1873" t="s">
        <v>76</v>
      </c>
      <c r="K1873" t="n">
        <v>68</v>
      </c>
      <c r="L1873" t="s">
        <v>77</v>
      </c>
      <c r="M1873" t="s"/>
      <c r="N1873" t="s">
        <v>916</v>
      </c>
      <c r="O1873" t="s">
        <v>79</v>
      </c>
      <c r="P1873" t="s">
        <v>914</v>
      </c>
      <c r="Q1873" t="s"/>
      <c r="R1873" t="s">
        <v>162</v>
      </c>
      <c r="S1873" t="s">
        <v>302</v>
      </c>
      <c r="T1873" t="s">
        <v>82</v>
      </c>
      <c r="U1873" t="s"/>
      <c r="V1873" t="s">
        <v>83</v>
      </c>
      <c r="W1873" t="s">
        <v>105</v>
      </c>
      <c r="X1873" t="s"/>
      <c r="Y1873" t="s">
        <v>85</v>
      </c>
      <c r="Z1873">
        <f>HYPERLINK("https://hotel-media.eclerx.com/savepage/tk_15459884063800497_sr_70.html","info")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/>
      <c r="AO1873" t="s"/>
      <c r="AP1873" t="n">
        <v>80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s"/>
      <c r="AZ1873" t="s"/>
      <c r="BA1873" t="s"/>
      <c r="BB1873" t="n">
        <v>112058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914</v>
      </c>
      <c r="F1874" t="s"/>
      <c r="G1874" t="s">
        <v>74</v>
      </c>
      <c r="H1874" t="s">
        <v>75</v>
      </c>
      <c r="I1874" t="s"/>
      <c r="J1874" t="s">
        <v>76</v>
      </c>
      <c r="K1874" t="n">
        <v>68.33</v>
      </c>
      <c r="L1874" t="s">
        <v>77</v>
      </c>
      <c r="M1874" t="s"/>
      <c r="N1874" t="s">
        <v>915</v>
      </c>
      <c r="O1874" t="s">
        <v>79</v>
      </c>
      <c r="P1874" t="s">
        <v>914</v>
      </c>
      <c r="Q1874" t="s"/>
      <c r="R1874" t="s">
        <v>162</v>
      </c>
      <c r="S1874" t="s">
        <v>520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HYPERLINK("https://hotel-media.eclerx.com/savepage/tk_15459884063800497_sr_70.html","info")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/>
      <c r="AO1874" t="s"/>
      <c r="AP1874" t="n">
        <v>80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s"/>
      <c r="AZ1874" t="s"/>
      <c r="BA1874" t="s"/>
      <c r="BB1874" t="n">
        <v>112058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914</v>
      </c>
      <c r="F1875" t="s"/>
      <c r="G1875" t="s">
        <v>74</v>
      </c>
      <c r="H1875" t="s">
        <v>75</v>
      </c>
      <c r="I1875" t="s"/>
      <c r="J1875" t="s">
        <v>76</v>
      </c>
      <c r="K1875" t="n">
        <v>68.33</v>
      </c>
      <c r="L1875" t="s">
        <v>77</v>
      </c>
      <c r="M1875" t="s"/>
      <c r="N1875" t="s">
        <v>888</v>
      </c>
      <c r="O1875" t="s">
        <v>79</v>
      </c>
      <c r="P1875" t="s">
        <v>914</v>
      </c>
      <c r="Q1875" t="s"/>
      <c r="R1875" t="s">
        <v>162</v>
      </c>
      <c r="S1875" t="s">
        <v>520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HYPERLINK("https://hotel-media.eclerx.com/savepage/tk_15459884063800497_sr_70.html","info")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/>
      <c r="AO1875" t="s"/>
      <c r="AP1875" t="n">
        <v>80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s"/>
      <c r="AZ1875" t="s"/>
      <c r="BA1875" t="s"/>
      <c r="BB1875" t="n">
        <v>112058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914</v>
      </c>
      <c r="F1876" t="s"/>
      <c r="G1876" t="s">
        <v>74</v>
      </c>
      <c r="H1876" t="s">
        <v>75</v>
      </c>
      <c r="I1876" t="s"/>
      <c r="J1876" t="s">
        <v>76</v>
      </c>
      <c r="K1876" t="n">
        <v>74.33</v>
      </c>
      <c r="L1876" t="s">
        <v>77</v>
      </c>
      <c r="M1876" t="s"/>
      <c r="N1876" t="s">
        <v>525</v>
      </c>
      <c r="O1876" t="s">
        <v>79</v>
      </c>
      <c r="P1876" t="s">
        <v>914</v>
      </c>
      <c r="Q1876" t="s"/>
      <c r="R1876" t="s">
        <v>162</v>
      </c>
      <c r="S1876" t="s">
        <v>304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HYPERLINK("https://hotel-media.eclerx.com/savepage/tk_15459884063800497_sr_70.html","info")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/>
      <c r="AO1876" t="s"/>
      <c r="AP1876" t="n">
        <v>80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s"/>
      <c r="AZ1876" t="s"/>
      <c r="BA1876" t="s"/>
      <c r="BB1876" t="n">
        <v>112058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914</v>
      </c>
      <c r="F1877" t="s"/>
      <c r="G1877" t="s">
        <v>74</v>
      </c>
      <c r="H1877" t="s">
        <v>75</v>
      </c>
      <c r="I1877" t="s"/>
      <c r="J1877" t="s">
        <v>76</v>
      </c>
      <c r="K1877" t="n">
        <v>74.33</v>
      </c>
      <c r="L1877" t="s">
        <v>77</v>
      </c>
      <c r="M1877" t="s"/>
      <c r="N1877" t="s">
        <v>443</v>
      </c>
      <c r="O1877" t="s">
        <v>79</v>
      </c>
      <c r="P1877" t="s">
        <v>914</v>
      </c>
      <c r="Q1877" t="s"/>
      <c r="R1877" t="s">
        <v>162</v>
      </c>
      <c r="S1877" t="s">
        <v>304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HYPERLINK("https://hotel-media.eclerx.com/savepage/tk_15459884063800497_sr_70.html","info")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/>
      <c r="AO1877" t="s"/>
      <c r="AP1877" t="n">
        <v>80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s"/>
      <c r="AZ1877" t="s"/>
      <c r="BA1877" t="s"/>
      <c r="BB1877" t="n">
        <v>112058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914</v>
      </c>
      <c r="F1878" t="s"/>
      <c r="G1878" t="s">
        <v>74</v>
      </c>
      <c r="H1878" t="s">
        <v>75</v>
      </c>
      <c r="I1878" t="s"/>
      <c r="J1878" t="s">
        <v>76</v>
      </c>
      <c r="K1878" t="n">
        <v>74.33</v>
      </c>
      <c r="L1878" t="s">
        <v>77</v>
      </c>
      <c r="M1878" t="s"/>
      <c r="N1878" t="s">
        <v>916</v>
      </c>
      <c r="O1878" t="s">
        <v>79</v>
      </c>
      <c r="P1878" t="s">
        <v>914</v>
      </c>
      <c r="Q1878" t="s"/>
      <c r="R1878" t="s">
        <v>162</v>
      </c>
      <c r="S1878" t="s">
        <v>304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HYPERLINK("https://hotel-media.eclerx.com/savepage/tk_15459884063800497_sr_70.html","info")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/>
      <c r="AO1878" t="s"/>
      <c r="AP1878" t="n">
        <v>80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s"/>
      <c r="AZ1878" t="s"/>
      <c r="BA1878" t="s"/>
      <c r="BB1878" t="n">
        <v>112058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914</v>
      </c>
      <c r="F1879" t="s"/>
      <c r="G1879" t="s">
        <v>74</v>
      </c>
      <c r="H1879" t="s">
        <v>75</v>
      </c>
      <c r="I1879" t="s"/>
      <c r="J1879" t="s">
        <v>76</v>
      </c>
      <c r="K1879" t="n">
        <v>90</v>
      </c>
      <c r="L1879" t="s">
        <v>77</v>
      </c>
      <c r="M1879" t="s"/>
      <c r="N1879" t="s">
        <v>888</v>
      </c>
      <c r="O1879" t="s">
        <v>79</v>
      </c>
      <c r="P1879" t="s">
        <v>914</v>
      </c>
      <c r="Q1879" t="s"/>
      <c r="R1879" t="s">
        <v>162</v>
      </c>
      <c r="S1879" t="s">
        <v>917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HYPERLINK("https://hotel-media.eclerx.com/savepage/tk_15459884063800497_sr_70.html","info")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/>
      <c r="AO1879" t="s"/>
      <c r="AP1879" t="n">
        <v>80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s"/>
      <c r="AZ1879" t="s"/>
      <c r="BA1879" t="s"/>
      <c r="BB1879" t="n">
        <v>112058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914</v>
      </c>
      <c r="F1880" t="s"/>
      <c r="G1880" t="s">
        <v>74</v>
      </c>
      <c r="H1880" t="s">
        <v>75</v>
      </c>
      <c r="I1880" t="s"/>
      <c r="J1880" t="s">
        <v>76</v>
      </c>
      <c r="K1880" t="n">
        <v>90</v>
      </c>
      <c r="L1880" t="s">
        <v>77</v>
      </c>
      <c r="M1880" t="s"/>
      <c r="N1880" t="s">
        <v>915</v>
      </c>
      <c r="O1880" t="s">
        <v>79</v>
      </c>
      <c r="P1880" t="s">
        <v>914</v>
      </c>
      <c r="Q1880" t="s"/>
      <c r="R1880" t="s">
        <v>162</v>
      </c>
      <c r="S1880" t="s">
        <v>917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HYPERLINK("https://hotel-media.eclerx.com/savepage/tk_15459884063800497_sr_70.html","info")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/>
      <c r="AO1880" t="s"/>
      <c r="AP1880" t="n">
        <v>80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s"/>
      <c r="AZ1880" t="s"/>
      <c r="BA1880" t="s"/>
      <c r="BB1880" t="n">
        <v>112058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914</v>
      </c>
      <c r="F1881" t="s"/>
      <c r="G1881" t="s">
        <v>74</v>
      </c>
      <c r="H1881" t="s">
        <v>75</v>
      </c>
      <c r="I1881" t="s"/>
      <c r="J1881" t="s">
        <v>76</v>
      </c>
      <c r="K1881" t="n">
        <v>96.33</v>
      </c>
      <c r="L1881" t="s">
        <v>77</v>
      </c>
      <c r="M1881" t="s"/>
      <c r="N1881" t="s">
        <v>525</v>
      </c>
      <c r="O1881" t="s">
        <v>79</v>
      </c>
      <c r="P1881" t="s">
        <v>914</v>
      </c>
      <c r="Q1881" t="s"/>
      <c r="R1881" t="s">
        <v>162</v>
      </c>
      <c r="S1881" t="s">
        <v>918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HYPERLINK("https://hotel-media.eclerx.com/savepage/tk_15459884063800497_sr_70.html","info")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/>
      <c r="AO1881" t="s"/>
      <c r="AP1881" t="n">
        <v>80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s"/>
      <c r="AZ1881" t="s"/>
      <c r="BA1881" t="s"/>
      <c r="BB1881" t="n">
        <v>112058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914</v>
      </c>
      <c r="F1882" t="s"/>
      <c r="G1882" t="s">
        <v>74</v>
      </c>
      <c r="H1882" t="s">
        <v>75</v>
      </c>
      <c r="I1882" t="s"/>
      <c r="J1882" t="s">
        <v>76</v>
      </c>
      <c r="K1882" t="n">
        <v>96.33</v>
      </c>
      <c r="L1882" t="s">
        <v>77</v>
      </c>
      <c r="M1882" t="s"/>
      <c r="N1882" t="s">
        <v>443</v>
      </c>
      <c r="O1882" t="s">
        <v>79</v>
      </c>
      <c r="P1882" t="s">
        <v>914</v>
      </c>
      <c r="Q1882" t="s"/>
      <c r="R1882" t="s">
        <v>162</v>
      </c>
      <c r="S1882" t="s">
        <v>918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HYPERLINK("https://hotel-media.eclerx.com/savepage/tk_15459884063800497_sr_70.html","info")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/>
      <c r="AO1882" t="s"/>
      <c r="AP1882" t="n">
        <v>80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s"/>
      <c r="AZ1882" t="s"/>
      <c r="BA1882" t="s"/>
      <c r="BB1882" t="n">
        <v>112058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914</v>
      </c>
      <c r="F1883" t="s"/>
      <c r="G1883" t="s">
        <v>74</v>
      </c>
      <c r="H1883" t="s">
        <v>75</v>
      </c>
      <c r="I1883" t="s"/>
      <c r="J1883" t="s">
        <v>76</v>
      </c>
      <c r="K1883" t="n">
        <v>96.33</v>
      </c>
      <c r="L1883" t="s">
        <v>77</v>
      </c>
      <c r="M1883" t="s"/>
      <c r="N1883" t="s">
        <v>916</v>
      </c>
      <c r="O1883" t="s">
        <v>79</v>
      </c>
      <c r="P1883" t="s">
        <v>914</v>
      </c>
      <c r="Q1883" t="s"/>
      <c r="R1883" t="s">
        <v>162</v>
      </c>
      <c r="S1883" t="s">
        <v>918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HYPERLINK("https://hotel-media.eclerx.com/savepage/tk_15459884063800497_sr_70.html","info")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/>
      <c r="AO1883" t="s"/>
      <c r="AP1883" t="n">
        <v>80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s"/>
      <c r="AZ1883" t="s"/>
      <c r="BA1883" t="s"/>
      <c r="BB1883" t="n">
        <v>112058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859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35.67</v>
      </c>
      <c r="L1884" t="s">
        <v>77</v>
      </c>
      <c r="M1884" t="s"/>
      <c r="N1884" t="s">
        <v>210</v>
      </c>
      <c r="O1884" t="s">
        <v>79</v>
      </c>
      <c r="P1884" t="s">
        <v>859</v>
      </c>
      <c r="Q1884" t="s"/>
      <c r="R1884" t="s">
        <v>80</v>
      </c>
      <c r="S1884" t="s">
        <v>267</v>
      </c>
      <c r="T1884" t="s">
        <v>82</v>
      </c>
      <c r="U1884" t="s"/>
      <c r="V1884" t="s">
        <v>83</v>
      </c>
      <c r="W1884" t="s">
        <v>105</v>
      </c>
      <c r="X1884" t="s"/>
      <c r="Y1884" t="s">
        <v>85</v>
      </c>
      <c r="Z1884">
        <f>HYPERLINK("https://hotel-media.eclerx.com/savepage/tk_15459880669057667_sr_70.html","info")</f>
        <v/>
      </c>
      <c r="AA1884" t="n">
        <v>-2329279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106</v>
      </c>
      <c r="AL1884" t="s"/>
      <c r="AM1884" t="s"/>
      <c r="AN1884" t="s"/>
      <c r="AO1884" t="s"/>
      <c r="AP1884" t="n">
        <v>8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2329279</v>
      </c>
      <c r="AZ1884" t="s">
        <v>860</v>
      </c>
      <c r="BA1884" t="s"/>
      <c r="BB1884" t="n">
        <v>871653</v>
      </c>
      <c r="BC1884" t="n">
        <v>42.6959</v>
      </c>
      <c r="BD1884" t="n">
        <v>42.6959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859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35.67</v>
      </c>
      <c r="L1885" t="s">
        <v>77</v>
      </c>
      <c r="M1885" t="s"/>
      <c r="N1885" t="s">
        <v>861</v>
      </c>
      <c r="O1885" t="s">
        <v>79</v>
      </c>
      <c r="P1885" t="s">
        <v>859</v>
      </c>
      <c r="Q1885" t="s"/>
      <c r="R1885" t="s">
        <v>80</v>
      </c>
      <c r="S1885" t="s">
        <v>267</v>
      </c>
      <c r="T1885" t="s">
        <v>82</v>
      </c>
      <c r="U1885" t="s"/>
      <c r="V1885" t="s">
        <v>83</v>
      </c>
      <c r="W1885" t="s">
        <v>105</v>
      </c>
      <c r="X1885" t="s"/>
      <c r="Y1885" t="s">
        <v>85</v>
      </c>
      <c r="Z1885">
        <f>HYPERLINK("https://hotel-media.eclerx.com/savepage/tk_15459880669057667_sr_70.html","info")</f>
        <v/>
      </c>
      <c r="AA1885" t="n">
        <v>-2329279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106</v>
      </c>
      <c r="AL1885" t="s"/>
      <c r="AM1885" t="s"/>
      <c r="AN1885" t="s"/>
      <c r="AO1885" t="s"/>
      <c r="AP1885" t="n">
        <v>8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2329279</v>
      </c>
      <c r="AZ1885" t="s">
        <v>860</v>
      </c>
      <c r="BA1885" t="s"/>
      <c r="BB1885" t="n">
        <v>871653</v>
      </c>
      <c r="BC1885" t="n">
        <v>42.6959</v>
      </c>
      <c r="BD1885" t="n">
        <v>42.6959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859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39.67</v>
      </c>
      <c r="L1886" t="s">
        <v>77</v>
      </c>
      <c r="M1886" t="s"/>
      <c r="N1886" t="s">
        <v>861</v>
      </c>
      <c r="O1886" t="s">
        <v>79</v>
      </c>
      <c r="P1886" t="s">
        <v>859</v>
      </c>
      <c r="Q1886" t="s"/>
      <c r="R1886" t="s">
        <v>80</v>
      </c>
      <c r="S1886" t="s">
        <v>508</v>
      </c>
      <c r="T1886" t="s">
        <v>82</v>
      </c>
      <c r="U1886" t="s"/>
      <c r="V1886" t="s">
        <v>83</v>
      </c>
      <c r="W1886" t="s">
        <v>105</v>
      </c>
      <c r="X1886" t="s"/>
      <c r="Y1886" t="s">
        <v>85</v>
      </c>
      <c r="Z1886">
        <f>HYPERLINK("https://hotel-media.eclerx.com/savepage/tk_15459880669057667_sr_70.html","info")</f>
        <v/>
      </c>
      <c r="AA1886" t="n">
        <v>-2329279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106</v>
      </c>
      <c r="AL1886" t="s"/>
      <c r="AM1886" t="s"/>
      <c r="AN1886" t="s"/>
      <c r="AO1886" t="s"/>
      <c r="AP1886" t="n">
        <v>8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2329279</v>
      </c>
      <c r="AZ1886" t="s">
        <v>860</v>
      </c>
      <c r="BA1886" t="s"/>
      <c r="BB1886" t="n">
        <v>871653</v>
      </c>
      <c r="BC1886" t="n">
        <v>42.6959</v>
      </c>
      <c r="BD1886" t="n">
        <v>42.6959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859</v>
      </c>
      <c r="F1887" t="n">
        <v>-1</v>
      </c>
      <c r="G1887" t="s">
        <v>74</v>
      </c>
      <c r="H1887" t="s">
        <v>75</v>
      </c>
      <c r="I1887" t="s"/>
      <c r="J1887" t="s">
        <v>76</v>
      </c>
      <c r="K1887" t="n">
        <v>40.67</v>
      </c>
      <c r="L1887" t="s">
        <v>77</v>
      </c>
      <c r="M1887" t="s"/>
      <c r="N1887" t="s">
        <v>862</v>
      </c>
      <c r="O1887" t="s">
        <v>79</v>
      </c>
      <c r="P1887" t="s">
        <v>859</v>
      </c>
      <c r="Q1887" t="s"/>
      <c r="R1887" t="s">
        <v>80</v>
      </c>
      <c r="S1887" t="s">
        <v>313</v>
      </c>
      <c r="T1887" t="s">
        <v>82</v>
      </c>
      <c r="U1887" t="s"/>
      <c r="V1887" t="s">
        <v>83</v>
      </c>
      <c r="W1887" t="s">
        <v>105</v>
      </c>
      <c r="X1887" t="s"/>
      <c r="Y1887" t="s">
        <v>85</v>
      </c>
      <c r="Z1887">
        <f>HYPERLINK("https://hotel-media.eclerx.com/savepage/tk_15459880669057667_sr_70.html","info")</f>
        <v/>
      </c>
      <c r="AA1887" t="n">
        <v>-2329279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106</v>
      </c>
      <c r="AL1887" t="s"/>
      <c r="AM1887" t="s"/>
      <c r="AN1887" t="s"/>
      <c r="AO1887" t="s"/>
      <c r="AP1887" t="n">
        <v>8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2329279</v>
      </c>
      <c r="AZ1887" t="s">
        <v>860</v>
      </c>
      <c r="BA1887" t="s"/>
      <c r="BB1887" t="n">
        <v>871653</v>
      </c>
      <c r="BC1887" t="n">
        <v>42.6959</v>
      </c>
      <c r="BD1887" t="n">
        <v>42.6959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859</v>
      </c>
      <c r="F1888" t="n">
        <v>-1</v>
      </c>
      <c r="G1888" t="s">
        <v>74</v>
      </c>
      <c r="H1888" t="s">
        <v>75</v>
      </c>
      <c r="I1888" t="s"/>
      <c r="J1888" t="s">
        <v>76</v>
      </c>
      <c r="K1888" t="n">
        <v>45.33</v>
      </c>
      <c r="L1888" t="s">
        <v>77</v>
      </c>
      <c r="M1888" t="s"/>
      <c r="N1888" t="s">
        <v>862</v>
      </c>
      <c r="O1888" t="s">
        <v>79</v>
      </c>
      <c r="P1888" t="s">
        <v>859</v>
      </c>
      <c r="Q1888" t="s"/>
      <c r="R1888" t="s">
        <v>80</v>
      </c>
      <c r="S1888" t="s">
        <v>127</v>
      </c>
      <c r="T1888" t="s">
        <v>82</v>
      </c>
      <c r="U1888" t="s"/>
      <c r="V1888" t="s">
        <v>83</v>
      </c>
      <c r="W1888" t="s">
        <v>105</v>
      </c>
      <c r="X1888" t="s"/>
      <c r="Y1888" t="s">
        <v>85</v>
      </c>
      <c r="Z1888">
        <f>HYPERLINK("https://hotel-media.eclerx.com/savepage/tk_15459880669057667_sr_70.html","info")</f>
        <v/>
      </c>
      <c r="AA1888" t="n">
        <v>-2329279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106</v>
      </c>
      <c r="AL1888" t="s"/>
      <c r="AM1888" t="s"/>
      <c r="AN1888" t="s"/>
      <c r="AO1888" t="s"/>
      <c r="AP1888" t="n">
        <v>8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2329279</v>
      </c>
      <c r="AZ1888" t="s">
        <v>860</v>
      </c>
      <c r="BA1888" t="s"/>
      <c r="BB1888" t="n">
        <v>871653</v>
      </c>
      <c r="BC1888" t="n">
        <v>42.6959</v>
      </c>
      <c r="BD1888" t="n">
        <v>42.6959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859</v>
      </c>
      <c r="F1889" t="n">
        <v>-1</v>
      </c>
      <c r="G1889" t="s">
        <v>74</v>
      </c>
      <c r="H1889" t="s">
        <v>75</v>
      </c>
      <c r="I1889" t="s"/>
      <c r="J1889" t="s">
        <v>76</v>
      </c>
      <c r="K1889" t="n">
        <v>48</v>
      </c>
      <c r="L1889" t="s">
        <v>77</v>
      </c>
      <c r="M1889" t="s"/>
      <c r="N1889" t="s">
        <v>861</v>
      </c>
      <c r="O1889" t="s">
        <v>79</v>
      </c>
      <c r="P1889" t="s">
        <v>859</v>
      </c>
      <c r="Q1889" t="s"/>
      <c r="R1889" t="s">
        <v>80</v>
      </c>
      <c r="S1889" t="s">
        <v>217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HYPERLINK("https://hotel-media.eclerx.com/savepage/tk_15459880669057667_sr_70.html","info")</f>
        <v/>
      </c>
      <c r="AA1889" t="n">
        <v>-2329279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106</v>
      </c>
      <c r="AL1889" t="s"/>
      <c r="AM1889" t="s"/>
      <c r="AN1889" t="s"/>
      <c r="AO1889" t="s"/>
      <c r="AP1889" t="n">
        <v>8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2329279</v>
      </c>
      <c r="AZ1889" t="s">
        <v>860</v>
      </c>
      <c r="BA1889" t="s"/>
      <c r="BB1889" t="n">
        <v>871653</v>
      </c>
      <c r="BC1889" t="n">
        <v>42.6959</v>
      </c>
      <c r="BD1889" t="n">
        <v>42.6959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859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51.67</v>
      </c>
      <c r="L1890" t="s">
        <v>77</v>
      </c>
      <c r="M1890" t="s"/>
      <c r="N1890" t="s">
        <v>862</v>
      </c>
      <c r="O1890" t="s">
        <v>79</v>
      </c>
      <c r="P1890" t="s">
        <v>859</v>
      </c>
      <c r="Q1890" t="s"/>
      <c r="R1890" t="s">
        <v>80</v>
      </c>
      <c r="S1890" t="s">
        <v>618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HYPERLINK("https://hotel-media.eclerx.com/savepage/tk_15459880669057667_sr_70.html","info")</f>
        <v/>
      </c>
      <c r="AA1890" t="n">
        <v>-2329279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106</v>
      </c>
      <c r="AL1890" t="s"/>
      <c r="AM1890" t="s"/>
      <c r="AN1890" t="s"/>
      <c r="AO1890" t="s"/>
      <c r="AP1890" t="n">
        <v>8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2329279</v>
      </c>
      <c r="AZ1890" t="s">
        <v>860</v>
      </c>
      <c r="BA1890" t="s"/>
      <c r="BB1890" t="n">
        <v>871653</v>
      </c>
      <c r="BC1890" t="n">
        <v>42.6959</v>
      </c>
      <c r="BD1890" t="n">
        <v>42.6959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859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51.67</v>
      </c>
      <c r="L1891" t="s">
        <v>77</v>
      </c>
      <c r="M1891" t="s"/>
      <c r="N1891" t="s">
        <v>861</v>
      </c>
      <c r="O1891" t="s">
        <v>79</v>
      </c>
      <c r="P1891" t="s">
        <v>859</v>
      </c>
      <c r="Q1891" t="s"/>
      <c r="R1891" t="s">
        <v>80</v>
      </c>
      <c r="S1891" t="s">
        <v>618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HYPERLINK("https://hotel-media.eclerx.com/savepage/tk_15459880669057667_sr_70.html","info")</f>
        <v/>
      </c>
      <c r="AA1891" t="n">
        <v>-2329279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106</v>
      </c>
      <c r="AL1891" t="s"/>
      <c r="AM1891" t="s"/>
      <c r="AN1891" t="s"/>
      <c r="AO1891" t="s"/>
      <c r="AP1891" t="n">
        <v>8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2329279</v>
      </c>
      <c r="AZ1891" t="s">
        <v>860</v>
      </c>
      <c r="BA1891" t="s"/>
      <c r="BB1891" t="n">
        <v>871653</v>
      </c>
      <c r="BC1891" t="n">
        <v>42.6959</v>
      </c>
      <c r="BD1891" t="n">
        <v>42.6959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859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52.33</v>
      </c>
      <c r="L1892" t="s">
        <v>77</v>
      </c>
      <c r="M1892" t="s"/>
      <c r="N1892" t="s">
        <v>145</v>
      </c>
      <c r="O1892" t="s">
        <v>79</v>
      </c>
      <c r="P1892" t="s">
        <v>859</v>
      </c>
      <c r="Q1892" t="s"/>
      <c r="R1892" t="s">
        <v>80</v>
      </c>
      <c r="S1892" t="s">
        <v>358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HYPERLINK("https://hotel-media.eclerx.com/savepage/tk_15459880669057667_sr_70.html","info")</f>
        <v/>
      </c>
      <c r="AA1892" t="n">
        <v>-2329279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106</v>
      </c>
      <c r="AL1892" t="s"/>
      <c r="AM1892" t="s"/>
      <c r="AN1892" t="s"/>
      <c r="AO1892" t="s"/>
      <c r="AP1892" t="n">
        <v>8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2329279</v>
      </c>
      <c r="AZ1892" t="s">
        <v>860</v>
      </c>
      <c r="BA1892" t="s"/>
      <c r="BB1892" t="n">
        <v>871653</v>
      </c>
      <c r="BC1892" t="n">
        <v>42.6959</v>
      </c>
      <c r="BD1892" t="n">
        <v>42.6959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859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57.33</v>
      </c>
      <c r="L1893" t="s">
        <v>77</v>
      </c>
      <c r="M1893" t="s"/>
      <c r="N1893" t="s">
        <v>862</v>
      </c>
      <c r="O1893" t="s">
        <v>79</v>
      </c>
      <c r="P1893" t="s">
        <v>859</v>
      </c>
      <c r="Q1893" t="s"/>
      <c r="R1893" t="s">
        <v>80</v>
      </c>
      <c r="S1893" t="s">
        <v>233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HYPERLINK("https://hotel-media.eclerx.com/savepage/tk_15459880669057667_sr_70.html","info")</f>
        <v/>
      </c>
      <c r="AA1893" t="n">
        <v>-2329279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106</v>
      </c>
      <c r="AL1893" t="s"/>
      <c r="AM1893" t="s"/>
      <c r="AN1893" t="s"/>
      <c r="AO1893" t="s"/>
      <c r="AP1893" t="n">
        <v>8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2329279</v>
      </c>
      <c r="AZ1893" t="s">
        <v>860</v>
      </c>
      <c r="BA1893" t="s"/>
      <c r="BB1893" t="n">
        <v>871653</v>
      </c>
      <c r="BC1893" t="n">
        <v>42.6959</v>
      </c>
      <c r="BD1893" t="n">
        <v>42.6959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859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65</v>
      </c>
      <c r="L1894" t="s">
        <v>77</v>
      </c>
      <c r="M1894" t="s"/>
      <c r="N1894" t="s">
        <v>863</v>
      </c>
      <c r="O1894" t="s">
        <v>79</v>
      </c>
      <c r="P1894" t="s">
        <v>859</v>
      </c>
      <c r="Q1894" t="s"/>
      <c r="R1894" t="s">
        <v>80</v>
      </c>
      <c r="S1894" t="s">
        <v>768</v>
      </c>
      <c r="T1894" t="s">
        <v>82</v>
      </c>
      <c r="U1894" t="s"/>
      <c r="V1894" t="s">
        <v>83</v>
      </c>
      <c r="W1894" t="s">
        <v>105</v>
      </c>
      <c r="X1894" t="s"/>
      <c r="Y1894" t="s">
        <v>85</v>
      </c>
      <c r="Z1894">
        <f>HYPERLINK("https://hotel-media.eclerx.com/savepage/tk_15459880669057667_sr_70.html","info")</f>
        <v/>
      </c>
      <c r="AA1894" t="n">
        <v>-2329279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106</v>
      </c>
      <c r="AL1894" t="s"/>
      <c r="AM1894" t="s"/>
      <c r="AN1894" t="s"/>
      <c r="AO1894" t="s"/>
      <c r="AP1894" t="n">
        <v>8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2329279</v>
      </c>
      <c r="AZ1894" t="s">
        <v>860</v>
      </c>
      <c r="BA1894" t="s"/>
      <c r="BB1894" t="n">
        <v>871653</v>
      </c>
      <c r="BC1894" t="n">
        <v>42.6959</v>
      </c>
      <c r="BD1894" t="n">
        <v>42.6959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859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72.33</v>
      </c>
      <c r="L1895" t="s">
        <v>77</v>
      </c>
      <c r="M1895" t="s"/>
      <c r="N1895" t="s">
        <v>863</v>
      </c>
      <c r="O1895" t="s">
        <v>79</v>
      </c>
      <c r="P1895" t="s">
        <v>859</v>
      </c>
      <c r="Q1895" t="s"/>
      <c r="R1895" t="s">
        <v>80</v>
      </c>
      <c r="S1895" t="s">
        <v>238</v>
      </c>
      <c r="T1895" t="s">
        <v>82</v>
      </c>
      <c r="U1895" t="s"/>
      <c r="V1895" t="s">
        <v>83</v>
      </c>
      <c r="W1895" t="s">
        <v>105</v>
      </c>
      <c r="X1895" t="s"/>
      <c r="Y1895" t="s">
        <v>85</v>
      </c>
      <c r="Z1895">
        <f>HYPERLINK("https://hotel-media.eclerx.com/savepage/tk_15459880669057667_sr_70.html","info")</f>
        <v/>
      </c>
      <c r="AA1895" t="n">
        <v>-2329279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106</v>
      </c>
      <c r="AL1895" t="s"/>
      <c r="AM1895" t="s"/>
      <c r="AN1895" t="s"/>
      <c r="AO1895" t="s"/>
      <c r="AP1895" t="n">
        <v>8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2329279</v>
      </c>
      <c r="AZ1895" t="s">
        <v>860</v>
      </c>
      <c r="BA1895" t="s"/>
      <c r="BB1895" t="n">
        <v>871653</v>
      </c>
      <c r="BC1895" t="n">
        <v>42.6959</v>
      </c>
      <c r="BD1895" t="n">
        <v>42.6959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859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76</v>
      </c>
      <c r="L1896" t="s">
        <v>77</v>
      </c>
      <c r="M1896" t="s"/>
      <c r="N1896" t="s">
        <v>863</v>
      </c>
      <c r="O1896" t="s">
        <v>79</v>
      </c>
      <c r="P1896" t="s">
        <v>859</v>
      </c>
      <c r="Q1896" t="s"/>
      <c r="R1896" t="s">
        <v>80</v>
      </c>
      <c r="S1896" t="s">
        <v>864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HYPERLINK("https://hotel-media.eclerx.com/savepage/tk_15459880669057667_sr_70.html","info")</f>
        <v/>
      </c>
      <c r="AA1896" t="n">
        <v>-2329279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106</v>
      </c>
      <c r="AL1896" t="s"/>
      <c r="AM1896" t="s"/>
      <c r="AN1896" t="s"/>
      <c r="AO1896" t="s"/>
      <c r="AP1896" t="n">
        <v>8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2329279</v>
      </c>
      <c r="AZ1896" t="s">
        <v>860</v>
      </c>
      <c r="BA1896" t="s"/>
      <c r="BB1896" t="n">
        <v>871653</v>
      </c>
      <c r="BC1896" t="n">
        <v>42.6959</v>
      </c>
      <c r="BD1896" t="n">
        <v>42.6959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859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84.33</v>
      </c>
      <c r="L1897" t="s">
        <v>77</v>
      </c>
      <c r="M1897" t="s"/>
      <c r="N1897" t="s">
        <v>863</v>
      </c>
      <c r="O1897" t="s">
        <v>79</v>
      </c>
      <c r="P1897" t="s">
        <v>859</v>
      </c>
      <c r="Q1897" t="s"/>
      <c r="R1897" t="s">
        <v>80</v>
      </c>
      <c r="S1897" t="s">
        <v>865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HYPERLINK("https://hotel-media.eclerx.com/savepage/tk_15459880669057667_sr_70.html","info")</f>
        <v/>
      </c>
      <c r="AA1897" t="n">
        <v>-2329279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106</v>
      </c>
      <c r="AL1897" t="s"/>
      <c r="AM1897" t="s"/>
      <c r="AN1897" t="s"/>
      <c r="AO1897" t="s"/>
      <c r="AP1897" t="n">
        <v>8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2329279</v>
      </c>
      <c r="AZ1897" t="s">
        <v>860</v>
      </c>
      <c r="BA1897" t="s"/>
      <c r="BB1897" t="n">
        <v>871653</v>
      </c>
      <c r="BC1897" t="n">
        <v>42.6959</v>
      </c>
      <c r="BD1897" t="n">
        <v>42.6959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859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87.33</v>
      </c>
      <c r="L1898" t="s">
        <v>77</v>
      </c>
      <c r="M1898" t="s"/>
      <c r="N1898" t="s">
        <v>329</v>
      </c>
      <c r="O1898" t="s">
        <v>79</v>
      </c>
      <c r="P1898" t="s">
        <v>859</v>
      </c>
      <c r="Q1898" t="s"/>
      <c r="R1898" t="s">
        <v>80</v>
      </c>
      <c r="S1898" t="s">
        <v>425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HYPERLINK("https://hotel-media.eclerx.com/savepage/tk_15459880669057667_sr_70.html","info")</f>
        <v/>
      </c>
      <c r="AA1898" t="n">
        <v>-2329279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106</v>
      </c>
      <c r="AL1898" t="s"/>
      <c r="AM1898" t="s"/>
      <c r="AN1898" t="s"/>
      <c r="AO1898" t="s"/>
      <c r="AP1898" t="n">
        <v>8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2329279</v>
      </c>
      <c r="AZ1898" t="s">
        <v>860</v>
      </c>
      <c r="BA1898" t="s"/>
      <c r="BB1898" t="n">
        <v>871653</v>
      </c>
      <c r="BC1898" t="n">
        <v>42.6959</v>
      </c>
      <c r="BD1898" t="n">
        <v>42.6959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910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23</v>
      </c>
      <c r="L1899" t="s">
        <v>77</v>
      </c>
      <c r="M1899" t="s"/>
      <c r="N1899" t="s">
        <v>911</v>
      </c>
      <c r="O1899" t="s">
        <v>79</v>
      </c>
      <c r="P1899" t="s">
        <v>910</v>
      </c>
      <c r="Q1899" t="s"/>
      <c r="R1899" t="s">
        <v>80</v>
      </c>
      <c r="S1899" t="s">
        <v>152</v>
      </c>
      <c r="T1899" t="s">
        <v>82</v>
      </c>
      <c r="U1899" t="s"/>
      <c r="V1899" t="s">
        <v>83</v>
      </c>
      <c r="W1899" t="s">
        <v>105</v>
      </c>
      <c r="X1899" t="s"/>
      <c r="Y1899" t="s">
        <v>85</v>
      </c>
      <c r="Z1899">
        <f>HYPERLINK("https://hotel-media.eclerx.com/savepage/tk_15459882422480316_sr_71.html","info")</f>
        <v/>
      </c>
      <c r="AA1899" t="n">
        <v>-2329660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/>
      <c r="AO1899" t="s"/>
      <c r="AP1899" t="n">
        <v>45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2329660</v>
      </c>
      <c r="AZ1899" t="s">
        <v>912</v>
      </c>
      <c r="BA1899" t="s"/>
      <c r="BB1899" t="n">
        <v>316484</v>
      </c>
      <c r="BC1899" t="n">
        <v>42.6781</v>
      </c>
      <c r="BD1899" t="n">
        <v>42.6781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910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23</v>
      </c>
      <c r="L1900" t="s">
        <v>77</v>
      </c>
      <c r="M1900" t="s"/>
      <c r="N1900" t="s">
        <v>122</v>
      </c>
      <c r="O1900" t="s">
        <v>79</v>
      </c>
      <c r="P1900" t="s">
        <v>910</v>
      </c>
      <c r="Q1900" t="s"/>
      <c r="R1900" t="s">
        <v>80</v>
      </c>
      <c r="S1900" t="s">
        <v>152</v>
      </c>
      <c r="T1900" t="s">
        <v>82</v>
      </c>
      <c r="U1900" t="s"/>
      <c r="V1900" t="s">
        <v>83</v>
      </c>
      <c r="W1900" t="s">
        <v>105</v>
      </c>
      <c r="X1900" t="s"/>
      <c r="Y1900" t="s">
        <v>85</v>
      </c>
      <c r="Z1900">
        <f>HYPERLINK("https://hotel-media.eclerx.com/savepage/tk_15459882422480316_sr_71.html","info")</f>
        <v/>
      </c>
      <c r="AA1900" t="n">
        <v>-2329660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/>
      <c r="AO1900" t="s"/>
      <c r="AP1900" t="n">
        <v>45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2329660</v>
      </c>
      <c r="AZ1900" t="s">
        <v>912</v>
      </c>
      <c r="BA1900" t="s"/>
      <c r="BB1900" t="n">
        <v>316484</v>
      </c>
      <c r="BC1900" t="n">
        <v>42.6781</v>
      </c>
      <c r="BD1900" t="n">
        <v>42.6781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910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25</v>
      </c>
      <c r="L1901" t="s">
        <v>77</v>
      </c>
      <c r="M1901" t="s"/>
      <c r="N1901" t="s">
        <v>232</v>
      </c>
      <c r="O1901" t="s">
        <v>79</v>
      </c>
      <c r="P1901" t="s">
        <v>910</v>
      </c>
      <c r="Q1901" t="s"/>
      <c r="R1901" t="s">
        <v>80</v>
      </c>
      <c r="S1901" t="s">
        <v>361</v>
      </c>
      <c r="T1901" t="s">
        <v>82</v>
      </c>
      <c r="U1901" t="s"/>
      <c r="V1901" t="s">
        <v>83</v>
      </c>
      <c r="W1901" t="s">
        <v>105</v>
      </c>
      <c r="X1901" t="s"/>
      <c r="Y1901" t="s">
        <v>85</v>
      </c>
      <c r="Z1901">
        <f>HYPERLINK("https://hotel-media.eclerx.com/savepage/tk_15459882422480316_sr_71.html","info")</f>
        <v/>
      </c>
      <c r="AA1901" t="n">
        <v>-2329660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/>
      <c r="AO1901" t="s"/>
      <c r="AP1901" t="n">
        <v>45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2329660</v>
      </c>
      <c r="AZ1901" t="s">
        <v>912</v>
      </c>
      <c r="BA1901" t="s"/>
      <c r="BB1901" t="n">
        <v>316484</v>
      </c>
      <c r="BC1901" t="n">
        <v>42.6781</v>
      </c>
      <c r="BD1901" t="n">
        <v>42.6781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910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26</v>
      </c>
      <c r="L1902" t="s">
        <v>77</v>
      </c>
      <c r="M1902" t="s"/>
      <c r="N1902" t="s">
        <v>911</v>
      </c>
      <c r="O1902" t="s">
        <v>79</v>
      </c>
      <c r="P1902" t="s">
        <v>910</v>
      </c>
      <c r="Q1902" t="s"/>
      <c r="R1902" t="s">
        <v>80</v>
      </c>
      <c r="S1902" t="s">
        <v>502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HYPERLINK("https://hotel-media.eclerx.com/savepage/tk_15459882422480316_sr_71.html","info")</f>
        <v/>
      </c>
      <c r="AA1902" t="n">
        <v>-2329660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/>
      <c r="AO1902" t="s"/>
      <c r="AP1902" t="n">
        <v>45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2329660</v>
      </c>
      <c r="AZ1902" t="s">
        <v>912</v>
      </c>
      <c r="BA1902" t="s"/>
      <c r="BB1902" t="n">
        <v>316484</v>
      </c>
      <c r="BC1902" t="n">
        <v>42.6781</v>
      </c>
      <c r="BD1902" t="n">
        <v>42.6781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910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27</v>
      </c>
      <c r="L1903" t="s">
        <v>77</v>
      </c>
      <c r="M1903" t="s"/>
      <c r="N1903" t="s">
        <v>437</v>
      </c>
      <c r="O1903" t="s">
        <v>79</v>
      </c>
      <c r="P1903" t="s">
        <v>910</v>
      </c>
      <c r="Q1903" t="s"/>
      <c r="R1903" t="s">
        <v>80</v>
      </c>
      <c r="S1903" t="s">
        <v>539</v>
      </c>
      <c r="T1903" t="s">
        <v>82</v>
      </c>
      <c r="U1903" t="s"/>
      <c r="V1903" t="s">
        <v>83</v>
      </c>
      <c r="W1903" t="s">
        <v>105</v>
      </c>
      <c r="X1903" t="s"/>
      <c r="Y1903" t="s">
        <v>85</v>
      </c>
      <c r="Z1903">
        <f>HYPERLINK("https://hotel-media.eclerx.com/savepage/tk_15459882422480316_sr_71.html","info")</f>
        <v/>
      </c>
      <c r="AA1903" t="n">
        <v>-2329660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/>
      <c r="AO1903" t="s"/>
      <c r="AP1903" t="n">
        <v>45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2329660</v>
      </c>
      <c r="AZ1903" t="s">
        <v>912</v>
      </c>
      <c r="BA1903" t="s"/>
      <c r="BB1903" t="n">
        <v>316484</v>
      </c>
      <c r="BC1903" t="n">
        <v>42.6781</v>
      </c>
      <c r="BD1903" t="n">
        <v>42.6781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910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29</v>
      </c>
      <c r="L1904" t="s">
        <v>77</v>
      </c>
      <c r="M1904" t="s"/>
      <c r="N1904" t="s">
        <v>911</v>
      </c>
      <c r="O1904" t="s">
        <v>79</v>
      </c>
      <c r="P1904" t="s">
        <v>910</v>
      </c>
      <c r="Q1904" t="s"/>
      <c r="R1904" t="s">
        <v>80</v>
      </c>
      <c r="S1904" t="s">
        <v>132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HYPERLINK("https://hotel-media.eclerx.com/savepage/tk_15459882422480316_sr_71.html","info")</f>
        <v/>
      </c>
      <c r="AA1904" t="n">
        <v>-2329660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/>
      <c r="AO1904" t="s"/>
      <c r="AP1904" t="n">
        <v>45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2329660</v>
      </c>
      <c r="AZ1904" t="s">
        <v>912</v>
      </c>
      <c r="BA1904" t="s"/>
      <c r="BB1904" t="n">
        <v>316484</v>
      </c>
      <c r="BC1904" t="n">
        <v>42.6781</v>
      </c>
      <c r="BD1904" t="n">
        <v>42.6781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910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29.67</v>
      </c>
      <c r="L1905" t="s">
        <v>77</v>
      </c>
      <c r="M1905" t="s"/>
      <c r="N1905" t="s">
        <v>122</v>
      </c>
      <c r="O1905" t="s">
        <v>79</v>
      </c>
      <c r="P1905" t="s">
        <v>910</v>
      </c>
      <c r="Q1905" t="s"/>
      <c r="R1905" t="s">
        <v>80</v>
      </c>
      <c r="S1905" t="s">
        <v>183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HYPERLINK("https://hotel-media.eclerx.com/savepage/tk_15459882422480316_sr_71.html","info")</f>
        <v/>
      </c>
      <c r="AA1905" t="n">
        <v>-2329660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/>
      <c r="AO1905" t="s"/>
      <c r="AP1905" t="n">
        <v>45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2329660</v>
      </c>
      <c r="AZ1905" t="s">
        <v>912</v>
      </c>
      <c r="BA1905" t="s"/>
      <c r="BB1905" t="n">
        <v>316484</v>
      </c>
      <c r="BC1905" t="n">
        <v>42.6781</v>
      </c>
      <c r="BD1905" t="n">
        <v>42.6781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910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31.33</v>
      </c>
      <c r="L1906" t="s">
        <v>77</v>
      </c>
      <c r="M1906" t="s"/>
      <c r="N1906" t="s">
        <v>496</v>
      </c>
      <c r="O1906" t="s">
        <v>79</v>
      </c>
      <c r="P1906" t="s">
        <v>910</v>
      </c>
      <c r="Q1906" t="s"/>
      <c r="R1906" t="s">
        <v>80</v>
      </c>
      <c r="S1906" t="s">
        <v>177</v>
      </c>
      <c r="T1906" t="s">
        <v>82</v>
      </c>
      <c r="U1906" t="s"/>
      <c r="V1906" t="s">
        <v>83</v>
      </c>
      <c r="W1906" t="s">
        <v>105</v>
      </c>
      <c r="X1906" t="s"/>
      <c r="Y1906" t="s">
        <v>85</v>
      </c>
      <c r="Z1906">
        <f>HYPERLINK("https://hotel-media.eclerx.com/savepage/tk_15459882422480316_sr_71.html","info")</f>
        <v/>
      </c>
      <c r="AA1906" t="n">
        <v>-2329660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/>
      <c r="AO1906" t="s"/>
      <c r="AP1906" t="n">
        <v>45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2329660</v>
      </c>
      <c r="AZ1906" t="s">
        <v>912</v>
      </c>
      <c r="BA1906" t="s"/>
      <c r="BB1906" t="n">
        <v>316484</v>
      </c>
      <c r="BC1906" t="n">
        <v>42.6781</v>
      </c>
      <c r="BD1906" t="n">
        <v>42.6781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910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32.67</v>
      </c>
      <c r="L1907" t="s">
        <v>77</v>
      </c>
      <c r="M1907" t="s"/>
      <c r="N1907" t="s">
        <v>913</v>
      </c>
      <c r="O1907" t="s">
        <v>79</v>
      </c>
      <c r="P1907" t="s">
        <v>910</v>
      </c>
      <c r="Q1907" t="s"/>
      <c r="R1907" t="s">
        <v>80</v>
      </c>
      <c r="S1907" t="s">
        <v>81</v>
      </c>
      <c r="T1907" t="s">
        <v>82</v>
      </c>
      <c r="U1907" t="s"/>
      <c r="V1907" t="s">
        <v>83</v>
      </c>
      <c r="W1907" t="s">
        <v>105</v>
      </c>
      <c r="X1907" t="s"/>
      <c r="Y1907" t="s">
        <v>85</v>
      </c>
      <c r="Z1907">
        <f>HYPERLINK("https://hotel-media.eclerx.com/savepage/tk_15459882422480316_sr_71.html","info")</f>
        <v/>
      </c>
      <c r="AA1907" t="n">
        <v>-2329660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/>
      <c r="AO1907" t="s"/>
      <c r="AP1907" t="n">
        <v>45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2329660</v>
      </c>
      <c r="AZ1907" t="s">
        <v>912</v>
      </c>
      <c r="BA1907" t="s"/>
      <c r="BB1907" t="n">
        <v>316484</v>
      </c>
      <c r="BC1907" t="n">
        <v>42.6781</v>
      </c>
      <c r="BD1907" t="n">
        <v>42.6781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910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33.67</v>
      </c>
      <c r="L1908" t="s">
        <v>77</v>
      </c>
      <c r="M1908" t="s"/>
      <c r="N1908" t="s">
        <v>437</v>
      </c>
      <c r="O1908" t="s">
        <v>79</v>
      </c>
      <c r="P1908" t="s">
        <v>910</v>
      </c>
      <c r="Q1908" t="s"/>
      <c r="R1908" t="s">
        <v>80</v>
      </c>
      <c r="S1908" t="s">
        <v>340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HYPERLINK("https://hotel-media.eclerx.com/savepage/tk_15459882422480316_sr_71.html","info")</f>
        <v/>
      </c>
      <c r="AA1908" t="n">
        <v>-2329660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/>
      <c r="AO1908" t="s"/>
      <c r="AP1908" t="n">
        <v>45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2329660</v>
      </c>
      <c r="AZ1908" t="s">
        <v>912</v>
      </c>
      <c r="BA1908" t="s"/>
      <c r="BB1908" t="n">
        <v>316484</v>
      </c>
      <c r="BC1908" t="n">
        <v>42.6781</v>
      </c>
      <c r="BD1908" t="n">
        <v>42.6781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910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35.33</v>
      </c>
      <c r="L1909" t="s">
        <v>77</v>
      </c>
      <c r="M1909" t="s"/>
      <c r="N1909" t="s">
        <v>496</v>
      </c>
      <c r="O1909" t="s">
        <v>79</v>
      </c>
      <c r="P1909" t="s">
        <v>910</v>
      </c>
      <c r="Q1909" t="s"/>
      <c r="R1909" t="s">
        <v>80</v>
      </c>
      <c r="S1909" t="s">
        <v>95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HYPERLINK("https://hotel-media.eclerx.com/savepage/tk_15459882422480316_sr_71.html","info")</f>
        <v/>
      </c>
      <c r="AA1909" t="n">
        <v>-2329660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/>
      <c r="AO1909" t="s"/>
      <c r="AP1909" t="n">
        <v>45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2329660</v>
      </c>
      <c r="AZ1909" t="s">
        <v>912</v>
      </c>
      <c r="BA1909" t="s"/>
      <c r="BB1909" t="n">
        <v>316484</v>
      </c>
      <c r="BC1909" t="n">
        <v>42.6781</v>
      </c>
      <c r="BD1909" t="n">
        <v>42.6781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910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37.67</v>
      </c>
      <c r="L1910" t="s">
        <v>77</v>
      </c>
      <c r="M1910" t="s"/>
      <c r="N1910" t="s">
        <v>496</v>
      </c>
      <c r="O1910" t="s">
        <v>79</v>
      </c>
      <c r="P1910" t="s">
        <v>910</v>
      </c>
      <c r="Q1910" t="s"/>
      <c r="R1910" t="s">
        <v>80</v>
      </c>
      <c r="S1910" t="s">
        <v>286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HYPERLINK("https://hotel-media.eclerx.com/savepage/tk_15459882422480316_sr_71.html","info")</f>
        <v/>
      </c>
      <c r="AA1910" t="n">
        <v>-2329660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/>
      <c r="AO1910" t="s"/>
      <c r="AP1910" t="n">
        <v>45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2329660</v>
      </c>
      <c r="AZ1910" t="s">
        <v>912</v>
      </c>
      <c r="BA1910" t="s"/>
      <c r="BB1910" t="n">
        <v>316484</v>
      </c>
      <c r="BC1910" t="n">
        <v>42.6781</v>
      </c>
      <c r="BD1910" t="n">
        <v>42.6781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910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39</v>
      </c>
      <c r="L1911" t="s">
        <v>77</v>
      </c>
      <c r="M1911" t="s"/>
      <c r="N1911" t="s">
        <v>913</v>
      </c>
      <c r="O1911" t="s">
        <v>79</v>
      </c>
      <c r="P1911" t="s">
        <v>910</v>
      </c>
      <c r="Q1911" t="s"/>
      <c r="R1911" t="s">
        <v>80</v>
      </c>
      <c r="S1911" t="s">
        <v>409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HYPERLINK("https://hotel-media.eclerx.com/savepage/tk_15459882422480316_sr_71.html","info")</f>
        <v/>
      </c>
      <c r="AA1911" t="n">
        <v>-2329660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/>
      <c r="AO1911" t="s"/>
      <c r="AP1911" t="n">
        <v>45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2329660</v>
      </c>
      <c r="AZ1911" t="s">
        <v>912</v>
      </c>
      <c r="BA1911" t="s"/>
      <c r="BB1911" t="n">
        <v>316484</v>
      </c>
      <c r="BC1911" t="n">
        <v>42.6781</v>
      </c>
      <c r="BD1911" t="n">
        <v>42.6781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846</v>
      </c>
      <c r="F1912" t="s"/>
      <c r="G1912" t="s">
        <v>74</v>
      </c>
      <c r="H1912" t="s">
        <v>75</v>
      </c>
      <c r="I1912" t="s"/>
      <c r="J1912" t="s">
        <v>76</v>
      </c>
      <c r="K1912" t="n">
        <v>20.67</v>
      </c>
      <c r="L1912" t="s">
        <v>77</v>
      </c>
      <c r="M1912" t="s"/>
      <c r="N1912" t="s">
        <v>723</v>
      </c>
      <c r="O1912" t="s">
        <v>79</v>
      </c>
      <c r="P1912" t="s">
        <v>846</v>
      </c>
      <c r="Q1912" t="s"/>
      <c r="R1912" t="s">
        <v>80</v>
      </c>
      <c r="S1912" t="s">
        <v>817</v>
      </c>
      <c r="T1912" t="s">
        <v>82</v>
      </c>
      <c r="U1912" t="s"/>
      <c r="V1912" t="s">
        <v>83</v>
      </c>
      <c r="W1912" t="s">
        <v>105</v>
      </c>
      <c r="X1912" t="s"/>
      <c r="Y1912" t="s">
        <v>85</v>
      </c>
      <c r="Z1912">
        <f>HYPERLINK("https://hotel-media.eclerx.com/savepage/tk_15459880808505993_sr_71.html","info")</f>
        <v/>
      </c>
      <c r="AA1912" t="s"/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106</v>
      </c>
      <c r="AL1912" t="s"/>
      <c r="AM1912" t="s"/>
      <c r="AN1912" t="s"/>
      <c r="AO1912" t="s"/>
      <c r="AP1912" t="n">
        <v>11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s"/>
      <c r="AZ1912" t="s"/>
      <c r="BA1912" t="s"/>
      <c r="BB1912" t="n">
        <v>3053985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846</v>
      </c>
      <c r="F1913" t="s"/>
      <c r="G1913" t="s">
        <v>74</v>
      </c>
      <c r="H1913" t="s">
        <v>75</v>
      </c>
      <c r="I1913" t="s"/>
      <c r="J1913" t="s">
        <v>76</v>
      </c>
      <c r="K1913" t="n">
        <v>21</v>
      </c>
      <c r="L1913" t="s">
        <v>77</v>
      </c>
      <c r="M1913" t="s"/>
      <c r="N1913" t="s">
        <v>847</v>
      </c>
      <c r="O1913" t="s">
        <v>79</v>
      </c>
      <c r="P1913" t="s">
        <v>846</v>
      </c>
      <c r="Q1913" t="s"/>
      <c r="R1913" t="s">
        <v>80</v>
      </c>
      <c r="S1913" t="s">
        <v>207</v>
      </c>
      <c r="T1913" t="s">
        <v>82</v>
      </c>
      <c r="U1913" t="s"/>
      <c r="V1913" t="s">
        <v>83</v>
      </c>
      <c r="W1913" t="s">
        <v>105</v>
      </c>
      <c r="X1913" t="s"/>
      <c r="Y1913" t="s">
        <v>85</v>
      </c>
      <c r="Z1913">
        <f>HYPERLINK("https://hotel-media.eclerx.com/savepage/tk_15459880808505993_sr_71.html","info")</f>
        <v/>
      </c>
      <c r="AA1913" t="s"/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106</v>
      </c>
      <c r="AL1913" t="s"/>
      <c r="AM1913" t="s"/>
      <c r="AN1913" t="s"/>
      <c r="AO1913" t="s"/>
      <c r="AP1913" t="n">
        <v>11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s"/>
      <c r="AZ1913" t="s"/>
      <c r="BA1913" t="s"/>
      <c r="BB1913" t="n">
        <v>3053985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882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29</v>
      </c>
      <c r="L1914" t="s">
        <v>77</v>
      </c>
      <c r="M1914" t="s"/>
      <c r="N1914" t="s">
        <v>122</v>
      </c>
      <c r="O1914" t="s">
        <v>79</v>
      </c>
      <c r="P1914" t="s">
        <v>882</v>
      </c>
      <c r="Q1914" t="s"/>
      <c r="R1914" t="s">
        <v>80</v>
      </c>
      <c r="S1914" t="s">
        <v>132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HYPERLINK("https://hotel-media.eclerx.com/savepage/tk_15459883265807502_sr_70.html","info")</f>
        <v/>
      </c>
      <c r="AA1914" t="n">
        <v>-3449341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/>
      <c r="AO1914" t="s"/>
      <c r="AP1914" t="n">
        <v>63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3449341</v>
      </c>
      <c r="AZ1914" t="s">
        <v>883</v>
      </c>
      <c r="BA1914" t="s"/>
      <c r="BB1914" t="n">
        <v>112064</v>
      </c>
      <c r="BC1914" t="n">
        <v>42.7045</v>
      </c>
      <c r="BD1914" t="n">
        <v>42.7045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882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29.33</v>
      </c>
      <c r="L1915" t="s">
        <v>77</v>
      </c>
      <c r="M1915" t="s"/>
      <c r="N1915" t="s">
        <v>122</v>
      </c>
      <c r="O1915" t="s">
        <v>79</v>
      </c>
      <c r="P1915" t="s">
        <v>882</v>
      </c>
      <c r="Q1915" t="s"/>
      <c r="R1915" t="s">
        <v>80</v>
      </c>
      <c r="S1915" t="s">
        <v>181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HYPERLINK("https://hotel-media.eclerx.com/savepage/tk_15459883265807502_sr_70.html","info")</f>
        <v/>
      </c>
      <c r="AA1915" t="n">
        <v>-3449341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/>
      <c r="AO1915" t="s"/>
      <c r="AP1915" t="n">
        <v>63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3449341</v>
      </c>
      <c r="AZ1915" t="s">
        <v>883</v>
      </c>
      <c r="BA1915" t="s"/>
      <c r="BB1915" t="n">
        <v>112064</v>
      </c>
      <c r="BC1915" t="n">
        <v>42.7045</v>
      </c>
      <c r="BD1915" t="n">
        <v>42.7045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882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30.67</v>
      </c>
      <c r="L1916" t="s">
        <v>77</v>
      </c>
      <c r="M1916" t="s"/>
      <c r="N1916" t="s">
        <v>884</v>
      </c>
      <c r="O1916" t="s">
        <v>79</v>
      </c>
      <c r="P1916" t="s">
        <v>882</v>
      </c>
      <c r="Q1916" t="s"/>
      <c r="R1916" t="s">
        <v>80</v>
      </c>
      <c r="S1916" t="s">
        <v>222</v>
      </c>
      <c r="T1916" t="s">
        <v>82</v>
      </c>
      <c r="U1916" t="s"/>
      <c r="V1916" t="s">
        <v>83</v>
      </c>
      <c r="W1916" t="s">
        <v>105</v>
      </c>
      <c r="X1916" t="s"/>
      <c r="Y1916" t="s">
        <v>85</v>
      </c>
      <c r="Z1916">
        <f>HYPERLINK("https://hotel-media.eclerx.com/savepage/tk_15459883265807502_sr_70.html","info")</f>
        <v/>
      </c>
      <c r="AA1916" t="n">
        <v>-3449341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/>
      <c r="AO1916" t="s"/>
      <c r="AP1916" t="n">
        <v>63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3449341</v>
      </c>
      <c r="AZ1916" t="s">
        <v>883</v>
      </c>
      <c r="BA1916" t="s"/>
      <c r="BB1916" t="n">
        <v>112064</v>
      </c>
      <c r="BC1916" t="n">
        <v>42.7045</v>
      </c>
      <c r="BD1916" t="n">
        <v>42.7045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882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31</v>
      </c>
      <c r="L1917" t="s">
        <v>77</v>
      </c>
      <c r="M1917" t="s"/>
      <c r="N1917" t="s">
        <v>884</v>
      </c>
      <c r="O1917" t="s">
        <v>79</v>
      </c>
      <c r="P1917" t="s">
        <v>882</v>
      </c>
      <c r="Q1917" t="s"/>
      <c r="R1917" t="s">
        <v>80</v>
      </c>
      <c r="S1917" t="s">
        <v>348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HYPERLINK("https://hotel-media.eclerx.com/savepage/tk_15459883265807502_sr_70.html","info")</f>
        <v/>
      </c>
      <c r="AA1917" t="n">
        <v>-3449341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/>
      <c r="AO1917" t="s"/>
      <c r="AP1917" t="n">
        <v>63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3449341</v>
      </c>
      <c r="AZ1917" t="s">
        <v>883</v>
      </c>
      <c r="BA1917" t="s"/>
      <c r="BB1917" t="n">
        <v>112064</v>
      </c>
      <c r="BC1917" t="n">
        <v>42.7045</v>
      </c>
      <c r="BD1917" t="n">
        <v>42.7045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882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32.67</v>
      </c>
      <c r="L1918" t="s">
        <v>77</v>
      </c>
      <c r="M1918" t="s"/>
      <c r="N1918" t="s">
        <v>184</v>
      </c>
      <c r="O1918" t="s">
        <v>79</v>
      </c>
      <c r="P1918" t="s">
        <v>882</v>
      </c>
      <c r="Q1918" t="s"/>
      <c r="R1918" t="s">
        <v>80</v>
      </c>
      <c r="S1918" t="s">
        <v>81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HYPERLINK("https://hotel-media.eclerx.com/savepage/tk_15459883265807502_sr_70.html","info")</f>
        <v/>
      </c>
      <c r="AA1918" t="n">
        <v>-3449341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/>
      <c r="AO1918" t="s"/>
      <c r="AP1918" t="n">
        <v>63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3449341</v>
      </c>
      <c r="AZ1918" t="s">
        <v>883</v>
      </c>
      <c r="BA1918" t="s"/>
      <c r="BB1918" t="n">
        <v>112064</v>
      </c>
      <c r="BC1918" t="n">
        <v>42.7045</v>
      </c>
      <c r="BD1918" t="n">
        <v>42.7045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882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35</v>
      </c>
      <c r="L1919" t="s">
        <v>77</v>
      </c>
      <c r="M1919" t="s"/>
      <c r="N1919" t="s">
        <v>184</v>
      </c>
      <c r="O1919" t="s">
        <v>79</v>
      </c>
      <c r="P1919" t="s">
        <v>882</v>
      </c>
      <c r="Q1919" t="s"/>
      <c r="R1919" t="s">
        <v>80</v>
      </c>
      <c r="S1919" t="s">
        <v>94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HYPERLINK("https://hotel-media.eclerx.com/savepage/tk_15459883265807502_sr_70.html","info")</f>
        <v/>
      </c>
      <c r="AA1919" t="n">
        <v>-3449341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/>
      <c r="AO1919" t="s"/>
      <c r="AP1919" t="n">
        <v>63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3449341</v>
      </c>
      <c r="AZ1919" t="s">
        <v>883</v>
      </c>
      <c r="BA1919" t="s"/>
      <c r="BB1919" t="n">
        <v>112064</v>
      </c>
      <c r="BC1919" t="n">
        <v>42.7045</v>
      </c>
      <c r="BD1919" t="n">
        <v>42.7045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882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38.33</v>
      </c>
      <c r="L1920" t="s">
        <v>77</v>
      </c>
      <c r="M1920" t="s"/>
      <c r="N1920" t="s">
        <v>296</v>
      </c>
      <c r="O1920" t="s">
        <v>79</v>
      </c>
      <c r="P1920" t="s">
        <v>882</v>
      </c>
      <c r="Q1920" t="s"/>
      <c r="R1920" t="s">
        <v>80</v>
      </c>
      <c r="S1920" t="s">
        <v>200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HYPERLINK("https://hotel-media.eclerx.com/savepage/tk_15459883265807502_sr_70.html","info")</f>
        <v/>
      </c>
      <c r="AA1920" t="n">
        <v>-3449341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/>
      <c r="AO1920" t="s"/>
      <c r="AP1920" t="n">
        <v>63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3449341</v>
      </c>
      <c r="AZ1920" t="s">
        <v>883</v>
      </c>
      <c r="BA1920" t="s"/>
      <c r="BB1920" t="n">
        <v>112064</v>
      </c>
      <c r="BC1920" t="n">
        <v>42.7045</v>
      </c>
      <c r="BD1920" t="n">
        <v>42.7045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573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28.33</v>
      </c>
      <c r="L1921" t="s">
        <v>77</v>
      </c>
      <c r="M1921" t="s"/>
      <c r="N1921" t="s">
        <v>122</v>
      </c>
      <c r="O1921" t="s">
        <v>79</v>
      </c>
      <c r="P1921" t="s">
        <v>573</v>
      </c>
      <c r="Q1921" t="s"/>
      <c r="R1921" t="s">
        <v>117</v>
      </c>
      <c r="S1921" t="s">
        <v>159</v>
      </c>
      <c r="T1921" t="s">
        <v>82</v>
      </c>
      <c r="U1921" t="s"/>
      <c r="V1921" t="s">
        <v>83</v>
      </c>
      <c r="W1921" t="s">
        <v>105</v>
      </c>
      <c r="X1921" t="s"/>
      <c r="Y1921" t="s">
        <v>85</v>
      </c>
      <c r="Z1921">
        <f>HYPERLINK("https://hotel-media.eclerx.com/savepage/tk_1545988204013091_sr_70.html","info")</f>
        <v/>
      </c>
      <c r="AA1921" t="n">
        <v>-2329573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/>
      <c r="AO1921" t="s"/>
      <c r="AP1921" t="n">
        <v>37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2329573</v>
      </c>
      <c r="AZ1921" t="s">
        <v>574</v>
      </c>
      <c r="BA1921" t="s"/>
      <c r="BB1921" t="n">
        <v>316479</v>
      </c>
      <c r="BC1921" t="n">
        <v>42.6959</v>
      </c>
      <c r="BD1921" t="n">
        <v>42.6959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573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28.33</v>
      </c>
      <c r="L1922" t="s">
        <v>77</v>
      </c>
      <c r="M1922" t="s"/>
      <c r="N1922" t="s">
        <v>122</v>
      </c>
      <c r="O1922" t="s">
        <v>79</v>
      </c>
      <c r="P1922" t="s">
        <v>573</v>
      </c>
      <c r="Q1922" t="s"/>
      <c r="R1922" t="s">
        <v>117</v>
      </c>
      <c r="S1922" t="s">
        <v>159</v>
      </c>
      <c r="T1922" t="s">
        <v>82</v>
      </c>
      <c r="U1922" t="s"/>
      <c r="V1922" t="s">
        <v>83</v>
      </c>
      <c r="W1922" t="s">
        <v>105</v>
      </c>
      <c r="X1922" t="s"/>
      <c r="Y1922" t="s">
        <v>85</v>
      </c>
      <c r="Z1922">
        <f>HYPERLINK("https://hotel-media.eclerx.com/savepage/tk_1545988204013091_sr_70.html","info")</f>
        <v/>
      </c>
      <c r="AA1922" t="n">
        <v>-2329573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/>
      <c r="AO1922" t="s"/>
      <c r="AP1922" t="n">
        <v>37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2329573</v>
      </c>
      <c r="AZ1922" t="s">
        <v>574</v>
      </c>
      <c r="BA1922" t="s"/>
      <c r="BB1922" t="n">
        <v>316479</v>
      </c>
      <c r="BC1922" t="n">
        <v>42.6959</v>
      </c>
      <c r="BD1922" t="n">
        <v>42.6959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573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28.67</v>
      </c>
      <c r="L1923" t="s">
        <v>77</v>
      </c>
      <c r="M1923" t="s"/>
      <c r="N1923" t="s">
        <v>122</v>
      </c>
      <c r="O1923" t="s">
        <v>79</v>
      </c>
      <c r="P1923" t="s">
        <v>573</v>
      </c>
      <c r="Q1923" t="s"/>
      <c r="R1923" t="s">
        <v>117</v>
      </c>
      <c r="S1923" t="s">
        <v>225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HYPERLINK("https://hotel-media.eclerx.com/savepage/tk_1545988204013091_sr_70.html","info")</f>
        <v/>
      </c>
      <c r="AA1923" t="n">
        <v>-2329573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/>
      <c r="AO1923" t="s"/>
      <c r="AP1923" t="n">
        <v>37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2329573</v>
      </c>
      <c r="AZ1923" t="s">
        <v>574</v>
      </c>
      <c r="BA1923" t="s"/>
      <c r="BB1923" t="n">
        <v>316479</v>
      </c>
      <c r="BC1923" t="n">
        <v>42.6959</v>
      </c>
      <c r="BD1923" t="n">
        <v>42.6959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573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31.67</v>
      </c>
      <c r="L1924" t="s">
        <v>77</v>
      </c>
      <c r="M1924" t="s"/>
      <c r="N1924" t="s">
        <v>122</v>
      </c>
      <c r="O1924" t="s">
        <v>79</v>
      </c>
      <c r="P1924" t="s">
        <v>573</v>
      </c>
      <c r="Q1924" t="s"/>
      <c r="R1924" t="s">
        <v>117</v>
      </c>
      <c r="S1924" t="s">
        <v>228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HYPERLINK("https://hotel-media.eclerx.com/savepage/tk_1545988204013091_sr_70.html","info")</f>
        <v/>
      </c>
      <c r="AA1924" t="n">
        <v>-2329573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/>
      <c r="AO1924" t="s"/>
      <c r="AP1924" t="n">
        <v>37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2329573</v>
      </c>
      <c r="AZ1924" t="s">
        <v>574</v>
      </c>
      <c r="BA1924" t="s"/>
      <c r="BB1924" t="n">
        <v>316479</v>
      </c>
      <c r="BC1924" t="n">
        <v>42.6959</v>
      </c>
      <c r="BD1924" t="n">
        <v>42.6959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573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32.33</v>
      </c>
      <c r="L1925" t="s">
        <v>77</v>
      </c>
      <c r="M1925" t="s"/>
      <c r="N1925" t="s">
        <v>123</v>
      </c>
      <c r="O1925" t="s">
        <v>79</v>
      </c>
      <c r="P1925" t="s">
        <v>573</v>
      </c>
      <c r="Q1925" t="s"/>
      <c r="R1925" t="s">
        <v>117</v>
      </c>
      <c r="S1925" t="s">
        <v>135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HYPERLINK("https://hotel-media.eclerx.com/savepage/tk_1545988204013091_sr_70.html","info")</f>
        <v/>
      </c>
      <c r="AA1925" t="n">
        <v>-2329573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/>
      <c r="AO1925" t="s"/>
      <c r="AP1925" t="n">
        <v>37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2329573</v>
      </c>
      <c r="AZ1925" t="s">
        <v>574</v>
      </c>
      <c r="BA1925" t="s"/>
      <c r="BB1925" t="n">
        <v>316479</v>
      </c>
      <c r="BC1925" t="n">
        <v>42.6959</v>
      </c>
      <c r="BD1925" t="n">
        <v>42.6959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573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32.33</v>
      </c>
      <c r="L1926" t="s">
        <v>77</v>
      </c>
      <c r="M1926" t="s"/>
      <c r="N1926" t="s">
        <v>123</v>
      </c>
      <c r="O1926" t="s">
        <v>79</v>
      </c>
      <c r="P1926" t="s">
        <v>573</v>
      </c>
      <c r="Q1926" t="s"/>
      <c r="R1926" t="s">
        <v>117</v>
      </c>
      <c r="S1926" t="s">
        <v>135</v>
      </c>
      <c r="T1926" t="s">
        <v>82</v>
      </c>
      <c r="U1926" t="s"/>
      <c r="V1926" t="s">
        <v>83</v>
      </c>
      <c r="W1926" t="s">
        <v>105</v>
      </c>
      <c r="X1926" t="s"/>
      <c r="Y1926" t="s">
        <v>85</v>
      </c>
      <c r="Z1926">
        <f>HYPERLINK("https://hotel-media.eclerx.com/savepage/tk_1545988204013091_sr_70.html","info")</f>
        <v/>
      </c>
      <c r="AA1926" t="n">
        <v>-2329573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/>
      <c r="AO1926" t="s"/>
      <c r="AP1926" t="n">
        <v>37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2329573</v>
      </c>
      <c r="AZ1926" t="s">
        <v>574</v>
      </c>
      <c r="BA1926" t="s"/>
      <c r="BB1926" t="n">
        <v>316479</v>
      </c>
      <c r="BC1926" t="n">
        <v>42.6959</v>
      </c>
      <c r="BD1926" t="n">
        <v>42.6959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573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32.67</v>
      </c>
      <c r="L1927" t="s">
        <v>77</v>
      </c>
      <c r="M1927" t="s"/>
      <c r="N1927" t="s">
        <v>123</v>
      </c>
      <c r="O1927" t="s">
        <v>79</v>
      </c>
      <c r="P1927" t="s">
        <v>573</v>
      </c>
      <c r="Q1927" t="s"/>
      <c r="R1927" t="s">
        <v>117</v>
      </c>
      <c r="S1927" t="s">
        <v>81</v>
      </c>
      <c r="T1927" t="s">
        <v>82</v>
      </c>
      <c r="U1927" t="s"/>
      <c r="V1927" t="s">
        <v>83</v>
      </c>
      <c r="W1927" t="s">
        <v>105</v>
      </c>
      <c r="X1927" t="s"/>
      <c r="Y1927" t="s">
        <v>85</v>
      </c>
      <c r="Z1927">
        <f>HYPERLINK("https://hotel-media.eclerx.com/savepage/tk_1545988204013091_sr_70.html","info")</f>
        <v/>
      </c>
      <c r="AA1927" t="n">
        <v>-2329573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/>
      <c r="AO1927" t="s"/>
      <c r="AP1927" t="n">
        <v>37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2329573</v>
      </c>
      <c r="AZ1927" t="s">
        <v>574</v>
      </c>
      <c r="BA1927" t="s"/>
      <c r="BB1927" t="n">
        <v>316479</v>
      </c>
      <c r="BC1927" t="n">
        <v>42.6959</v>
      </c>
      <c r="BD1927" t="n">
        <v>42.6959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573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34</v>
      </c>
      <c r="L1928" t="s">
        <v>77</v>
      </c>
      <c r="M1928" t="s"/>
      <c r="N1928" t="s">
        <v>575</v>
      </c>
      <c r="O1928" t="s">
        <v>79</v>
      </c>
      <c r="P1928" t="s">
        <v>573</v>
      </c>
      <c r="Q1928" t="s"/>
      <c r="R1928" t="s">
        <v>117</v>
      </c>
      <c r="S1928" t="s">
        <v>185</v>
      </c>
      <c r="T1928" t="s">
        <v>82</v>
      </c>
      <c r="U1928" t="s"/>
      <c r="V1928" t="s">
        <v>83</v>
      </c>
      <c r="W1928" t="s">
        <v>105</v>
      </c>
      <c r="X1928" t="s"/>
      <c r="Y1928" t="s">
        <v>85</v>
      </c>
      <c r="Z1928">
        <f>HYPERLINK("https://hotel-media.eclerx.com/savepage/tk_1545988204013091_sr_70.html","info")</f>
        <v/>
      </c>
      <c r="AA1928" t="n">
        <v>-2329573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/>
      <c r="AO1928" t="s"/>
      <c r="AP1928" t="n">
        <v>37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2329573</v>
      </c>
      <c r="AZ1928" t="s">
        <v>574</v>
      </c>
      <c r="BA1928" t="s"/>
      <c r="BB1928" t="n">
        <v>316479</v>
      </c>
      <c r="BC1928" t="n">
        <v>42.6959</v>
      </c>
      <c r="BD1928" t="n">
        <v>42.6959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573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35.67</v>
      </c>
      <c r="L1929" t="s">
        <v>77</v>
      </c>
      <c r="M1929" t="s"/>
      <c r="N1929" t="s">
        <v>123</v>
      </c>
      <c r="O1929" t="s">
        <v>79</v>
      </c>
      <c r="P1929" t="s">
        <v>573</v>
      </c>
      <c r="Q1929" t="s"/>
      <c r="R1929" t="s">
        <v>117</v>
      </c>
      <c r="S1929" t="s">
        <v>267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HYPERLINK("https://hotel-media.eclerx.com/savepage/tk_1545988204013091_sr_70.html","info")</f>
        <v/>
      </c>
      <c r="AA1929" t="n">
        <v>-2329573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/>
      <c r="AO1929" t="s"/>
      <c r="AP1929" t="n">
        <v>37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2329573</v>
      </c>
      <c r="AZ1929" t="s">
        <v>574</v>
      </c>
      <c r="BA1929" t="s"/>
      <c r="BB1929" t="n">
        <v>316479</v>
      </c>
      <c r="BC1929" t="n">
        <v>42.6959</v>
      </c>
      <c r="BD1929" t="n">
        <v>42.6959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573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38.33</v>
      </c>
      <c r="L1930" t="s">
        <v>77</v>
      </c>
      <c r="M1930" t="s"/>
      <c r="N1930" t="s">
        <v>456</v>
      </c>
      <c r="O1930" t="s">
        <v>79</v>
      </c>
      <c r="P1930" t="s">
        <v>573</v>
      </c>
      <c r="Q1930" t="s"/>
      <c r="R1930" t="s">
        <v>117</v>
      </c>
      <c r="S1930" t="s">
        <v>200</v>
      </c>
      <c r="T1930" t="s">
        <v>82</v>
      </c>
      <c r="U1930" t="s"/>
      <c r="V1930" t="s">
        <v>83</v>
      </c>
      <c r="W1930" t="s">
        <v>105</v>
      </c>
      <c r="X1930" t="s"/>
      <c r="Y1930" t="s">
        <v>85</v>
      </c>
      <c r="Z1930">
        <f>HYPERLINK("https://hotel-media.eclerx.com/savepage/tk_1545988204013091_sr_70.html","info")</f>
        <v/>
      </c>
      <c r="AA1930" t="n">
        <v>-2329573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/>
      <c r="AO1930" t="s"/>
      <c r="AP1930" t="n">
        <v>37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2329573</v>
      </c>
      <c r="AZ1930" t="s">
        <v>574</v>
      </c>
      <c r="BA1930" t="s"/>
      <c r="BB1930" t="n">
        <v>316479</v>
      </c>
      <c r="BC1930" t="n">
        <v>42.6959</v>
      </c>
      <c r="BD1930" t="n">
        <v>42.6959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573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42.33</v>
      </c>
      <c r="L1931" t="s">
        <v>77</v>
      </c>
      <c r="M1931" t="s"/>
      <c r="N1931" t="s">
        <v>576</v>
      </c>
      <c r="O1931" t="s">
        <v>79</v>
      </c>
      <c r="P1931" t="s">
        <v>573</v>
      </c>
      <c r="Q1931" t="s"/>
      <c r="R1931" t="s">
        <v>117</v>
      </c>
      <c r="S1931" t="s">
        <v>269</v>
      </c>
      <c r="T1931" t="s">
        <v>82</v>
      </c>
      <c r="U1931" t="s"/>
      <c r="V1931" t="s">
        <v>83</v>
      </c>
      <c r="W1931" t="s">
        <v>105</v>
      </c>
      <c r="X1931" t="s"/>
      <c r="Y1931" t="s">
        <v>85</v>
      </c>
      <c r="Z1931">
        <f>HYPERLINK("https://hotel-media.eclerx.com/savepage/tk_1545988204013091_sr_70.html","info")</f>
        <v/>
      </c>
      <c r="AA1931" t="n">
        <v>-2329573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/>
      <c r="AO1931" t="s"/>
      <c r="AP1931" t="n">
        <v>37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2329573</v>
      </c>
      <c r="AZ1931" t="s">
        <v>574</v>
      </c>
      <c r="BA1931" t="s"/>
      <c r="BB1931" t="n">
        <v>316479</v>
      </c>
      <c r="BC1931" t="n">
        <v>42.6959</v>
      </c>
      <c r="BD1931" t="n">
        <v>42.6959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573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45.67</v>
      </c>
      <c r="L1932" t="s">
        <v>77</v>
      </c>
      <c r="M1932" t="s"/>
      <c r="N1932" t="s">
        <v>122</v>
      </c>
      <c r="O1932" t="s">
        <v>79</v>
      </c>
      <c r="P1932" t="s">
        <v>573</v>
      </c>
      <c r="Q1932" t="s"/>
      <c r="R1932" t="s">
        <v>117</v>
      </c>
      <c r="S1932" t="s">
        <v>186</v>
      </c>
      <c r="T1932" t="s">
        <v>82</v>
      </c>
      <c r="U1932" t="s"/>
      <c r="V1932" t="s">
        <v>83</v>
      </c>
      <c r="W1932" t="s">
        <v>187</v>
      </c>
      <c r="X1932" t="s"/>
      <c r="Y1932" t="s">
        <v>85</v>
      </c>
      <c r="Z1932">
        <f>HYPERLINK("https://hotel-media.eclerx.com/savepage/tk_1545988204013091_sr_70.html","info")</f>
        <v/>
      </c>
      <c r="AA1932" t="n">
        <v>-2329573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/>
      <c r="AO1932" t="s"/>
      <c r="AP1932" t="n">
        <v>37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2329573</v>
      </c>
      <c r="AZ1932" t="s">
        <v>574</v>
      </c>
      <c r="BA1932" t="s"/>
      <c r="BB1932" t="n">
        <v>316479</v>
      </c>
      <c r="BC1932" t="n">
        <v>42.6959</v>
      </c>
      <c r="BD1932" t="n">
        <v>42.6959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573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47</v>
      </c>
      <c r="L1933" t="s">
        <v>77</v>
      </c>
      <c r="M1933" t="s"/>
      <c r="N1933" t="s">
        <v>576</v>
      </c>
      <c r="O1933" t="s">
        <v>79</v>
      </c>
      <c r="P1933" t="s">
        <v>573</v>
      </c>
      <c r="Q1933" t="s"/>
      <c r="R1933" t="s">
        <v>117</v>
      </c>
      <c r="S1933" t="s">
        <v>345</v>
      </c>
      <c r="T1933" t="s">
        <v>82</v>
      </c>
      <c r="U1933" t="s"/>
      <c r="V1933" t="s">
        <v>83</v>
      </c>
      <c r="W1933" t="s">
        <v>105</v>
      </c>
      <c r="X1933" t="s"/>
      <c r="Y1933" t="s">
        <v>85</v>
      </c>
      <c r="Z1933">
        <f>HYPERLINK("https://hotel-media.eclerx.com/savepage/tk_1545988204013091_sr_70.html","info")</f>
        <v/>
      </c>
      <c r="AA1933" t="n">
        <v>-2329573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/>
      <c r="AO1933" t="s"/>
      <c r="AP1933" t="n">
        <v>37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2329573</v>
      </c>
      <c r="AZ1933" t="s">
        <v>574</v>
      </c>
      <c r="BA1933" t="s"/>
      <c r="BB1933" t="n">
        <v>316479</v>
      </c>
      <c r="BC1933" t="n">
        <v>42.6959</v>
      </c>
      <c r="BD1933" t="n">
        <v>42.6959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573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47.33</v>
      </c>
      <c r="L1934" t="s">
        <v>77</v>
      </c>
      <c r="M1934" t="s"/>
      <c r="N1934" t="s">
        <v>576</v>
      </c>
      <c r="O1934" t="s">
        <v>79</v>
      </c>
      <c r="P1934" t="s">
        <v>573</v>
      </c>
      <c r="Q1934" t="s"/>
      <c r="R1934" t="s">
        <v>117</v>
      </c>
      <c r="S1934" t="s">
        <v>420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HYPERLINK("https://hotel-media.eclerx.com/savepage/tk_1545988204013091_sr_70.html","info")</f>
        <v/>
      </c>
      <c r="AA1934" t="n">
        <v>-2329573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/>
      <c r="AO1934" t="s"/>
      <c r="AP1934" t="n">
        <v>37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2329573</v>
      </c>
      <c r="AZ1934" t="s">
        <v>574</v>
      </c>
      <c r="BA1934" t="s"/>
      <c r="BB1934" t="n">
        <v>316479</v>
      </c>
      <c r="BC1934" t="n">
        <v>42.6959</v>
      </c>
      <c r="BD1934" t="n">
        <v>42.6959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573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48.67</v>
      </c>
      <c r="L1935" t="s">
        <v>77</v>
      </c>
      <c r="M1935" t="s"/>
      <c r="N1935" t="s">
        <v>123</v>
      </c>
      <c r="O1935" t="s">
        <v>79</v>
      </c>
      <c r="P1935" t="s">
        <v>573</v>
      </c>
      <c r="Q1935" t="s"/>
      <c r="R1935" t="s">
        <v>117</v>
      </c>
      <c r="S1935" t="s">
        <v>188</v>
      </c>
      <c r="T1935" t="s">
        <v>82</v>
      </c>
      <c r="U1935" t="s"/>
      <c r="V1935" t="s">
        <v>83</v>
      </c>
      <c r="W1935" t="s">
        <v>187</v>
      </c>
      <c r="X1935" t="s"/>
      <c r="Y1935" t="s">
        <v>85</v>
      </c>
      <c r="Z1935">
        <f>HYPERLINK("https://hotel-media.eclerx.com/savepage/tk_1545988204013091_sr_70.html","info")</f>
        <v/>
      </c>
      <c r="AA1935" t="n">
        <v>-2329573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/>
      <c r="AO1935" t="s"/>
      <c r="AP1935" t="n">
        <v>37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2329573</v>
      </c>
      <c r="AZ1935" t="s">
        <v>574</v>
      </c>
      <c r="BA1935" t="s"/>
      <c r="BB1935" t="n">
        <v>316479</v>
      </c>
      <c r="BC1935" t="n">
        <v>42.6959</v>
      </c>
      <c r="BD1935" t="n">
        <v>42.6959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573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52.33</v>
      </c>
      <c r="L1936" t="s">
        <v>77</v>
      </c>
      <c r="M1936" t="s"/>
      <c r="N1936" t="s">
        <v>576</v>
      </c>
      <c r="O1936" t="s">
        <v>79</v>
      </c>
      <c r="P1936" t="s">
        <v>573</v>
      </c>
      <c r="Q1936" t="s"/>
      <c r="R1936" t="s">
        <v>117</v>
      </c>
      <c r="S1936" t="s">
        <v>358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HYPERLINK("https://hotel-media.eclerx.com/savepage/tk_1545988204013091_sr_70.html","info")</f>
        <v/>
      </c>
      <c r="AA1936" t="n">
        <v>-2329573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/>
      <c r="AO1936" t="s"/>
      <c r="AP1936" t="n">
        <v>37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2329573</v>
      </c>
      <c r="AZ1936" t="s">
        <v>574</v>
      </c>
      <c r="BA1936" t="s"/>
      <c r="BB1936" t="n">
        <v>316479</v>
      </c>
      <c r="BC1936" t="n">
        <v>42.6959</v>
      </c>
      <c r="BD1936" t="n">
        <v>42.6959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573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62</v>
      </c>
      <c r="L1937" t="s">
        <v>77</v>
      </c>
      <c r="M1937" t="s"/>
      <c r="N1937" t="s">
        <v>122</v>
      </c>
      <c r="O1937" t="s">
        <v>79</v>
      </c>
      <c r="P1937" t="s">
        <v>573</v>
      </c>
      <c r="Q1937" t="s"/>
      <c r="R1937" t="s">
        <v>117</v>
      </c>
      <c r="S1937" t="s">
        <v>577</v>
      </c>
      <c r="T1937" t="s">
        <v>82</v>
      </c>
      <c r="U1937" t="s"/>
      <c r="V1937" t="s">
        <v>83</v>
      </c>
      <c r="W1937" t="s">
        <v>192</v>
      </c>
      <c r="X1937" t="s"/>
      <c r="Y1937" t="s">
        <v>85</v>
      </c>
      <c r="Z1937">
        <f>HYPERLINK("https://hotel-media.eclerx.com/savepage/tk_1545988204013091_sr_70.html","info")</f>
        <v/>
      </c>
      <c r="AA1937" t="n">
        <v>-2329573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/>
      <c r="AO1937" t="s"/>
      <c r="AP1937" t="n">
        <v>37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2329573</v>
      </c>
      <c r="AZ1937" t="s">
        <v>574</v>
      </c>
      <c r="BA1937" t="s"/>
      <c r="BB1937" t="n">
        <v>316479</v>
      </c>
      <c r="BC1937" t="n">
        <v>42.6959</v>
      </c>
      <c r="BD1937" t="n">
        <v>42.6959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573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67</v>
      </c>
      <c r="L1938" t="s">
        <v>77</v>
      </c>
      <c r="M1938" t="s"/>
      <c r="N1938" t="s">
        <v>123</v>
      </c>
      <c r="O1938" t="s">
        <v>79</v>
      </c>
      <c r="P1938" t="s">
        <v>573</v>
      </c>
      <c r="Q1938" t="s"/>
      <c r="R1938" t="s">
        <v>117</v>
      </c>
      <c r="S1938" t="s">
        <v>491</v>
      </c>
      <c r="T1938" t="s">
        <v>82</v>
      </c>
      <c r="U1938" t="s"/>
      <c r="V1938" t="s">
        <v>83</v>
      </c>
      <c r="W1938" t="s">
        <v>192</v>
      </c>
      <c r="X1938" t="s"/>
      <c r="Y1938" t="s">
        <v>85</v>
      </c>
      <c r="Z1938">
        <f>HYPERLINK("https://hotel-media.eclerx.com/savepage/tk_1545988204013091_sr_70.html","info")</f>
        <v/>
      </c>
      <c r="AA1938" t="n">
        <v>-2329573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/>
      <c r="AO1938" t="s"/>
      <c r="AP1938" t="n">
        <v>37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2329573</v>
      </c>
      <c r="AZ1938" t="s">
        <v>574</v>
      </c>
      <c r="BA1938" t="s"/>
      <c r="BB1938" t="n">
        <v>316479</v>
      </c>
      <c r="BC1938" t="n">
        <v>42.6959</v>
      </c>
      <c r="BD1938" t="n">
        <v>42.6959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573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73.67</v>
      </c>
      <c r="L1939" t="s">
        <v>77</v>
      </c>
      <c r="M1939" t="s"/>
      <c r="N1939" t="s">
        <v>576</v>
      </c>
      <c r="O1939" t="s">
        <v>79</v>
      </c>
      <c r="P1939" t="s">
        <v>573</v>
      </c>
      <c r="Q1939" t="s"/>
      <c r="R1939" t="s">
        <v>117</v>
      </c>
      <c r="S1939" t="s">
        <v>578</v>
      </c>
      <c r="T1939" t="s">
        <v>82</v>
      </c>
      <c r="U1939" t="s"/>
      <c r="V1939" t="s">
        <v>83</v>
      </c>
      <c r="W1939" t="s">
        <v>187</v>
      </c>
      <c r="X1939" t="s"/>
      <c r="Y1939" t="s">
        <v>85</v>
      </c>
      <c r="Z1939">
        <f>HYPERLINK("https://hotel-media.eclerx.com/savepage/tk_1545988204013091_sr_70.html","info")</f>
        <v/>
      </c>
      <c r="AA1939" t="n">
        <v>-2329573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/>
      <c r="AO1939" t="s"/>
      <c r="AP1939" t="n">
        <v>37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2329573</v>
      </c>
      <c r="AZ1939" t="s">
        <v>574</v>
      </c>
      <c r="BA1939" t="s"/>
      <c r="BB1939" t="n">
        <v>316479</v>
      </c>
      <c r="BC1939" t="n">
        <v>42.6959</v>
      </c>
      <c r="BD1939" t="n">
        <v>42.6959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396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16.33</v>
      </c>
      <c r="L1940" t="s">
        <v>77</v>
      </c>
      <c r="M1940" t="s"/>
      <c r="N1940" t="s">
        <v>206</v>
      </c>
      <c r="O1940" t="s">
        <v>79</v>
      </c>
      <c r="P1940" t="s">
        <v>396</v>
      </c>
      <c r="Q1940" t="s"/>
      <c r="R1940" t="s">
        <v>397</v>
      </c>
      <c r="S1940" t="s">
        <v>398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HYPERLINK("https://hotel-media.eclerx.com/savepage/tk_15459882981343522_sr_70.html","info")</f>
        <v/>
      </c>
      <c r="AA1940" t="n">
        <v>-2992952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/>
      <c r="AO1940" t="s"/>
      <c r="AP1940" t="n">
        <v>57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2992952</v>
      </c>
      <c r="AZ1940" t="s">
        <v>399</v>
      </c>
      <c r="BA1940" t="s"/>
      <c r="BB1940" t="n">
        <v>3689222</v>
      </c>
      <c r="BC1940" t="n">
        <v>42.3343</v>
      </c>
      <c r="BD1940" t="n">
        <v>42.3343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396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24.33</v>
      </c>
      <c r="L1941" t="s">
        <v>77</v>
      </c>
      <c r="M1941" t="s"/>
      <c r="N1941" t="s">
        <v>362</v>
      </c>
      <c r="O1941" t="s">
        <v>79</v>
      </c>
      <c r="P1941" t="s">
        <v>396</v>
      </c>
      <c r="Q1941" t="s"/>
      <c r="R1941" t="s">
        <v>397</v>
      </c>
      <c r="S1941" t="s">
        <v>209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HYPERLINK("https://hotel-media.eclerx.com/savepage/tk_15459882981343522_sr_70.html","info")</f>
        <v/>
      </c>
      <c r="AA1941" t="n">
        <v>-2992952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/>
      <c r="AO1941" t="s"/>
      <c r="AP1941" t="n">
        <v>57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2992952</v>
      </c>
      <c r="AZ1941" t="s">
        <v>399</v>
      </c>
      <c r="BA1941" t="s"/>
      <c r="BB1941" t="n">
        <v>3689222</v>
      </c>
      <c r="BC1941" t="n">
        <v>42.3343</v>
      </c>
      <c r="BD1941" t="n">
        <v>42.3343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396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40.67</v>
      </c>
      <c r="L1942" t="s">
        <v>77</v>
      </c>
      <c r="M1942" t="s"/>
      <c r="N1942" t="s">
        <v>400</v>
      </c>
      <c r="O1942" t="s">
        <v>79</v>
      </c>
      <c r="P1942" t="s">
        <v>396</v>
      </c>
      <c r="Q1942" t="s"/>
      <c r="R1942" t="s">
        <v>397</v>
      </c>
      <c r="S1942" t="s">
        <v>313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HYPERLINK("https://hotel-media.eclerx.com/savepage/tk_15459882981343522_sr_70.html","info")</f>
        <v/>
      </c>
      <c r="AA1942" t="n">
        <v>-2992952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/>
      <c r="AO1942" t="s"/>
      <c r="AP1942" t="n">
        <v>57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2992952</v>
      </c>
      <c r="AZ1942" t="s">
        <v>399</v>
      </c>
      <c r="BA1942" t="s"/>
      <c r="BB1942" t="n">
        <v>3689222</v>
      </c>
      <c r="BC1942" t="n">
        <v>42.3343</v>
      </c>
      <c r="BD1942" t="n">
        <v>42.3343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738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119.33</v>
      </c>
      <c r="L1943" t="s">
        <v>77</v>
      </c>
      <c r="M1943" t="s"/>
      <c r="N1943" t="s">
        <v>312</v>
      </c>
      <c r="O1943" t="s">
        <v>79</v>
      </c>
      <c r="P1943" t="s">
        <v>738</v>
      </c>
      <c r="Q1943" t="s"/>
      <c r="R1943" t="s">
        <v>117</v>
      </c>
      <c r="S1943" t="s">
        <v>739</v>
      </c>
      <c r="T1943" t="s">
        <v>82</v>
      </c>
      <c r="U1943" t="s"/>
      <c r="V1943" t="s">
        <v>83</v>
      </c>
      <c r="W1943" t="s">
        <v>187</v>
      </c>
      <c r="X1943" t="s"/>
      <c r="Y1943" t="s">
        <v>85</v>
      </c>
      <c r="Z1943">
        <f>HYPERLINK("https://hotel-media.eclerx.com/savepage/tk_15459884207134852_sr_71.html","info")</f>
        <v/>
      </c>
      <c r="AA1943" t="n">
        <v>-6763304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/>
      <c r="AO1943" t="s"/>
      <c r="AP1943" t="n">
        <v>83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6763304</v>
      </c>
      <c r="AZ1943" t="s">
        <v>740</v>
      </c>
      <c r="BA1943" t="s"/>
      <c r="BB1943" t="n">
        <v>112054</v>
      </c>
      <c r="BC1943" t="n">
        <v>42.26524</v>
      </c>
      <c r="BD1943" t="n">
        <v>42.26524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738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123.33</v>
      </c>
      <c r="L1944" t="s">
        <v>77</v>
      </c>
      <c r="M1944" t="s"/>
      <c r="N1944" t="s">
        <v>741</v>
      </c>
      <c r="O1944" t="s">
        <v>79</v>
      </c>
      <c r="P1944" t="s">
        <v>738</v>
      </c>
      <c r="Q1944" t="s"/>
      <c r="R1944" t="s">
        <v>117</v>
      </c>
      <c r="S1944" t="s">
        <v>742</v>
      </c>
      <c r="T1944" t="s">
        <v>82</v>
      </c>
      <c r="U1944" t="s"/>
      <c r="V1944" t="s">
        <v>83</v>
      </c>
      <c r="W1944" t="s">
        <v>187</v>
      </c>
      <c r="X1944" t="s"/>
      <c r="Y1944" t="s">
        <v>85</v>
      </c>
      <c r="Z1944">
        <f>HYPERLINK("https://hotel-media.eclerx.com/savepage/tk_15459884207134852_sr_71.html","info")</f>
        <v/>
      </c>
      <c r="AA1944" t="n">
        <v>-6763304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/>
      <c r="AO1944" t="s"/>
      <c r="AP1944" t="n">
        <v>83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6763304</v>
      </c>
      <c r="AZ1944" t="s">
        <v>740</v>
      </c>
      <c r="BA1944" t="s"/>
      <c r="BB1944" t="n">
        <v>112054</v>
      </c>
      <c r="BC1944" t="n">
        <v>42.26524</v>
      </c>
      <c r="BD1944" t="n">
        <v>42.26524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738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123.67</v>
      </c>
      <c r="L1945" t="s">
        <v>77</v>
      </c>
      <c r="M1945" t="s"/>
      <c r="N1945" t="s">
        <v>312</v>
      </c>
      <c r="O1945" t="s">
        <v>79</v>
      </c>
      <c r="P1945" t="s">
        <v>738</v>
      </c>
      <c r="Q1945" t="s"/>
      <c r="R1945" t="s">
        <v>117</v>
      </c>
      <c r="S1945" t="s">
        <v>743</v>
      </c>
      <c r="T1945" t="s">
        <v>82</v>
      </c>
      <c r="U1945" t="s"/>
      <c r="V1945" t="s">
        <v>83</v>
      </c>
      <c r="W1945" t="s">
        <v>187</v>
      </c>
      <c r="X1945" t="s"/>
      <c r="Y1945" t="s">
        <v>85</v>
      </c>
      <c r="Z1945">
        <f>HYPERLINK("https://hotel-media.eclerx.com/savepage/tk_15459884207134852_sr_71.html","info")</f>
        <v/>
      </c>
      <c r="AA1945" t="n">
        <v>-6763304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/>
      <c r="AO1945" t="s"/>
      <c r="AP1945" t="n">
        <v>83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6763304</v>
      </c>
      <c r="AZ1945" t="s">
        <v>740</v>
      </c>
      <c r="BA1945" t="s"/>
      <c r="BB1945" t="n">
        <v>112054</v>
      </c>
      <c r="BC1945" t="n">
        <v>42.26524</v>
      </c>
      <c r="BD1945" t="n">
        <v>42.26524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738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126.33</v>
      </c>
      <c r="L1946" t="s">
        <v>77</v>
      </c>
      <c r="M1946" t="s"/>
      <c r="N1946" t="s">
        <v>744</v>
      </c>
      <c r="O1946" t="s">
        <v>79</v>
      </c>
      <c r="P1946" t="s">
        <v>738</v>
      </c>
      <c r="Q1946" t="s"/>
      <c r="R1946" t="s">
        <v>117</v>
      </c>
      <c r="S1946" t="s">
        <v>745</v>
      </c>
      <c r="T1946" t="s">
        <v>82</v>
      </c>
      <c r="U1946" t="s"/>
      <c r="V1946" t="s">
        <v>83</v>
      </c>
      <c r="W1946" t="s">
        <v>187</v>
      </c>
      <c r="X1946" t="s"/>
      <c r="Y1946" t="s">
        <v>85</v>
      </c>
      <c r="Z1946">
        <f>HYPERLINK("https://hotel-media.eclerx.com/savepage/tk_15459884207134852_sr_71.html","info")</f>
        <v/>
      </c>
      <c r="AA1946" t="n">
        <v>-6763304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/>
      <c r="AO1946" t="s"/>
      <c r="AP1946" t="n">
        <v>83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6763304</v>
      </c>
      <c r="AZ1946" t="s">
        <v>740</v>
      </c>
      <c r="BA1946" t="s"/>
      <c r="BB1946" t="n">
        <v>112054</v>
      </c>
      <c r="BC1946" t="n">
        <v>42.26524</v>
      </c>
      <c r="BD1946" t="n">
        <v>42.26524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738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130.67</v>
      </c>
      <c r="L1947" t="s">
        <v>77</v>
      </c>
      <c r="M1947" t="s"/>
      <c r="N1947" t="s">
        <v>746</v>
      </c>
      <c r="O1947" t="s">
        <v>79</v>
      </c>
      <c r="P1947" t="s">
        <v>738</v>
      </c>
      <c r="Q1947" t="s"/>
      <c r="R1947" t="s">
        <v>117</v>
      </c>
      <c r="S1947" t="s">
        <v>747</v>
      </c>
      <c r="T1947" t="s">
        <v>82</v>
      </c>
      <c r="U1947" t="s"/>
      <c r="V1947" t="s">
        <v>83</v>
      </c>
      <c r="W1947" t="s">
        <v>187</v>
      </c>
      <c r="X1947" t="s"/>
      <c r="Y1947" t="s">
        <v>85</v>
      </c>
      <c r="Z1947">
        <f>HYPERLINK("https://hotel-media.eclerx.com/savepage/tk_15459884207134852_sr_71.html","info")</f>
        <v/>
      </c>
      <c r="AA1947" t="n">
        <v>-6763304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/>
      <c r="AO1947" t="s"/>
      <c r="AP1947" t="n">
        <v>83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6763304</v>
      </c>
      <c r="AZ1947" t="s">
        <v>740</v>
      </c>
      <c r="BA1947" t="s"/>
      <c r="BB1947" t="n">
        <v>112054</v>
      </c>
      <c r="BC1947" t="n">
        <v>42.26524</v>
      </c>
      <c r="BD1947" t="n">
        <v>42.26524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738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131</v>
      </c>
      <c r="L1948" t="s">
        <v>77</v>
      </c>
      <c r="M1948" t="s"/>
      <c r="N1948" t="s">
        <v>744</v>
      </c>
      <c r="O1948" t="s">
        <v>79</v>
      </c>
      <c r="P1948" t="s">
        <v>738</v>
      </c>
      <c r="Q1948" t="s"/>
      <c r="R1948" t="s">
        <v>117</v>
      </c>
      <c r="S1948" t="s">
        <v>427</v>
      </c>
      <c r="T1948" t="s">
        <v>82</v>
      </c>
      <c r="U1948" t="s"/>
      <c r="V1948" t="s">
        <v>83</v>
      </c>
      <c r="W1948" t="s">
        <v>187</v>
      </c>
      <c r="X1948" t="s"/>
      <c r="Y1948" t="s">
        <v>85</v>
      </c>
      <c r="Z1948">
        <f>HYPERLINK("https://hotel-media.eclerx.com/savepage/tk_15459884207134852_sr_71.html","info")</f>
        <v/>
      </c>
      <c r="AA1948" t="n">
        <v>-6763304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/>
      <c r="AO1948" t="s"/>
      <c r="AP1948" t="n">
        <v>83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6763304</v>
      </c>
      <c r="AZ1948" t="s">
        <v>740</v>
      </c>
      <c r="BA1948" t="s"/>
      <c r="BB1948" t="n">
        <v>112054</v>
      </c>
      <c r="BC1948" t="n">
        <v>42.26524</v>
      </c>
      <c r="BD1948" t="n">
        <v>42.26524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738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177</v>
      </c>
      <c r="L1949" t="s">
        <v>77</v>
      </c>
      <c r="M1949" t="s"/>
      <c r="N1949" t="s">
        <v>522</v>
      </c>
      <c r="O1949" t="s">
        <v>79</v>
      </c>
      <c r="P1949" t="s">
        <v>738</v>
      </c>
      <c r="Q1949" t="s"/>
      <c r="R1949" t="s">
        <v>117</v>
      </c>
      <c r="S1949" t="s">
        <v>748</v>
      </c>
      <c r="T1949" t="s">
        <v>82</v>
      </c>
      <c r="U1949" t="s"/>
      <c r="V1949" t="s">
        <v>83</v>
      </c>
      <c r="W1949" t="s">
        <v>187</v>
      </c>
      <c r="X1949" t="s"/>
      <c r="Y1949" t="s">
        <v>85</v>
      </c>
      <c r="Z1949">
        <f>HYPERLINK("https://hotel-media.eclerx.com/savepage/tk_15459884207134852_sr_71.html","info")</f>
        <v/>
      </c>
      <c r="AA1949" t="n">
        <v>-6763304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/>
      <c r="AO1949" t="s"/>
      <c r="AP1949" t="n">
        <v>83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6763304</v>
      </c>
      <c r="AZ1949" t="s">
        <v>740</v>
      </c>
      <c r="BA1949" t="s"/>
      <c r="BB1949" t="n">
        <v>112054</v>
      </c>
      <c r="BC1949" t="n">
        <v>42.26524</v>
      </c>
      <c r="BD1949" t="n">
        <v>42.26524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738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185.67</v>
      </c>
      <c r="L1950" t="s">
        <v>77</v>
      </c>
      <c r="M1950" t="s"/>
      <c r="N1950" t="s">
        <v>522</v>
      </c>
      <c r="O1950" t="s">
        <v>79</v>
      </c>
      <c r="P1950" t="s">
        <v>738</v>
      </c>
      <c r="Q1950" t="s"/>
      <c r="R1950" t="s">
        <v>117</v>
      </c>
      <c r="S1950" t="s">
        <v>749</v>
      </c>
      <c r="T1950" t="s">
        <v>82</v>
      </c>
      <c r="U1950" t="s"/>
      <c r="V1950" t="s">
        <v>83</v>
      </c>
      <c r="W1950" t="s">
        <v>187</v>
      </c>
      <c r="X1950" t="s"/>
      <c r="Y1950" t="s">
        <v>85</v>
      </c>
      <c r="Z1950">
        <f>HYPERLINK("https://hotel-media.eclerx.com/savepage/tk_15459884207134852_sr_71.html","info")</f>
        <v/>
      </c>
      <c r="AA1950" t="n">
        <v>-6763304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/>
      <c r="AO1950" t="s"/>
      <c r="AP1950" t="n">
        <v>83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6763304</v>
      </c>
      <c r="AZ1950" t="s">
        <v>740</v>
      </c>
      <c r="BA1950" t="s"/>
      <c r="BB1950" t="n">
        <v>112054</v>
      </c>
      <c r="BC1950" t="n">
        <v>42.26524</v>
      </c>
      <c r="BD1950" t="n">
        <v>42.26524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738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187.33</v>
      </c>
      <c r="L1951" t="s">
        <v>77</v>
      </c>
      <c r="M1951" t="s"/>
      <c r="N1951" t="s">
        <v>750</v>
      </c>
      <c r="O1951" t="s">
        <v>79</v>
      </c>
      <c r="P1951" t="s">
        <v>738</v>
      </c>
      <c r="Q1951" t="s"/>
      <c r="R1951" t="s">
        <v>117</v>
      </c>
      <c r="S1951" t="s">
        <v>751</v>
      </c>
      <c r="T1951" t="s">
        <v>82</v>
      </c>
      <c r="U1951" t="s"/>
      <c r="V1951" t="s">
        <v>83</v>
      </c>
      <c r="W1951" t="s">
        <v>187</v>
      </c>
      <c r="X1951" t="s"/>
      <c r="Y1951" t="s">
        <v>85</v>
      </c>
      <c r="Z1951">
        <f>HYPERLINK("https://hotel-media.eclerx.com/savepage/tk_15459884207134852_sr_71.html","info")</f>
        <v/>
      </c>
      <c r="AA1951" t="n">
        <v>-6763304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/>
      <c r="AO1951" t="s"/>
      <c r="AP1951" t="n">
        <v>83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6763304</v>
      </c>
      <c r="AZ1951" t="s">
        <v>740</v>
      </c>
      <c r="BA1951" t="s"/>
      <c r="BB1951" t="n">
        <v>112054</v>
      </c>
      <c r="BC1951" t="n">
        <v>42.26524</v>
      </c>
      <c r="BD1951" t="n">
        <v>42.26524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738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196.33</v>
      </c>
      <c r="L1952" t="s">
        <v>77</v>
      </c>
      <c r="M1952" t="s"/>
      <c r="N1952" t="s">
        <v>750</v>
      </c>
      <c r="O1952" t="s">
        <v>79</v>
      </c>
      <c r="P1952" t="s">
        <v>738</v>
      </c>
      <c r="Q1952" t="s"/>
      <c r="R1952" t="s">
        <v>117</v>
      </c>
      <c r="S1952" t="s">
        <v>752</v>
      </c>
      <c r="T1952" t="s">
        <v>82</v>
      </c>
      <c r="U1952" t="s"/>
      <c r="V1952" t="s">
        <v>83</v>
      </c>
      <c r="W1952" t="s">
        <v>187</v>
      </c>
      <c r="X1952" t="s"/>
      <c r="Y1952" t="s">
        <v>85</v>
      </c>
      <c r="Z1952">
        <f>HYPERLINK("https://hotel-media.eclerx.com/savepage/tk_15459884207134852_sr_71.html","info")</f>
        <v/>
      </c>
      <c r="AA1952" t="n">
        <v>-6763304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/>
      <c r="AO1952" t="s"/>
      <c r="AP1952" t="n">
        <v>83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6763304</v>
      </c>
      <c r="AZ1952" t="s">
        <v>740</v>
      </c>
      <c r="BA1952" t="s"/>
      <c r="BB1952" t="n">
        <v>112054</v>
      </c>
      <c r="BC1952" t="n">
        <v>42.26524</v>
      </c>
      <c r="BD1952" t="n">
        <v>42.26524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830</v>
      </c>
      <c r="F1953" t="s"/>
      <c r="G1953" t="s">
        <v>74</v>
      </c>
      <c r="H1953" t="s">
        <v>75</v>
      </c>
      <c r="I1953" t="s"/>
      <c r="J1953" t="s">
        <v>76</v>
      </c>
      <c r="K1953" t="n">
        <v>28.67</v>
      </c>
      <c r="L1953" t="s">
        <v>77</v>
      </c>
      <c r="M1953" t="s"/>
      <c r="N1953" t="s">
        <v>831</v>
      </c>
      <c r="O1953" t="s">
        <v>79</v>
      </c>
      <c r="P1953" t="s">
        <v>830</v>
      </c>
      <c r="Q1953" t="s"/>
      <c r="R1953" t="s">
        <v>80</v>
      </c>
      <c r="S1953" t="s">
        <v>225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HYPERLINK("https://hotel-media.eclerx.com/savepage/tk_15459881376557145_sr_70.html","info")</f>
        <v/>
      </c>
      <c r="AA1953" t="s"/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/>
      <c r="AO1953" t="s"/>
      <c r="AP1953" t="n">
        <v>23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s"/>
      <c r="AZ1953" t="s"/>
      <c r="BA1953" t="s"/>
      <c r="BB1953" t="n">
        <v>2192960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830</v>
      </c>
      <c r="F1954" t="s"/>
      <c r="G1954" t="s">
        <v>74</v>
      </c>
      <c r="H1954" t="s">
        <v>75</v>
      </c>
      <c r="I1954" t="s"/>
      <c r="J1954" t="s">
        <v>76</v>
      </c>
      <c r="K1954" t="n">
        <v>32</v>
      </c>
      <c r="L1954" t="s">
        <v>77</v>
      </c>
      <c r="M1954" t="s"/>
      <c r="N1954" t="s">
        <v>831</v>
      </c>
      <c r="O1954" t="s">
        <v>79</v>
      </c>
      <c r="P1954" t="s">
        <v>830</v>
      </c>
      <c r="Q1954" t="s"/>
      <c r="R1954" t="s">
        <v>80</v>
      </c>
      <c r="S1954" t="s">
        <v>472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HYPERLINK("https://hotel-media.eclerx.com/savepage/tk_15459881376557145_sr_70.html","info")</f>
        <v/>
      </c>
      <c r="AA1954" t="s"/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/>
      <c r="AO1954" t="s"/>
      <c r="AP1954" t="n">
        <v>23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s"/>
      <c r="AZ1954" t="s"/>
      <c r="BA1954" t="s"/>
      <c r="BB1954" t="n">
        <v>2192960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830</v>
      </c>
      <c r="F1955" t="s"/>
      <c r="G1955" t="s">
        <v>74</v>
      </c>
      <c r="H1955" t="s">
        <v>75</v>
      </c>
      <c r="I1955" t="s"/>
      <c r="J1955" t="s">
        <v>76</v>
      </c>
      <c r="K1955" t="n">
        <v>32</v>
      </c>
      <c r="L1955" t="s">
        <v>77</v>
      </c>
      <c r="M1955" t="s"/>
      <c r="N1955" t="s">
        <v>832</v>
      </c>
      <c r="O1955" t="s">
        <v>79</v>
      </c>
      <c r="P1955" t="s">
        <v>830</v>
      </c>
      <c r="Q1955" t="s"/>
      <c r="R1955" t="s">
        <v>80</v>
      </c>
      <c r="S1955" t="s">
        <v>472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HYPERLINK("https://hotel-media.eclerx.com/savepage/tk_15459881376557145_sr_70.html","info")</f>
        <v/>
      </c>
      <c r="AA1955" t="s"/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/>
      <c r="AO1955" t="s"/>
      <c r="AP1955" t="n">
        <v>23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s"/>
      <c r="AZ1955" t="s"/>
      <c r="BA1955" t="s"/>
      <c r="BB1955" t="n">
        <v>2192960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830</v>
      </c>
      <c r="F1956" t="s"/>
      <c r="G1956" t="s">
        <v>74</v>
      </c>
      <c r="H1956" t="s">
        <v>75</v>
      </c>
      <c r="I1956" t="s"/>
      <c r="J1956" t="s">
        <v>76</v>
      </c>
      <c r="K1956" t="n">
        <v>35.33</v>
      </c>
      <c r="L1956" t="s">
        <v>77</v>
      </c>
      <c r="M1956" t="s"/>
      <c r="N1956" t="s">
        <v>833</v>
      </c>
      <c r="O1956" t="s">
        <v>317</v>
      </c>
      <c r="P1956" t="s">
        <v>830</v>
      </c>
      <c r="Q1956" t="s"/>
      <c r="R1956" t="s">
        <v>80</v>
      </c>
      <c r="S1956" t="s">
        <v>95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HYPERLINK("https://hotel-media.eclerx.com/savepage/tk_15459881376557145_sr_70.html","info")</f>
        <v/>
      </c>
      <c r="AA1956" t="s"/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/>
      <c r="AO1956" t="s"/>
      <c r="AP1956" t="n">
        <v>23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s"/>
      <c r="AZ1956" t="s"/>
      <c r="BA1956" t="s"/>
      <c r="BB1956" t="n">
        <v>2192960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830</v>
      </c>
      <c r="F1957" t="s"/>
      <c r="G1957" t="s">
        <v>74</v>
      </c>
      <c r="H1957" t="s">
        <v>75</v>
      </c>
      <c r="I1957" t="s"/>
      <c r="J1957" t="s">
        <v>76</v>
      </c>
      <c r="K1957" t="n">
        <v>35.67</v>
      </c>
      <c r="L1957" t="s">
        <v>77</v>
      </c>
      <c r="M1957" t="s"/>
      <c r="N1957" t="s">
        <v>832</v>
      </c>
      <c r="O1957" t="s">
        <v>79</v>
      </c>
      <c r="P1957" t="s">
        <v>830</v>
      </c>
      <c r="Q1957" t="s"/>
      <c r="R1957" t="s">
        <v>80</v>
      </c>
      <c r="S1957" t="s">
        <v>267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HYPERLINK("https://hotel-media.eclerx.com/savepage/tk_15459881376557145_sr_70.html","info")</f>
        <v/>
      </c>
      <c r="AA1957" t="s"/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/>
      <c r="AO1957" t="s"/>
      <c r="AP1957" t="n">
        <v>23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s"/>
      <c r="AZ1957" t="s"/>
      <c r="BA1957" t="s"/>
      <c r="BB1957" t="n">
        <v>2192960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830</v>
      </c>
      <c r="F1958" t="s"/>
      <c r="G1958" t="s">
        <v>74</v>
      </c>
      <c r="H1958" t="s">
        <v>75</v>
      </c>
      <c r="I1958" t="s"/>
      <c r="J1958" t="s">
        <v>76</v>
      </c>
      <c r="K1958" t="n">
        <v>39.33</v>
      </c>
      <c r="L1958" t="s">
        <v>77</v>
      </c>
      <c r="M1958" t="s"/>
      <c r="N1958" t="s">
        <v>833</v>
      </c>
      <c r="O1958" t="s">
        <v>317</v>
      </c>
      <c r="P1958" t="s">
        <v>830</v>
      </c>
      <c r="Q1958" t="s"/>
      <c r="R1958" t="s">
        <v>80</v>
      </c>
      <c r="S1958" t="s">
        <v>343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HYPERLINK("https://hotel-media.eclerx.com/savepage/tk_15459881376557145_sr_70.html","info")</f>
        <v/>
      </c>
      <c r="AA1958" t="s"/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/>
      <c r="AO1958" t="s"/>
      <c r="AP1958" t="n">
        <v>23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s"/>
      <c r="AZ1958" t="s"/>
      <c r="BA1958" t="s"/>
      <c r="BB1958" t="n">
        <v>2192960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830</v>
      </c>
      <c r="F1959" t="s"/>
      <c r="G1959" t="s">
        <v>74</v>
      </c>
      <c r="H1959" t="s">
        <v>75</v>
      </c>
      <c r="I1959" t="s"/>
      <c r="J1959" t="s">
        <v>76</v>
      </c>
      <c r="K1959" t="n">
        <v>48.33</v>
      </c>
      <c r="L1959" t="s">
        <v>77</v>
      </c>
      <c r="M1959" t="s"/>
      <c r="N1959" t="s">
        <v>834</v>
      </c>
      <c r="O1959" t="s">
        <v>79</v>
      </c>
      <c r="P1959" t="s">
        <v>830</v>
      </c>
      <c r="Q1959" t="s"/>
      <c r="R1959" t="s">
        <v>80</v>
      </c>
      <c r="S1959" t="s">
        <v>201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HYPERLINK("https://hotel-media.eclerx.com/savepage/tk_15459881376557145_sr_70.html","info")</f>
        <v/>
      </c>
      <c r="AA1959" t="s"/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/>
      <c r="AO1959" t="s"/>
      <c r="AP1959" t="n">
        <v>23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s"/>
      <c r="AZ1959" t="s"/>
      <c r="BA1959" t="s"/>
      <c r="BB1959" t="n">
        <v>2192960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830</v>
      </c>
      <c r="F1960" t="s"/>
      <c r="G1960" t="s">
        <v>74</v>
      </c>
      <c r="H1960" t="s">
        <v>75</v>
      </c>
      <c r="I1960" t="s"/>
      <c r="J1960" t="s">
        <v>76</v>
      </c>
      <c r="K1960" t="n">
        <v>53.67</v>
      </c>
      <c r="L1960" t="s">
        <v>77</v>
      </c>
      <c r="M1960" t="s"/>
      <c r="N1960" t="s">
        <v>834</v>
      </c>
      <c r="O1960" t="s">
        <v>79</v>
      </c>
      <c r="P1960" t="s">
        <v>830</v>
      </c>
      <c r="Q1960" t="s"/>
      <c r="R1960" t="s">
        <v>80</v>
      </c>
      <c r="S1960" t="s">
        <v>298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HYPERLINK("https://hotel-media.eclerx.com/savepage/tk_15459881376557145_sr_70.html","info")</f>
        <v/>
      </c>
      <c r="AA1960" t="s"/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/>
      <c r="AO1960" t="s"/>
      <c r="AP1960" t="n">
        <v>23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s"/>
      <c r="AZ1960" t="s"/>
      <c r="BA1960" t="s"/>
      <c r="BB1960" t="n">
        <v>2192960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359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23</v>
      </c>
      <c r="L1961" t="s">
        <v>77</v>
      </c>
      <c r="M1961" t="s"/>
      <c r="N1961" t="s">
        <v>184</v>
      </c>
      <c r="O1961" t="s">
        <v>79</v>
      </c>
      <c r="P1961" t="s">
        <v>359</v>
      </c>
      <c r="Q1961" t="s"/>
      <c r="R1961" t="s">
        <v>80</v>
      </c>
      <c r="S1961" t="s">
        <v>152</v>
      </c>
      <c r="T1961" t="s">
        <v>82</v>
      </c>
      <c r="U1961" t="s"/>
      <c r="V1961" t="s">
        <v>83</v>
      </c>
      <c r="W1961" t="s">
        <v>105</v>
      </c>
      <c r="X1961" t="s"/>
      <c r="Y1961" t="s">
        <v>85</v>
      </c>
      <c r="Z1961">
        <f>HYPERLINK("https://hotel-media.eclerx.com/savepage/tk_15459883596413069_sr_70.html","info")</f>
        <v/>
      </c>
      <c r="AA1961" t="n">
        <v>-2329899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/>
      <c r="AO1961" t="s"/>
      <c r="AP1961" t="n">
        <v>70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2329899</v>
      </c>
      <c r="AZ1961" t="s">
        <v>360</v>
      </c>
      <c r="BA1961" t="s"/>
      <c r="BB1961" t="n">
        <v>1094701</v>
      </c>
      <c r="BC1961" t="n">
        <v>42.6385</v>
      </c>
      <c r="BD1961" t="n">
        <v>42.6385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359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23.33</v>
      </c>
      <c r="L1962" t="s">
        <v>77</v>
      </c>
      <c r="M1962" t="s"/>
      <c r="N1962" t="s">
        <v>184</v>
      </c>
      <c r="O1962" t="s">
        <v>79</v>
      </c>
      <c r="P1962" t="s">
        <v>359</v>
      </c>
      <c r="Q1962" t="s"/>
      <c r="R1962" t="s">
        <v>80</v>
      </c>
      <c r="S1962" t="s">
        <v>108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HYPERLINK("https://hotel-media.eclerx.com/savepage/tk_15459883596413069_sr_70.html","info")</f>
        <v/>
      </c>
      <c r="AA1962" t="n">
        <v>-2329899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/>
      <c r="AO1962" t="s"/>
      <c r="AP1962" t="n">
        <v>70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2329899</v>
      </c>
      <c r="AZ1962" t="s">
        <v>360</v>
      </c>
      <c r="BA1962" t="s"/>
      <c r="BB1962" t="n">
        <v>1094701</v>
      </c>
      <c r="BC1962" t="n">
        <v>42.6385</v>
      </c>
      <c r="BD1962" t="n">
        <v>42.6385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359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24</v>
      </c>
      <c r="L1963" t="s">
        <v>77</v>
      </c>
      <c r="M1963" t="s"/>
      <c r="N1963" t="s">
        <v>270</v>
      </c>
      <c r="O1963" t="s">
        <v>79</v>
      </c>
      <c r="P1963" t="s">
        <v>359</v>
      </c>
      <c r="Q1963" t="s"/>
      <c r="R1963" t="s">
        <v>80</v>
      </c>
      <c r="S1963" t="s">
        <v>154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HYPERLINK("https://hotel-media.eclerx.com/savepage/tk_15459883596413069_sr_70.html","info")</f>
        <v/>
      </c>
      <c r="AA1963" t="n">
        <v>-2329899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/>
      <c r="AO1963" t="s"/>
      <c r="AP1963" t="n">
        <v>70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2329899</v>
      </c>
      <c r="AZ1963" t="s">
        <v>360</v>
      </c>
      <c r="BA1963" t="s"/>
      <c r="BB1963" t="n">
        <v>1094701</v>
      </c>
      <c r="BC1963" t="n">
        <v>42.6385</v>
      </c>
      <c r="BD1963" t="n">
        <v>42.6385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359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25</v>
      </c>
      <c r="L1964" t="s">
        <v>77</v>
      </c>
      <c r="M1964" t="s"/>
      <c r="N1964" t="s">
        <v>122</v>
      </c>
      <c r="O1964" t="s">
        <v>79</v>
      </c>
      <c r="P1964" t="s">
        <v>359</v>
      </c>
      <c r="Q1964" t="s"/>
      <c r="R1964" t="s">
        <v>80</v>
      </c>
      <c r="S1964" t="s">
        <v>361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HYPERLINK("https://hotel-media.eclerx.com/savepage/tk_15459883596413069_sr_70.html","info")</f>
        <v/>
      </c>
      <c r="AA1964" t="n">
        <v>-2329899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/>
      <c r="AO1964" t="s"/>
      <c r="AP1964" t="n">
        <v>70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2329899</v>
      </c>
      <c r="AZ1964" t="s">
        <v>360</v>
      </c>
      <c r="BA1964" t="s"/>
      <c r="BB1964" t="n">
        <v>1094701</v>
      </c>
      <c r="BC1964" t="n">
        <v>42.6385</v>
      </c>
      <c r="BD1964" t="n">
        <v>42.6385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359</v>
      </c>
      <c r="F1965" t="n">
        <v>-1</v>
      </c>
      <c r="G1965" t="s">
        <v>74</v>
      </c>
      <c r="H1965" t="s">
        <v>75</v>
      </c>
      <c r="I1965" t="s"/>
      <c r="J1965" t="s">
        <v>76</v>
      </c>
      <c r="K1965" t="n">
        <v>30.33</v>
      </c>
      <c r="L1965" t="s">
        <v>77</v>
      </c>
      <c r="M1965" t="s"/>
      <c r="N1965" t="s">
        <v>362</v>
      </c>
      <c r="O1965" t="s">
        <v>79</v>
      </c>
      <c r="P1965" t="s">
        <v>359</v>
      </c>
      <c r="Q1965" t="s"/>
      <c r="R1965" t="s">
        <v>80</v>
      </c>
      <c r="S1965" t="s">
        <v>363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HYPERLINK("https://hotel-media.eclerx.com/savepage/tk_15459883596413069_sr_70.html","info")</f>
        <v/>
      </c>
      <c r="AA1965" t="n">
        <v>-2329899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/>
      <c r="AO1965" t="s"/>
      <c r="AP1965" t="n">
        <v>70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2329899</v>
      </c>
      <c r="AZ1965" t="s">
        <v>360</v>
      </c>
      <c r="BA1965" t="s"/>
      <c r="BB1965" t="n">
        <v>1094701</v>
      </c>
      <c r="BC1965" t="n">
        <v>42.6385</v>
      </c>
      <c r="BD1965" t="n">
        <v>42.6385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919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32.33</v>
      </c>
      <c r="L1966" t="s">
        <v>77</v>
      </c>
      <c r="M1966" t="s"/>
      <c r="N1966" t="s">
        <v>122</v>
      </c>
      <c r="O1966" t="s">
        <v>79</v>
      </c>
      <c r="P1966" t="s">
        <v>919</v>
      </c>
      <c r="Q1966" t="s"/>
      <c r="R1966" t="s">
        <v>80</v>
      </c>
      <c r="S1966" t="s">
        <v>135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HYPERLINK("https://hotel-media.eclerx.com/savepage/tk_15459884679294412_sr_71.html","info")</f>
        <v/>
      </c>
      <c r="AA1966" t="n">
        <v>-2992967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/>
      <c r="AO1966" t="s"/>
      <c r="AP1966" t="n">
        <v>93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2992967</v>
      </c>
      <c r="AZ1966" t="s">
        <v>920</v>
      </c>
      <c r="BA1966" t="s"/>
      <c r="BB1966" t="n">
        <v>2739597</v>
      </c>
      <c r="BC1966" t="n">
        <v>42.6904</v>
      </c>
      <c r="BD1966" t="n">
        <v>42.6904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919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34</v>
      </c>
      <c r="L1967" t="s">
        <v>77</v>
      </c>
      <c r="M1967" t="s"/>
      <c r="N1967" t="s">
        <v>179</v>
      </c>
      <c r="O1967" t="s">
        <v>79</v>
      </c>
      <c r="P1967" t="s">
        <v>919</v>
      </c>
      <c r="Q1967" t="s"/>
      <c r="R1967" t="s">
        <v>80</v>
      </c>
      <c r="S1967" t="s">
        <v>185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HYPERLINK("https://hotel-media.eclerx.com/savepage/tk_15459884679294412_sr_71.html","info")</f>
        <v/>
      </c>
      <c r="AA1967" t="n">
        <v>-2992967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/>
      <c r="AO1967" t="s"/>
      <c r="AP1967" t="n">
        <v>93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2992967</v>
      </c>
      <c r="AZ1967" t="s">
        <v>920</v>
      </c>
      <c r="BA1967" t="s"/>
      <c r="BB1967" t="n">
        <v>2739597</v>
      </c>
      <c r="BC1967" t="n">
        <v>42.6904</v>
      </c>
      <c r="BD1967" t="n">
        <v>42.6904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919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34.33</v>
      </c>
      <c r="L1968" t="s">
        <v>77</v>
      </c>
      <c r="M1968" t="s"/>
      <c r="N1968" t="s">
        <v>122</v>
      </c>
      <c r="O1968" t="s">
        <v>79</v>
      </c>
      <c r="P1968" t="s">
        <v>919</v>
      </c>
      <c r="Q1968" t="s"/>
      <c r="R1968" t="s">
        <v>80</v>
      </c>
      <c r="S1968" t="s">
        <v>223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HYPERLINK("https://hotel-media.eclerx.com/savepage/tk_15459884679294412_sr_71.html","info")</f>
        <v/>
      </c>
      <c r="AA1968" t="n">
        <v>-2992967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/>
      <c r="AO1968" t="s"/>
      <c r="AP1968" t="n">
        <v>93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2992967</v>
      </c>
      <c r="AZ1968" t="s">
        <v>920</v>
      </c>
      <c r="BA1968" t="s"/>
      <c r="BB1968" t="n">
        <v>2739597</v>
      </c>
      <c r="BC1968" t="n">
        <v>42.6904</v>
      </c>
      <c r="BD1968" t="n">
        <v>42.6904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919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36</v>
      </c>
      <c r="L1969" t="s">
        <v>77</v>
      </c>
      <c r="M1969" t="s"/>
      <c r="N1969" t="s">
        <v>179</v>
      </c>
      <c r="O1969" t="s">
        <v>79</v>
      </c>
      <c r="P1969" t="s">
        <v>919</v>
      </c>
      <c r="Q1969" t="s"/>
      <c r="R1969" t="s">
        <v>80</v>
      </c>
      <c r="S1969" t="s">
        <v>436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HYPERLINK("https://hotel-media.eclerx.com/savepage/tk_15459884679294412_sr_71.html","info")</f>
        <v/>
      </c>
      <c r="AA1969" t="n">
        <v>-2992967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/>
      <c r="AO1969" t="s"/>
      <c r="AP1969" t="n">
        <v>93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2992967</v>
      </c>
      <c r="AZ1969" t="s">
        <v>920</v>
      </c>
      <c r="BA1969" t="s"/>
      <c r="BB1969" t="n">
        <v>2739597</v>
      </c>
      <c r="BC1969" t="n">
        <v>42.6904</v>
      </c>
      <c r="BD1969" t="n">
        <v>42.6904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919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37.67</v>
      </c>
      <c r="L1970" t="s">
        <v>77</v>
      </c>
      <c r="M1970" t="s"/>
      <c r="N1970" t="s">
        <v>155</v>
      </c>
      <c r="O1970" t="s">
        <v>79</v>
      </c>
      <c r="P1970" t="s">
        <v>919</v>
      </c>
      <c r="Q1970" t="s"/>
      <c r="R1970" t="s">
        <v>80</v>
      </c>
      <c r="S1970" t="s">
        <v>286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HYPERLINK("https://hotel-media.eclerx.com/savepage/tk_15459884679294412_sr_71.html","info")</f>
        <v/>
      </c>
      <c r="AA1970" t="n">
        <v>-2992967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/>
      <c r="AO1970" t="s"/>
      <c r="AP1970" t="n">
        <v>93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2992967</v>
      </c>
      <c r="AZ1970" t="s">
        <v>920</v>
      </c>
      <c r="BA1970" t="s"/>
      <c r="BB1970" t="n">
        <v>2739597</v>
      </c>
      <c r="BC1970" t="n">
        <v>42.6904</v>
      </c>
      <c r="BD1970" t="n">
        <v>42.6904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919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46.33</v>
      </c>
      <c r="L1971" t="s">
        <v>77</v>
      </c>
      <c r="M1971" t="s"/>
      <c r="N1971" t="s">
        <v>155</v>
      </c>
      <c r="O1971" t="s">
        <v>79</v>
      </c>
      <c r="P1971" t="s">
        <v>919</v>
      </c>
      <c r="Q1971" t="s"/>
      <c r="R1971" t="s">
        <v>80</v>
      </c>
      <c r="S1971" t="s">
        <v>356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HYPERLINK("https://hotel-media.eclerx.com/savepage/tk_15459884679294412_sr_71.html","info")</f>
        <v/>
      </c>
      <c r="AA1971" t="n">
        <v>-2992967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/>
      <c r="AO1971" t="s"/>
      <c r="AP1971" t="n">
        <v>93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2992967</v>
      </c>
      <c r="AZ1971" t="s">
        <v>920</v>
      </c>
      <c r="BA1971" t="s"/>
      <c r="BB1971" t="n">
        <v>2739597</v>
      </c>
      <c r="BC1971" t="n">
        <v>42.6904</v>
      </c>
      <c r="BD1971" t="n">
        <v>42.6904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919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47.33</v>
      </c>
      <c r="L1972" t="s">
        <v>77</v>
      </c>
      <c r="M1972" t="s"/>
      <c r="N1972" t="s">
        <v>921</v>
      </c>
      <c r="O1972" t="s">
        <v>79</v>
      </c>
      <c r="P1972" t="s">
        <v>919</v>
      </c>
      <c r="Q1972" t="s"/>
      <c r="R1972" t="s">
        <v>80</v>
      </c>
      <c r="S1972" t="s">
        <v>420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HYPERLINK("https://hotel-media.eclerx.com/savepage/tk_15459884679294412_sr_71.html","info")</f>
        <v/>
      </c>
      <c r="AA1972" t="n">
        <v>-2992967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/>
      <c r="AO1972" t="s"/>
      <c r="AP1972" t="n">
        <v>93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2992967</v>
      </c>
      <c r="AZ1972" t="s">
        <v>920</v>
      </c>
      <c r="BA1972" t="s"/>
      <c r="BB1972" t="n">
        <v>2739597</v>
      </c>
      <c r="BC1972" t="n">
        <v>42.6904</v>
      </c>
      <c r="BD1972" t="n">
        <v>42.6904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919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51</v>
      </c>
      <c r="L1973" t="s">
        <v>77</v>
      </c>
      <c r="M1973" t="s"/>
      <c r="N1973" t="s">
        <v>921</v>
      </c>
      <c r="O1973" t="s">
        <v>79</v>
      </c>
      <c r="P1973" t="s">
        <v>919</v>
      </c>
      <c r="Q1973" t="s"/>
      <c r="R1973" t="s">
        <v>80</v>
      </c>
      <c r="S1973" t="s">
        <v>202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HYPERLINK("https://hotel-media.eclerx.com/savepage/tk_15459884679294412_sr_71.html","info")</f>
        <v/>
      </c>
      <c r="AA1973" t="n">
        <v>-2992967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/>
      <c r="AO1973" t="s"/>
      <c r="AP1973" t="n">
        <v>93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2992967</v>
      </c>
      <c r="AZ1973" t="s">
        <v>920</v>
      </c>
      <c r="BA1973" t="s"/>
      <c r="BB1973" t="n">
        <v>2739597</v>
      </c>
      <c r="BC1973" t="n">
        <v>42.6904</v>
      </c>
      <c r="BD1973" t="n">
        <v>42.6904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160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96.67</v>
      </c>
      <c r="L1974" t="s">
        <v>77</v>
      </c>
      <c r="M1974" t="s"/>
      <c r="N1974" t="s">
        <v>161</v>
      </c>
      <c r="O1974" t="s">
        <v>79</v>
      </c>
      <c r="P1974" t="s">
        <v>160</v>
      </c>
      <c r="Q1974" t="s"/>
      <c r="R1974" t="s">
        <v>162</v>
      </c>
      <c r="S1974" t="s">
        <v>163</v>
      </c>
      <c r="T1974" t="s">
        <v>82</v>
      </c>
      <c r="U1974" t="s"/>
      <c r="V1974" t="s">
        <v>83</v>
      </c>
      <c r="W1974" t="s">
        <v>105</v>
      </c>
      <c r="X1974" t="s"/>
      <c r="Y1974" t="s">
        <v>85</v>
      </c>
      <c r="Z1974">
        <f>HYPERLINK("https://hotel-media.eclerx.com/savepage/tk_1545988439731324_sr_70.html","info")</f>
        <v/>
      </c>
      <c r="AA1974" t="n">
        <v>-2992964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/>
      <c r="AO1974" t="s"/>
      <c r="AP1974" t="n">
        <v>87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2992964</v>
      </c>
      <c r="AZ1974" t="s">
        <v>164</v>
      </c>
      <c r="BA1974" t="s"/>
      <c r="BB1974" t="n">
        <v>4231573</v>
      </c>
      <c r="BC1974" t="n">
        <v>42.6944</v>
      </c>
      <c r="BD1974" t="n">
        <v>42.6944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160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96.67</v>
      </c>
      <c r="L1975" t="s">
        <v>77</v>
      </c>
      <c r="M1975" t="s"/>
      <c r="N1975" t="s">
        <v>165</v>
      </c>
      <c r="O1975" t="s">
        <v>79</v>
      </c>
      <c r="P1975" t="s">
        <v>160</v>
      </c>
      <c r="Q1975" t="s"/>
      <c r="R1975" t="s">
        <v>162</v>
      </c>
      <c r="S1975" t="s">
        <v>163</v>
      </c>
      <c r="T1975" t="s">
        <v>82</v>
      </c>
      <c r="U1975" t="s"/>
      <c r="V1975" t="s">
        <v>83</v>
      </c>
      <c r="W1975" t="s">
        <v>105</v>
      </c>
      <c r="X1975" t="s"/>
      <c r="Y1975" t="s">
        <v>85</v>
      </c>
      <c r="Z1975">
        <f>HYPERLINK("https://hotel-media.eclerx.com/savepage/tk_1545988439731324_sr_70.html","info")</f>
        <v/>
      </c>
      <c r="AA1975" t="n">
        <v>-2992964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/>
      <c r="AO1975" t="s"/>
      <c r="AP1975" t="n">
        <v>87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2992964</v>
      </c>
      <c r="AZ1975" t="s">
        <v>164</v>
      </c>
      <c r="BA1975" t="s"/>
      <c r="BB1975" t="n">
        <v>4231573</v>
      </c>
      <c r="BC1975" t="n">
        <v>42.6944</v>
      </c>
      <c r="BD1975" t="n">
        <v>42.6944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160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106.67</v>
      </c>
      <c r="L1976" t="s">
        <v>77</v>
      </c>
      <c r="M1976" t="s"/>
      <c r="N1976" t="s">
        <v>161</v>
      </c>
      <c r="O1976" t="s">
        <v>79</v>
      </c>
      <c r="P1976" t="s">
        <v>160</v>
      </c>
      <c r="Q1976" t="s"/>
      <c r="R1976" t="s">
        <v>162</v>
      </c>
      <c r="S1976" t="s">
        <v>166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HYPERLINK("https://hotel-media.eclerx.com/savepage/tk_1545988439731324_sr_70.html","info")</f>
        <v/>
      </c>
      <c r="AA1976" t="n">
        <v>-2992964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/>
      <c r="AO1976" t="s"/>
      <c r="AP1976" t="n">
        <v>87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2992964</v>
      </c>
      <c r="AZ1976" t="s">
        <v>164</v>
      </c>
      <c r="BA1976" t="s"/>
      <c r="BB1976" t="n">
        <v>4231573</v>
      </c>
      <c r="BC1976" t="n">
        <v>42.6944</v>
      </c>
      <c r="BD1976" t="n">
        <v>42.6944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160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106.67</v>
      </c>
      <c r="L1977" t="s">
        <v>77</v>
      </c>
      <c r="M1977" t="s"/>
      <c r="N1977" t="s">
        <v>165</v>
      </c>
      <c r="O1977" t="s">
        <v>79</v>
      </c>
      <c r="P1977" t="s">
        <v>160</v>
      </c>
      <c r="Q1977" t="s"/>
      <c r="R1977" t="s">
        <v>162</v>
      </c>
      <c r="S1977" t="s">
        <v>166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HYPERLINK("https://hotel-media.eclerx.com/savepage/tk_1545988439731324_sr_70.html","info")</f>
        <v/>
      </c>
      <c r="AA1977" t="n">
        <v>-2992964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/>
      <c r="AO1977" t="s"/>
      <c r="AP1977" t="n">
        <v>87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2992964</v>
      </c>
      <c r="AZ1977" t="s">
        <v>164</v>
      </c>
      <c r="BA1977" t="s"/>
      <c r="BB1977" t="n">
        <v>4231573</v>
      </c>
      <c r="BC1977" t="n">
        <v>42.6944</v>
      </c>
      <c r="BD1977" t="n">
        <v>42.6944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160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118.33</v>
      </c>
      <c r="L1978" t="s">
        <v>77</v>
      </c>
      <c r="M1978" t="s"/>
      <c r="N1978" t="s">
        <v>167</v>
      </c>
      <c r="O1978" t="s">
        <v>79</v>
      </c>
      <c r="P1978" t="s">
        <v>160</v>
      </c>
      <c r="Q1978" t="s"/>
      <c r="R1978" t="s">
        <v>162</v>
      </c>
      <c r="S1978" t="s">
        <v>168</v>
      </c>
      <c r="T1978" t="s">
        <v>82</v>
      </c>
      <c r="U1978" t="s"/>
      <c r="V1978" t="s">
        <v>83</v>
      </c>
      <c r="W1978" t="s">
        <v>105</v>
      </c>
      <c r="X1978" t="s"/>
      <c r="Y1978" t="s">
        <v>85</v>
      </c>
      <c r="Z1978">
        <f>HYPERLINK("https://hotel-media.eclerx.com/savepage/tk_1545988439731324_sr_70.html","info")</f>
        <v/>
      </c>
      <c r="AA1978" t="n">
        <v>-2992964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/>
      <c r="AO1978" t="s"/>
      <c r="AP1978" t="n">
        <v>87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2992964</v>
      </c>
      <c r="AZ1978" t="s">
        <v>164</v>
      </c>
      <c r="BA1978" t="s"/>
      <c r="BB1978" t="n">
        <v>4231573</v>
      </c>
      <c r="BC1978" t="n">
        <v>42.6944</v>
      </c>
      <c r="BD1978" t="n">
        <v>42.6944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160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128.33</v>
      </c>
      <c r="L1979" t="s">
        <v>77</v>
      </c>
      <c r="M1979" t="s"/>
      <c r="N1979" t="s">
        <v>167</v>
      </c>
      <c r="O1979" t="s">
        <v>79</v>
      </c>
      <c r="P1979" t="s">
        <v>160</v>
      </c>
      <c r="Q1979" t="s"/>
      <c r="R1979" t="s">
        <v>162</v>
      </c>
      <c r="S1979" t="s">
        <v>169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HYPERLINK("https://hotel-media.eclerx.com/savepage/tk_1545988439731324_sr_70.html","info")</f>
        <v/>
      </c>
      <c r="AA1979" t="n">
        <v>-2992964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/>
      <c r="AO1979" t="s"/>
      <c r="AP1979" t="n">
        <v>87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2992964</v>
      </c>
      <c r="AZ1979" t="s">
        <v>164</v>
      </c>
      <c r="BA1979" t="s"/>
      <c r="BB1979" t="n">
        <v>4231573</v>
      </c>
      <c r="BC1979" t="n">
        <v>42.6944</v>
      </c>
      <c r="BD1979" t="n">
        <v>42.6944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160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136.67</v>
      </c>
      <c r="L1980" t="s">
        <v>77</v>
      </c>
      <c r="M1980" t="s"/>
      <c r="N1980" t="s">
        <v>123</v>
      </c>
      <c r="O1980" t="s">
        <v>79</v>
      </c>
      <c r="P1980" t="s">
        <v>160</v>
      </c>
      <c r="Q1980" t="s"/>
      <c r="R1980" t="s">
        <v>162</v>
      </c>
      <c r="S1980" t="s">
        <v>170</v>
      </c>
      <c r="T1980" t="s">
        <v>82</v>
      </c>
      <c r="U1980" t="s"/>
      <c r="V1980" t="s">
        <v>83</v>
      </c>
      <c r="W1980" t="s">
        <v>105</v>
      </c>
      <c r="X1980" t="s"/>
      <c r="Y1980" t="s">
        <v>85</v>
      </c>
      <c r="Z1980">
        <f>HYPERLINK("https://hotel-media.eclerx.com/savepage/tk_1545988439731324_sr_70.html","info")</f>
        <v/>
      </c>
      <c r="AA1980" t="n">
        <v>-2992964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/>
      <c r="AO1980" t="s"/>
      <c r="AP1980" t="n">
        <v>87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2992964</v>
      </c>
      <c r="AZ1980" t="s">
        <v>164</v>
      </c>
      <c r="BA1980" t="s"/>
      <c r="BB1980" t="n">
        <v>4231573</v>
      </c>
      <c r="BC1980" t="n">
        <v>42.6944</v>
      </c>
      <c r="BD1980" t="n">
        <v>42.6944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160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146.67</v>
      </c>
      <c r="L1981" t="s">
        <v>77</v>
      </c>
      <c r="M1981" t="s"/>
      <c r="N1981" t="s">
        <v>123</v>
      </c>
      <c r="O1981" t="s">
        <v>79</v>
      </c>
      <c r="P1981" t="s">
        <v>160</v>
      </c>
      <c r="Q1981" t="s"/>
      <c r="R1981" t="s">
        <v>162</v>
      </c>
      <c r="S1981" t="s">
        <v>171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HYPERLINK("https://hotel-media.eclerx.com/savepage/tk_1545988439731324_sr_70.html","info")</f>
        <v/>
      </c>
      <c r="AA1981" t="n">
        <v>-2992964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/>
      <c r="AO1981" t="s"/>
      <c r="AP1981" t="n">
        <v>87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2992964</v>
      </c>
      <c r="AZ1981" t="s">
        <v>164</v>
      </c>
      <c r="BA1981" t="s"/>
      <c r="BB1981" t="n">
        <v>4231573</v>
      </c>
      <c r="BC1981" t="n">
        <v>42.6944</v>
      </c>
      <c r="BD1981" t="n">
        <v>42.6944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160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169.67</v>
      </c>
      <c r="L1982" t="s">
        <v>77</v>
      </c>
      <c r="M1982" t="s"/>
      <c r="N1982" t="s">
        <v>172</v>
      </c>
      <c r="O1982" t="s">
        <v>79</v>
      </c>
      <c r="P1982" t="s">
        <v>160</v>
      </c>
      <c r="Q1982" t="s"/>
      <c r="R1982" t="s">
        <v>162</v>
      </c>
      <c r="S1982" t="s">
        <v>173</v>
      </c>
      <c r="T1982" t="s">
        <v>82</v>
      </c>
      <c r="U1982" t="s"/>
      <c r="V1982" t="s">
        <v>83</v>
      </c>
      <c r="W1982" t="s">
        <v>105</v>
      </c>
      <c r="X1982" t="s"/>
      <c r="Y1982" t="s">
        <v>85</v>
      </c>
      <c r="Z1982">
        <f>HYPERLINK("https://hotel-media.eclerx.com/savepage/tk_1545988439731324_sr_70.html","info")</f>
        <v/>
      </c>
      <c r="AA1982" t="n">
        <v>-2992964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/>
      <c r="AO1982" t="s"/>
      <c r="AP1982" t="n">
        <v>87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2992964</v>
      </c>
      <c r="AZ1982" t="s">
        <v>164</v>
      </c>
      <c r="BA1982" t="s"/>
      <c r="BB1982" t="n">
        <v>4231573</v>
      </c>
      <c r="BC1982" t="n">
        <v>42.6944</v>
      </c>
      <c r="BD1982" t="n">
        <v>42.6944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160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179.33</v>
      </c>
      <c r="L1983" t="s">
        <v>77</v>
      </c>
      <c r="M1983" t="s"/>
      <c r="N1983" t="s">
        <v>172</v>
      </c>
      <c r="O1983" t="s">
        <v>79</v>
      </c>
      <c r="P1983" t="s">
        <v>160</v>
      </c>
      <c r="Q1983" t="s"/>
      <c r="R1983" t="s">
        <v>162</v>
      </c>
      <c r="S1983" t="s">
        <v>174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HYPERLINK("https://hotel-media.eclerx.com/savepage/tk_1545988439731324_sr_70.html","info")</f>
        <v/>
      </c>
      <c r="AA1983" t="n">
        <v>-2992964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/>
      <c r="AO1983" t="s"/>
      <c r="AP1983" t="n">
        <v>87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2992964</v>
      </c>
      <c r="AZ1983" t="s">
        <v>164</v>
      </c>
      <c r="BA1983" t="s"/>
      <c r="BB1983" t="n">
        <v>4231573</v>
      </c>
      <c r="BC1983" t="n">
        <v>42.6944</v>
      </c>
      <c r="BD1983" t="n">
        <v>42.6944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442</v>
      </c>
      <c r="F1984" t="n">
        <v>-1</v>
      </c>
      <c r="G1984" t="s">
        <v>74</v>
      </c>
      <c r="H1984" t="s">
        <v>75</v>
      </c>
      <c r="I1984" t="s"/>
      <c r="J1984" t="s">
        <v>76</v>
      </c>
      <c r="K1984" t="n">
        <v>31.33</v>
      </c>
      <c r="L1984" t="s">
        <v>77</v>
      </c>
      <c r="M1984" t="s"/>
      <c r="N1984" t="s">
        <v>443</v>
      </c>
      <c r="O1984" t="s">
        <v>79</v>
      </c>
      <c r="P1984" t="s">
        <v>442</v>
      </c>
      <c r="Q1984" t="s"/>
      <c r="R1984" t="s">
        <v>117</v>
      </c>
      <c r="S1984" t="s">
        <v>177</v>
      </c>
      <c r="T1984" t="s">
        <v>82</v>
      </c>
      <c r="U1984" t="s"/>
      <c r="V1984" t="s">
        <v>83</v>
      </c>
      <c r="W1984" t="s">
        <v>105</v>
      </c>
      <c r="X1984" t="s"/>
      <c r="Y1984" t="s">
        <v>85</v>
      </c>
      <c r="Z1984">
        <f>HYPERLINK("https://hotel-media.eclerx.com/savepage/tk_15459880952351213_sr_71.html","info")</f>
        <v/>
      </c>
      <c r="AA1984" t="n">
        <v>-2329328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106</v>
      </c>
      <c r="AL1984" t="s"/>
      <c r="AM1984" t="s"/>
      <c r="AN1984" t="s"/>
      <c r="AO1984" t="s"/>
      <c r="AP1984" t="n">
        <v>14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2329328</v>
      </c>
      <c r="AZ1984" t="s">
        <v>444</v>
      </c>
      <c r="BA1984" t="s"/>
      <c r="BB1984" t="n">
        <v>231304</v>
      </c>
      <c r="BC1984" t="n">
        <v>42.66</v>
      </c>
      <c r="BD1984" t="n">
        <v>42.66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442</v>
      </c>
      <c r="F1985" t="n">
        <v>-1</v>
      </c>
      <c r="G1985" t="s">
        <v>74</v>
      </c>
      <c r="H1985" t="s">
        <v>75</v>
      </c>
      <c r="I1985" t="s"/>
      <c r="J1985" t="s">
        <v>76</v>
      </c>
      <c r="K1985" t="n">
        <v>34</v>
      </c>
      <c r="L1985" t="s">
        <v>77</v>
      </c>
      <c r="M1985" t="s"/>
      <c r="N1985" t="s">
        <v>210</v>
      </c>
      <c r="O1985" t="s">
        <v>79</v>
      </c>
      <c r="P1985" t="s">
        <v>442</v>
      </c>
      <c r="Q1985" t="s"/>
      <c r="R1985" t="s">
        <v>117</v>
      </c>
      <c r="S1985" t="s">
        <v>185</v>
      </c>
      <c r="T1985" t="s">
        <v>82</v>
      </c>
      <c r="U1985" t="s"/>
      <c r="V1985" t="s">
        <v>83</v>
      </c>
      <c r="W1985" t="s">
        <v>105</v>
      </c>
      <c r="X1985" t="s"/>
      <c r="Y1985" t="s">
        <v>85</v>
      </c>
      <c r="Z1985">
        <f>HYPERLINK("https://hotel-media.eclerx.com/savepage/tk_15459880952351213_sr_71.html","info")</f>
        <v/>
      </c>
      <c r="AA1985" t="n">
        <v>-2329328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106</v>
      </c>
      <c r="AL1985" t="s"/>
      <c r="AM1985" t="s"/>
      <c r="AN1985" t="s"/>
      <c r="AO1985" t="s"/>
      <c r="AP1985" t="n">
        <v>14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2329328</v>
      </c>
      <c r="AZ1985" t="s">
        <v>444</v>
      </c>
      <c r="BA1985" t="s"/>
      <c r="BB1985" t="n">
        <v>231304</v>
      </c>
      <c r="BC1985" t="n">
        <v>42.66</v>
      </c>
      <c r="BD1985" t="n">
        <v>42.66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442</v>
      </c>
      <c r="F1986" t="n">
        <v>-1</v>
      </c>
      <c r="G1986" t="s">
        <v>74</v>
      </c>
      <c r="H1986" t="s">
        <v>75</v>
      </c>
      <c r="I1986" t="s"/>
      <c r="J1986" t="s">
        <v>76</v>
      </c>
      <c r="K1986" t="n">
        <v>34.67</v>
      </c>
      <c r="L1986" t="s">
        <v>77</v>
      </c>
      <c r="M1986" t="s"/>
      <c r="N1986" t="s">
        <v>445</v>
      </c>
      <c r="O1986" t="s">
        <v>79</v>
      </c>
      <c r="P1986" t="s">
        <v>442</v>
      </c>
      <c r="Q1986" t="s"/>
      <c r="R1986" t="s">
        <v>117</v>
      </c>
      <c r="S1986" t="s">
        <v>92</v>
      </c>
      <c r="T1986" t="s">
        <v>82</v>
      </c>
      <c r="U1986" t="s"/>
      <c r="V1986" t="s">
        <v>83</v>
      </c>
      <c r="W1986" t="s">
        <v>105</v>
      </c>
      <c r="X1986" t="s"/>
      <c r="Y1986" t="s">
        <v>85</v>
      </c>
      <c r="Z1986">
        <f>HYPERLINK("https://hotel-media.eclerx.com/savepage/tk_15459880952351213_sr_71.html","info")</f>
        <v/>
      </c>
      <c r="AA1986" t="n">
        <v>-2329328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106</v>
      </c>
      <c r="AL1986" t="s"/>
      <c r="AM1986" t="s"/>
      <c r="AN1986" t="s"/>
      <c r="AO1986" t="s"/>
      <c r="AP1986" t="n">
        <v>14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2329328</v>
      </c>
      <c r="AZ1986" t="s">
        <v>444</v>
      </c>
      <c r="BA1986" t="s"/>
      <c r="BB1986" t="n">
        <v>231304</v>
      </c>
      <c r="BC1986" t="n">
        <v>42.66</v>
      </c>
      <c r="BD1986" t="n">
        <v>42.66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442</v>
      </c>
      <c r="F1987" t="n">
        <v>-1</v>
      </c>
      <c r="G1987" t="s">
        <v>74</v>
      </c>
      <c r="H1987" t="s">
        <v>75</v>
      </c>
      <c r="I1987" t="s"/>
      <c r="J1987" t="s">
        <v>76</v>
      </c>
      <c r="K1987" t="n">
        <v>34.67</v>
      </c>
      <c r="L1987" t="s">
        <v>77</v>
      </c>
      <c r="M1987" t="s"/>
      <c r="N1987" t="s">
        <v>447</v>
      </c>
      <c r="O1987" t="s">
        <v>79</v>
      </c>
      <c r="P1987" t="s">
        <v>442</v>
      </c>
      <c r="Q1987" t="s"/>
      <c r="R1987" t="s">
        <v>117</v>
      </c>
      <c r="S1987" t="s">
        <v>92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HYPERLINK("https://hotel-media.eclerx.com/savepage/tk_15459880952351213_sr_71.html","info")</f>
        <v/>
      </c>
      <c r="AA1987" t="n">
        <v>-2329328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106</v>
      </c>
      <c r="AL1987" t="s"/>
      <c r="AM1987" t="s"/>
      <c r="AN1987" t="s"/>
      <c r="AO1987" t="s"/>
      <c r="AP1987" t="n">
        <v>14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2329328</v>
      </c>
      <c r="AZ1987" t="s">
        <v>444</v>
      </c>
      <c r="BA1987" t="s"/>
      <c r="BB1987" t="n">
        <v>231304</v>
      </c>
      <c r="BC1987" t="n">
        <v>42.66</v>
      </c>
      <c r="BD1987" t="n">
        <v>42.66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442</v>
      </c>
      <c r="F1988" t="n">
        <v>-1</v>
      </c>
      <c r="G1988" t="s">
        <v>74</v>
      </c>
      <c r="H1988" t="s">
        <v>75</v>
      </c>
      <c r="I1988" t="s"/>
      <c r="J1988" t="s">
        <v>76</v>
      </c>
      <c r="K1988" t="n">
        <v>34.67</v>
      </c>
      <c r="L1988" t="s">
        <v>77</v>
      </c>
      <c r="M1988" t="s"/>
      <c r="N1988" t="s">
        <v>446</v>
      </c>
      <c r="O1988" t="s">
        <v>79</v>
      </c>
      <c r="P1988" t="s">
        <v>442</v>
      </c>
      <c r="Q1988" t="s"/>
      <c r="R1988" t="s">
        <v>117</v>
      </c>
      <c r="S1988" t="s">
        <v>92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HYPERLINK("https://hotel-media.eclerx.com/savepage/tk_15459880952351213_sr_71.html","info")</f>
        <v/>
      </c>
      <c r="AA1988" t="n">
        <v>-2329328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106</v>
      </c>
      <c r="AL1988" t="s"/>
      <c r="AM1988" t="s"/>
      <c r="AN1988" t="s"/>
      <c r="AO1988" t="s"/>
      <c r="AP1988" t="n">
        <v>14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2329328</v>
      </c>
      <c r="AZ1988" t="s">
        <v>444</v>
      </c>
      <c r="BA1988" t="s"/>
      <c r="BB1988" t="n">
        <v>231304</v>
      </c>
      <c r="BC1988" t="n">
        <v>42.66</v>
      </c>
      <c r="BD1988" t="n">
        <v>42.66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442</v>
      </c>
      <c r="F1989" t="n">
        <v>-1</v>
      </c>
      <c r="G1989" t="s">
        <v>74</v>
      </c>
      <c r="H1989" t="s">
        <v>75</v>
      </c>
      <c r="I1989" t="s"/>
      <c r="J1989" t="s">
        <v>76</v>
      </c>
      <c r="K1989" t="n">
        <v>36.33</v>
      </c>
      <c r="L1989" t="s">
        <v>77</v>
      </c>
      <c r="M1989" t="s"/>
      <c r="N1989" t="s">
        <v>445</v>
      </c>
      <c r="O1989" t="s">
        <v>79</v>
      </c>
      <c r="P1989" t="s">
        <v>442</v>
      </c>
      <c r="Q1989" t="s"/>
      <c r="R1989" t="s">
        <v>117</v>
      </c>
      <c r="S1989" t="s">
        <v>438</v>
      </c>
      <c r="T1989" t="s">
        <v>82</v>
      </c>
      <c r="U1989" t="s"/>
      <c r="V1989" t="s">
        <v>83</v>
      </c>
      <c r="W1989" t="s">
        <v>105</v>
      </c>
      <c r="X1989" t="s"/>
      <c r="Y1989" t="s">
        <v>85</v>
      </c>
      <c r="Z1989">
        <f>HYPERLINK("https://hotel-media.eclerx.com/savepage/tk_15459880952351213_sr_71.html","info")</f>
        <v/>
      </c>
      <c r="AA1989" t="n">
        <v>-2329328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106</v>
      </c>
      <c r="AL1989" t="s"/>
      <c r="AM1989" t="s"/>
      <c r="AN1989" t="s"/>
      <c r="AO1989" t="s"/>
      <c r="AP1989" t="n">
        <v>14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2329328</v>
      </c>
      <c r="AZ1989" t="s">
        <v>444</v>
      </c>
      <c r="BA1989" t="s"/>
      <c r="BB1989" t="n">
        <v>231304</v>
      </c>
      <c r="BC1989" t="n">
        <v>42.66</v>
      </c>
      <c r="BD1989" t="n">
        <v>42.66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442</v>
      </c>
      <c r="F1990" t="n">
        <v>-1</v>
      </c>
      <c r="G1990" t="s">
        <v>74</v>
      </c>
      <c r="H1990" t="s">
        <v>75</v>
      </c>
      <c r="I1990" t="s"/>
      <c r="J1990" t="s">
        <v>76</v>
      </c>
      <c r="K1990" t="n">
        <v>39.33</v>
      </c>
      <c r="L1990" t="s">
        <v>77</v>
      </c>
      <c r="M1990" t="s"/>
      <c r="N1990" t="s">
        <v>448</v>
      </c>
      <c r="O1990" t="s">
        <v>79</v>
      </c>
      <c r="P1990" t="s">
        <v>442</v>
      </c>
      <c r="Q1990" t="s"/>
      <c r="R1990" t="s">
        <v>117</v>
      </c>
      <c r="S1990" t="s">
        <v>343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HYPERLINK("https://hotel-media.eclerx.com/savepage/tk_15459880952351213_sr_71.html","info")</f>
        <v/>
      </c>
      <c r="AA1990" t="n">
        <v>-2329328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106</v>
      </c>
      <c r="AL1990" t="s"/>
      <c r="AM1990" t="s"/>
      <c r="AN1990" t="s"/>
      <c r="AO1990" t="s"/>
      <c r="AP1990" t="n">
        <v>14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2329328</v>
      </c>
      <c r="AZ1990" t="s">
        <v>444</v>
      </c>
      <c r="BA1990" t="s"/>
      <c r="BB1990" t="n">
        <v>231304</v>
      </c>
      <c r="BC1990" t="n">
        <v>42.66</v>
      </c>
      <c r="BD1990" t="n">
        <v>42.66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442</v>
      </c>
      <c r="F1991" t="n">
        <v>-1</v>
      </c>
      <c r="G1991" t="s">
        <v>74</v>
      </c>
      <c r="H1991" t="s">
        <v>75</v>
      </c>
      <c r="I1991" t="s"/>
      <c r="J1991" t="s">
        <v>76</v>
      </c>
      <c r="K1991" t="n">
        <v>40</v>
      </c>
      <c r="L1991" t="s">
        <v>77</v>
      </c>
      <c r="M1991" t="s"/>
      <c r="N1991" t="s">
        <v>210</v>
      </c>
      <c r="O1991" t="s">
        <v>79</v>
      </c>
      <c r="P1991" t="s">
        <v>442</v>
      </c>
      <c r="Q1991" t="s"/>
      <c r="R1991" t="s">
        <v>117</v>
      </c>
      <c r="S1991" t="s">
        <v>352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HYPERLINK("https://hotel-media.eclerx.com/savepage/tk_15459880952351213_sr_71.html","info")</f>
        <v/>
      </c>
      <c r="AA1991" t="n">
        <v>-2329328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106</v>
      </c>
      <c r="AL1991" t="s"/>
      <c r="AM1991" t="s"/>
      <c r="AN1991" t="s"/>
      <c r="AO1991" t="s"/>
      <c r="AP1991" t="n">
        <v>14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2329328</v>
      </c>
      <c r="AZ1991" t="s">
        <v>444</v>
      </c>
      <c r="BA1991" t="s"/>
      <c r="BB1991" t="n">
        <v>231304</v>
      </c>
      <c r="BC1991" t="n">
        <v>42.66</v>
      </c>
      <c r="BD1991" t="n">
        <v>42.66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442</v>
      </c>
      <c r="F1992" t="n">
        <v>-1</v>
      </c>
      <c r="G1992" t="s">
        <v>74</v>
      </c>
      <c r="H1992" t="s">
        <v>75</v>
      </c>
      <c r="I1992" t="s"/>
      <c r="J1992" t="s">
        <v>76</v>
      </c>
      <c r="K1992" t="n">
        <v>42.67</v>
      </c>
      <c r="L1992" t="s">
        <v>77</v>
      </c>
      <c r="M1992" t="s"/>
      <c r="N1992" t="s">
        <v>443</v>
      </c>
      <c r="O1992" t="s">
        <v>79</v>
      </c>
      <c r="P1992" t="s">
        <v>442</v>
      </c>
      <c r="Q1992" t="s"/>
      <c r="R1992" t="s">
        <v>117</v>
      </c>
      <c r="S1992" t="s">
        <v>449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HYPERLINK("https://hotel-media.eclerx.com/savepage/tk_15459880952351213_sr_71.html","info")</f>
        <v/>
      </c>
      <c r="AA1992" t="n">
        <v>-2329328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106</v>
      </c>
      <c r="AL1992" t="s"/>
      <c r="AM1992" t="s"/>
      <c r="AN1992" t="s"/>
      <c r="AO1992" t="s"/>
      <c r="AP1992" t="n">
        <v>14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2329328</v>
      </c>
      <c r="AZ1992" t="s">
        <v>444</v>
      </c>
      <c r="BA1992" t="s"/>
      <c r="BB1992" t="n">
        <v>231304</v>
      </c>
      <c r="BC1992" t="n">
        <v>42.66</v>
      </c>
      <c r="BD1992" t="n">
        <v>42.66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442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44</v>
      </c>
      <c r="L1993" t="s">
        <v>77</v>
      </c>
      <c r="M1993" t="s"/>
      <c r="N1993" t="s">
        <v>450</v>
      </c>
      <c r="O1993" t="s">
        <v>79</v>
      </c>
      <c r="P1993" t="s">
        <v>442</v>
      </c>
      <c r="Q1993" t="s"/>
      <c r="R1993" t="s">
        <v>117</v>
      </c>
      <c r="S1993" t="s">
        <v>100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HYPERLINK("https://hotel-media.eclerx.com/savepage/tk_15459880952351213_sr_71.html","info")</f>
        <v/>
      </c>
      <c r="AA1993" t="n">
        <v>-2329328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106</v>
      </c>
      <c r="AL1993" t="s"/>
      <c r="AM1993" t="s"/>
      <c r="AN1993" t="s"/>
      <c r="AO1993" t="s"/>
      <c r="AP1993" t="n">
        <v>14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2329328</v>
      </c>
      <c r="AZ1993" t="s">
        <v>444</v>
      </c>
      <c r="BA1993" t="s"/>
      <c r="BB1993" t="n">
        <v>231304</v>
      </c>
      <c r="BC1993" t="n">
        <v>42.66</v>
      </c>
      <c r="BD1993" t="n">
        <v>42.66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442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44.67</v>
      </c>
      <c r="L1994" t="s">
        <v>77</v>
      </c>
      <c r="M1994" t="s"/>
      <c r="N1994" t="s">
        <v>451</v>
      </c>
      <c r="O1994" t="s">
        <v>79</v>
      </c>
      <c r="P1994" t="s">
        <v>442</v>
      </c>
      <c r="Q1994" t="s"/>
      <c r="R1994" t="s">
        <v>117</v>
      </c>
      <c r="S1994" t="s">
        <v>263</v>
      </c>
      <c r="T1994" t="s">
        <v>82</v>
      </c>
      <c r="U1994" t="s"/>
      <c r="V1994" t="s">
        <v>83</v>
      </c>
      <c r="W1994" t="s">
        <v>105</v>
      </c>
      <c r="X1994" t="s"/>
      <c r="Y1994" t="s">
        <v>85</v>
      </c>
      <c r="Z1994">
        <f>HYPERLINK("https://hotel-media.eclerx.com/savepage/tk_15459880952351213_sr_71.html","info")</f>
        <v/>
      </c>
      <c r="AA1994" t="n">
        <v>-2329328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106</v>
      </c>
      <c r="AL1994" t="s"/>
      <c r="AM1994" t="s"/>
      <c r="AN1994" t="s"/>
      <c r="AO1994" t="s"/>
      <c r="AP1994" t="n">
        <v>14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2329328</v>
      </c>
      <c r="AZ1994" t="s">
        <v>444</v>
      </c>
      <c r="BA1994" t="s"/>
      <c r="BB1994" t="n">
        <v>231304</v>
      </c>
      <c r="BC1994" t="n">
        <v>42.66</v>
      </c>
      <c r="BD1994" t="n">
        <v>42.66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442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45</v>
      </c>
      <c r="L1995" t="s">
        <v>77</v>
      </c>
      <c r="M1995" t="s"/>
      <c r="N1995" t="s">
        <v>452</v>
      </c>
      <c r="O1995" t="s">
        <v>79</v>
      </c>
      <c r="P1995" t="s">
        <v>442</v>
      </c>
      <c r="Q1995" t="s"/>
      <c r="R1995" t="s">
        <v>117</v>
      </c>
      <c r="S1995" t="s">
        <v>453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HYPERLINK("https://hotel-media.eclerx.com/savepage/tk_15459880952351213_sr_71.html","info")</f>
        <v/>
      </c>
      <c r="AA1995" t="n">
        <v>-2329328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106</v>
      </c>
      <c r="AL1995" t="s"/>
      <c r="AM1995" t="s"/>
      <c r="AN1995" t="s"/>
      <c r="AO1995" t="s"/>
      <c r="AP1995" t="n">
        <v>14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2329328</v>
      </c>
      <c r="AZ1995" t="s">
        <v>444</v>
      </c>
      <c r="BA1995" t="s"/>
      <c r="BB1995" t="n">
        <v>231304</v>
      </c>
      <c r="BC1995" t="n">
        <v>42.66</v>
      </c>
      <c r="BD1995" t="n">
        <v>42.66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442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45.33</v>
      </c>
      <c r="L1996" t="s">
        <v>77</v>
      </c>
      <c r="M1996" t="s"/>
      <c r="N1996" t="s">
        <v>454</v>
      </c>
      <c r="O1996" t="s">
        <v>79</v>
      </c>
      <c r="P1996" t="s">
        <v>442</v>
      </c>
      <c r="Q1996" t="s"/>
      <c r="R1996" t="s">
        <v>117</v>
      </c>
      <c r="S1996" t="s">
        <v>127</v>
      </c>
      <c r="T1996" t="s">
        <v>82</v>
      </c>
      <c r="U1996" t="s"/>
      <c r="V1996" t="s">
        <v>83</v>
      </c>
      <c r="W1996" t="s">
        <v>105</v>
      </c>
      <c r="X1996" t="s"/>
      <c r="Y1996" t="s">
        <v>85</v>
      </c>
      <c r="Z1996">
        <f>HYPERLINK("https://hotel-media.eclerx.com/savepage/tk_15459880952351213_sr_71.html","info")</f>
        <v/>
      </c>
      <c r="AA1996" t="n">
        <v>-2329328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106</v>
      </c>
      <c r="AL1996" t="s"/>
      <c r="AM1996" t="s"/>
      <c r="AN1996" t="s"/>
      <c r="AO1996" t="s"/>
      <c r="AP1996" t="n">
        <v>14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2329328</v>
      </c>
      <c r="AZ1996" t="s">
        <v>444</v>
      </c>
      <c r="BA1996" t="s"/>
      <c r="BB1996" t="n">
        <v>231304</v>
      </c>
      <c r="BC1996" t="n">
        <v>42.66</v>
      </c>
      <c r="BD1996" t="n">
        <v>42.66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442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45.33</v>
      </c>
      <c r="L1997" t="s">
        <v>77</v>
      </c>
      <c r="M1997" t="s"/>
      <c r="N1997" t="s">
        <v>455</v>
      </c>
      <c r="O1997" t="s">
        <v>79</v>
      </c>
      <c r="P1997" t="s">
        <v>442</v>
      </c>
      <c r="Q1997" t="s"/>
      <c r="R1997" t="s">
        <v>117</v>
      </c>
      <c r="S1997" t="s">
        <v>127</v>
      </c>
      <c r="T1997" t="s">
        <v>82</v>
      </c>
      <c r="U1997" t="s"/>
      <c r="V1997" t="s">
        <v>83</v>
      </c>
      <c r="W1997" t="s">
        <v>105</v>
      </c>
      <c r="X1997" t="s"/>
      <c r="Y1997" t="s">
        <v>85</v>
      </c>
      <c r="Z1997">
        <f>HYPERLINK("https://hotel-media.eclerx.com/savepage/tk_15459880952351213_sr_71.html","info")</f>
        <v/>
      </c>
      <c r="AA1997" t="n">
        <v>-2329328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106</v>
      </c>
      <c r="AL1997" t="s"/>
      <c r="AM1997" t="s"/>
      <c r="AN1997" t="s"/>
      <c r="AO1997" t="s"/>
      <c r="AP1997" t="n">
        <v>14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2329328</v>
      </c>
      <c r="AZ1997" t="s">
        <v>444</v>
      </c>
      <c r="BA1997" t="s"/>
      <c r="BB1997" t="n">
        <v>231304</v>
      </c>
      <c r="BC1997" t="n">
        <v>42.66</v>
      </c>
      <c r="BD1997" t="n">
        <v>42.66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442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45.33</v>
      </c>
      <c r="L1998" t="s">
        <v>77</v>
      </c>
      <c r="M1998" t="s"/>
      <c r="N1998" t="s">
        <v>456</v>
      </c>
      <c r="O1998" t="s">
        <v>79</v>
      </c>
      <c r="P1998" t="s">
        <v>442</v>
      </c>
      <c r="Q1998" t="s"/>
      <c r="R1998" t="s">
        <v>117</v>
      </c>
      <c r="S1998" t="s">
        <v>127</v>
      </c>
      <c r="T1998" t="s">
        <v>82</v>
      </c>
      <c r="U1998" t="s"/>
      <c r="V1998" t="s">
        <v>83</v>
      </c>
      <c r="W1998" t="s">
        <v>105</v>
      </c>
      <c r="X1998" t="s"/>
      <c r="Y1998" t="s">
        <v>85</v>
      </c>
      <c r="Z1998">
        <f>HYPERLINK("https://hotel-media.eclerx.com/savepage/tk_15459880952351213_sr_71.html","info")</f>
        <v/>
      </c>
      <c r="AA1998" t="n">
        <v>-2329328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106</v>
      </c>
      <c r="AL1998" t="s"/>
      <c r="AM1998" t="s"/>
      <c r="AN1998" t="s"/>
      <c r="AO1998" t="s"/>
      <c r="AP1998" t="n">
        <v>14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2329328</v>
      </c>
      <c r="AZ1998" t="s">
        <v>444</v>
      </c>
      <c r="BA1998" t="s"/>
      <c r="BB1998" t="n">
        <v>231304</v>
      </c>
      <c r="BC1998" t="n">
        <v>42.66</v>
      </c>
      <c r="BD1998" t="n">
        <v>42.66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442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46.33</v>
      </c>
      <c r="L1999" t="s">
        <v>77</v>
      </c>
      <c r="M1999" t="s"/>
      <c r="N1999" t="s">
        <v>446</v>
      </c>
      <c r="O1999" t="s">
        <v>79</v>
      </c>
      <c r="P1999" t="s">
        <v>442</v>
      </c>
      <c r="Q1999" t="s"/>
      <c r="R1999" t="s">
        <v>117</v>
      </c>
      <c r="S1999" t="s">
        <v>356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HYPERLINK("https://hotel-media.eclerx.com/savepage/tk_15459880952351213_sr_71.html","info")</f>
        <v/>
      </c>
      <c r="AA1999" t="n">
        <v>-2329328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106</v>
      </c>
      <c r="AL1999" t="s"/>
      <c r="AM1999" t="s"/>
      <c r="AN1999" t="s"/>
      <c r="AO1999" t="s"/>
      <c r="AP1999" t="n">
        <v>14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2329328</v>
      </c>
      <c r="AZ1999" t="s">
        <v>444</v>
      </c>
      <c r="BA1999" t="s"/>
      <c r="BB1999" t="n">
        <v>231304</v>
      </c>
      <c r="BC1999" t="n">
        <v>42.66</v>
      </c>
      <c r="BD1999" t="n">
        <v>42.66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442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46.33</v>
      </c>
      <c r="L2000" t="s">
        <v>77</v>
      </c>
      <c r="M2000" t="s"/>
      <c r="N2000" t="s">
        <v>443</v>
      </c>
      <c r="O2000" t="s">
        <v>79</v>
      </c>
      <c r="P2000" t="s">
        <v>442</v>
      </c>
      <c r="Q2000" t="s"/>
      <c r="R2000" t="s">
        <v>117</v>
      </c>
      <c r="S2000" t="s">
        <v>356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HYPERLINK("https://hotel-media.eclerx.com/savepage/tk_15459880952351213_sr_71.html","info")</f>
        <v/>
      </c>
      <c r="AA2000" t="n">
        <v>-2329328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106</v>
      </c>
      <c r="AL2000" t="s"/>
      <c r="AM2000" t="s"/>
      <c r="AN2000" t="s"/>
      <c r="AO2000" t="s"/>
      <c r="AP2000" t="n">
        <v>14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2329328</v>
      </c>
      <c r="AZ2000" t="s">
        <v>444</v>
      </c>
      <c r="BA2000" t="s"/>
      <c r="BB2000" t="n">
        <v>231304</v>
      </c>
      <c r="BC2000" t="n">
        <v>42.66</v>
      </c>
      <c r="BD2000" t="n">
        <v>42.66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442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48.33</v>
      </c>
      <c r="L2001" t="s">
        <v>77</v>
      </c>
      <c r="M2001" t="s"/>
      <c r="N2001" t="s">
        <v>456</v>
      </c>
      <c r="O2001" t="s">
        <v>79</v>
      </c>
      <c r="P2001" t="s">
        <v>442</v>
      </c>
      <c r="Q2001" t="s"/>
      <c r="R2001" t="s">
        <v>117</v>
      </c>
      <c r="S2001" t="s">
        <v>201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HYPERLINK("https://hotel-media.eclerx.com/savepage/tk_15459880952351213_sr_71.html","info")</f>
        <v/>
      </c>
      <c r="AA2001" t="n">
        <v>-2329328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106</v>
      </c>
      <c r="AL2001" t="s"/>
      <c r="AM2001" t="s"/>
      <c r="AN2001" t="s"/>
      <c r="AO2001" t="s"/>
      <c r="AP2001" t="n">
        <v>14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2329328</v>
      </c>
      <c r="AZ2001" t="s">
        <v>444</v>
      </c>
      <c r="BA2001" t="s"/>
      <c r="BB2001" t="n">
        <v>231304</v>
      </c>
      <c r="BC2001" t="n">
        <v>42.66</v>
      </c>
      <c r="BD2001" t="n">
        <v>42.66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442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50.33</v>
      </c>
      <c r="L2002" t="s">
        <v>77</v>
      </c>
      <c r="M2002" t="s"/>
      <c r="N2002" t="s">
        <v>329</v>
      </c>
      <c r="O2002" t="s">
        <v>79</v>
      </c>
      <c r="P2002" t="s">
        <v>442</v>
      </c>
      <c r="Q2002" t="s"/>
      <c r="R2002" t="s">
        <v>117</v>
      </c>
      <c r="S2002" t="s">
        <v>129</v>
      </c>
      <c r="T2002" t="s">
        <v>82</v>
      </c>
      <c r="U2002" t="s"/>
      <c r="V2002" t="s">
        <v>83</v>
      </c>
      <c r="W2002" t="s">
        <v>105</v>
      </c>
      <c r="X2002" t="s"/>
      <c r="Y2002" t="s">
        <v>85</v>
      </c>
      <c r="Z2002">
        <f>HYPERLINK("https://hotel-media.eclerx.com/savepage/tk_15459880952351213_sr_71.html","info")</f>
        <v/>
      </c>
      <c r="AA2002" t="n">
        <v>-2329328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106</v>
      </c>
      <c r="AL2002" t="s"/>
      <c r="AM2002" t="s"/>
      <c r="AN2002" t="s"/>
      <c r="AO2002" t="s"/>
      <c r="AP2002" t="n">
        <v>14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2329328</v>
      </c>
      <c r="AZ2002" t="s">
        <v>444</v>
      </c>
      <c r="BA2002" t="s"/>
      <c r="BB2002" t="n">
        <v>231304</v>
      </c>
      <c r="BC2002" t="n">
        <v>42.66</v>
      </c>
      <c r="BD2002" t="n">
        <v>42.66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442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50.67</v>
      </c>
      <c r="L2003" t="s">
        <v>77</v>
      </c>
      <c r="M2003" t="s"/>
      <c r="N2003" t="s">
        <v>123</v>
      </c>
      <c r="O2003" t="s">
        <v>79</v>
      </c>
      <c r="P2003" t="s">
        <v>442</v>
      </c>
      <c r="Q2003" t="s"/>
      <c r="R2003" t="s">
        <v>117</v>
      </c>
      <c r="S2003" t="s">
        <v>295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HYPERLINK("https://hotel-media.eclerx.com/savepage/tk_15459880952351213_sr_71.html","info")</f>
        <v/>
      </c>
      <c r="AA2003" t="n">
        <v>-2329328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106</v>
      </c>
      <c r="AL2003" t="s"/>
      <c r="AM2003" t="s"/>
      <c r="AN2003" t="s"/>
      <c r="AO2003" t="s"/>
      <c r="AP2003" t="n">
        <v>14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2329328</v>
      </c>
      <c r="AZ2003" t="s">
        <v>444</v>
      </c>
      <c r="BA2003" t="s"/>
      <c r="BB2003" t="n">
        <v>231304</v>
      </c>
      <c r="BC2003" t="n">
        <v>42.66</v>
      </c>
      <c r="BD2003" t="n">
        <v>42.66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442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51.33</v>
      </c>
      <c r="L2004" t="s">
        <v>77</v>
      </c>
      <c r="M2004" t="s"/>
      <c r="N2004" t="s">
        <v>457</v>
      </c>
      <c r="O2004" t="s">
        <v>79</v>
      </c>
      <c r="P2004" t="s">
        <v>442</v>
      </c>
      <c r="Q2004" t="s"/>
      <c r="R2004" t="s">
        <v>117</v>
      </c>
      <c r="S2004" t="s">
        <v>422</v>
      </c>
      <c r="T2004" t="s">
        <v>82</v>
      </c>
      <c r="U2004" t="s"/>
      <c r="V2004" t="s">
        <v>83</v>
      </c>
      <c r="W2004" t="s">
        <v>105</v>
      </c>
      <c r="X2004" t="s"/>
      <c r="Y2004" t="s">
        <v>85</v>
      </c>
      <c r="Z2004">
        <f>HYPERLINK("https://hotel-media.eclerx.com/savepage/tk_15459880952351213_sr_71.html","info")</f>
        <v/>
      </c>
      <c r="AA2004" t="n">
        <v>-2329328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106</v>
      </c>
      <c r="AL2004" t="s"/>
      <c r="AM2004" t="s"/>
      <c r="AN2004" t="s"/>
      <c r="AO2004" t="s"/>
      <c r="AP2004" t="n">
        <v>14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2329328</v>
      </c>
      <c r="AZ2004" t="s">
        <v>444</v>
      </c>
      <c r="BA2004" t="s"/>
      <c r="BB2004" t="n">
        <v>231304</v>
      </c>
      <c r="BC2004" t="n">
        <v>42.66</v>
      </c>
      <c r="BD2004" t="n">
        <v>42.66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442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52.33</v>
      </c>
      <c r="L2005" t="s">
        <v>77</v>
      </c>
      <c r="M2005" t="s"/>
      <c r="N2005" t="s">
        <v>448</v>
      </c>
      <c r="O2005" t="s">
        <v>79</v>
      </c>
      <c r="P2005" t="s">
        <v>442</v>
      </c>
      <c r="Q2005" t="s"/>
      <c r="R2005" t="s">
        <v>117</v>
      </c>
      <c r="S2005" t="s">
        <v>358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HYPERLINK("https://hotel-media.eclerx.com/savepage/tk_15459880952351213_sr_71.html","info")</f>
        <v/>
      </c>
      <c r="AA2005" t="n">
        <v>-2329328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106</v>
      </c>
      <c r="AL2005" t="s"/>
      <c r="AM2005" t="s"/>
      <c r="AN2005" t="s"/>
      <c r="AO2005" t="s"/>
      <c r="AP2005" t="n">
        <v>14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2329328</v>
      </c>
      <c r="AZ2005" t="s">
        <v>444</v>
      </c>
      <c r="BA2005" t="s"/>
      <c r="BB2005" t="n">
        <v>231304</v>
      </c>
      <c r="BC2005" t="n">
        <v>42.66</v>
      </c>
      <c r="BD2005" t="n">
        <v>42.66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442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53</v>
      </c>
      <c r="L2006" t="s">
        <v>77</v>
      </c>
      <c r="M2006" t="s"/>
      <c r="N2006" t="s">
        <v>458</v>
      </c>
      <c r="O2006" t="s">
        <v>79</v>
      </c>
      <c r="P2006" t="s">
        <v>442</v>
      </c>
      <c r="Q2006" t="s"/>
      <c r="R2006" t="s">
        <v>117</v>
      </c>
      <c r="S2006" t="s">
        <v>219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HYPERLINK("https://hotel-media.eclerx.com/savepage/tk_15459880952351213_sr_71.html","info")</f>
        <v/>
      </c>
      <c r="AA2006" t="n">
        <v>-2329328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106</v>
      </c>
      <c r="AL2006" t="s"/>
      <c r="AM2006" t="s"/>
      <c r="AN2006" t="s"/>
      <c r="AO2006" t="s"/>
      <c r="AP2006" t="n">
        <v>14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2329328</v>
      </c>
      <c r="AZ2006" t="s">
        <v>444</v>
      </c>
      <c r="BA2006" t="s"/>
      <c r="BB2006" t="n">
        <v>231304</v>
      </c>
      <c r="BC2006" t="n">
        <v>42.66</v>
      </c>
      <c r="BD2006" t="n">
        <v>42.66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442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54</v>
      </c>
      <c r="L2007" t="s">
        <v>77</v>
      </c>
      <c r="M2007" t="s"/>
      <c r="N2007" t="s">
        <v>329</v>
      </c>
      <c r="O2007" t="s">
        <v>79</v>
      </c>
      <c r="P2007" t="s">
        <v>442</v>
      </c>
      <c r="Q2007" t="s"/>
      <c r="R2007" t="s">
        <v>117</v>
      </c>
      <c r="S2007" t="s">
        <v>459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HYPERLINK("https://hotel-media.eclerx.com/savepage/tk_15459880952351213_sr_71.html","info")</f>
        <v/>
      </c>
      <c r="AA2007" t="n">
        <v>-2329328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106</v>
      </c>
      <c r="AL2007" t="s"/>
      <c r="AM2007" t="s"/>
      <c r="AN2007" t="s"/>
      <c r="AO2007" t="s"/>
      <c r="AP2007" t="n">
        <v>14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2329328</v>
      </c>
      <c r="AZ2007" t="s">
        <v>444</v>
      </c>
      <c r="BA2007" t="s"/>
      <c r="BB2007" t="n">
        <v>231304</v>
      </c>
      <c r="BC2007" t="n">
        <v>42.66</v>
      </c>
      <c r="BD2007" t="n">
        <v>42.66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442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56.67</v>
      </c>
      <c r="L2008" t="s">
        <v>77</v>
      </c>
      <c r="M2008" t="s"/>
      <c r="N2008" t="s">
        <v>460</v>
      </c>
      <c r="O2008" t="s">
        <v>79</v>
      </c>
      <c r="P2008" t="s">
        <v>442</v>
      </c>
      <c r="Q2008" t="s"/>
      <c r="R2008" t="s">
        <v>117</v>
      </c>
      <c r="S2008" t="s">
        <v>320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HYPERLINK("https://hotel-media.eclerx.com/savepage/tk_15459880952351213_sr_71.html","info")</f>
        <v/>
      </c>
      <c r="AA2008" t="n">
        <v>-2329328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106</v>
      </c>
      <c r="AL2008" t="s"/>
      <c r="AM2008" t="s"/>
      <c r="AN2008" t="s"/>
      <c r="AO2008" t="s"/>
      <c r="AP2008" t="n">
        <v>14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2329328</v>
      </c>
      <c r="AZ2008" t="s">
        <v>444</v>
      </c>
      <c r="BA2008" t="s"/>
      <c r="BB2008" t="n">
        <v>231304</v>
      </c>
      <c r="BC2008" t="n">
        <v>42.66</v>
      </c>
      <c r="BD2008" t="n">
        <v>42.66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442</v>
      </c>
      <c r="F2009" t="n">
        <v>-1</v>
      </c>
      <c r="G2009" t="s">
        <v>74</v>
      </c>
      <c r="H2009" t="s">
        <v>75</v>
      </c>
      <c r="I2009" t="s"/>
      <c r="J2009" t="s">
        <v>76</v>
      </c>
      <c r="K2009" t="n">
        <v>57.67</v>
      </c>
      <c r="L2009" t="s">
        <v>77</v>
      </c>
      <c r="M2009" t="s"/>
      <c r="N2009" t="s">
        <v>461</v>
      </c>
      <c r="O2009" t="s">
        <v>79</v>
      </c>
      <c r="P2009" t="s">
        <v>442</v>
      </c>
      <c r="Q2009" t="s"/>
      <c r="R2009" t="s">
        <v>117</v>
      </c>
      <c r="S2009" t="s">
        <v>462</v>
      </c>
      <c r="T2009" t="s">
        <v>82</v>
      </c>
      <c r="U2009" t="s"/>
      <c r="V2009" t="s">
        <v>83</v>
      </c>
      <c r="W2009" t="s">
        <v>105</v>
      </c>
      <c r="X2009" t="s"/>
      <c r="Y2009" t="s">
        <v>85</v>
      </c>
      <c r="Z2009">
        <f>HYPERLINK("https://hotel-media.eclerx.com/savepage/tk_15459880952351213_sr_71.html","info")</f>
        <v/>
      </c>
      <c r="AA2009" t="n">
        <v>-2329328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106</v>
      </c>
      <c r="AL2009" t="s"/>
      <c r="AM2009" t="s"/>
      <c r="AN2009" t="s"/>
      <c r="AO2009" t="s"/>
      <c r="AP2009" t="n">
        <v>14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2329328</v>
      </c>
      <c r="AZ2009" t="s">
        <v>444</v>
      </c>
      <c r="BA2009" t="s"/>
      <c r="BB2009" t="n">
        <v>231304</v>
      </c>
      <c r="BC2009" t="n">
        <v>42.66</v>
      </c>
      <c r="BD2009" t="n">
        <v>42.66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442</v>
      </c>
      <c r="F2010" t="n">
        <v>-1</v>
      </c>
      <c r="G2010" t="s">
        <v>74</v>
      </c>
      <c r="H2010" t="s">
        <v>75</v>
      </c>
      <c r="I2010" t="s"/>
      <c r="J2010" t="s">
        <v>76</v>
      </c>
      <c r="K2010" t="n">
        <v>58.33</v>
      </c>
      <c r="L2010" t="s">
        <v>77</v>
      </c>
      <c r="M2010" t="s"/>
      <c r="N2010" t="s">
        <v>450</v>
      </c>
      <c r="O2010" t="s">
        <v>79</v>
      </c>
      <c r="P2010" t="s">
        <v>442</v>
      </c>
      <c r="Q2010" t="s"/>
      <c r="R2010" t="s">
        <v>117</v>
      </c>
      <c r="S2010" t="s">
        <v>463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HYPERLINK("https://hotel-media.eclerx.com/savepage/tk_15459880952351213_sr_71.html","info")</f>
        <v/>
      </c>
      <c r="AA2010" t="n">
        <v>-2329328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106</v>
      </c>
      <c r="AL2010" t="s"/>
      <c r="AM2010" t="s"/>
      <c r="AN2010" t="s"/>
      <c r="AO2010" t="s"/>
      <c r="AP2010" t="n">
        <v>14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2329328</v>
      </c>
      <c r="AZ2010" t="s">
        <v>444</v>
      </c>
      <c r="BA2010" t="s"/>
      <c r="BB2010" t="n">
        <v>231304</v>
      </c>
      <c r="BC2010" t="n">
        <v>42.66</v>
      </c>
      <c r="BD2010" t="n">
        <v>42.66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442</v>
      </c>
      <c r="F2011" t="n">
        <v>-1</v>
      </c>
      <c r="G2011" t="s">
        <v>74</v>
      </c>
      <c r="H2011" t="s">
        <v>75</v>
      </c>
      <c r="I2011" t="s"/>
      <c r="J2011" t="s">
        <v>76</v>
      </c>
      <c r="K2011" t="n">
        <v>58.33</v>
      </c>
      <c r="L2011" t="s">
        <v>77</v>
      </c>
      <c r="M2011" t="s"/>
      <c r="N2011" t="s">
        <v>329</v>
      </c>
      <c r="O2011" t="s">
        <v>79</v>
      </c>
      <c r="P2011" t="s">
        <v>442</v>
      </c>
      <c r="Q2011" t="s"/>
      <c r="R2011" t="s">
        <v>117</v>
      </c>
      <c r="S2011" t="s">
        <v>463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HYPERLINK("https://hotel-media.eclerx.com/savepage/tk_15459880952351213_sr_71.html","info")</f>
        <v/>
      </c>
      <c r="AA2011" t="n">
        <v>-2329328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106</v>
      </c>
      <c r="AL2011" t="s"/>
      <c r="AM2011" t="s"/>
      <c r="AN2011" t="s"/>
      <c r="AO2011" t="s"/>
      <c r="AP2011" t="n">
        <v>14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2329328</v>
      </c>
      <c r="AZ2011" t="s">
        <v>444</v>
      </c>
      <c r="BA2011" t="s"/>
      <c r="BB2011" t="n">
        <v>231304</v>
      </c>
      <c r="BC2011" t="n">
        <v>42.66</v>
      </c>
      <c r="BD2011" t="n">
        <v>42.66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442</v>
      </c>
      <c r="F2012" t="n">
        <v>-1</v>
      </c>
      <c r="G2012" t="s">
        <v>74</v>
      </c>
      <c r="H2012" t="s">
        <v>75</v>
      </c>
      <c r="I2012" t="s"/>
      <c r="J2012" t="s">
        <v>76</v>
      </c>
      <c r="K2012" t="n">
        <v>68.67</v>
      </c>
      <c r="L2012" t="s">
        <v>77</v>
      </c>
      <c r="M2012" t="s"/>
      <c r="N2012" t="s">
        <v>464</v>
      </c>
      <c r="O2012" t="s">
        <v>79</v>
      </c>
      <c r="P2012" t="s">
        <v>442</v>
      </c>
      <c r="Q2012" t="s"/>
      <c r="R2012" t="s">
        <v>117</v>
      </c>
      <c r="S2012" t="s">
        <v>283</v>
      </c>
      <c r="T2012" t="s">
        <v>82</v>
      </c>
      <c r="U2012" t="s"/>
      <c r="V2012" t="s">
        <v>83</v>
      </c>
      <c r="W2012" t="s">
        <v>105</v>
      </c>
      <c r="X2012" t="s"/>
      <c r="Y2012" t="s">
        <v>85</v>
      </c>
      <c r="Z2012">
        <f>HYPERLINK("https://hotel-media.eclerx.com/savepage/tk_15459880952351213_sr_71.html","info")</f>
        <v/>
      </c>
      <c r="AA2012" t="n">
        <v>-2329328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106</v>
      </c>
      <c r="AL2012" t="s"/>
      <c r="AM2012" t="s"/>
      <c r="AN2012" t="s"/>
      <c r="AO2012" t="s"/>
      <c r="AP2012" t="n">
        <v>14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2329328</v>
      </c>
      <c r="AZ2012" t="s">
        <v>444</v>
      </c>
      <c r="BA2012" t="s"/>
      <c r="BB2012" t="n">
        <v>231304</v>
      </c>
      <c r="BC2012" t="n">
        <v>42.66</v>
      </c>
      <c r="BD2012" t="n">
        <v>42.66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442</v>
      </c>
      <c r="F2013" t="n">
        <v>-1</v>
      </c>
      <c r="G2013" t="s">
        <v>74</v>
      </c>
      <c r="H2013" t="s">
        <v>75</v>
      </c>
      <c r="I2013" t="s"/>
      <c r="J2013" t="s">
        <v>76</v>
      </c>
      <c r="K2013" t="n">
        <v>70.67</v>
      </c>
      <c r="L2013" t="s">
        <v>77</v>
      </c>
      <c r="M2013" t="s"/>
      <c r="N2013" t="s">
        <v>458</v>
      </c>
      <c r="O2013" t="s">
        <v>79</v>
      </c>
      <c r="P2013" t="s">
        <v>442</v>
      </c>
      <c r="Q2013" t="s"/>
      <c r="R2013" t="s">
        <v>117</v>
      </c>
      <c r="S2013" t="s">
        <v>465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HYPERLINK("https://hotel-media.eclerx.com/savepage/tk_15459880952351213_sr_71.html","info")</f>
        <v/>
      </c>
      <c r="AA2013" t="n">
        <v>-2329328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106</v>
      </c>
      <c r="AL2013" t="s"/>
      <c r="AM2013" t="s"/>
      <c r="AN2013" t="s"/>
      <c r="AO2013" t="s"/>
      <c r="AP2013" t="n">
        <v>14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2329328</v>
      </c>
      <c r="AZ2013" t="s">
        <v>444</v>
      </c>
      <c r="BA2013" t="s"/>
      <c r="BB2013" t="n">
        <v>231304</v>
      </c>
      <c r="BC2013" t="n">
        <v>42.66</v>
      </c>
      <c r="BD2013" t="n">
        <v>42.66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661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36.67</v>
      </c>
      <c r="L2014" t="s">
        <v>77</v>
      </c>
      <c r="M2014" t="s"/>
      <c r="N2014" t="s">
        <v>640</v>
      </c>
      <c r="O2014" t="s">
        <v>79</v>
      </c>
      <c r="P2014" t="s">
        <v>661</v>
      </c>
      <c r="Q2014" t="s"/>
      <c r="R2014" t="s">
        <v>80</v>
      </c>
      <c r="S2014" t="s">
        <v>214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HYPERLINK("https://hotel-media.eclerx.com/savepage/tk_15459880340258663_sr_71.html","info")</f>
        <v/>
      </c>
      <c r="AA2014" t="n">
        <v>-2992929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/>
      <c r="AO2014" t="s"/>
      <c r="AP2014" t="n">
        <v>1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2992929</v>
      </c>
      <c r="AZ2014" t="s">
        <v>662</v>
      </c>
      <c r="BA2014" t="s"/>
      <c r="BB2014" t="n">
        <v>5051196</v>
      </c>
      <c r="BC2014" t="n">
        <v>42.707567</v>
      </c>
      <c r="BD2014" t="n">
        <v>42.707567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661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41</v>
      </c>
      <c r="L2015" t="s">
        <v>77</v>
      </c>
      <c r="M2015" t="s"/>
      <c r="N2015" t="s">
        <v>640</v>
      </c>
      <c r="O2015" t="s">
        <v>79</v>
      </c>
      <c r="P2015" t="s">
        <v>661</v>
      </c>
      <c r="Q2015" t="s"/>
      <c r="R2015" t="s">
        <v>80</v>
      </c>
      <c r="S2015" t="s">
        <v>98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HYPERLINK("https://hotel-media.eclerx.com/savepage/tk_15459880340258663_sr_71.html","info")</f>
        <v/>
      </c>
      <c r="AA2015" t="n">
        <v>-2992929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/>
      <c r="AO2015" t="s"/>
      <c r="AP2015" t="n">
        <v>1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2992929</v>
      </c>
      <c r="AZ2015" t="s">
        <v>662</v>
      </c>
      <c r="BA2015" t="s"/>
      <c r="BB2015" t="n">
        <v>5051196</v>
      </c>
      <c r="BC2015" t="n">
        <v>42.707567</v>
      </c>
      <c r="BD2015" t="n">
        <v>42.707567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661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42</v>
      </c>
      <c r="L2016" t="s">
        <v>77</v>
      </c>
      <c r="M2016" t="s"/>
      <c r="N2016" t="s">
        <v>300</v>
      </c>
      <c r="O2016" t="s">
        <v>79</v>
      </c>
      <c r="P2016" t="s">
        <v>661</v>
      </c>
      <c r="Q2016" t="s"/>
      <c r="R2016" t="s">
        <v>80</v>
      </c>
      <c r="S2016" t="s">
        <v>354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HYPERLINK("https://hotel-media.eclerx.com/savepage/tk_15459880340258663_sr_71.html","info")</f>
        <v/>
      </c>
      <c r="AA2016" t="n">
        <v>-2992929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/>
      <c r="AO2016" t="s"/>
      <c r="AP2016" t="n">
        <v>1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2992929</v>
      </c>
      <c r="AZ2016" t="s">
        <v>662</v>
      </c>
      <c r="BA2016" t="s"/>
      <c r="BB2016" t="n">
        <v>5051196</v>
      </c>
      <c r="BC2016" t="n">
        <v>42.707567</v>
      </c>
      <c r="BD2016" t="n">
        <v>42.707567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661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42</v>
      </c>
      <c r="L2017" t="s">
        <v>77</v>
      </c>
      <c r="M2017" t="s"/>
      <c r="N2017" t="s">
        <v>659</v>
      </c>
      <c r="O2017" t="s">
        <v>79</v>
      </c>
      <c r="P2017" t="s">
        <v>661</v>
      </c>
      <c r="Q2017" t="s"/>
      <c r="R2017" t="s">
        <v>80</v>
      </c>
      <c r="S2017" t="s">
        <v>354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HYPERLINK("https://hotel-media.eclerx.com/savepage/tk_15459880340258663_sr_71.html","info")</f>
        <v/>
      </c>
      <c r="AA2017" t="n">
        <v>-2992929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/>
      <c r="AO2017" t="s"/>
      <c r="AP2017" t="n">
        <v>1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2992929</v>
      </c>
      <c r="AZ2017" t="s">
        <v>662</v>
      </c>
      <c r="BA2017" t="s"/>
      <c r="BB2017" t="n">
        <v>5051196</v>
      </c>
      <c r="BC2017" t="n">
        <v>42.707567</v>
      </c>
      <c r="BD2017" t="n">
        <v>42.707567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661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46.67</v>
      </c>
      <c r="L2018" t="s">
        <v>77</v>
      </c>
      <c r="M2018" t="s"/>
      <c r="N2018" t="s">
        <v>300</v>
      </c>
      <c r="O2018" t="s">
        <v>79</v>
      </c>
      <c r="P2018" t="s">
        <v>661</v>
      </c>
      <c r="Q2018" t="s"/>
      <c r="R2018" t="s">
        <v>80</v>
      </c>
      <c r="S2018" t="s">
        <v>292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HYPERLINK("https://hotel-media.eclerx.com/savepage/tk_15459880340258663_sr_71.html","info")</f>
        <v/>
      </c>
      <c r="AA2018" t="n">
        <v>-2992929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/>
      <c r="AO2018" t="s"/>
      <c r="AP2018" t="n">
        <v>1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2992929</v>
      </c>
      <c r="AZ2018" t="s">
        <v>662</v>
      </c>
      <c r="BA2018" t="s"/>
      <c r="BB2018" t="n">
        <v>5051196</v>
      </c>
      <c r="BC2018" t="n">
        <v>42.707567</v>
      </c>
      <c r="BD2018" t="n">
        <v>42.707567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661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46.67</v>
      </c>
      <c r="L2019" t="s">
        <v>77</v>
      </c>
      <c r="M2019" t="s"/>
      <c r="N2019" t="s">
        <v>659</v>
      </c>
      <c r="O2019" t="s">
        <v>79</v>
      </c>
      <c r="P2019" t="s">
        <v>661</v>
      </c>
      <c r="Q2019" t="s"/>
      <c r="R2019" t="s">
        <v>80</v>
      </c>
      <c r="S2019" t="s">
        <v>292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HYPERLINK("https://hotel-media.eclerx.com/savepage/tk_15459880340258663_sr_71.html","info")</f>
        <v/>
      </c>
      <c r="AA2019" t="n">
        <v>-2992929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/>
      <c r="AO2019" t="s"/>
      <c r="AP2019" t="n">
        <v>1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2992929</v>
      </c>
      <c r="AZ2019" t="s">
        <v>662</v>
      </c>
      <c r="BA2019" t="s"/>
      <c r="BB2019" t="n">
        <v>5051196</v>
      </c>
      <c r="BC2019" t="n">
        <v>42.707567</v>
      </c>
      <c r="BD2019" t="n">
        <v>42.707567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661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63</v>
      </c>
      <c r="L2020" t="s">
        <v>77</v>
      </c>
      <c r="M2020" t="s"/>
      <c r="N2020" t="s">
        <v>642</v>
      </c>
      <c r="O2020" t="s">
        <v>79</v>
      </c>
      <c r="P2020" t="s">
        <v>661</v>
      </c>
      <c r="Q2020" t="s"/>
      <c r="R2020" t="s">
        <v>80</v>
      </c>
      <c r="S2020" t="s">
        <v>663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HYPERLINK("https://hotel-media.eclerx.com/savepage/tk_15459880340258663_sr_71.html","info")</f>
        <v/>
      </c>
      <c r="AA2020" t="n">
        <v>-2992929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/>
      <c r="AO2020" t="s"/>
      <c r="AP2020" t="n">
        <v>1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2992929</v>
      </c>
      <c r="AZ2020" t="s">
        <v>662</v>
      </c>
      <c r="BA2020" t="s"/>
      <c r="BB2020" t="n">
        <v>5051196</v>
      </c>
      <c r="BC2020" t="n">
        <v>42.707567</v>
      </c>
      <c r="BD2020" t="n">
        <v>42.707567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661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70</v>
      </c>
      <c r="L2021" t="s">
        <v>77</v>
      </c>
      <c r="M2021" t="s"/>
      <c r="N2021" t="s">
        <v>642</v>
      </c>
      <c r="O2021" t="s">
        <v>79</v>
      </c>
      <c r="P2021" t="s">
        <v>661</v>
      </c>
      <c r="Q2021" t="s"/>
      <c r="R2021" t="s">
        <v>80</v>
      </c>
      <c r="S2021" t="s">
        <v>613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HYPERLINK("https://hotel-media.eclerx.com/savepage/tk_15459880340258663_sr_71.html","info")</f>
        <v/>
      </c>
      <c r="AA2021" t="n">
        <v>-2992929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/>
      <c r="AO2021" t="s"/>
      <c r="AP2021" t="n">
        <v>1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2992929</v>
      </c>
      <c r="AZ2021" t="s">
        <v>662</v>
      </c>
      <c r="BA2021" t="s"/>
      <c r="BB2021" t="n">
        <v>5051196</v>
      </c>
      <c r="BC2021" t="n">
        <v>42.707567</v>
      </c>
      <c r="BD2021" t="n">
        <v>42.707567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898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21</v>
      </c>
      <c r="L2022" t="s">
        <v>77</v>
      </c>
      <c r="M2022" t="s"/>
      <c r="N2022" t="s">
        <v>899</v>
      </c>
      <c r="O2022" t="s">
        <v>79</v>
      </c>
      <c r="P2022" t="s">
        <v>898</v>
      </c>
      <c r="Q2022" t="s"/>
      <c r="R2022" t="s">
        <v>397</v>
      </c>
      <c r="S2022" t="s">
        <v>207</v>
      </c>
      <c r="T2022" t="s">
        <v>82</v>
      </c>
      <c r="U2022" t="s"/>
      <c r="V2022" t="s">
        <v>83</v>
      </c>
      <c r="W2022" t="s">
        <v>105</v>
      </c>
      <c r="X2022" t="s"/>
      <c r="Y2022" t="s">
        <v>85</v>
      </c>
      <c r="Z2022">
        <f>HYPERLINK("https://hotel-media.eclerx.com/savepage/tk_15459883970456595_sr_70.html","info")</f>
        <v/>
      </c>
      <c r="AA2022" t="n">
        <v>-2992961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/>
      <c r="AO2022" t="s"/>
      <c r="AP2022" t="n">
        <v>78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2992961</v>
      </c>
      <c r="AZ2022" t="s">
        <v>900</v>
      </c>
      <c r="BA2022" t="s"/>
      <c r="BB2022" t="n">
        <v>2739595</v>
      </c>
      <c r="BC2022" t="n">
        <v>42.7037</v>
      </c>
      <c r="BD2022" t="n">
        <v>42.7037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898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22.33</v>
      </c>
      <c r="L2023" t="s">
        <v>77</v>
      </c>
      <c r="M2023" t="s"/>
      <c r="N2023" t="s">
        <v>572</v>
      </c>
      <c r="O2023" t="s">
        <v>79</v>
      </c>
      <c r="P2023" t="s">
        <v>898</v>
      </c>
      <c r="Q2023" t="s"/>
      <c r="R2023" t="s">
        <v>397</v>
      </c>
      <c r="S2023" t="s">
        <v>480</v>
      </c>
      <c r="T2023" t="s">
        <v>82</v>
      </c>
      <c r="U2023" t="s"/>
      <c r="V2023" t="s">
        <v>83</v>
      </c>
      <c r="W2023" t="s">
        <v>105</v>
      </c>
      <c r="X2023" t="s"/>
      <c r="Y2023" t="s">
        <v>85</v>
      </c>
      <c r="Z2023">
        <f>HYPERLINK("https://hotel-media.eclerx.com/savepage/tk_15459883970456595_sr_70.html","info")</f>
        <v/>
      </c>
      <c r="AA2023" t="n">
        <v>-2992961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/>
      <c r="AO2023" t="s"/>
      <c r="AP2023" t="n">
        <v>78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2992961</v>
      </c>
      <c r="AZ2023" t="s">
        <v>900</v>
      </c>
      <c r="BA2023" t="s"/>
      <c r="BB2023" t="n">
        <v>2739595</v>
      </c>
      <c r="BC2023" t="n">
        <v>42.7037</v>
      </c>
      <c r="BD2023" t="n">
        <v>42.7037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898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22.67</v>
      </c>
      <c r="L2024" t="s">
        <v>77</v>
      </c>
      <c r="M2024" t="s"/>
      <c r="N2024" t="s">
        <v>206</v>
      </c>
      <c r="O2024" t="s">
        <v>79</v>
      </c>
      <c r="P2024" t="s">
        <v>898</v>
      </c>
      <c r="Q2024" t="s"/>
      <c r="R2024" t="s">
        <v>397</v>
      </c>
      <c r="S2024" t="s">
        <v>730</v>
      </c>
      <c r="T2024" t="s">
        <v>82</v>
      </c>
      <c r="U2024" t="s"/>
      <c r="V2024" t="s">
        <v>83</v>
      </c>
      <c r="W2024" t="s">
        <v>105</v>
      </c>
      <c r="X2024" t="s"/>
      <c r="Y2024" t="s">
        <v>85</v>
      </c>
      <c r="Z2024">
        <f>HYPERLINK("https://hotel-media.eclerx.com/savepage/tk_15459883970456595_sr_70.html","info")</f>
        <v/>
      </c>
      <c r="AA2024" t="n">
        <v>-2992961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/>
      <c r="AO2024" t="s"/>
      <c r="AP2024" t="n">
        <v>78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2992961</v>
      </c>
      <c r="AZ2024" t="s">
        <v>900</v>
      </c>
      <c r="BA2024" t="s"/>
      <c r="BB2024" t="n">
        <v>2739595</v>
      </c>
      <c r="BC2024" t="n">
        <v>42.7037</v>
      </c>
      <c r="BD2024" t="n">
        <v>42.7037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901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85</v>
      </c>
      <c r="L2025" t="s">
        <v>77</v>
      </c>
      <c r="M2025" t="s"/>
      <c r="N2025" t="s">
        <v>122</v>
      </c>
      <c r="O2025" t="s">
        <v>79</v>
      </c>
      <c r="P2025" t="s">
        <v>901</v>
      </c>
      <c r="Q2025" t="s"/>
      <c r="R2025" t="s">
        <v>117</v>
      </c>
      <c r="S2025" t="s">
        <v>323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HYPERLINK("https://hotel-media.eclerx.com/savepage/tk_15459884304609265_sr_70.html","info")</f>
        <v/>
      </c>
      <c r="AA2025" t="n">
        <v>-2330053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106</v>
      </c>
      <c r="AL2025" t="s"/>
      <c r="AM2025" t="s"/>
      <c r="AN2025" t="s"/>
      <c r="AO2025" t="s"/>
      <c r="AP2025" t="n">
        <v>85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2330053</v>
      </c>
      <c r="AZ2025" t="s">
        <v>902</v>
      </c>
      <c r="BA2025" t="s"/>
      <c r="BB2025" t="n">
        <v>2218915</v>
      </c>
      <c r="BC2025" t="n">
        <v>42.9093</v>
      </c>
      <c r="BD2025" t="n">
        <v>42.9093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885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52.33</v>
      </c>
      <c r="L2026" t="s">
        <v>77</v>
      </c>
      <c r="M2026" t="s"/>
      <c r="N2026" t="s">
        <v>122</v>
      </c>
      <c r="O2026" t="s">
        <v>79</v>
      </c>
      <c r="P2026" t="s">
        <v>885</v>
      </c>
      <c r="Q2026" t="s"/>
      <c r="R2026" t="s">
        <v>162</v>
      </c>
      <c r="S2026" t="s">
        <v>358</v>
      </c>
      <c r="T2026" t="s">
        <v>82</v>
      </c>
      <c r="U2026" t="s"/>
      <c r="V2026" t="s">
        <v>83</v>
      </c>
      <c r="W2026" t="s">
        <v>105</v>
      </c>
      <c r="X2026" t="s"/>
      <c r="Y2026" t="s">
        <v>85</v>
      </c>
      <c r="Z2026">
        <f>HYPERLINK("https://hotel-media.eclerx.com/savepage/tk_1545988255918946_sr_70.html","info")</f>
        <v/>
      </c>
      <c r="AA2026" t="n">
        <v>-2329680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/>
      <c r="AO2026" t="s"/>
      <c r="AP2026" t="n">
        <v>48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2329680</v>
      </c>
      <c r="AZ2026" t="s">
        <v>886</v>
      </c>
      <c r="BA2026" t="s"/>
      <c r="BB2026" t="n">
        <v>316485</v>
      </c>
      <c r="BC2026" t="n">
        <v>42.6251</v>
      </c>
      <c r="BD2026" t="n">
        <v>42.6251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885</v>
      </c>
      <c r="F2027" t="n">
        <v>-1</v>
      </c>
      <c r="G2027" t="s">
        <v>74</v>
      </c>
      <c r="H2027" t="s">
        <v>75</v>
      </c>
      <c r="I2027" t="s"/>
      <c r="J2027" t="s">
        <v>76</v>
      </c>
      <c r="K2027" t="n">
        <v>52.33</v>
      </c>
      <c r="L2027" t="s">
        <v>77</v>
      </c>
      <c r="M2027" t="s"/>
      <c r="N2027" t="s">
        <v>887</v>
      </c>
      <c r="O2027" t="s">
        <v>79</v>
      </c>
      <c r="P2027" t="s">
        <v>885</v>
      </c>
      <c r="Q2027" t="s"/>
      <c r="R2027" t="s">
        <v>162</v>
      </c>
      <c r="S2027" t="s">
        <v>358</v>
      </c>
      <c r="T2027" t="s">
        <v>82</v>
      </c>
      <c r="U2027" t="s"/>
      <c r="V2027" t="s">
        <v>83</v>
      </c>
      <c r="W2027" t="s">
        <v>105</v>
      </c>
      <c r="X2027" t="s"/>
      <c r="Y2027" t="s">
        <v>85</v>
      </c>
      <c r="Z2027">
        <f>HYPERLINK("https://hotel-media.eclerx.com/savepage/tk_1545988255918946_sr_70.html","info")</f>
        <v/>
      </c>
      <c r="AA2027" t="n">
        <v>-2329680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/>
      <c r="AO2027" t="s"/>
      <c r="AP2027" t="n">
        <v>48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2329680</v>
      </c>
      <c r="AZ2027" t="s">
        <v>886</v>
      </c>
      <c r="BA2027" t="s"/>
      <c r="BB2027" t="n">
        <v>316485</v>
      </c>
      <c r="BC2027" t="n">
        <v>42.6251</v>
      </c>
      <c r="BD2027" t="n">
        <v>42.6251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885</v>
      </c>
      <c r="F2028" t="n">
        <v>-1</v>
      </c>
      <c r="G2028" t="s">
        <v>74</v>
      </c>
      <c r="H2028" t="s">
        <v>75</v>
      </c>
      <c r="I2028" t="s"/>
      <c r="J2028" t="s">
        <v>76</v>
      </c>
      <c r="K2028" t="n">
        <v>53</v>
      </c>
      <c r="L2028" t="s">
        <v>77</v>
      </c>
      <c r="M2028" t="s"/>
      <c r="N2028" t="s">
        <v>888</v>
      </c>
      <c r="O2028" t="s">
        <v>79</v>
      </c>
      <c r="P2028" t="s">
        <v>885</v>
      </c>
      <c r="Q2028" t="s"/>
      <c r="R2028" t="s">
        <v>162</v>
      </c>
      <c r="S2028" t="s">
        <v>219</v>
      </c>
      <c r="T2028" t="s">
        <v>82</v>
      </c>
      <c r="U2028" t="s"/>
      <c r="V2028" t="s">
        <v>83</v>
      </c>
      <c r="W2028" t="s">
        <v>105</v>
      </c>
      <c r="X2028" t="s"/>
      <c r="Y2028" t="s">
        <v>85</v>
      </c>
      <c r="Z2028">
        <f>HYPERLINK("https://hotel-media.eclerx.com/savepage/tk_1545988255918946_sr_70.html","info")</f>
        <v/>
      </c>
      <c r="AA2028" t="n">
        <v>-2329680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/>
      <c r="AO2028" t="s"/>
      <c r="AP2028" t="n">
        <v>48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2329680</v>
      </c>
      <c r="AZ2028" t="s">
        <v>886</v>
      </c>
      <c r="BA2028" t="s"/>
      <c r="BB2028" t="n">
        <v>316485</v>
      </c>
      <c r="BC2028" t="n">
        <v>42.6251</v>
      </c>
      <c r="BD2028" t="n">
        <v>42.6251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885</v>
      </c>
      <c r="F2029" t="n">
        <v>-1</v>
      </c>
      <c r="G2029" t="s">
        <v>74</v>
      </c>
      <c r="H2029" t="s">
        <v>75</v>
      </c>
      <c r="I2029" t="s"/>
      <c r="J2029" t="s">
        <v>76</v>
      </c>
      <c r="K2029" t="n">
        <v>60.67</v>
      </c>
      <c r="L2029" t="s">
        <v>77</v>
      </c>
      <c r="M2029" t="s"/>
      <c r="N2029" t="s">
        <v>887</v>
      </c>
      <c r="O2029" t="s">
        <v>79</v>
      </c>
      <c r="P2029" t="s">
        <v>885</v>
      </c>
      <c r="Q2029" t="s"/>
      <c r="R2029" t="s">
        <v>162</v>
      </c>
      <c r="S2029" t="s">
        <v>889</v>
      </c>
      <c r="T2029" t="s">
        <v>82</v>
      </c>
      <c r="U2029" t="s"/>
      <c r="V2029" t="s">
        <v>83</v>
      </c>
      <c r="W2029" t="s">
        <v>105</v>
      </c>
      <c r="X2029" t="s"/>
      <c r="Y2029" t="s">
        <v>85</v>
      </c>
      <c r="Z2029">
        <f>HYPERLINK("https://hotel-media.eclerx.com/savepage/tk_1545988255918946_sr_70.html","info")</f>
        <v/>
      </c>
      <c r="AA2029" t="n">
        <v>-2329680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/>
      <c r="AO2029" t="s"/>
      <c r="AP2029" t="n">
        <v>48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2329680</v>
      </c>
      <c r="AZ2029" t="s">
        <v>886</v>
      </c>
      <c r="BA2029" t="s"/>
      <c r="BB2029" t="n">
        <v>316485</v>
      </c>
      <c r="BC2029" t="n">
        <v>42.6251</v>
      </c>
      <c r="BD2029" t="n">
        <v>42.6251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885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60.67</v>
      </c>
      <c r="L2030" t="s">
        <v>77</v>
      </c>
      <c r="M2030" t="s"/>
      <c r="N2030" t="s">
        <v>122</v>
      </c>
      <c r="O2030" t="s">
        <v>79</v>
      </c>
      <c r="P2030" t="s">
        <v>885</v>
      </c>
      <c r="Q2030" t="s"/>
      <c r="R2030" t="s">
        <v>162</v>
      </c>
      <c r="S2030" t="s">
        <v>889</v>
      </c>
      <c r="T2030" t="s">
        <v>82</v>
      </c>
      <c r="U2030" t="s"/>
      <c r="V2030" t="s">
        <v>83</v>
      </c>
      <c r="W2030" t="s">
        <v>105</v>
      </c>
      <c r="X2030" t="s"/>
      <c r="Y2030" t="s">
        <v>85</v>
      </c>
      <c r="Z2030">
        <f>HYPERLINK("https://hotel-media.eclerx.com/savepage/tk_1545988255918946_sr_70.html","info")</f>
        <v/>
      </c>
      <c r="AA2030" t="n">
        <v>-2329680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/>
      <c r="AO2030" t="s"/>
      <c r="AP2030" t="n">
        <v>48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2329680</v>
      </c>
      <c r="AZ2030" t="s">
        <v>886</v>
      </c>
      <c r="BA2030" t="s"/>
      <c r="BB2030" t="n">
        <v>316485</v>
      </c>
      <c r="BC2030" t="n">
        <v>42.6251</v>
      </c>
      <c r="BD2030" t="n">
        <v>42.6251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885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61</v>
      </c>
      <c r="L2031" t="s">
        <v>77</v>
      </c>
      <c r="M2031" t="s"/>
      <c r="N2031" t="s">
        <v>890</v>
      </c>
      <c r="O2031" t="s">
        <v>79</v>
      </c>
      <c r="P2031" t="s">
        <v>885</v>
      </c>
      <c r="Q2031" t="s"/>
      <c r="R2031" t="s">
        <v>162</v>
      </c>
      <c r="S2031" t="s">
        <v>236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HYPERLINK("https://hotel-media.eclerx.com/savepage/tk_1545988255918946_sr_70.html","info")</f>
        <v/>
      </c>
      <c r="AA2031" t="n">
        <v>-2329680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/>
      <c r="AO2031" t="s"/>
      <c r="AP2031" t="n">
        <v>48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2329680</v>
      </c>
      <c r="AZ2031" t="s">
        <v>886</v>
      </c>
      <c r="BA2031" t="s"/>
      <c r="BB2031" t="n">
        <v>316485</v>
      </c>
      <c r="BC2031" t="n">
        <v>42.6251</v>
      </c>
      <c r="BD2031" t="n">
        <v>42.6251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885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61</v>
      </c>
      <c r="L2032" t="s">
        <v>77</v>
      </c>
      <c r="M2032" t="s"/>
      <c r="N2032" t="s">
        <v>888</v>
      </c>
      <c r="O2032" t="s">
        <v>79</v>
      </c>
      <c r="P2032" t="s">
        <v>885</v>
      </c>
      <c r="Q2032" t="s"/>
      <c r="R2032" t="s">
        <v>162</v>
      </c>
      <c r="S2032" t="s">
        <v>236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HYPERLINK("https://hotel-media.eclerx.com/savepage/tk_1545988255918946_sr_70.html","info")</f>
        <v/>
      </c>
      <c r="AA2032" t="n">
        <v>-2329680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/>
      <c r="AO2032" t="s"/>
      <c r="AP2032" t="n">
        <v>48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2329680</v>
      </c>
      <c r="AZ2032" t="s">
        <v>886</v>
      </c>
      <c r="BA2032" t="s"/>
      <c r="BB2032" t="n">
        <v>316485</v>
      </c>
      <c r="BC2032" t="n">
        <v>42.6251</v>
      </c>
      <c r="BD2032" t="n">
        <v>42.6251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885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61.33</v>
      </c>
      <c r="L2033" t="s">
        <v>77</v>
      </c>
      <c r="M2033" t="s"/>
      <c r="N2033" t="s">
        <v>888</v>
      </c>
      <c r="O2033" t="s">
        <v>79</v>
      </c>
      <c r="P2033" t="s">
        <v>885</v>
      </c>
      <c r="Q2033" t="s"/>
      <c r="R2033" t="s">
        <v>162</v>
      </c>
      <c r="S2033" t="s">
        <v>635</v>
      </c>
      <c r="T2033" t="s">
        <v>82</v>
      </c>
      <c r="U2033" t="s"/>
      <c r="V2033" t="s">
        <v>83</v>
      </c>
      <c r="W2033" t="s">
        <v>105</v>
      </c>
      <c r="X2033" t="s"/>
      <c r="Y2033" t="s">
        <v>85</v>
      </c>
      <c r="Z2033">
        <f>HYPERLINK("https://hotel-media.eclerx.com/savepage/tk_1545988255918946_sr_70.html","info")</f>
        <v/>
      </c>
      <c r="AA2033" t="n">
        <v>-2329680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/>
      <c r="AO2033" t="s"/>
      <c r="AP2033" t="n">
        <v>48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2329680</v>
      </c>
      <c r="AZ2033" t="s">
        <v>886</v>
      </c>
      <c r="BA2033" t="s"/>
      <c r="BB2033" t="n">
        <v>316485</v>
      </c>
      <c r="BC2033" t="n">
        <v>42.6251</v>
      </c>
      <c r="BD2033" t="n">
        <v>42.6251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885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63.67</v>
      </c>
      <c r="L2034" t="s">
        <v>77</v>
      </c>
      <c r="M2034" t="s"/>
      <c r="N2034" t="s">
        <v>891</v>
      </c>
      <c r="O2034" t="s">
        <v>79</v>
      </c>
      <c r="P2034" t="s">
        <v>885</v>
      </c>
      <c r="Q2034" t="s"/>
      <c r="R2034" t="s">
        <v>162</v>
      </c>
      <c r="S2034" t="s">
        <v>299</v>
      </c>
      <c r="T2034" t="s">
        <v>82</v>
      </c>
      <c r="U2034" t="s"/>
      <c r="V2034" t="s">
        <v>83</v>
      </c>
      <c r="W2034" t="s">
        <v>105</v>
      </c>
      <c r="X2034" t="s"/>
      <c r="Y2034" t="s">
        <v>85</v>
      </c>
      <c r="Z2034">
        <f>HYPERLINK("https://hotel-media.eclerx.com/savepage/tk_1545988255918946_sr_70.html","info")</f>
        <v/>
      </c>
      <c r="AA2034" t="n">
        <v>-2329680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/>
      <c r="AO2034" t="s"/>
      <c r="AP2034" t="n">
        <v>48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2329680</v>
      </c>
      <c r="AZ2034" t="s">
        <v>886</v>
      </c>
      <c r="BA2034" t="s"/>
      <c r="BB2034" t="n">
        <v>316485</v>
      </c>
      <c r="BC2034" t="n">
        <v>42.6251</v>
      </c>
      <c r="BD2034" t="n">
        <v>42.6251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885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64</v>
      </c>
      <c r="L2035" t="s">
        <v>77</v>
      </c>
      <c r="M2035" t="s"/>
      <c r="N2035" t="s">
        <v>892</v>
      </c>
      <c r="O2035" t="s">
        <v>79</v>
      </c>
      <c r="P2035" t="s">
        <v>885</v>
      </c>
      <c r="Q2035" t="s"/>
      <c r="R2035" t="s">
        <v>162</v>
      </c>
      <c r="S2035" t="s">
        <v>204</v>
      </c>
      <c r="T2035" t="s">
        <v>82</v>
      </c>
      <c r="U2035" t="s"/>
      <c r="V2035" t="s">
        <v>83</v>
      </c>
      <c r="W2035" t="s">
        <v>105</v>
      </c>
      <c r="X2035" t="s"/>
      <c r="Y2035" t="s">
        <v>85</v>
      </c>
      <c r="Z2035">
        <f>HYPERLINK("https://hotel-media.eclerx.com/savepage/tk_1545988255918946_sr_70.html","info")</f>
        <v/>
      </c>
      <c r="AA2035" t="n">
        <v>-2329680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/>
      <c r="AO2035" t="s"/>
      <c r="AP2035" t="n">
        <v>48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2329680</v>
      </c>
      <c r="AZ2035" t="s">
        <v>886</v>
      </c>
      <c r="BA2035" t="s"/>
      <c r="BB2035" t="n">
        <v>316485</v>
      </c>
      <c r="BC2035" t="n">
        <v>42.6251</v>
      </c>
      <c r="BD2035" t="n">
        <v>42.6251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885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66.33</v>
      </c>
      <c r="L2036" t="s">
        <v>77</v>
      </c>
      <c r="M2036" t="s"/>
      <c r="N2036" t="s">
        <v>312</v>
      </c>
      <c r="O2036" t="s">
        <v>79</v>
      </c>
      <c r="P2036" t="s">
        <v>885</v>
      </c>
      <c r="Q2036" t="s"/>
      <c r="R2036" t="s">
        <v>162</v>
      </c>
      <c r="S2036" t="s">
        <v>519</v>
      </c>
      <c r="T2036" t="s">
        <v>82</v>
      </c>
      <c r="U2036" t="s"/>
      <c r="V2036" t="s">
        <v>83</v>
      </c>
      <c r="W2036" t="s">
        <v>105</v>
      </c>
      <c r="X2036" t="s"/>
      <c r="Y2036" t="s">
        <v>85</v>
      </c>
      <c r="Z2036">
        <f>HYPERLINK("https://hotel-media.eclerx.com/savepage/tk_1545988255918946_sr_70.html","info")</f>
        <v/>
      </c>
      <c r="AA2036" t="n">
        <v>-2329680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/>
      <c r="AO2036" t="s"/>
      <c r="AP2036" t="n">
        <v>48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2329680</v>
      </c>
      <c r="AZ2036" t="s">
        <v>886</v>
      </c>
      <c r="BA2036" t="s"/>
      <c r="BB2036" t="n">
        <v>316485</v>
      </c>
      <c r="BC2036" t="n">
        <v>42.6251</v>
      </c>
      <c r="BD2036" t="n">
        <v>42.6251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885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67</v>
      </c>
      <c r="L2037" t="s">
        <v>77</v>
      </c>
      <c r="M2037" t="s"/>
      <c r="N2037" t="s">
        <v>443</v>
      </c>
      <c r="O2037" t="s">
        <v>79</v>
      </c>
      <c r="P2037" t="s">
        <v>885</v>
      </c>
      <c r="Q2037" t="s"/>
      <c r="R2037" t="s">
        <v>162</v>
      </c>
      <c r="S2037" t="s">
        <v>491</v>
      </c>
      <c r="T2037" t="s">
        <v>82</v>
      </c>
      <c r="U2037" t="s"/>
      <c r="V2037" t="s">
        <v>83</v>
      </c>
      <c r="W2037" t="s">
        <v>105</v>
      </c>
      <c r="X2037" t="s"/>
      <c r="Y2037" t="s">
        <v>85</v>
      </c>
      <c r="Z2037">
        <f>HYPERLINK("https://hotel-media.eclerx.com/savepage/tk_1545988255918946_sr_70.html","info")</f>
        <v/>
      </c>
      <c r="AA2037" t="n">
        <v>-2329680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/>
      <c r="AO2037" t="s"/>
      <c r="AP2037" t="n">
        <v>48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2329680</v>
      </c>
      <c r="AZ2037" t="s">
        <v>886</v>
      </c>
      <c r="BA2037" t="s"/>
      <c r="BB2037" t="n">
        <v>316485</v>
      </c>
      <c r="BC2037" t="n">
        <v>42.6251</v>
      </c>
      <c r="BD2037" t="n">
        <v>42.6251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885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69.33</v>
      </c>
      <c r="L2038" t="s">
        <v>77</v>
      </c>
      <c r="M2038" t="s"/>
      <c r="N2038" t="s">
        <v>888</v>
      </c>
      <c r="O2038" t="s">
        <v>79</v>
      </c>
      <c r="P2038" t="s">
        <v>885</v>
      </c>
      <c r="Q2038" t="s"/>
      <c r="R2038" t="s">
        <v>162</v>
      </c>
      <c r="S2038" t="s">
        <v>195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HYPERLINK("https://hotel-media.eclerx.com/savepage/tk_1545988255918946_sr_70.html","info")</f>
        <v/>
      </c>
      <c r="AA2038" t="n">
        <v>-2329680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/>
      <c r="AO2038" t="s"/>
      <c r="AP2038" t="n">
        <v>48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2329680</v>
      </c>
      <c r="AZ2038" t="s">
        <v>886</v>
      </c>
      <c r="BA2038" t="s"/>
      <c r="BB2038" t="n">
        <v>316485</v>
      </c>
      <c r="BC2038" t="n">
        <v>42.6251</v>
      </c>
      <c r="BD2038" t="n">
        <v>42.6251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885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69.33</v>
      </c>
      <c r="L2039" t="s">
        <v>77</v>
      </c>
      <c r="M2039" t="s"/>
      <c r="N2039" t="s">
        <v>890</v>
      </c>
      <c r="O2039" t="s">
        <v>79</v>
      </c>
      <c r="P2039" t="s">
        <v>885</v>
      </c>
      <c r="Q2039" t="s"/>
      <c r="R2039" t="s">
        <v>162</v>
      </c>
      <c r="S2039" t="s">
        <v>195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HYPERLINK("https://hotel-media.eclerx.com/savepage/tk_1545988255918946_sr_70.html","info")</f>
        <v/>
      </c>
      <c r="AA2039" t="n">
        <v>-2329680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/>
      <c r="AO2039" t="s"/>
      <c r="AP2039" t="n">
        <v>48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2329680</v>
      </c>
      <c r="AZ2039" t="s">
        <v>886</v>
      </c>
      <c r="BA2039" t="s"/>
      <c r="BB2039" t="n">
        <v>316485</v>
      </c>
      <c r="BC2039" t="n">
        <v>42.6251</v>
      </c>
      <c r="BD2039" t="n">
        <v>42.6251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885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72.33</v>
      </c>
      <c r="L2040" t="s">
        <v>77</v>
      </c>
      <c r="M2040" t="s"/>
      <c r="N2040" t="s">
        <v>892</v>
      </c>
      <c r="O2040" t="s">
        <v>79</v>
      </c>
      <c r="P2040" t="s">
        <v>885</v>
      </c>
      <c r="Q2040" t="s"/>
      <c r="R2040" t="s">
        <v>162</v>
      </c>
      <c r="S2040" t="s">
        <v>238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HYPERLINK("https://hotel-media.eclerx.com/savepage/tk_1545988255918946_sr_70.html","info")</f>
        <v/>
      </c>
      <c r="AA2040" t="n">
        <v>-2329680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/>
      <c r="AO2040" t="s"/>
      <c r="AP2040" t="n">
        <v>48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2329680</v>
      </c>
      <c r="AZ2040" t="s">
        <v>886</v>
      </c>
      <c r="BA2040" t="s"/>
      <c r="BB2040" t="n">
        <v>316485</v>
      </c>
      <c r="BC2040" t="n">
        <v>42.6251</v>
      </c>
      <c r="BD2040" t="n">
        <v>42.6251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885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74</v>
      </c>
      <c r="L2041" t="s">
        <v>77</v>
      </c>
      <c r="M2041" t="s"/>
      <c r="N2041" t="s">
        <v>891</v>
      </c>
      <c r="O2041" t="s">
        <v>79</v>
      </c>
      <c r="P2041" t="s">
        <v>885</v>
      </c>
      <c r="Q2041" t="s"/>
      <c r="R2041" t="s">
        <v>162</v>
      </c>
      <c r="S2041" t="s">
        <v>893</v>
      </c>
      <c r="T2041" t="s">
        <v>82</v>
      </c>
      <c r="U2041" t="s"/>
      <c r="V2041" t="s">
        <v>83</v>
      </c>
      <c r="W2041" t="s">
        <v>105</v>
      </c>
      <c r="X2041" t="s"/>
      <c r="Y2041" t="s">
        <v>85</v>
      </c>
      <c r="Z2041">
        <f>HYPERLINK("https://hotel-media.eclerx.com/savepage/tk_1545988255918946_sr_70.html","info")</f>
        <v/>
      </c>
      <c r="AA2041" t="n">
        <v>-2329680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/>
      <c r="AO2041" t="s"/>
      <c r="AP2041" t="n">
        <v>48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2329680</v>
      </c>
      <c r="AZ2041" t="s">
        <v>886</v>
      </c>
      <c r="BA2041" t="s"/>
      <c r="BB2041" t="n">
        <v>316485</v>
      </c>
      <c r="BC2041" t="n">
        <v>42.6251</v>
      </c>
      <c r="BD2041" t="n">
        <v>42.6251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885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74.33</v>
      </c>
      <c r="L2042" t="s">
        <v>77</v>
      </c>
      <c r="M2042" t="s"/>
      <c r="N2042" t="s">
        <v>892</v>
      </c>
      <c r="O2042" t="s">
        <v>79</v>
      </c>
      <c r="P2042" t="s">
        <v>885</v>
      </c>
      <c r="Q2042" t="s"/>
      <c r="R2042" t="s">
        <v>162</v>
      </c>
      <c r="S2042" t="s">
        <v>304</v>
      </c>
      <c r="T2042" t="s">
        <v>82</v>
      </c>
      <c r="U2042" t="s"/>
      <c r="V2042" t="s">
        <v>83</v>
      </c>
      <c r="W2042" t="s">
        <v>105</v>
      </c>
      <c r="X2042" t="s"/>
      <c r="Y2042" t="s">
        <v>85</v>
      </c>
      <c r="Z2042">
        <f>HYPERLINK("https://hotel-media.eclerx.com/savepage/tk_1545988255918946_sr_70.html","info")</f>
        <v/>
      </c>
      <c r="AA2042" t="n">
        <v>-2329680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/>
      <c r="AO2042" t="s"/>
      <c r="AP2042" t="n">
        <v>48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2329680</v>
      </c>
      <c r="AZ2042" t="s">
        <v>886</v>
      </c>
      <c r="BA2042" t="s"/>
      <c r="BB2042" t="n">
        <v>316485</v>
      </c>
      <c r="BC2042" t="n">
        <v>42.6251</v>
      </c>
      <c r="BD2042" t="n">
        <v>42.6251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885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75.33</v>
      </c>
      <c r="L2043" t="s">
        <v>77</v>
      </c>
      <c r="M2043" t="s"/>
      <c r="N2043" t="s">
        <v>443</v>
      </c>
      <c r="O2043" t="s">
        <v>79</v>
      </c>
      <c r="P2043" t="s">
        <v>885</v>
      </c>
      <c r="Q2043" t="s"/>
      <c r="R2043" t="s">
        <v>162</v>
      </c>
      <c r="S2043" t="s">
        <v>505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HYPERLINK("https://hotel-media.eclerx.com/savepage/tk_1545988255918946_sr_70.html","info")</f>
        <v/>
      </c>
      <c r="AA2043" t="n">
        <v>-2329680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/>
      <c r="AO2043" t="s"/>
      <c r="AP2043" t="n">
        <v>48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2329680</v>
      </c>
      <c r="AZ2043" t="s">
        <v>886</v>
      </c>
      <c r="BA2043" t="s"/>
      <c r="BB2043" t="n">
        <v>316485</v>
      </c>
      <c r="BC2043" t="n">
        <v>42.6251</v>
      </c>
      <c r="BD2043" t="n">
        <v>42.6251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885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77.33</v>
      </c>
      <c r="L2044" t="s">
        <v>77</v>
      </c>
      <c r="M2044" t="s"/>
      <c r="N2044" t="s">
        <v>312</v>
      </c>
      <c r="O2044" t="s">
        <v>79</v>
      </c>
      <c r="P2044" t="s">
        <v>885</v>
      </c>
      <c r="Q2044" t="s"/>
      <c r="R2044" t="s">
        <v>162</v>
      </c>
      <c r="S2044" t="s">
        <v>375</v>
      </c>
      <c r="T2044" t="s">
        <v>82</v>
      </c>
      <c r="U2044" t="s"/>
      <c r="V2044" t="s">
        <v>83</v>
      </c>
      <c r="W2044" t="s">
        <v>105</v>
      </c>
      <c r="X2044" t="s"/>
      <c r="Y2044" t="s">
        <v>85</v>
      </c>
      <c r="Z2044">
        <f>HYPERLINK("https://hotel-media.eclerx.com/savepage/tk_1545988255918946_sr_70.html","info")</f>
        <v/>
      </c>
      <c r="AA2044" t="n">
        <v>-2329680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/>
      <c r="AO2044" t="s"/>
      <c r="AP2044" t="n">
        <v>48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2329680</v>
      </c>
      <c r="AZ2044" t="s">
        <v>886</v>
      </c>
      <c r="BA2044" t="s"/>
      <c r="BB2044" t="n">
        <v>316485</v>
      </c>
      <c r="BC2044" t="n">
        <v>42.6251</v>
      </c>
      <c r="BD2044" t="n">
        <v>42.6251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885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77.67</v>
      </c>
      <c r="L2045" t="s">
        <v>77</v>
      </c>
      <c r="M2045" t="s"/>
      <c r="N2045" t="s">
        <v>443</v>
      </c>
      <c r="O2045" t="s">
        <v>79</v>
      </c>
      <c r="P2045" t="s">
        <v>885</v>
      </c>
      <c r="Q2045" t="s"/>
      <c r="R2045" t="s">
        <v>162</v>
      </c>
      <c r="S2045" t="s">
        <v>521</v>
      </c>
      <c r="T2045" t="s">
        <v>82</v>
      </c>
      <c r="U2045" t="s"/>
      <c r="V2045" t="s">
        <v>83</v>
      </c>
      <c r="W2045" t="s">
        <v>105</v>
      </c>
      <c r="X2045" t="s"/>
      <c r="Y2045" t="s">
        <v>85</v>
      </c>
      <c r="Z2045">
        <f>HYPERLINK("https://hotel-media.eclerx.com/savepage/tk_1545988255918946_sr_70.html","info")</f>
        <v/>
      </c>
      <c r="AA2045" t="n">
        <v>-2329680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/>
      <c r="AO2045" t="s"/>
      <c r="AP2045" t="n">
        <v>48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2329680</v>
      </c>
      <c r="AZ2045" t="s">
        <v>886</v>
      </c>
      <c r="BA2045" t="s"/>
      <c r="BB2045" t="n">
        <v>316485</v>
      </c>
      <c r="BC2045" t="n">
        <v>42.6251</v>
      </c>
      <c r="BD2045" t="n">
        <v>42.6251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885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80.33</v>
      </c>
      <c r="L2046" t="s">
        <v>77</v>
      </c>
      <c r="M2046" t="s"/>
      <c r="N2046" t="s">
        <v>322</v>
      </c>
      <c r="O2046" t="s">
        <v>79</v>
      </c>
      <c r="P2046" t="s">
        <v>885</v>
      </c>
      <c r="Q2046" t="s"/>
      <c r="R2046" t="s">
        <v>162</v>
      </c>
      <c r="S2046" t="s">
        <v>689</v>
      </c>
      <c r="T2046" t="s">
        <v>82</v>
      </c>
      <c r="U2046" t="s"/>
      <c r="V2046" t="s">
        <v>83</v>
      </c>
      <c r="W2046" t="s">
        <v>105</v>
      </c>
      <c r="X2046" t="s"/>
      <c r="Y2046" t="s">
        <v>85</v>
      </c>
      <c r="Z2046">
        <f>HYPERLINK("https://hotel-media.eclerx.com/savepage/tk_1545988255918946_sr_70.html","info")</f>
        <v/>
      </c>
      <c r="AA2046" t="n">
        <v>-2329680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/>
      <c r="AO2046" t="s"/>
      <c r="AP2046" t="n">
        <v>48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2329680</v>
      </c>
      <c r="AZ2046" t="s">
        <v>886</v>
      </c>
      <c r="BA2046" t="s"/>
      <c r="BB2046" t="n">
        <v>316485</v>
      </c>
      <c r="BC2046" t="n">
        <v>42.6251</v>
      </c>
      <c r="BD2046" t="n">
        <v>42.6251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885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82.67</v>
      </c>
      <c r="L2047" t="s">
        <v>77</v>
      </c>
      <c r="M2047" t="s"/>
      <c r="N2047" t="s">
        <v>892</v>
      </c>
      <c r="O2047" t="s">
        <v>79</v>
      </c>
      <c r="P2047" t="s">
        <v>885</v>
      </c>
      <c r="Q2047" t="s"/>
      <c r="R2047" t="s">
        <v>162</v>
      </c>
      <c r="S2047" t="s">
        <v>894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HYPERLINK("https://hotel-media.eclerx.com/savepage/tk_1545988255918946_sr_70.html","info")</f>
        <v/>
      </c>
      <c r="AA2047" t="n">
        <v>-2329680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/>
      <c r="AO2047" t="s"/>
      <c r="AP2047" t="n">
        <v>48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2329680</v>
      </c>
      <c r="AZ2047" t="s">
        <v>886</v>
      </c>
      <c r="BA2047" t="s"/>
      <c r="BB2047" t="n">
        <v>316485</v>
      </c>
      <c r="BC2047" t="n">
        <v>42.6251</v>
      </c>
      <c r="BD2047" t="n">
        <v>42.6251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885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86</v>
      </c>
      <c r="L2048" t="s">
        <v>77</v>
      </c>
      <c r="M2048" t="s"/>
      <c r="N2048" t="s">
        <v>443</v>
      </c>
      <c r="O2048" t="s">
        <v>79</v>
      </c>
      <c r="P2048" t="s">
        <v>885</v>
      </c>
      <c r="Q2048" t="s"/>
      <c r="R2048" t="s">
        <v>162</v>
      </c>
      <c r="S2048" t="s">
        <v>895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HYPERLINK("https://hotel-media.eclerx.com/savepage/tk_1545988255918946_sr_70.html","info")</f>
        <v/>
      </c>
      <c r="AA2048" t="n">
        <v>-2329680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/>
      <c r="AO2048" t="s"/>
      <c r="AP2048" t="n">
        <v>48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2329680</v>
      </c>
      <c r="AZ2048" t="s">
        <v>886</v>
      </c>
      <c r="BA2048" t="s"/>
      <c r="BB2048" t="n">
        <v>316485</v>
      </c>
      <c r="BC2048" t="n">
        <v>42.6251</v>
      </c>
      <c r="BD2048" t="n">
        <v>42.6251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885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89.33</v>
      </c>
      <c r="L2049" t="s">
        <v>77</v>
      </c>
      <c r="M2049" t="s"/>
      <c r="N2049" t="s">
        <v>896</v>
      </c>
      <c r="O2049" t="s">
        <v>79</v>
      </c>
      <c r="P2049" t="s">
        <v>885</v>
      </c>
      <c r="Q2049" t="s"/>
      <c r="R2049" t="s">
        <v>162</v>
      </c>
      <c r="S2049" t="s">
        <v>244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HYPERLINK("https://hotel-media.eclerx.com/savepage/tk_1545988255918946_sr_70.html","info")</f>
        <v/>
      </c>
      <c r="AA2049" t="n">
        <v>-2329680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/>
      <c r="AO2049" t="s"/>
      <c r="AP2049" t="n">
        <v>48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2329680</v>
      </c>
      <c r="AZ2049" t="s">
        <v>886</v>
      </c>
      <c r="BA2049" t="s"/>
      <c r="BB2049" t="n">
        <v>316485</v>
      </c>
      <c r="BC2049" t="n">
        <v>42.6251</v>
      </c>
      <c r="BD2049" t="n">
        <v>42.6251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885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93.67</v>
      </c>
      <c r="L2050" t="s">
        <v>77</v>
      </c>
      <c r="M2050" t="s"/>
      <c r="N2050" t="s">
        <v>322</v>
      </c>
      <c r="O2050" t="s">
        <v>79</v>
      </c>
      <c r="P2050" t="s">
        <v>885</v>
      </c>
      <c r="Q2050" t="s"/>
      <c r="R2050" t="s">
        <v>162</v>
      </c>
      <c r="S2050" t="s">
        <v>897</v>
      </c>
      <c r="T2050" t="s">
        <v>82</v>
      </c>
      <c r="U2050" t="s"/>
      <c r="V2050" t="s">
        <v>83</v>
      </c>
      <c r="W2050" t="s">
        <v>105</v>
      </c>
      <c r="X2050" t="s"/>
      <c r="Y2050" t="s">
        <v>85</v>
      </c>
      <c r="Z2050">
        <f>HYPERLINK("https://hotel-media.eclerx.com/savepage/tk_1545988255918946_sr_70.html","info")</f>
        <v/>
      </c>
      <c r="AA2050" t="n">
        <v>-2329680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/>
      <c r="AO2050" t="s"/>
      <c r="AP2050" t="n">
        <v>48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2329680</v>
      </c>
      <c r="AZ2050" t="s">
        <v>886</v>
      </c>
      <c r="BA2050" t="s"/>
      <c r="BB2050" t="n">
        <v>316485</v>
      </c>
      <c r="BC2050" t="n">
        <v>42.6251</v>
      </c>
      <c r="BD2050" t="n">
        <v>42.6251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885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102.33</v>
      </c>
      <c r="L2051" t="s">
        <v>77</v>
      </c>
      <c r="M2051" t="s"/>
      <c r="N2051" t="s">
        <v>896</v>
      </c>
      <c r="O2051" t="s">
        <v>79</v>
      </c>
      <c r="P2051" t="s">
        <v>885</v>
      </c>
      <c r="Q2051" t="s"/>
      <c r="R2051" t="s">
        <v>162</v>
      </c>
      <c r="S2051" t="s">
        <v>784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HYPERLINK("https://hotel-media.eclerx.com/savepage/tk_1545988255918946_sr_70.html","info")</f>
        <v/>
      </c>
      <c r="AA2051" t="n">
        <v>-2329680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/>
      <c r="AO2051" t="s"/>
      <c r="AP2051" t="n">
        <v>48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2329680</v>
      </c>
      <c r="AZ2051" t="s">
        <v>886</v>
      </c>
      <c r="BA2051" t="s"/>
      <c r="BB2051" t="n">
        <v>316485</v>
      </c>
      <c r="BC2051" t="n">
        <v>42.6251</v>
      </c>
      <c r="BD2051" t="n">
        <v>42.6251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919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32.33</v>
      </c>
      <c r="L2052" t="s">
        <v>77</v>
      </c>
      <c r="M2052" t="s"/>
      <c r="N2052" t="s">
        <v>122</v>
      </c>
      <c r="O2052" t="s">
        <v>79</v>
      </c>
      <c r="P2052" t="s">
        <v>919</v>
      </c>
      <c r="Q2052" t="s"/>
      <c r="R2052" t="s">
        <v>80</v>
      </c>
      <c r="S2052" t="s">
        <v>135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HYPERLINK("https://hotel-media.eclerx.com/savepage/tk_1545988467624828_sr_70.html","info")</f>
        <v/>
      </c>
      <c r="AA2052" t="n">
        <v>-2992967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/>
      <c r="AO2052" t="s"/>
      <c r="AP2052" t="n">
        <v>93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2992967</v>
      </c>
      <c r="AZ2052" t="s">
        <v>920</v>
      </c>
      <c r="BA2052" t="s"/>
      <c r="BB2052" t="n">
        <v>2739597</v>
      </c>
      <c r="BC2052" t="n">
        <v>42.6904</v>
      </c>
      <c r="BD2052" t="n">
        <v>42.6904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919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</v>
      </c>
      <c r="L2053" t="s">
        <v>77</v>
      </c>
      <c r="M2053" t="s"/>
      <c r="N2053" t="s">
        <v>179</v>
      </c>
      <c r="O2053" t="s">
        <v>79</v>
      </c>
      <c r="P2053" t="s">
        <v>919</v>
      </c>
      <c r="Q2053" t="s"/>
      <c r="R2053" t="s">
        <v>80</v>
      </c>
      <c r="S2053" t="s">
        <v>185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HYPERLINK("https://hotel-media.eclerx.com/savepage/tk_1545988467624828_sr_70.html","info")</f>
        <v/>
      </c>
      <c r="AA2053" t="n">
        <v>-2992967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/>
      <c r="AO2053" t="s"/>
      <c r="AP2053" t="n">
        <v>93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2992967</v>
      </c>
      <c r="AZ2053" t="s">
        <v>920</v>
      </c>
      <c r="BA2053" t="s"/>
      <c r="BB2053" t="n">
        <v>2739597</v>
      </c>
      <c r="BC2053" t="n">
        <v>42.6904</v>
      </c>
      <c r="BD2053" t="n">
        <v>42.6904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919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34.33</v>
      </c>
      <c r="L2054" t="s">
        <v>77</v>
      </c>
      <c r="M2054" t="s"/>
      <c r="N2054" t="s">
        <v>122</v>
      </c>
      <c r="O2054" t="s">
        <v>79</v>
      </c>
      <c r="P2054" t="s">
        <v>919</v>
      </c>
      <c r="Q2054" t="s"/>
      <c r="R2054" t="s">
        <v>80</v>
      </c>
      <c r="S2054" t="s">
        <v>223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HYPERLINK("https://hotel-media.eclerx.com/savepage/tk_1545988467624828_sr_70.html","info")</f>
        <v/>
      </c>
      <c r="AA2054" t="n">
        <v>-2992967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/>
      <c r="AO2054" t="s"/>
      <c r="AP2054" t="n">
        <v>93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2992967</v>
      </c>
      <c r="AZ2054" t="s">
        <v>920</v>
      </c>
      <c r="BA2054" t="s"/>
      <c r="BB2054" t="n">
        <v>2739597</v>
      </c>
      <c r="BC2054" t="n">
        <v>42.6904</v>
      </c>
      <c r="BD2054" t="n">
        <v>42.6904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919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36</v>
      </c>
      <c r="L2055" t="s">
        <v>77</v>
      </c>
      <c r="M2055" t="s"/>
      <c r="N2055" t="s">
        <v>179</v>
      </c>
      <c r="O2055" t="s">
        <v>79</v>
      </c>
      <c r="P2055" t="s">
        <v>919</v>
      </c>
      <c r="Q2055" t="s"/>
      <c r="R2055" t="s">
        <v>80</v>
      </c>
      <c r="S2055" t="s">
        <v>436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HYPERLINK("https://hotel-media.eclerx.com/savepage/tk_1545988467624828_sr_70.html","info")</f>
        <v/>
      </c>
      <c r="AA2055" t="n">
        <v>-2992967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/>
      <c r="AO2055" t="s"/>
      <c r="AP2055" t="n">
        <v>93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2992967</v>
      </c>
      <c r="AZ2055" t="s">
        <v>920</v>
      </c>
      <c r="BA2055" t="s"/>
      <c r="BB2055" t="n">
        <v>2739597</v>
      </c>
      <c r="BC2055" t="n">
        <v>42.6904</v>
      </c>
      <c r="BD2055" t="n">
        <v>42.6904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919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42.67</v>
      </c>
      <c r="L2056" t="s">
        <v>77</v>
      </c>
      <c r="M2056" t="s"/>
      <c r="N2056" t="s">
        <v>155</v>
      </c>
      <c r="O2056" t="s">
        <v>79</v>
      </c>
      <c r="P2056" t="s">
        <v>919</v>
      </c>
      <c r="Q2056" t="s"/>
      <c r="R2056" t="s">
        <v>80</v>
      </c>
      <c r="S2056" t="s">
        <v>449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HYPERLINK("https://hotel-media.eclerx.com/savepage/tk_1545988467624828_sr_70.html","info")</f>
        <v/>
      </c>
      <c r="AA2056" t="n">
        <v>-2992967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/>
      <c r="AO2056" t="s"/>
      <c r="AP2056" t="n">
        <v>93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2992967</v>
      </c>
      <c r="AZ2056" t="s">
        <v>920</v>
      </c>
      <c r="BA2056" t="s"/>
      <c r="BB2056" t="n">
        <v>2739597</v>
      </c>
      <c r="BC2056" t="n">
        <v>42.6904</v>
      </c>
      <c r="BD2056" t="n">
        <v>42.6904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919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46.33</v>
      </c>
      <c r="L2057" t="s">
        <v>77</v>
      </c>
      <c r="M2057" t="s"/>
      <c r="N2057" t="s">
        <v>155</v>
      </c>
      <c r="O2057" t="s">
        <v>79</v>
      </c>
      <c r="P2057" t="s">
        <v>919</v>
      </c>
      <c r="Q2057" t="s"/>
      <c r="R2057" t="s">
        <v>80</v>
      </c>
      <c r="S2057" t="s">
        <v>356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HYPERLINK("https://hotel-media.eclerx.com/savepage/tk_1545988467624828_sr_70.html","info")</f>
        <v/>
      </c>
      <c r="AA2057" t="n">
        <v>-2992967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/>
      <c r="AO2057" t="s"/>
      <c r="AP2057" t="n">
        <v>93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2992967</v>
      </c>
      <c r="AZ2057" t="s">
        <v>920</v>
      </c>
      <c r="BA2057" t="s"/>
      <c r="BB2057" t="n">
        <v>2739597</v>
      </c>
      <c r="BC2057" t="n">
        <v>42.6904</v>
      </c>
      <c r="BD2057" t="n">
        <v>42.6904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919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47.33</v>
      </c>
      <c r="L2058" t="s">
        <v>77</v>
      </c>
      <c r="M2058" t="s"/>
      <c r="N2058" t="s">
        <v>921</v>
      </c>
      <c r="O2058" t="s">
        <v>79</v>
      </c>
      <c r="P2058" t="s">
        <v>919</v>
      </c>
      <c r="Q2058" t="s"/>
      <c r="R2058" t="s">
        <v>80</v>
      </c>
      <c r="S2058" t="s">
        <v>420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HYPERLINK("https://hotel-media.eclerx.com/savepage/tk_1545988467624828_sr_70.html","info")</f>
        <v/>
      </c>
      <c r="AA2058" t="n">
        <v>-2992967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/>
      <c r="AO2058" t="s"/>
      <c r="AP2058" t="n">
        <v>93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2992967</v>
      </c>
      <c r="AZ2058" t="s">
        <v>920</v>
      </c>
      <c r="BA2058" t="s"/>
      <c r="BB2058" t="n">
        <v>2739597</v>
      </c>
      <c r="BC2058" t="n">
        <v>42.6904</v>
      </c>
      <c r="BD2058" t="n">
        <v>42.6904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919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51</v>
      </c>
      <c r="L2059" t="s">
        <v>77</v>
      </c>
      <c r="M2059" t="s"/>
      <c r="N2059" t="s">
        <v>921</v>
      </c>
      <c r="O2059" t="s">
        <v>79</v>
      </c>
      <c r="P2059" t="s">
        <v>919</v>
      </c>
      <c r="Q2059" t="s"/>
      <c r="R2059" t="s">
        <v>80</v>
      </c>
      <c r="S2059" t="s">
        <v>202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HYPERLINK("https://hotel-media.eclerx.com/savepage/tk_1545988467624828_sr_70.html","info")</f>
        <v/>
      </c>
      <c r="AA2059" t="n">
        <v>-2992967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/>
      <c r="AO2059" t="s"/>
      <c r="AP2059" t="n">
        <v>93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2992967</v>
      </c>
      <c r="AZ2059" t="s">
        <v>920</v>
      </c>
      <c r="BA2059" t="s"/>
      <c r="BB2059" t="n">
        <v>2739597</v>
      </c>
      <c r="BC2059" t="n">
        <v>42.6904</v>
      </c>
      <c r="BD2059" t="n">
        <v>42.6904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843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27</v>
      </c>
      <c r="L2060" t="s">
        <v>77</v>
      </c>
      <c r="M2060" t="s"/>
      <c r="N2060" t="s">
        <v>293</v>
      </c>
      <c r="O2060" t="s">
        <v>79</v>
      </c>
      <c r="P2060" t="s">
        <v>843</v>
      </c>
      <c r="Q2060" t="s"/>
      <c r="R2060" t="s">
        <v>80</v>
      </c>
      <c r="S2060" t="s">
        <v>539</v>
      </c>
      <c r="T2060" t="s">
        <v>82</v>
      </c>
      <c r="U2060" t="s"/>
      <c r="V2060" t="s">
        <v>83</v>
      </c>
      <c r="W2060" t="s">
        <v>105</v>
      </c>
      <c r="X2060" t="s"/>
      <c r="Y2060" t="s">
        <v>85</v>
      </c>
      <c r="Z2060">
        <f>HYPERLINK("https://hotel-media.eclerx.com/savepage/tk_1545988312604083_sr_71.html","info")</f>
        <v/>
      </c>
      <c r="AA2060" t="n">
        <v>-2329804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106</v>
      </c>
      <c r="AL2060" t="s"/>
      <c r="AM2060" t="s"/>
      <c r="AN2060" t="s"/>
      <c r="AO2060" t="s"/>
      <c r="AP2060" t="n">
        <v>60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2329804</v>
      </c>
      <c r="AZ2060" t="s">
        <v>844</v>
      </c>
      <c r="BA2060" t="s"/>
      <c r="BB2060" t="n">
        <v>316487</v>
      </c>
      <c r="BC2060" t="n">
        <v>42.6636</v>
      </c>
      <c r="BD2060" t="n">
        <v>42.6636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843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27</v>
      </c>
      <c r="L2061" t="s">
        <v>77</v>
      </c>
      <c r="M2061" t="s"/>
      <c r="N2061" t="s">
        <v>120</v>
      </c>
      <c r="O2061" t="s">
        <v>79</v>
      </c>
      <c r="P2061" t="s">
        <v>843</v>
      </c>
      <c r="Q2061" t="s"/>
      <c r="R2061" t="s">
        <v>80</v>
      </c>
      <c r="S2061" t="s">
        <v>539</v>
      </c>
      <c r="T2061" t="s">
        <v>82</v>
      </c>
      <c r="U2061" t="s"/>
      <c r="V2061" t="s">
        <v>83</v>
      </c>
      <c r="W2061" t="s">
        <v>105</v>
      </c>
      <c r="X2061" t="s"/>
      <c r="Y2061" t="s">
        <v>85</v>
      </c>
      <c r="Z2061">
        <f>HYPERLINK("https://hotel-media.eclerx.com/savepage/tk_1545988312604083_sr_71.html","info")</f>
        <v/>
      </c>
      <c r="AA2061" t="n">
        <v>-2329804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106</v>
      </c>
      <c r="AL2061" t="s"/>
      <c r="AM2061" t="s"/>
      <c r="AN2061" t="s"/>
      <c r="AO2061" t="s"/>
      <c r="AP2061" t="n">
        <v>60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2329804</v>
      </c>
      <c r="AZ2061" t="s">
        <v>844</v>
      </c>
      <c r="BA2061" t="s"/>
      <c r="BB2061" t="n">
        <v>316487</v>
      </c>
      <c r="BC2061" t="n">
        <v>42.6636</v>
      </c>
      <c r="BD2061" t="n">
        <v>42.6636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843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27.33</v>
      </c>
      <c r="L2062" t="s">
        <v>77</v>
      </c>
      <c r="M2062" t="s"/>
      <c r="N2062" t="s">
        <v>545</v>
      </c>
      <c r="O2062" t="s">
        <v>79</v>
      </c>
      <c r="P2062" t="s">
        <v>843</v>
      </c>
      <c r="Q2062" t="s"/>
      <c r="R2062" t="s">
        <v>80</v>
      </c>
      <c r="S2062" t="s">
        <v>527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HYPERLINK("https://hotel-media.eclerx.com/savepage/tk_1545988312604083_sr_71.html","info")</f>
        <v/>
      </c>
      <c r="AA2062" t="n">
        <v>-2329804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106</v>
      </c>
      <c r="AL2062" t="s"/>
      <c r="AM2062" t="s"/>
      <c r="AN2062" t="s"/>
      <c r="AO2062" t="s"/>
      <c r="AP2062" t="n">
        <v>60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2329804</v>
      </c>
      <c r="AZ2062" t="s">
        <v>844</v>
      </c>
      <c r="BA2062" t="s"/>
      <c r="BB2062" t="n">
        <v>316487</v>
      </c>
      <c r="BC2062" t="n">
        <v>42.6636</v>
      </c>
      <c r="BD2062" t="n">
        <v>42.6636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843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27.33</v>
      </c>
      <c r="L2063" t="s">
        <v>77</v>
      </c>
      <c r="M2063" t="s"/>
      <c r="N2063" t="s">
        <v>145</v>
      </c>
      <c r="O2063" t="s">
        <v>79</v>
      </c>
      <c r="P2063" t="s">
        <v>843</v>
      </c>
      <c r="Q2063" t="s"/>
      <c r="R2063" t="s">
        <v>80</v>
      </c>
      <c r="S2063" t="s">
        <v>527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HYPERLINK("https://hotel-media.eclerx.com/savepage/tk_1545988312604083_sr_71.html","info")</f>
        <v/>
      </c>
      <c r="AA2063" t="n">
        <v>-2329804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106</v>
      </c>
      <c r="AL2063" t="s"/>
      <c r="AM2063" t="s"/>
      <c r="AN2063" t="s"/>
      <c r="AO2063" t="s"/>
      <c r="AP2063" t="n">
        <v>60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2329804</v>
      </c>
      <c r="AZ2063" t="s">
        <v>844</v>
      </c>
      <c r="BA2063" t="s"/>
      <c r="BB2063" t="n">
        <v>316487</v>
      </c>
      <c r="BC2063" t="n">
        <v>42.6636</v>
      </c>
      <c r="BD2063" t="n">
        <v>42.6636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843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27.67</v>
      </c>
      <c r="L2064" t="s">
        <v>77</v>
      </c>
      <c r="M2064" t="s"/>
      <c r="N2064" t="s">
        <v>131</v>
      </c>
      <c r="O2064" t="s">
        <v>79</v>
      </c>
      <c r="P2064" t="s">
        <v>843</v>
      </c>
      <c r="Q2064" t="s"/>
      <c r="R2064" t="s">
        <v>80</v>
      </c>
      <c r="S2064" t="s">
        <v>540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HYPERLINK("https://hotel-media.eclerx.com/savepage/tk_1545988312604083_sr_71.html","info")</f>
        <v/>
      </c>
      <c r="AA2064" t="n">
        <v>-2329804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106</v>
      </c>
      <c r="AL2064" t="s"/>
      <c r="AM2064" t="s"/>
      <c r="AN2064" t="s"/>
      <c r="AO2064" t="s"/>
      <c r="AP2064" t="n">
        <v>60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2329804</v>
      </c>
      <c r="AZ2064" t="s">
        <v>844</v>
      </c>
      <c r="BA2064" t="s"/>
      <c r="BB2064" t="n">
        <v>316487</v>
      </c>
      <c r="BC2064" t="n">
        <v>42.6636</v>
      </c>
      <c r="BD2064" t="n">
        <v>42.6636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843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30.33</v>
      </c>
      <c r="L2065" t="s">
        <v>77</v>
      </c>
      <c r="M2065" t="s"/>
      <c r="N2065" t="s">
        <v>293</v>
      </c>
      <c r="O2065" t="s">
        <v>79</v>
      </c>
      <c r="P2065" t="s">
        <v>843</v>
      </c>
      <c r="Q2065" t="s"/>
      <c r="R2065" t="s">
        <v>80</v>
      </c>
      <c r="S2065" t="s">
        <v>363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HYPERLINK("https://hotel-media.eclerx.com/savepage/tk_1545988312604083_sr_71.html","info")</f>
        <v/>
      </c>
      <c r="AA2065" t="n">
        <v>-2329804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106</v>
      </c>
      <c r="AL2065" t="s"/>
      <c r="AM2065" t="s"/>
      <c r="AN2065" t="s"/>
      <c r="AO2065" t="s"/>
      <c r="AP2065" t="n">
        <v>60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2329804</v>
      </c>
      <c r="AZ2065" t="s">
        <v>844</v>
      </c>
      <c r="BA2065" t="s"/>
      <c r="BB2065" t="n">
        <v>316487</v>
      </c>
      <c r="BC2065" t="n">
        <v>42.6636</v>
      </c>
      <c r="BD2065" t="n">
        <v>42.6636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843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30.33</v>
      </c>
      <c r="L2066" t="s">
        <v>77</v>
      </c>
      <c r="M2066" t="s"/>
      <c r="N2066" t="s">
        <v>120</v>
      </c>
      <c r="O2066" t="s">
        <v>79</v>
      </c>
      <c r="P2066" t="s">
        <v>843</v>
      </c>
      <c r="Q2066" t="s"/>
      <c r="R2066" t="s">
        <v>80</v>
      </c>
      <c r="S2066" t="s">
        <v>363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HYPERLINK("https://hotel-media.eclerx.com/savepage/tk_1545988312604083_sr_71.html","info")</f>
        <v/>
      </c>
      <c r="AA2066" t="n">
        <v>-2329804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106</v>
      </c>
      <c r="AL2066" t="s"/>
      <c r="AM2066" t="s"/>
      <c r="AN2066" t="s"/>
      <c r="AO2066" t="s"/>
      <c r="AP2066" t="n">
        <v>60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2329804</v>
      </c>
      <c r="AZ2066" t="s">
        <v>844</v>
      </c>
      <c r="BA2066" t="s"/>
      <c r="BB2066" t="n">
        <v>316487</v>
      </c>
      <c r="BC2066" t="n">
        <v>42.6636</v>
      </c>
      <c r="BD2066" t="n">
        <v>42.6636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843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30.33</v>
      </c>
      <c r="L2067" t="s">
        <v>77</v>
      </c>
      <c r="M2067" t="s"/>
      <c r="N2067" t="s">
        <v>210</v>
      </c>
      <c r="O2067" t="s">
        <v>79</v>
      </c>
      <c r="P2067" t="s">
        <v>843</v>
      </c>
      <c r="Q2067" t="s"/>
      <c r="R2067" t="s">
        <v>80</v>
      </c>
      <c r="S2067" t="s">
        <v>363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HYPERLINK("https://hotel-media.eclerx.com/savepage/tk_1545988312604083_sr_71.html","info")</f>
        <v/>
      </c>
      <c r="AA2067" t="n">
        <v>-2329804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106</v>
      </c>
      <c r="AL2067" t="s"/>
      <c r="AM2067" t="s"/>
      <c r="AN2067" t="s"/>
      <c r="AO2067" t="s"/>
      <c r="AP2067" t="n">
        <v>60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2329804</v>
      </c>
      <c r="AZ2067" t="s">
        <v>844</v>
      </c>
      <c r="BA2067" t="s"/>
      <c r="BB2067" t="n">
        <v>316487</v>
      </c>
      <c r="BC2067" t="n">
        <v>42.6636</v>
      </c>
      <c r="BD2067" t="n">
        <v>42.6636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843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30.33</v>
      </c>
      <c r="L2068" t="s">
        <v>77</v>
      </c>
      <c r="M2068" t="s"/>
      <c r="N2068" t="s">
        <v>511</v>
      </c>
      <c r="O2068" t="s">
        <v>79</v>
      </c>
      <c r="P2068" t="s">
        <v>843</v>
      </c>
      <c r="Q2068" t="s"/>
      <c r="R2068" t="s">
        <v>80</v>
      </c>
      <c r="S2068" t="s">
        <v>363</v>
      </c>
      <c r="T2068" t="s">
        <v>82</v>
      </c>
      <c r="U2068" t="s"/>
      <c r="V2068" t="s">
        <v>83</v>
      </c>
      <c r="W2068" t="s">
        <v>105</v>
      </c>
      <c r="X2068" t="s"/>
      <c r="Y2068" t="s">
        <v>85</v>
      </c>
      <c r="Z2068">
        <f>HYPERLINK("https://hotel-media.eclerx.com/savepage/tk_1545988312604083_sr_71.html","info")</f>
        <v/>
      </c>
      <c r="AA2068" t="n">
        <v>-2329804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106</v>
      </c>
      <c r="AL2068" t="s"/>
      <c r="AM2068" t="s"/>
      <c r="AN2068" t="s"/>
      <c r="AO2068" t="s"/>
      <c r="AP2068" t="n">
        <v>60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2329804</v>
      </c>
      <c r="AZ2068" t="s">
        <v>844</v>
      </c>
      <c r="BA2068" t="s"/>
      <c r="BB2068" t="n">
        <v>316487</v>
      </c>
      <c r="BC2068" t="n">
        <v>42.6636</v>
      </c>
      <c r="BD2068" t="n">
        <v>42.6636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843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30.67</v>
      </c>
      <c r="L2069" t="s">
        <v>77</v>
      </c>
      <c r="M2069" t="s"/>
      <c r="N2069" t="s">
        <v>845</v>
      </c>
      <c r="O2069" t="s">
        <v>79</v>
      </c>
      <c r="P2069" t="s">
        <v>843</v>
      </c>
      <c r="Q2069" t="s"/>
      <c r="R2069" t="s">
        <v>80</v>
      </c>
      <c r="S2069" t="s">
        <v>222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HYPERLINK("https://hotel-media.eclerx.com/savepage/tk_1545988312604083_sr_71.html","info")</f>
        <v/>
      </c>
      <c r="AA2069" t="n">
        <v>-2329804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106</v>
      </c>
      <c r="AL2069" t="s"/>
      <c r="AM2069" t="s"/>
      <c r="AN2069" t="s"/>
      <c r="AO2069" t="s"/>
      <c r="AP2069" t="n">
        <v>60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2329804</v>
      </c>
      <c r="AZ2069" t="s">
        <v>844</v>
      </c>
      <c r="BA2069" t="s"/>
      <c r="BB2069" t="n">
        <v>316487</v>
      </c>
      <c r="BC2069" t="n">
        <v>42.6636</v>
      </c>
      <c r="BD2069" t="n">
        <v>42.6636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843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30.67</v>
      </c>
      <c r="L2070" t="s">
        <v>77</v>
      </c>
      <c r="M2070" t="s"/>
      <c r="N2070" t="s">
        <v>145</v>
      </c>
      <c r="O2070" t="s">
        <v>79</v>
      </c>
      <c r="P2070" t="s">
        <v>843</v>
      </c>
      <c r="Q2070" t="s"/>
      <c r="R2070" t="s">
        <v>80</v>
      </c>
      <c r="S2070" t="s">
        <v>222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HYPERLINK("https://hotel-media.eclerx.com/savepage/tk_1545988312604083_sr_71.html","info")</f>
        <v/>
      </c>
      <c r="AA2070" t="n">
        <v>-2329804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106</v>
      </c>
      <c r="AL2070" t="s"/>
      <c r="AM2070" t="s"/>
      <c r="AN2070" t="s"/>
      <c r="AO2070" t="s"/>
      <c r="AP2070" t="n">
        <v>60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2329804</v>
      </c>
      <c r="AZ2070" t="s">
        <v>844</v>
      </c>
      <c r="BA2070" t="s"/>
      <c r="BB2070" t="n">
        <v>316487</v>
      </c>
      <c r="BC2070" t="n">
        <v>42.6636</v>
      </c>
      <c r="BD2070" t="n">
        <v>42.6636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843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30.67</v>
      </c>
      <c r="L2071" t="s">
        <v>77</v>
      </c>
      <c r="M2071" t="s"/>
      <c r="N2071" t="s">
        <v>545</v>
      </c>
      <c r="O2071" t="s">
        <v>79</v>
      </c>
      <c r="P2071" t="s">
        <v>843</v>
      </c>
      <c r="Q2071" t="s"/>
      <c r="R2071" t="s">
        <v>80</v>
      </c>
      <c r="S2071" t="s">
        <v>222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HYPERLINK("https://hotel-media.eclerx.com/savepage/tk_1545988312604083_sr_71.html","info")</f>
        <v/>
      </c>
      <c r="AA2071" t="n">
        <v>-2329804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106</v>
      </c>
      <c r="AL2071" t="s"/>
      <c r="AM2071" t="s"/>
      <c r="AN2071" t="s"/>
      <c r="AO2071" t="s"/>
      <c r="AP2071" t="n">
        <v>60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2329804</v>
      </c>
      <c r="AZ2071" t="s">
        <v>844</v>
      </c>
      <c r="BA2071" t="s"/>
      <c r="BB2071" t="n">
        <v>316487</v>
      </c>
      <c r="BC2071" t="n">
        <v>42.6636</v>
      </c>
      <c r="BD2071" t="n">
        <v>42.6636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843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30.67</v>
      </c>
      <c r="L2072" t="s">
        <v>77</v>
      </c>
      <c r="M2072" t="s"/>
      <c r="N2072" t="s">
        <v>142</v>
      </c>
      <c r="O2072" t="s">
        <v>79</v>
      </c>
      <c r="P2072" t="s">
        <v>843</v>
      </c>
      <c r="Q2072" t="s"/>
      <c r="R2072" t="s">
        <v>80</v>
      </c>
      <c r="S2072" t="s">
        <v>222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HYPERLINK("https://hotel-media.eclerx.com/savepage/tk_1545988312604083_sr_71.html","info")</f>
        <v/>
      </c>
      <c r="AA2072" t="n">
        <v>-2329804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106</v>
      </c>
      <c r="AL2072" t="s"/>
      <c r="AM2072" t="s"/>
      <c r="AN2072" t="s"/>
      <c r="AO2072" t="s"/>
      <c r="AP2072" t="n">
        <v>60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2329804</v>
      </c>
      <c r="AZ2072" t="s">
        <v>844</v>
      </c>
      <c r="BA2072" t="s"/>
      <c r="BB2072" t="n">
        <v>316487</v>
      </c>
      <c r="BC2072" t="n">
        <v>42.6636</v>
      </c>
      <c r="BD2072" t="n">
        <v>42.6636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843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31.67</v>
      </c>
      <c r="L2073" t="s">
        <v>77</v>
      </c>
      <c r="M2073" t="s"/>
      <c r="N2073" t="s">
        <v>122</v>
      </c>
      <c r="O2073" t="s">
        <v>79</v>
      </c>
      <c r="P2073" t="s">
        <v>843</v>
      </c>
      <c r="Q2073" t="s"/>
      <c r="R2073" t="s">
        <v>80</v>
      </c>
      <c r="S2073" t="s">
        <v>228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HYPERLINK("https://hotel-media.eclerx.com/savepage/tk_1545988312604083_sr_71.html","info")</f>
        <v/>
      </c>
      <c r="AA2073" t="n">
        <v>-2329804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106</v>
      </c>
      <c r="AL2073" t="s"/>
      <c r="AM2073" t="s"/>
      <c r="AN2073" t="s"/>
      <c r="AO2073" t="s"/>
      <c r="AP2073" t="n">
        <v>60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2329804</v>
      </c>
      <c r="AZ2073" t="s">
        <v>844</v>
      </c>
      <c r="BA2073" t="s"/>
      <c r="BB2073" t="n">
        <v>316487</v>
      </c>
      <c r="BC2073" t="n">
        <v>42.6636</v>
      </c>
      <c r="BD2073" t="n">
        <v>42.6636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843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33</v>
      </c>
      <c r="L2074" t="s">
        <v>77</v>
      </c>
      <c r="M2074" t="s"/>
      <c r="N2074" t="s">
        <v>93</v>
      </c>
      <c r="O2074" t="s">
        <v>79</v>
      </c>
      <c r="P2074" t="s">
        <v>843</v>
      </c>
      <c r="Q2074" t="s"/>
      <c r="R2074" t="s">
        <v>80</v>
      </c>
      <c r="S2074" t="s">
        <v>213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HYPERLINK("https://hotel-media.eclerx.com/savepage/tk_1545988312604083_sr_71.html","info")</f>
        <v/>
      </c>
      <c r="AA2074" t="n">
        <v>-2329804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106</v>
      </c>
      <c r="AL2074" t="s"/>
      <c r="AM2074" t="s"/>
      <c r="AN2074" t="s"/>
      <c r="AO2074" t="s"/>
      <c r="AP2074" t="n">
        <v>60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2329804</v>
      </c>
      <c r="AZ2074" t="s">
        <v>844</v>
      </c>
      <c r="BA2074" t="s"/>
      <c r="BB2074" t="n">
        <v>316487</v>
      </c>
      <c r="BC2074" t="n">
        <v>42.6636</v>
      </c>
      <c r="BD2074" t="n">
        <v>42.6636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843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33.67</v>
      </c>
      <c r="L2075" t="s">
        <v>77</v>
      </c>
      <c r="M2075" t="s"/>
      <c r="N2075" t="s">
        <v>511</v>
      </c>
      <c r="O2075" t="s">
        <v>79</v>
      </c>
      <c r="P2075" t="s">
        <v>843</v>
      </c>
      <c r="Q2075" t="s"/>
      <c r="R2075" t="s">
        <v>80</v>
      </c>
      <c r="S2075" t="s">
        <v>340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HYPERLINK("https://hotel-media.eclerx.com/savepage/tk_1545988312604083_sr_71.html","info")</f>
        <v/>
      </c>
      <c r="AA2075" t="n">
        <v>-2329804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106</v>
      </c>
      <c r="AL2075" t="s"/>
      <c r="AM2075" t="s"/>
      <c r="AN2075" t="s"/>
      <c r="AO2075" t="s"/>
      <c r="AP2075" t="n">
        <v>60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2329804</v>
      </c>
      <c r="AZ2075" t="s">
        <v>844</v>
      </c>
      <c r="BA2075" t="s"/>
      <c r="BB2075" t="n">
        <v>316487</v>
      </c>
      <c r="BC2075" t="n">
        <v>42.6636</v>
      </c>
      <c r="BD2075" t="n">
        <v>42.6636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843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34</v>
      </c>
      <c r="L2076" t="s">
        <v>77</v>
      </c>
      <c r="M2076" t="s"/>
      <c r="N2076" t="s">
        <v>845</v>
      </c>
      <c r="O2076" t="s">
        <v>79</v>
      </c>
      <c r="P2076" t="s">
        <v>843</v>
      </c>
      <c r="Q2076" t="s"/>
      <c r="R2076" t="s">
        <v>80</v>
      </c>
      <c r="S2076" t="s">
        <v>185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HYPERLINK("https://hotel-media.eclerx.com/savepage/tk_1545988312604083_sr_71.html","info")</f>
        <v/>
      </c>
      <c r="AA2076" t="n">
        <v>-2329804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106</v>
      </c>
      <c r="AL2076" t="s"/>
      <c r="AM2076" t="s"/>
      <c r="AN2076" t="s"/>
      <c r="AO2076" t="s"/>
      <c r="AP2076" t="n">
        <v>60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2329804</v>
      </c>
      <c r="AZ2076" t="s">
        <v>844</v>
      </c>
      <c r="BA2076" t="s"/>
      <c r="BB2076" t="n">
        <v>316487</v>
      </c>
      <c r="BC2076" t="n">
        <v>42.6636</v>
      </c>
      <c r="BD2076" t="n">
        <v>42.6636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843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35</v>
      </c>
      <c r="L2077" t="s">
        <v>77</v>
      </c>
      <c r="M2077" t="s"/>
      <c r="N2077" t="s">
        <v>512</v>
      </c>
      <c r="O2077" t="s">
        <v>79</v>
      </c>
      <c r="P2077" t="s">
        <v>843</v>
      </c>
      <c r="Q2077" t="s"/>
      <c r="R2077" t="s">
        <v>80</v>
      </c>
      <c r="S2077" t="s">
        <v>94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HYPERLINK("https://hotel-media.eclerx.com/savepage/tk_1545988312604083_sr_71.html","info")</f>
        <v/>
      </c>
      <c r="AA2077" t="n">
        <v>-2329804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106</v>
      </c>
      <c r="AL2077" t="s"/>
      <c r="AM2077" t="s"/>
      <c r="AN2077" t="s"/>
      <c r="AO2077" t="s"/>
      <c r="AP2077" t="n">
        <v>60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2329804</v>
      </c>
      <c r="AZ2077" t="s">
        <v>844</v>
      </c>
      <c r="BA2077" t="s"/>
      <c r="BB2077" t="n">
        <v>316487</v>
      </c>
      <c r="BC2077" t="n">
        <v>42.6636</v>
      </c>
      <c r="BD2077" t="n">
        <v>42.6636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843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36</v>
      </c>
      <c r="L2078" t="s">
        <v>77</v>
      </c>
      <c r="M2078" t="s"/>
      <c r="N2078" t="s">
        <v>206</v>
      </c>
      <c r="O2078" t="s">
        <v>79</v>
      </c>
      <c r="P2078" t="s">
        <v>843</v>
      </c>
      <c r="Q2078" t="s"/>
      <c r="R2078" t="s">
        <v>80</v>
      </c>
      <c r="S2078" t="s">
        <v>436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HYPERLINK("https://hotel-media.eclerx.com/savepage/tk_1545988312604083_sr_71.html","info")</f>
        <v/>
      </c>
      <c r="AA2078" t="n">
        <v>-2329804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106</v>
      </c>
      <c r="AL2078" t="s"/>
      <c r="AM2078" t="s"/>
      <c r="AN2078" t="s"/>
      <c r="AO2078" t="s"/>
      <c r="AP2078" t="n">
        <v>60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2329804</v>
      </c>
      <c r="AZ2078" t="s">
        <v>844</v>
      </c>
      <c r="BA2078" t="s"/>
      <c r="BB2078" t="n">
        <v>316487</v>
      </c>
      <c r="BC2078" t="n">
        <v>42.6636</v>
      </c>
      <c r="BD2078" t="n">
        <v>42.6636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843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36.67</v>
      </c>
      <c r="L2079" t="s">
        <v>77</v>
      </c>
      <c r="M2079" t="s"/>
      <c r="N2079" t="s">
        <v>93</v>
      </c>
      <c r="O2079" t="s">
        <v>79</v>
      </c>
      <c r="P2079" t="s">
        <v>843</v>
      </c>
      <c r="Q2079" t="s"/>
      <c r="R2079" t="s">
        <v>80</v>
      </c>
      <c r="S2079" t="s">
        <v>214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HYPERLINK("https://hotel-media.eclerx.com/savepage/tk_1545988312604083_sr_71.html","info")</f>
        <v/>
      </c>
      <c r="AA2079" t="n">
        <v>-2329804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106</v>
      </c>
      <c r="AL2079" t="s"/>
      <c r="AM2079" t="s"/>
      <c r="AN2079" t="s"/>
      <c r="AO2079" t="s"/>
      <c r="AP2079" t="n">
        <v>60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2329804</v>
      </c>
      <c r="AZ2079" t="s">
        <v>844</v>
      </c>
      <c r="BA2079" t="s"/>
      <c r="BB2079" t="n">
        <v>316487</v>
      </c>
      <c r="BC2079" t="n">
        <v>42.6636</v>
      </c>
      <c r="BD2079" t="n">
        <v>42.6636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533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32</v>
      </c>
      <c r="L2080" t="s">
        <v>77</v>
      </c>
      <c r="M2080" t="s"/>
      <c r="N2080" t="s">
        <v>339</v>
      </c>
      <c r="O2080" t="s">
        <v>79</v>
      </c>
      <c r="P2080" t="s">
        <v>533</v>
      </c>
      <c r="Q2080" t="s"/>
      <c r="R2080" t="s">
        <v>117</v>
      </c>
      <c r="S2080" t="s">
        <v>472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HYPERLINK("https://hotel-media.eclerx.com/savepage/tk_1545988180210913_sr_71.html","info")</f>
        <v/>
      </c>
      <c r="AA2080" t="n">
        <v>-2992943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106</v>
      </c>
      <c r="AL2080" t="s"/>
      <c r="AM2080" t="s"/>
      <c r="AN2080" t="s"/>
      <c r="AO2080" t="s"/>
      <c r="AP2080" t="n">
        <v>32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2992943</v>
      </c>
      <c r="AZ2080" t="s">
        <v>534</v>
      </c>
      <c r="BA2080" t="s"/>
      <c r="BB2080" t="n">
        <v>3798829</v>
      </c>
      <c r="BC2080" t="n">
        <v>42.6361</v>
      </c>
      <c r="BD2080" t="n">
        <v>42.6361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533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34.33</v>
      </c>
      <c r="L2081" t="s">
        <v>77</v>
      </c>
      <c r="M2081" t="s"/>
      <c r="N2081" t="s">
        <v>339</v>
      </c>
      <c r="O2081" t="s">
        <v>79</v>
      </c>
      <c r="P2081" t="s">
        <v>533</v>
      </c>
      <c r="Q2081" t="s"/>
      <c r="R2081" t="s">
        <v>117</v>
      </c>
      <c r="S2081" t="s">
        <v>223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HYPERLINK("https://hotel-media.eclerx.com/savepage/tk_1545988180210913_sr_71.html","info")</f>
        <v/>
      </c>
      <c r="AA2081" t="n">
        <v>-2992943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106</v>
      </c>
      <c r="AL2081" t="s"/>
      <c r="AM2081" t="s"/>
      <c r="AN2081" t="s"/>
      <c r="AO2081" t="s"/>
      <c r="AP2081" t="n">
        <v>32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2992943</v>
      </c>
      <c r="AZ2081" t="s">
        <v>534</v>
      </c>
      <c r="BA2081" t="s"/>
      <c r="BB2081" t="n">
        <v>3798829</v>
      </c>
      <c r="BC2081" t="n">
        <v>42.6361</v>
      </c>
      <c r="BD2081" t="n">
        <v>42.6361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533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39.67</v>
      </c>
      <c r="L2082" t="s">
        <v>77</v>
      </c>
      <c r="M2082" t="s"/>
      <c r="N2082" t="s">
        <v>167</v>
      </c>
      <c r="O2082" t="s">
        <v>79</v>
      </c>
      <c r="P2082" t="s">
        <v>533</v>
      </c>
      <c r="Q2082" t="s"/>
      <c r="R2082" t="s">
        <v>117</v>
      </c>
      <c r="S2082" t="s">
        <v>508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HYPERLINK("https://hotel-media.eclerx.com/savepage/tk_1545988180210913_sr_71.html","info")</f>
        <v/>
      </c>
      <c r="AA2082" t="n">
        <v>-2992943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106</v>
      </c>
      <c r="AL2082" t="s"/>
      <c r="AM2082" t="s"/>
      <c r="AN2082" t="s"/>
      <c r="AO2082" t="s"/>
      <c r="AP2082" t="n">
        <v>32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2992943</v>
      </c>
      <c r="AZ2082" t="s">
        <v>534</v>
      </c>
      <c r="BA2082" t="s"/>
      <c r="BB2082" t="n">
        <v>3798829</v>
      </c>
      <c r="BC2082" t="n">
        <v>42.6361</v>
      </c>
      <c r="BD2082" t="n">
        <v>42.6361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533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40</v>
      </c>
      <c r="L2083" t="s">
        <v>77</v>
      </c>
      <c r="M2083" t="s"/>
      <c r="N2083" t="s">
        <v>122</v>
      </c>
      <c r="O2083" t="s">
        <v>79</v>
      </c>
      <c r="P2083" t="s">
        <v>533</v>
      </c>
      <c r="Q2083" t="s"/>
      <c r="R2083" t="s">
        <v>117</v>
      </c>
      <c r="S2083" t="s">
        <v>352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HYPERLINK("https://hotel-media.eclerx.com/savepage/tk_1545988180210913_sr_71.html","info")</f>
        <v/>
      </c>
      <c r="AA2083" t="n">
        <v>-2992943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106</v>
      </c>
      <c r="AL2083" t="s"/>
      <c r="AM2083" t="s"/>
      <c r="AN2083" t="s"/>
      <c r="AO2083" t="s"/>
      <c r="AP2083" t="n">
        <v>32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2992943</v>
      </c>
      <c r="AZ2083" t="s">
        <v>534</v>
      </c>
      <c r="BA2083" t="s"/>
      <c r="BB2083" t="n">
        <v>3798829</v>
      </c>
      <c r="BC2083" t="n">
        <v>42.6361</v>
      </c>
      <c r="BD2083" t="n">
        <v>42.6361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533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47</v>
      </c>
      <c r="L2084" t="s">
        <v>77</v>
      </c>
      <c r="M2084" t="s"/>
      <c r="N2084" t="s">
        <v>535</v>
      </c>
      <c r="O2084" t="s">
        <v>79</v>
      </c>
      <c r="P2084" t="s">
        <v>533</v>
      </c>
      <c r="Q2084" t="s"/>
      <c r="R2084" t="s">
        <v>117</v>
      </c>
      <c r="S2084" t="s">
        <v>345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HYPERLINK("https://hotel-media.eclerx.com/savepage/tk_1545988180210913_sr_71.html","info")</f>
        <v/>
      </c>
      <c r="AA2084" t="n">
        <v>-2992943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106</v>
      </c>
      <c r="AL2084" t="s"/>
      <c r="AM2084" t="s"/>
      <c r="AN2084" t="s"/>
      <c r="AO2084" t="s"/>
      <c r="AP2084" t="n">
        <v>32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2992943</v>
      </c>
      <c r="AZ2084" t="s">
        <v>534</v>
      </c>
      <c r="BA2084" t="s"/>
      <c r="BB2084" t="n">
        <v>3798829</v>
      </c>
      <c r="BC2084" t="n">
        <v>42.6361</v>
      </c>
      <c r="BD2084" t="n">
        <v>42.6361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646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41.33</v>
      </c>
      <c r="L2085" t="s">
        <v>77</v>
      </c>
      <c r="M2085" t="s"/>
      <c r="N2085" t="s">
        <v>122</v>
      </c>
      <c r="O2085" t="s">
        <v>79</v>
      </c>
      <c r="P2085" t="s">
        <v>646</v>
      </c>
      <c r="Q2085" t="s"/>
      <c r="R2085" t="s">
        <v>117</v>
      </c>
      <c r="S2085" t="s">
        <v>125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HYPERLINK("https://hotel-media.eclerx.com/savepage/tk_15459882703986666_sr_71.html","info")</f>
        <v/>
      </c>
      <c r="AA2085" t="n">
        <v>-2329709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106</v>
      </c>
      <c r="AL2085" t="s"/>
      <c r="AM2085" t="s"/>
      <c r="AN2085" t="s"/>
      <c r="AO2085" t="s"/>
      <c r="AP2085" t="n">
        <v>51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2329709</v>
      </c>
      <c r="AZ2085" t="s">
        <v>647</v>
      </c>
      <c r="BA2085" t="s"/>
      <c r="BB2085" t="n">
        <v>2464553</v>
      </c>
      <c r="BC2085" t="n">
        <v>42.6933</v>
      </c>
      <c r="BD2085" t="n">
        <v>42.6933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646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43</v>
      </c>
      <c r="L2086" t="s">
        <v>77</v>
      </c>
      <c r="M2086" t="s"/>
      <c r="N2086" t="s">
        <v>176</v>
      </c>
      <c r="O2086" t="s">
        <v>79</v>
      </c>
      <c r="P2086" t="s">
        <v>646</v>
      </c>
      <c r="Q2086" t="s"/>
      <c r="R2086" t="s">
        <v>117</v>
      </c>
      <c r="S2086" t="s">
        <v>140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HYPERLINK("https://hotel-media.eclerx.com/savepage/tk_15459882703986666_sr_71.html","info")</f>
        <v/>
      </c>
      <c r="AA2086" t="n">
        <v>-2329709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106</v>
      </c>
      <c r="AL2086" t="s"/>
      <c r="AM2086" t="s"/>
      <c r="AN2086" t="s"/>
      <c r="AO2086" t="s"/>
      <c r="AP2086" t="n">
        <v>51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2329709</v>
      </c>
      <c r="AZ2086" t="s">
        <v>647</v>
      </c>
      <c r="BA2086" t="s"/>
      <c r="BB2086" t="n">
        <v>2464553</v>
      </c>
      <c r="BC2086" t="n">
        <v>42.6933</v>
      </c>
      <c r="BD2086" t="n">
        <v>42.6933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646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48</v>
      </c>
      <c r="L2087" t="s">
        <v>77</v>
      </c>
      <c r="M2087" t="s"/>
      <c r="N2087" t="s">
        <v>210</v>
      </c>
      <c r="O2087" t="s">
        <v>79</v>
      </c>
      <c r="P2087" t="s">
        <v>646</v>
      </c>
      <c r="Q2087" t="s"/>
      <c r="R2087" t="s">
        <v>117</v>
      </c>
      <c r="S2087" t="s">
        <v>217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HYPERLINK("https://hotel-media.eclerx.com/savepage/tk_15459882703986666_sr_71.html","info")</f>
        <v/>
      </c>
      <c r="AA2087" t="n">
        <v>-2329709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106</v>
      </c>
      <c r="AL2087" t="s"/>
      <c r="AM2087" t="s"/>
      <c r="AN2087" t="s"/>
      <c r="AO2087" t="s"/>
      <c r="AP2087" t="n">
        <v>51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2329709</v>
      </c>
      <c r="AZ2087" t="s">
        <v>647</v>
      </c>
      <c r="BA2087" t="s"/>
      <c r="BB2087" t="n">
        <v>2464553</v>
      </c>
      <c r="BC2087" t="n">
        <v>42.6933</v>
      </c>
      <c r="BD2087" t="n">
        <v>42.6933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646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50</v>
      </c>
      <c r="L2088" t="s">
        <v>77</v>
      </c>
      <c r="M2088" t="s"/>
      <c r="N2088" t="s">
        <v>648</v>
      </c>
      <c r="O2088" t="s">
        <v>79</v>
      </c>
      <c r="P2088" t="s">
        <v>646</v>
      </c>
      <c r="Q2088" t="s"/>
      <c r="R2088" t="s">
        <v>117</v>
      </c>
      <c r="S2088" t="s">
        <v>552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HYPERLINK("https://hotel-media.eclerx.com/savepage/tk_15459882703986666_sr_71.html","info")</f>
        <v/>
      </c>
      <c r="AA2088" t="n">
        <v>-2329709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106</v>
      </c>
      <c r="AL2088" t="s"/>
      <c r="AM2088" t="s"/>
      <c r="AN2088" t="s"/>
      <c r="AO2088" t="s"/>
      <c r="AP2088" t="n">
        <v>51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2329709</v>
      </c>
      <c r="AZ2088" t="s">
        <v>647</v>
      </c>
      <c r="BA2088" t="s"/>
      <c r="BB2088" t="n">
        <v>2464553</v>
      </c>
      <c r="BC2088" t="n">
        <v>42.6933</v>
      </c>
      <c r="BD2088" t="n">
        <v>42.6933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646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51.67</v>
      </c>
      <c r="L2089" t="s">
        <v>77</v>
      </c>
      <c r="M2089" t="s"/>
      <c r="N2089" t="s">
        <v>473</v>
      </c>
      <c r="O2089" t="s">
        <v>79</v>
      </c>
      <c r="P2089" t="s">
        <v>646</v>
      </c>
      <c r="Q2089" t="s"/>
      <c r="R2089" t="s">
        <v>117</v>
      </c>
      <c r="S2089" t="s">
        <v>618</v>
      </c>
      <c r="T2089" t="s">
        <v>82</v>
      </c>
      <c r="U2089" t="s"/>
      <c r="V2089" t="s">
        <v>83</v>
      </c>
      <c r="W2089" t="s">
        <v>105</v>
      </c>
      <c r="X2089" t="s"/>
      <c r="Y2089" t="s">
        <v>85</v>
      </c>
      <c r="Z2089">
        <f>HYPERLINK("https://hotel-media.eclerx.com/savepage/tk_15459882703986666_sr_71.html","info")</f>
        <v/>
      </c>
      <c r="AA2089" t="n">
        <v>-2329709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106</v>
      </c>
      <c r="AL2089" t="s"/>
      <c r="AM2089" t="s"/>
      <c r="AN2089" t="s"/>
      <c r="AO2089" t="s"/>
      <c r="AP2089" t="n">
        <v>51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2329709</v>
      </c>
      <c r="AZ2089" t="s">
        <v>647</v>
      </c>
      <c r="BA2089" t="s"/>
      <c r="BB2089" t="n">
        <v>2464553</v>
      </c>
      <c r="BC2089" t="n">
        <v>42.6933</v>
      </c>
      <c r="BD2089" t="n">
        <v>42.6933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646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52</v>
      </c>
      <c r="L2090" t="s">
        <v>77</v>
      </c>
      <c r="M2090" t="s"/>
      <c r="N2090" t="s">
        <v>312</v>
      </c>
      <c r="O2090" t="s">
        <v>79</v>
      </c>
      <c r="P2090" t="s">
        <v>646</v>
      </c>
      <c r="Q2090" t="s"/>
      <c r="R2090" t="s">
        <v>117</v>
      </c>
      <c r="S2090" t="s">
        <v>101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HYPERLINK("https://hotel-media.eclerx.com/savepage/tk_15459882703986666_sr_71.html","info")</f>
        <v/>
      </c>
      <c r="AA2090" t="n">
        <v>-2329709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106</v>
      </c>
      <c r="AL2090" t="s"/>
      <c r="AM2090" t="s"/>
      <c r="AN2090" t="s"/>
      <c r="AO2090" t="s"/>
      <c r="AP2090" t="n">
        <v>51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2329709</v>
      </c>
      <c r="AZ2090" t="s">
        <v>647</v>
      </c>
      <c r="BA2090" t="s"/>
      <c r="BB2090" t="n">
        <v>2464553</v>
      </c>
      <c r="BC2090" t="n">
        <v>42.6933</v>
      </c>
      <c r="BD2090" t="n">
        <v>42.6933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646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53.67</v>
      </c>
      <c r="L2091" t="s">
        <v>77</v>
      </c>
      <c r="M2091" t="s"/>
      <c r="N2091" t="s">
        <v>649</v>
      </c>
      <c r="O2091" t="s">
        <v>79</v>
      </c>
      <c r="P2091" t="s">
        <v>646</v>
      </c>
      <c r="Q2091" t="s"/>
      <c r="R2091" t="s">
        <v>117</v>
      </c>
      <c r="S2091" t="s">
        <v>298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HYPERLINK("https://hotel-media.eclerx.com/savepage/tk_15459882703986666_sr_71.html","info")</f>
        <v/>
      </c>
      <c r="AA2091" t="n">
        <v>-2329709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106</v>
      </c>
      <c r="AL2091" t="s"/>
      <c r="AM2091" t="s"/>
      <c r="AN2091" t="s"/>
      <c r="AO2091" t="s"/>
      <c r="AP2091" t="n">
        <v>51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2329709</v>
      </c>
      <c r="AZ2091" t="s">
        <v>647</v>
      </c>
      <c r="BA2091" t="s"/>
      <c r="BB2091" t="n">
        <v>2464553</v>
      </c>
      <c r="BC2091" t="n">
        <v>42.6933</v>
      </c>
      <c r="BD2091" t="n">
        <v>42.6933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646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56.67</v>
      </c>
      <c r="L2092" t="s">
        <v>77</v>
      </c>
      <c r="M2092" t="s"/>
      <c r="N2092" t="s">
        <v>650</v>
      </c>
      <c r="O2092" t="s">
        <v>79</v>
      </c>
      <c r="P2092" t="s">
        <v>646</v>
      </c>
      <c r="Q2092" t="s"/>
      <c r="R2092" t="s">
        <v>117</v>
      </c>
      <c r="S2092" t="s">
        <v>320</v>
      </c>
      <c r="T2092" t="s">
        <v>82</v>
      </c>
      <c r="U2092" t="s"/>
      <c r="V2092" t="s">
        <v>83</v>
      </c>
      <c r="W2092" t="s">
        <v>105</v>
      </c>
      <c r="X2092" t="s"/>
      <c r="Y2092" t="s">
        <v>85</v>
      </c>
      <c r="Z2092">
        <f>HYPERLINK("https://hotel-media.eclerx.com/savepage/tk_15459882703986666_sr_71.html","info")</f>
        <v/>
      </c>
      <c r="AA2092" t="n">
        <v>-2329709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106</v>
      </c>
      <c r="AL2092" t="s"/>
      <c r="AM2092" t="s"/>
      <c r="AN2092" t="s"/>
      <c r="AO2092" t="s"/>
      <c r="AP2092" t="n">
        <v>51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2329709</v>
      </c>
      <c r="AZ2092" t="s">
        <v>647</v>
      </c>
      <c r="BA2092" t="s"/>
      <c r="BB2092" t="n">
        <v>2464553</v>
      </c>
      <c r="BC2092" t="n">
        <v>42.6933</v>
      </c>
      <c r="BD2092" t="n">
        <v>42.6933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646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57</v>
      </c>
      <c r="L2093" t="s">
        <v>77</v>
      </c>
      <c r="M2093" t="s"/>
      <c r="N2093" t="s">
        <v>350</v>
      </c>
      <c r="O2093" t="s">
        <v>79</v>
      </c>
      <c r="P2093" t="s">
        <v>646</v>
      </c>
      <c r="Q2093" t="s"/>
      <c r="R2093" t="s">
        <v>117</v>
      </c>
      <c r="S2093" t="s">
        <v>518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HYPERLINK("https://hotel-media.eclerx.com/savepage/tk_15459882703986666_sr_71.html","info")</f>
        <v/>
      </c>
      <c r="AA2093" t="n">
        <v>-2329709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106</v>
      </c>
      <c r="AL2093" t="s"/>
      <c r="AM2093" t="s"/>
      <c r="AN2093" t="s"/>
      <c r="AO2093" t="s"/>
      <c r="AP2093" t="n">
        <v>51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2329709</v>
      </c>
      <c r="AZ2093" t="s">
        <v>647</v>
      </c>
      <c r="BA2093" t="s"/>
      <c r="BB2093" t="n">
        <v>2464553</v>
      </c>
      <c r="BC2093" t="n">
        <v>42.6933</v>
      </c>
      <c r="BD2093" t="n">
        <v>42.6933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646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59</v>
      </c>
      <c r="L2094" t="s">
        <v>77</v>
      </c>
      <c r="M2094" t="s"/>
      <c r="N2094" t="s">
        <v>172</v>
      </c>
      <c r="O2094" t="s">
        <v>79</v>
      </c>
      <c r="P2094" t="s">
        <v>646</v>
      </c>
      <c r="Q2094" t="s"/>
      <c r="R2094" t="s">
        <v>117</v>
      </c>
      <c r="S2094" t="s">
        <v>559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HYPERLINK("https://hotel-media.eclerx.com/savepage/tk_15459882703986666_sr_71.html","info")</f>
        <v/>
      </c>
      <c r="AA2094" t="n">
        <v>-2329709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106</v>
      </c>
      <c r="AL2094" t="s"/>
      <c r="AM2094" t="s"/>
      <c r="AN2094" t="s"/>
      <c r="AO2094" t="s"/>
      <c r="AP2094" t="n">
        <v>51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2329709</v>
      </c>
      <c r="AZ2094" t="s">
        <v>647</v>
      </c>
      <c r="BA2094" t="s"/>
      <c r="BB2094" t="n">
        <v>2464553</v>
      </c>
      <c r="BC2094" t="n">
        <v>42.6933</v>
      </c>
      <c r="BD2094" t="n">
        <v>42.6933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646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78</v>
      </c>
      <c r="L2095" t="s">
        <v>77</v>
      </c>
      <c r="M2095" t="s"/>
      <c r="N2095" t="s">
        <v>651</v>
      </c>
      <c r="O2095" t="s">
        <v>79</v>
      </c>
      <c r="P2095" t="s">
        <v>646</v>
      </c>
      <c r="Q2095" t="s"/>
      <c r="R2095" t="s">
        <v>117</v>
      </c>
      <c r="S2095" t="s">
        <v>652</v>
      </c>
      <c r="T2095" t="s">
        <v>82</v>
      </c>
      <c r="U2095" t="s"/>
      <c r="V2095" t="s">
        <v>83</v>
      </c>
      <c r="W2095" t="s">
        <v>105</v>
      </c>
      <c r="X2095" t="s"/>
      <c r="Y2095" t="s">
        <v>85</v>
      </c>
      <c r="Z2095">
        <f>HYPERLINK("https://hotel-media.eclerx.com/savepage/tk_15459882703986666_sr_71.html","info")</f>
        <v/>
      </c>
      <c r="AA2095" t="n">
        <v>-2329709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106</v>
      </c>
      <c r="AL2095" t="s"/>
      <c r="AM2095" t="s"/>
      <c r="AN2095" t="s"/>
      <c r="AO2095" t="s"/>
      <c r="AP2095" t="n">
        <v>51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2329709</v>
      </c>
      <c r="AZ2095" t="s">
        <v>647</v>
      </c>
      <c r="BA2095" t="s"/>
      <c r="BB2095" t="n">
        <v>2464553</v>
      </c>
      <c r="BC2095" t="n">
        <v>42.6933</v>
      </c>
      <c r="BD2095" t="n">
        <v>42.6933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646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78.67</v>
      </c>
      <c r="L2096" t="s">
        <v>77</v>
      </c>
      <c r="M2096" t="s"/>
      <c r="N2096" t="s">
        <v>653</v>
      </c>
      <c r="O2096" t="s">
        <v>79</v>
      </c>
      <c r="P2096" t="s">
        <v>646</v>
      </c>
      <c r="Q2096" t="s"/>
      <c r="R2096" t="s">
        <v>117</v>
      </c>
      <c r="S2096" t="s">
        <v>376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HYPERLINK("https://hotel-media.eclerx.com/savepage/tk_15459882703986666_sr_71.html","info")</f>
        <v/>
      </c>
      <c r="AA2096" t="n">
        <v>-2329709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106</v>
      </c>
      <c r="AL2096" t="s"/>
      <c r="AM2096" t="s"/>
      <c r="AN2096" t="s"/>
      <c r="AO2096" t="s"/>
      <c r="AP2096" t="n">
        <v>51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2329709</v>
      </c>
      <c r="AZ2096" t="s">
        <v>647</v>
      </c>
      <c r="BA2096" t="s"/>
      <c r="BB2096" t="n">
        <v>2464553</v>
      </c>
      <c r="BC2096" t="n">
        <v>42.6933</v>
      </c>
      <c r="BD2096" t="n">
        <v>42.6933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646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81.33</v>
      </c>
      <c r="L2097" t="s">
        <v>77</v>
      </c>
      <c r="M2097" t="s"/>
      <c r="N2097" t="s">
        <v>654</v>
      </c>
      <c r="O2097" t="s">
        <v>79</v>
      </c>
      <c r="P2097" t="s">
        <v>646</v>
      </c>
      <c r="Q2097" t="s"/>
      <c r="R2097" t="s">
        <v>117</v>
      </c>
      <c r="S2097" t="s">
        <v>655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HYPERLINK("https://hotel-media.eclerx.com/savepage/tk_15459882703986666_sr_71.html","info")</f>
        <v/>
      </c>
      <c r="AA2097" t="n">
        <v>-2329709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106</v>
      </c>
      <c r="AL2097" t="s"/>
      <c r="AM2097" t="s"/>
      <c r="AN2097" t="s"/>
      <c r="AO2097" t="s"/>
      <c r="AP2097" t="n">
        <v>51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2329709</v>
      </c>
      <c r="AZ2097" t="s">
        <v>647</v>
      </c>
      <c r="BA2097" t="s"/>
      <c r="BB2097" t="n">
        <v>2464553</v>
      </c>
      <c r="BC2097" t="n">
        <v>42.6933</v>
      </c>
      <c r="BD2097" t="n">
        <v>42.6933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646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87.67</v>
      </c>
      <c r="L2098" t="s">
        <v>77</v>
      </c>
      <c r="M2098" t="s"/>
      <c r="N2098" t="s">
        <v>656</v>
      </c>
      <c r="O2098" t="s">
        <v>79</v>
      </c>
      <c r="P2098" t="s">
        <v>646</v>
      </c>
      <c r="Q2098" t="s"/>
      <c r="R2098" t="s">
        <v>117</v>
      </c>
      <c r="S2098" t="s">
        <v>657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HYPERLINK("https://hotel-media.eclerx.com/savepage/tk_15459882703986666_sr_71.html","info")</f>
        <v/>
      </c>
      <c r="AA2098" t="n">
        <v>-2329709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106</v>
      </c>
      <c r="AL2098" t="s"/>
      <c r="AM2098" t="s"/>
      <c r="AN2098" t="s"/>
      <c r="AO2098" t="s"/>
      <c r="AP2098" t="n">
        <v>51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2329709</v>
      </c>
      <c r="AZ2098" t="s">
        <v>647</v>
      </c>
      <c r="BA2098" t="s"/>
      <c r="BB2098" t="n">
        <v>2464553</v>
      </c>
      <c r="BC2098" t="n">
        <v>42.6933</v>
      </c>
      <c r="BD2098" t="n">
        <v>42.6933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914</v>
      </c>
      <c r="F2099" t="s"/>
      <c r="G2099" t="s">
        <v>74</v>
      </c>
      <c r="H2099" t="s">
        <v>75</v>
      </c>
      <c r="I2099" t="s"/>
      <c r="J2099" t="s">
        <v>76</v>
      </c>
      <c r="K2099" t="n">
        <v>55.33</v>
      </c>
      <c r="L2099" t="s">
        <v>77</v>
      </c>
      <c r="M2099" t="s"/>
      <c r="N2099" t="s">
        <v>915</v>
      </c>
      <c r="O2099" t="s">
        <v>79</v>
      </c>
      <c r="P2099" t="s">
        <v>914</v>
      </c>
      <c r="Q2099" t="s"/>
      <c r="R2099" t="s">
        <v>162</v>
      </c>
      <c r="S2099" t="s">
        <v>273</v>
      </c>
      <c r="T2099" t="s">
        <v>82</v>
      </c>
      <c r="U2099" t="s"/>
      <c r="V2099" t="s">
        <v>83</v>
      </c>
      <c r="W2099" t="s">
        <v>105</v>
      </c>
      <c r="X2099" t="s"/>
      <c r="Y2099" t="s">
        <v>85</v>
      </c>
      <c r="Z2099">
        <f>HYPERLINK("https://hotel-media.eclerx.com/savepage/tk_15459884067124527_sr_71.html","info")</f>
        <v/>
      </c>
      <c r="AA2099" t="s"/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/>
      <c r="AO2099" t="s"/>
      <c r="AP2099" t="n">
        <v>80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s"/>
      <c r="AZ2099" t="s"/>
      <c r="BA2099" t="s"/>
      <c r="BB2099" t="n">
        <v>112058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914</v>
      </c>
      <c r="F2100" t="s"/>
      <c r="G2100" t="s">
        <v>74</v>
      </c>
      <c r="H2100" t="s">
        <v>75</v>
      </c>
      <c r="I2100" t="s"/>
      <c r="J2100" t="s">
        <v>76</v>
      </c>
      <c r="K2100" t="n">
        <v>55.33</v>
      </c>
      <c r="L2100" t="s">
        <v>77</v>
      </c>
      <c r="M2100" t="s"/>
      <c r="N2100" t="s">
        <v>888</v>
      </c>
      <c r="O2100" t="s">
        <v>79</v>
      </c>
      <c r="P2100" t="s">
        <v>914</v>
      </c>
      <c r="Q2100" t="s"/>
      <c r="R2100" t="s">
        <v>162</v>
      </c>
      <c r="S2100" t="s">
        <v>273</v>
      </c>
      <c r="T2100" t="s">
        <v>82</v>
      </c>
      <c r="U2100" t="s"/>
      <c r="V2100" t="s">
        <v>83</v>
      </c>
      <c r="W2100" t="s">
        <v>105</v>
      </c>
      <c r="X2100" t="s"/>
      <c r="Y2100" t="s">
        <v>85</v>
      </c>
      <c r="Z2100">
        <f>HYPERLINK("https://hotel-media.eclerx.com/savepage/tk_15459884067124527_sr_71.html","info")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/>
      <c r="AO2100" t="s"/>
      <c r="AP2100" t="n">
        <v>80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s"/>
      <c r="AZ2100" t="s"/>
      <c r="BA2100" t="s"/>
      <c r="BB2100" t="n">
        <v>112058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914</v>
      </c>
      <c r="F2101" t="s"/>
      <c r="G2101" t="s">
        <v>74</v>
      </c>
      <c r="H2101" t="s">
        <v>75</v>
      </c>
      <c r="I2101" t="s"/>
      <c r="J2101" t="s">
        <v>76</v>
      </c>
      <c r="K2101" t="n">
        <v>61</v>
      </c>
      <c r="L2101" t="s">
        <v>77</v>
      </c>
      <c r="M2101" t="s"/>
      <c r="N2101" t="s">
        <v>916</v>
      </c>
      <c r="O2101" t="s">
        <v>79</v>
      </c>
      <c r="P2101" t="s">
        <v>914</v>
      </c>
      <c r="Q2101" t="s"/>
      <c r="R2101" t="s">
        <v>162</v>
      </c>
      <c r="S2101" t="s">
        <v>236</v>
      </c>
      <c r="T2101" t="s">
        <v>82</v>
      </c>
      <c r="U2101" t="s"/>
      <c r="V2101" t="s">
        <v>83</v>
      </c>
      <c r="W2101" t="s">
        <v>105</v>
      </c>
      <c r="X2101" t="s"/>
      <c r="Y2101" t="s">
        <v>85</v>
      </c>
      <c r="Z2101">
        <f>HYPERLINK("https://hotel-media.eclerx.com/savepage/tk_15459884067124527_sr_71.html","info")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/>
      <c r="AO2101" t="s"/>
      <c r="AP2101" t="n">
        <v>80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s"/>
      <c r="AZ2101" t="s"/>
      <c r="BA2101" t="s"/>
      <c r="BB2101" t="n">
        <v>112058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914</v>
      </c>
      <c r="F2102" t="s"/>
      <c r="G2102" t="s">
        <v>74</v>
      </c>
      <c r="H2102" t="s">
        <v>75</v>
      </c>
      <c r="I2102" t="s"/>
      <c r="J2102" t="s">
        <v>76</v>
      </c>
      <c r="K2102" t="n">
        <v>61</v>
      </c>
      <c r="L2102" t="s">
        <v>77</v>
      </c>
      <c r="M2102" t="s"/>
      <c r="N2102" t="s">
        <v>443</v>
      </c>
      <c r="O2102" t="s">
        <v>79</v>
      </c>
      <c r="P2102" t="s">
        <v>914</v>
      </c>
      <c r="Q2102" t="s"/>
      <c r="R2102" t="s">
        <v>162</v>
      </c>
      <c r="S2102" t="s">
        <v>236</v>
      </c>
      <c r="T2102" t="s">
        <v>82</v>
      </c>
      <c r="U2102" t="s"/>
      <c r="V2102" t="s">
        <v>83</v>
      </c>
      <c r="W2102" t="s">
        <v>105</v>
      </c>
      <c r="X2102" t="s"/>
      <c r="Y2102" t="s">
        <v>85</v>
      </c>
      <c r="Z2102">
        <f>HYPERLINK("https://hotel-media.eclerx.com/savepage/tk_15459884067124527_sr_71.html","info")</f>
        <v/>
      </c>
      <c r="AA2102" t="s"/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/>
      <c r="AO2102" t="s"/>
      <c r="AP2102" t="n">
        <v>80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s"/>
      <c r="AZ2102" t="s"/>
      <c r="BA2102" t="s"/>
      <c r="BB2102" t="n">
        <v>112058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914</v>
      </c>
      <c r="F2103" t="s"/>
      <c r="G2103" t="s">
        <v>74</v>
      </c>
      <c r="H2103" t="s">
        <v>75</v>
      </c>
      <c r="I2103" t="s"/>
      <c r="J2103" t="s">
        <v>76</v>
      </c>
      <c r="K2103" t="n">
        <v>61</v>
      </c>
      <c r="L2103" t="s">
        <v>77</v>
      </c>
      <c r="M2103" t="s"/>
      <c r="N2103" t="s">
        <v>525</v>
      </c>
      <c r="O2103" t="s">
        <v>79</v>
      </c>
      <c r="P2103" t="s">
        <v>914</v>
      </c>
      <c r="Q2103" t="s"/>
      <c r="R2103" t="s">
        <v>162</v>
      </c>
      <c r="S2103" t="s">
        <v>236</v>
      </c>
      <c r="T2103" t="s">
        <v>82</v>
      </c>
      <c r="U2103" t="s"/>
      <c r="V2103" t="s">
        <v>83</v>
      </c>
      <c r="W2103" t="s">
        <v>105</v>
      </c>
      <c r="X2103" t="s"/>
      <c r="Y2103" t="s">
        <v>85</v>
      </c>
      <c r="Z2103">
        <f>HYPERLINK("https://hotel-media.eclerx.com/savepage/tk_15459884067124527_sr_71.html","info")</f>
        <v/>
      </c>
      <c r="AA2103" t="s"/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/>
      <c r="AO2103" t="s"/>
      <c r="AP2103" t="n">
        <v>80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s"/>
      <c r="AZ2103" t="s"/>
      <c r="BA2103" t="s"/>
      <c r="BB2103" t="n">
        <v>112058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914</v>
      </c>
      <c r="F2104" t="s"/>
      <c r="G2104" t="s">
        <v>74</v>
      </c>
      <c r="H2104" t="s">
        <v>75</v>
      </c>
      <c r="I2104" t="s"/>
      <c r="J2104" t="s">
        <v>76</v>
      </c>
      <c r="K2104" t="n">
        <v>61.33</v>
      </c>
      <c r="L2104" t="s">
        <v>77</v>
      </c>
      <c r="M2104" t="s"/>
      <c r="N2104" t="s">
        <v>888</v>
      </c>
      <c r="O2104" t="s">
        <v>79</v>
      </c>
      <c r="P2104" t="s">
        <v>914</v>
      </c>
      <c r="Q2104" t="s"/>
      <c r="R2104" t="s">
        <v>162</v>
      </c>
      <c r="S2104" t="s">
        <v>635</v>
      </c>
      <c r="T2104" t="s">
        <v>82</v>
      </c>
      <c r="U2104" t="s"/>
      <c r="V2104" t="s">
        <v>83</v>
      </c>
      <c r="W2104" t="s">
        <v>105</v>
      </c>
      <c r="X2104" t="s"/>
      <c r="Y2104" t="s">
        <v>85</v>
      </c>
      <c r="Z2104">
        <f>HYPERLINK("https://hotel-media.eclerx.com/savepage/tk_15459884067124527_sr_71.html","info")</f>
        <v/>
      </c>
      <c r="AA2104" t="s"/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/>
      <c r="AO2104" t="s"/>
      <c r="AP2104" t="n">
        <v>80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s"/>
      <c r="AZ2104" t="s"/>
      <c r="BA2104" t="s"/>
      <c r="BB2104" t="n">
        <v>112058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914</v>
      </c>
      <c r="F2105" t="s"/>
      <c r="G2105" t="s">
        <v>74</v>
      </c>
      <c r="H2105" t="s">
        <v>75</v>
      </c>
      <c r="I2105" t="s"/>
      <c r="J2105" t="s">
        <v>76</v>
      </c>
      <c r="K2105" t="n">
        <v>61.33</v>
      </c>
      <c r="L2105" t="s">
        <v>77</v>
      </c>
      <c r="M2105" t="s"/>
      <c r="N2105" t="s">
        <v>915</v>
      </c>
      <c r="O2105" t="s">
        <v>79</v>
      </c>
      <c r="P2105" t="s">
        <v>914</v>
      </c>
      <c r="Q2105" t="s"/>
      <c r="R2105" t="s">
        <v>162</v>
      </c>
      <c r="S2105" t="s">
        <v>635</v>
      </c>
      <c r="T2105" t="s">
        <v>82</v>
      </c>
      <c r="U2105" t="s"/>
      <c r="V2105" t="s">
        <v>83</v>
      </c>
      <c r="W2105" t="s">
        <v>105</v>
      </c>
      <c r="X2105" t="s"/>
      <c r="Y2105" t="s">
        <v>85</v>
      </c>
      <c r="Z2105">
        <f>HYPERLINK("https://hotel-media.eclerx.com/savepage/tk_15459884067124527_sr_71.html","info")</f>
        <v/>
      </c>
      <c r="AA2105" t="s"/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/>
      <c r="AO2105" t="s"/>
      <c r="AP2105" t="n">
        <v>80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s"/>
      <c r="AZ2105" t="s"/>
      <c r="BA2105" t="s"/>
      <c r="BB2105" t="n">
        <v>112058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914</v>
      </c>
      <c r="F2106" t="s"/>
      <c r="G2106" t="s">
        <v>74</v>
      </c>
      <c r="H2106" t="s">
        <v>75</v>
      </c>
      <c r="I2106" t="s"/>
      <c r="J2106" t="s">
        <v>76</v>
      </c>
      <c r="K2106" t="n">
        <v>68</v>
      </c>
      <c r="L2106" t="s">
        <v>77</v>
      </c>
      <c r="M2106" t="s"/>
      <c r="N2106" t="s">
        <v>443</v>
      </c>
      <c r="O2106" t="s">
        <v>79</v>
      </c>
      <c r="P2106" t="s">
        <v>914</v>
      </c>
      <c r="Q2106" t="s"/>
      <c r="R2106" t="s">
        <v>162</v>
      </c>
      <c r="S2106" t="s">
        <v>302</v>
      </c>
      <c r="T2106" t="s">
        <v>82</v>
      </c>
      <c r="U2106" t="s"/>
      <c r="V2106" t="s">
        <v>83</v>
      </c>
      <c r="W2106" t="s">
        <v>105</v>
      </c>
      <c r="X2106" t="s"/>
      <c r="Y2106" t="s">
        <v>85</v>
      </c>
      <c r="Z2106">
        <f>HYPERLINK("https://hotel-media.eclerx.com/savepage/tk_15459884067124527_sr_71.html","info")</f>
        <v/>
      </c>
      <c r="AA2106" t="s"/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/>
      <c r="AO2106" t="s"/>
      <c r="AP2106" t="n">
        <v>80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s"/>
      <c r="AZ2106" t="s"/>
      <c r="BA2106" t="s"/>
      <c r="BB2106" t="n">
        <v>112058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914</v>
      </c>
      <c r="F2107" t="s"/>
      <c r="G2107" t="s">
        <v>74</v>
      </c>
      <c r="H2107" t="s">
        <v>75</v>
      </c>
      <c r="I2107" t="s"/>
      <c r="J2107" t="s">
        <v>76</v>
      </c>
      <c r="K2107" t="n">
        <v>68</v>
      </c>
      <c r="L2107" t="s">
        <v>77</v>
      </c>
      <c r="M2107" t="s"/>
      <c r="N2107" t="s">
        <v>525</v>
      </c>
      <c r="O2107" t="s">
        <v>79</v>
      </c>
      <c r="P2107" t="s">
        <v>914</v>
      </c>
      <c r="Q2107" t="s"/>
      <c r="R2107" t="s">
        <v>162</v>
      </c>
      <c r="S2107" t="s">
        <v>302</v>
      </c>
      <c r="T2107" t="s">
        <v>82</v>
      </c>
      <c r="U2107" t="s"/>
      <c r="V2107" t="s">
        <v>83</v>
      </c>
      <c r="W2107" t="s">
        <v>105</v>
      </c>
      <c r="X2107" t="s"/>
      <c r="Y2107" t="s">
        <v>85</v>
      </c>
      <c r="Z2107">
        <f>HYPERLINK("https://hotel-media.eclerx.com/savepage/tk_15459884067124527_sr_71.html","info")</f>
        <v/>
      </c>
      <c r="AA2107" t="s"/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/>
      <c r="AO2107" t="s"/>
      <c r="AP2107" t="n">
        <v>80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s"/>
      <c r="AZ2107" t="s"/>
      <c r="BA2107" t="s"/>
      <c r="BB2107" t="n">
        <v>112058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914</v>
      </c>
      <c r="F2108" t="s"/>
      <c r="G2108" t="s">
        <v>74</v>
      </c>
      <c r="H2108" t="s">
        <v>75</v>
      </c>
      <c r="I2108" t="s"/>
      <c r="J2108" t="s">
        <v>76</v>
      </c>
      <c r="K2108" t="n">
        <v>68</v>
      </c>
      <c r="L2108" t="s">
        <v>77</v>
      </c>
      <c r="M2108" t="s"/>
      <c r="N2108" t="s">
        <v>916</v>
      </c>
      <c r="O2108" t="s">
        <v>79</v>
      </c>
      <c r="P2108" t="s">
        <v>914</v>
      </c>
      <c r="Q2108" t="s"/>
      <c r="R2108" t="s">
        <v>162</v>
      </c>
      <c r="S2108" t="s">
        <v>302</v>
      </c>
      <c r="T2108" t="s">
        <v>82</v>
      </c>
      <c r="U2108" t="s"/>
      <c r="V2108" t="s">
        <v>83</v>
      </c>
      <c r="W2108" t="s">
        <v>105</v>
      </c>
      <c r="X2108" t="s"/>
      <c r="Y2108" t="s">
        <v>85</v>
      </c>
      <c r="Z2108">
        <f>HYPERLINK("https://hotel-media.eclerx.com/savepage/tk_15459884067124527_sr_71.html","info")</f>
        <v/>
      </c>
      <c r="AA2108" t="s"/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/>
      <c r="AO2108" t="s"/>
      <c r="AP2108" t="n">
        <v>80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s"/>
      <c r="AZ2108" t="s"/>
      <c r="BA2108" t="s"/>
      <c r="BB2108" t="n">
        <v>112058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914</v>
      </c>
      <c r="F2109" t="s"/>
      <c r="G2109" t="s">
        <v>74</v>
      </c>
      <c r="H2109" t="s">
        <v>75</v>
      </c>
      <c r="I2109" t="s"/>
      <c r="J2109" t="s">
        <v>76</v>
      </c>
      <c r="K2109" t="n">
        <v>68.33</v>
      </c>
      <c r="L2109" t="s">
        <v>77</v>
      </c>
      <c r="M2109" t="s"/>
      <c r="N2109" t="s">
        <v>915</v>
      </c>
      <c r="O2109" t="s">
        <v>79</v>
      </c>
      <c r="P2109" t="s">
        <v>914</v>
      </c>
      <c r="Q2109" t="s"/>
      <c r="R2109" t="s">
        <v>162</v>
      </c>
      <c r="S2109" t="s">
        <v>520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HYPERLINK("https://hotel-media.eclerx.com/savepage/tk_15459884067124527_sr_71.html","info")</f>
        <v/>
      </c>
      <c r="AA2109" t="s"/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/>
      <c r="AO2109" t="s"/>
      <c r="AP2109" t="n">
        <v>80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s"/>
      <c r="AZ2109" t="s"/>
      <c r="BA2109" t="s"/>
      <c r="BB2109" t="n">
        <v>112058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914</v>
      </c>
      <c r="F2110" t="s"/>
      <c r="G2110" t="s">
        <v>74</v>
      </c>
      <c r="H2110" t="s">
        <v>75</v>
      </c>
      <c r="I2110" t="s"/>
      <c r="J2110" t="s">
        <v>76</v>
      </c>
      <c r="K2110" t="n">
        <v>68.33</v>
      </c>
      <c r="L2110" t="s">
        <v>77</v>
      </c>
      <c r="M2110" t="s"/>
      <c r="N2110" t="s">
        <v>888</v>
      </c>
      <c r="O2110" t="s">
        <v>79</v>
      </c>
      <c r="P2110" t="s">
        <v>914</v>
      </c>
      <c r="Q2110" t="s"/>
      <c r="R2110" t="s">
        <v>162</v>
      </c>
      <c r="S2110" t="s">
        <v>520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HYPERLINK("https://hotel-media.eclerx.com/savepage/tk_15459884067124527_sr_71.html","info")</f>
        <v/>
      </c>
      <c r="AA2110" t="s"/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/>
      <c r="AO2110" t="s"/>
      <c r="AP2110" t="n">
        <v>80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s"/>
      <c r="AZ2110" t="s"/>
      <c r="BA2110" t="s"/>
      <c r="BB2110" t="n">
        <v>112058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914</v>
      </c>
      <c r="F2111" t="s"/>
      <c r="G2111" t="s">
        <v>74</v>
      </c>
      <c r="H2111" t="s">
        <v>75</v>
      </c>
      <c r="I2111" t="s"/>
      <c r="J2111" t="s">
        <v>76</v>
      </c>
      <c r="K2111" t="n">
        <v>74.33</v>
      </c>
      <c r="L2111" t="s">
        <v>77</v>
      </c>
      <c r="M2111" t="s"/>
      <c r="N2111" t="s">
        <v>525</v>
      </c>
      <c r="O2111" t="s">
        <v>79</v>
      </c>
      <c r="P2111" t="s">
        <v>914</v>
      </c>
      <c r="Q2111" t="s"/>
      <c r="R2111" t="s">
        <v>162</v>
      </c>
      <c r="S2111" t="s">
        <v>304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HYPERLINK("https://hotel-media.eclerx.com/savepage/tk_15459884067124527_sr_71.html","info")</f>
        <v/>
      </c>
      <c r="AA2111" t="s"/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/>
      <c r="AO2111" t="s"/>
      <c r="AP2111" t="n">
        <v>80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s"/>
      <c r="AZ2111" t="s"/>
      <c r="BA2111" t="s"/>
      <c r="BB2111" t="n">
        <v>112058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914</v>
      </c>
      <c r="F2112" t="s"/>
      <c r="G2112" t="s">
        <v>74</v>
      </c>
      <c r="H2112" t="s">
        <v>75</v>
      </c>
      <c r="I2112" t="s"/>
      <c r="J2112" t="s">
        <v>76</v>
      </c>
      <c r="K2112" t="n">
        <v>74.33</v>
      </c>
      <c r="L2112" t="s">
        <v>77</v>
      </c>
      <c r="M2112" t="s"/>
      <c r="N2112" t="s">
        <v>443</v>
      </c>
      <c r="O2112" t="s">
        <v>79</v>
      </c>
      <c r="P2112" t="s">
        <v>914</v>
      </c>
      <c r="Q2112" t="s"/>
      <c r="R2112" t="s">
        <v>162</v>
      </c>
      <c r="S2112" t="s">
        <v>304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HYPERLINK("https://hotel-media.eclerx.com/savepage/tk_15459884067124527_sr_71.html","info")</f>
        <v/>
      </c>
      <c r="AA2112" t="s"/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/>
      <c r="AO2112" t="s"/>
      <c r="AP2112" t="n">
        <v>80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s"/>
      <c r="AZ2112" t="s"/>
      <c r="BA2112" t="s"/>
      <c r="BB2112" t="n">
        <v>112058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914</v>
      </c>
      <c r="F2113" t="s"/>
      <c r="G2113" t="s">
        <v>74</v>
      </c>
      <c r="H2113" t="s">
        <v>75</v>
      </c>
      <c r="I2113" t="s"/>
      <c r="J2113" t="s">
        <v>76</v>
      </c>
      <c r="K2113" t="n">
        <v>74.33</v>
      </c>
      <c r="L2113" t="s">
        <v>77</v>
      </c>
      <c r="M2113" t="s"/>
      <c r="N2113" t="s">
        <v>916</v>
      </c>
      <c r="O2113" t="s">
        <v>79</v>
      </c>
      <c r="P2113" t="s">
        <v>914</v>
      </c>
      <c r="Q2113" t="s"/>
      <c r="R2113" t="s">
        <v>162</v>
      </c>
      <c r="S2113" t="s">
        <v>304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HYPERLINK("https://hotel-media.eclerx.com/savepage/tk_15459884067124527_sr_71.html","info")</f>
        <v/>
      </c>
      <c r="AA2113" t="s"/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/>
      <c r="AO2113" t="s"/>
      <c r="AP2113" t="n">
        <v>80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s"/>
      <c r="AZ2113" t="s"/>
      <c r="BA2113" t="s"/>
      <c r="BB2113" t="n">
        <v>112058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914</v>
      </c>
      <c r="F2114" t="s"/>
      <c r="G2114" t="s">
        <v>74</v>
      </c>
      <c r="H2114" t="s">
        <v>75</v>
      </c>
      <c r="I2114" t="s"/>
      <c r="J2114" t="s">
        <v>76</v>
      </c>
      <c r="K2114" t="n">
        <v>90</v>
      </c>
      <c r="L2114" t="s">
        <v>77</v>
      </c>
      <c r="M2114" t="s"/>
      <c r="N2114" t="s">
        <v>888</v>
      </c>
      <c r="O2114" t="s">
        <v>79</v>
      </c>
      <c r="P2114" t="s">
        <v>914</v>
      </c>
      <c r="Q2114" t="s"/>
      <c r="R2114" t="s">
        <v>162</v>
      </c>
      <c r="S2114" t="s">
        <v>917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HYPERLINK("https://hotel-media.eclerx.com/savepage/tk_15459884067124527_sr_71.html","info")</f>
        <v/>
      </c>
      <c r="AA2114" t="s"/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/>
      <c r="AO2114" t="s"/>
      <c r="AP2114" t="n">
        <v>80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s"/>
      <c r="AZ2114" t="s"/>
      <c r="BA2114" t="s"/>
      <c r="BB2114" t="n">
        <v>112058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914</v>
      </c>
      <c r="F2115" t="s"/>
      <c r="G2115" t="s">
        <v>74</v>
      </c>
      <c r="H2115" t="s">
        <v>75</v>
      </c>
      <c r="I2115" t="s"/>
      <c r="J2115" t="s">
        <v>76</v>
      </c>
      <c r="K2115" t="n">
        <v>90</v>
      </c>
      <c r="L2115" t="s">
        <v>77</v>
      </c>
      <c r="M2115" t="s"/>
      <c r="N2115" t="s">
        <v>915</v>
      </c>
      <c r="O2115" t="s">
        <v>79</v>
      </c>
      <c r="P2115" t="s">
        <v>914</v>
      </c>
      <c r="Q2115" t="s"/>
      <c r="R2115" t="s">
        <v>162</v>
      </c>
      <c r="S2115" t="s">
        <v>917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HYPERLINK("https://hotel-media.eclerx.com/savepage/tk_15459884067124527_sr_71.html","info")</f>
        <v/>
      </c>
      <c r="AA2115" t="s"/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/>
      <c r="AO2115" t="s"/>
      <c r="AP2115" t="n">
        <v>80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s"/>
      <c r="AZ2115" t="s"/>
      <c r="BA2115" t="s"/>
      <c r="BB2115" t="n">
        <v>112058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914</v>
      </c>
      <c r="F2116" t="s"/>
      <c r="G2116" t="s">
        <v>74</v>
      </c>
      <c r="H2116" t="s">
        <v>75</v>
      </c>
      <c r="I2116" t="s"/>
      <c r="J2116" t="s">
        <v>76</v>
      </c>
      <c r="K2116" t="n">
        <v>96.33</v>
      </c>
      <c r="L2116" t="s">
        <v>77</v>
      </c>
      <c r="M2116" t="s"/>
      <c r="N2116" t="s">
        <v>525</v>
      </c>
      <c r="O2116" t="s">
        <v>79</v>
      </c>
      <c r="P2116" t="s">
        <v>914</v>
      </c>
      <c r="Q2116" t="s"/>
      <c r="R2116" t="s">
        <v>162</v>
      </c>
      <c r="S2116" t="s">
        <v>918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HYPERLINK("https://hotel-media.eclerx.com/savepage/tk_15459884067124527_sr_71.html","info")</f>
        <v/>
      </c>
      <c r="AA2116" t="s"/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/>
      <c r="AO2116" t="s"/>
      <c r="AP2116" t="n">
        <v>80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s"/>
      <c r="AZ2116" t="s"/>
      <c r="BA2116" t="s"/>
      <c r="BB2116" t="n">
        <v>112058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914</v>
      </c>
      <c r="F2117" t="s"/>
      <c r="G2117" t="s">
        <v>74</v>
      </c>
      <c r="H2117" t="s">
        <v>75</v>
      </c>
      <c r="I2117" t="s"/>
      <c r="J2117" t="s">
        <v>76</v>
      </c>
      <c r="K2117" t="n">
        <v>96.33</v>
      </c>
      <c r="L2117" t="s">
        <v>77</v>
      </c>
      <c r="M2117" t="s"/>
      <c r="N2117" t="s">
        <v>443</v>
      </c>
      <c r="O2117" t="s">
        <v>79</v>
      </c>
      <c r="P2117" t="s">
        <v>914</v>
      </c>
      <c r="Q2117" t="s"/>
      <c r="R2117" t="s">
        <v>162</v>
      </c>
      <c r="S2117" t="s">
        <v>918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HYPERLINK("https://hotel-media.eclerx.com/savepage/tk_15459884067124527_sr_71.html","info")</f>
        <v/>
      </c>
      <c r="AA2117" t="s"/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/>
      <c r="AO2117" t="s"/>
      <c r="AP2117" t="n">
        <v>80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s"/>
      <c r="AZ2117" t="s"/>
      <c r="BA2117" t="s"/>
      <c r="BB2117" t="n">
        <v>112058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914</v>
      </c>
      <c r="F2118" t="s"/>
      <c r="G2118" t="s">
        <v>74</v>
      </c>
      <c r="H2118" t="s">
        <v>75</v>
      </c>
      <c r="I2118" t="s"/>
      <c r="J2118" t="s">
        <v>76</v>
      </c>
      <c r="K2118" t="n">
        <v>96.33</v>
      </c>
      <c r="L2118" t="s">
        <v>77</v>
      </c>
      <c r="M2118" t="s"/>
      <c r="N2118" t="s">
        <v>916</v>
      </c>
      <c r="O2118" t="s">
        <v>79</v>
      </c>
      <c r="P2118" t="s">
        <v>914</v>
      </c>
      <c r="Q2118" t="s"/>
      <c r="R2118" t="s">
        <v>162</v>
      </c>
      <c r="S2118" t="s">
        <v>918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HYPERLINK("https://hotel-media.eclerx.com/savepage/tk_15459884067124527_sr_71.html","info")</f>
        <v/>
      </c>
      <c r="AA2118" t="s"/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/>
      <c r="AO2118" t="s"/>
      <c r="AP2118" t="n">
        <v>80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s"/>
      <c r="AZ2118" t="s"/>
      <c r="BA2118" t="s"/>
      <c r="BB2118" t="n">
        <v>112058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922</v>
      </c>
      <c r="F2119" t="n">
        <v>-1</v>
      </c>
      <c r="G2119" t="s">
        <v>74</v>
      </c>
      <c r="H2119" t="s">
        <v>75</v>
      </c>
      <c r="I2119" t="s"/>
      <c r="J2119" t="s">
        <v>76</v>
      </c>
      <c r="K2119" t="n">
        <v>49.67</v>
      </c>
      <c r="L2119" t="s">
        <v>77</v>
      </c>
      <c r="M2119" t="s"/>
      <c r="N2119" t="s">
        <v>123</v>
      </c>
      <c r="O2119" t="s">
        <v>79</v>
      </c>
      <c r="P2119" t="s">
        <v>922</v>
      </c>
      <c r="Q2119" t="s"/>
      <c r="R2119" t="s">
        <v>162</v>
      </c>
      <c r="S2119" t="s">
        <v>111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HYPERLINK("https://hotel-media.eclerx.com/savepage/tk_1545988265405773_sr_70.html","info")</f>
        <v/>
      </c>
      <c r="AA2119" t="n">
        <v>-2329705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/>
      <c r="AO2119" t="s"/>
      <c r="AP2119" t="n">
        <v>50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2329705</v>
      </c>
      <c r="AZ2119" t="s">
        <v>923</v>
      </c>
      <c r="BA2119" t="s"/>
      <c r="BB2119" t="n">
        <v>316471</v>
      </c>
      <c r="BC2119" t="n">
        <v>42.6993</v>
      </c>
      <c r="BD2119" t="n">
        <v>42.6993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922</v>
      </c>
      <c r="F2120" t="n">
        <v>-1</v>
      </c>
      <c r="G2120" t="s">
        <v>74</v>
      </c>
      <c r="H2120" t="s">
        <v>75</v>
      </c>
      <c r="I2120" t="s"/>
      <c r="J2120" t="s">
        <v>76</v>
      </c>
      <c r="K2120" t="n">
        <v>50.67</v>
      </c>
      <c r="L2120" t="s">
        <v>77</v>
      </c>
      <c r="M2120" t="s"/>
      <c r="N2120" t="s">
        <v>122</v>
      </c>
      <c r="O2120" t="s">
        <v>79</v>
      </c>
      <c r="P2120" t="s">
        <v>922</v>
      </c>
      <c r="Q2120" t="s"/>
      <c r="R2120" t="s">
        <v>162</v>
      </c>
      <c r="S2120" t="s">
        <v>295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HYPERLINK("https://hotel-media.eclerx.com/savepage/tk_1545988265405773_sr_70.html","info")</f>
        <v/>
      </c>
      <c r="AA2120" t="n">
        <v>-2329705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/>
      <c r="AO2120" t="s"/>
      <c r="AP2120" t="n">
        <v>50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2329705</v>
      </c>
      <c r="AZ2120" t="s">
        <v>923</v>
      </c>
      <c r="BA2120" t="s"/>
      <c r="BB2120" t="n">
        <v>316471</v>
      </c>
      <c r="BC2120" t="n">
        <v>42.6993</v>
      </c>
      <c r="BD2120" t="n">
        <v>42.6993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922</v>
      </c>
      <c r="F2121" t="n">
        <v>-1</v>
      </c>
      <c r="G2121" t="s">
        <v>74</v>
      </c>
      <c r="H2121" t="s">
        <v>75</v>
      </c>
      <c r="I2121" t="s"/>
      <c r="J2121" t="s">
        <v>76</v>
      </c>
      <c r="K2121" t="n">
        <v>54</v>
      </c>
      <c r="L2121" t="s">
        <v>77</v>
      </c>
      <c r="M2121" t="s"/>
      <c r="N2121" t="s">
        <v>924</v>
      </c>
      <c r="O2121" t="s">
        <v>79</v>
      </c>
      <c r="P2121" t="s">
        <v>922</v>
      </c>
      <c r="Q2121" t="s"/>
      <c r="R2121" t="s">
        <v>162</v>
      </c>
      <c r="S2121" t="s">
        <v>459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HYPERLINK("https://hotel-media.eclerx.com/savepage/tk_1545988265405773_sr_70.html","info")</f>
        <v/>
      </c>
      <c r="AA2121" t="n">
        <v>-2329705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/>
      <c r="AO2121" t="s"/>
      <c r="AP2121" t="n">
        <v>50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2329705</v>
      </c>
      <c r="AZ2121" t="s">
        <v>923</v>
      </c>
      <c r="BA2121" t="s"/>
      <c r="BB2121" t="n">
        <v>316471</v>
      </c>
      <c r="BC2121" t="n">
        <v>42.6993</v>
      </c>
      <c r="BD2121" t="n">
        <v>42.6993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922</v>
      </c>
      <c r="F2122" t="n">
        <v>-1</v>
      </c>
      <c r="G2122" t="s">
        <v>74</v>
      </c>
      <c r="H2122" t="s">
        <v>75</v>
      </c>
      <c r="I2122" t="s"/>
      <c r="J2122" t="s">
        <v>76</v>
      </c>
      <c r="K2122" t="n">
        <v>54</v>
      </c>
      <c r="L2122" t="s">
        <v>77</v>
      </c>
      <c r="M2122" t="s"/>
      <c r="N2122" t="s">
        <v>925</v>
      </c>
      <c r="O2122" t="s">
        <v>79</v>
      </c>
      <c r="P2122" t="s">
        <v>922</v>
      </c>
      <c r="Q2122" t="s"/>
      <c r="R2122" t="s">
        <v>162</v>
      </c>
      <c r="S2122" t="s">
        <v>459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HYPERLINK("https://hotel-media.eclerx.com/savepage/tk_1545988265405773_sr_70.html","info")</f>
        <v/>
      </c>
      <c r="AA2122" t="n">
        <v>-2329705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/>
      <c r="AO2122" t="s"/>
      <c r="AP2122" t="n">
        <v>50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2329705</v>
      </c>
      <c r="AZ2122" t="s">
        <v>923</v>
      </c>
      <c r="BA2122" t="s"/>
      <c r="BB2122" t="n">
        <v>316471</v>
      </c>
      <c r="BC2122" t="n">
        <v>42.6993</v>
      </c>
      <c r="BD2122" t="n">
        <v>42.6993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922</v>
      </c>
      <c r="F2123" t="n">
        <v>-1</v>
      </c>
      <c r="G2123" t="s">
        <v>74</v>
      </c>
      <c r="H2123" t="s">
        <v>75</v>
      </c>
      <c r="I2123" t="s"/>
      <c r="J2123" t="s">
        <v>76</v>
      </c>
      <c r="K2123" t="n">
        <v>54.33</v>
      </c>
      <c r="L2123" t="s">
        <v>77</v>
      </c>
      <c r="M2123" t="s"/>
      <c r="N2123" t="s">
        <v>123</v>
      </c>
      <c r="O2123" t="s">
        <v>79</v>
      </c>
      <c r="P2123" t="s">
        <v>922</v>
      </c>
      <c r="Q2123" t="s"/>
      <c r="R2123" t="s">
        <v>162</v>
      </c>
      <c r="S2123" t="s">
        <v>406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HYPERLINK("https://hotel-media.eclerx.com/savepage/tk_1545988265405773_sr_70.html","info")</f>
        <v/>
      </c>
      <c r="AA2123" t="n">
        <v>-2329705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/>
      <c r="AO2123" t="s"/>
      <c r="AP2123" t="n">
        <v>50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2329705</v>
      </c>
      <c r="AZ2123" t="s">
        <v>923</v>
      </c>
      <c r="BA2123" t="s"/>
      <c r="BB2123" t="n">
        <v>316471</v>
      </c>
      <c r="BC2123" t="n">
        <v>42.6993</v>
      </c>
      <c r="BD2123" t="n">
        <v>42.6993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922</v>
      </c>
      <c r="F2124" t="n">
        <v>-1</v>
      </c>
      <c r="G2124" t="s">
        <v>74</v>
      </c>
      <c r="H2124" t="s">
        <v>75</v>
      </c>
      <c r="I2124" t="s"/>
      <c r="J2124" t="s">
        <v>76</v>
      </c>
      <c r="K2124" t="n">
        <v>59</v>
      </c>
      <c r="L2124" t="s">
        <v>77</v>
      </c>
      <c r="M2124" t="s"/>
      <c r="N2124" t="s">
        <v>122</v>
      </c>
      <c r="O2124" t="s">
        <v>79</v>
      </c>
      <c r="P2124" t="s">
        <v>922</v>
      </c>
      <c r="Q2124" t="s"/>
      <c r="R2124" t="s">
        <v>162</v>
      </c>
      <c r="S2124" t="s">
        <v>559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HYPERLINK("https://hotel-media.eclerx.com/savepage/tk_1545988265405773_sr_70.html","info")</f>
        <v/>
      </c>
      <c r="AA2124" t="n">
        <v>-2329705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/>
      <c r="AO2124" t="s"/>
      <c r="AP2124" t="n">
        <v>50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2329705</v>
      </c>
      <c r="AZ2124" t="s">
        <v>923</v>
      </c>
      <c r="BA2124" t="s"/>
      <c r="BB2124" t="n">
        <v>316471</v>
      </c>
      <c r="BC2124" t="n">
        <v>42.6993</v>
      </c>
      <c r="BD2124" t="n">
        <v>42.6993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922</v>
      </c>
      <c r="F2125" t="n">
        <v>-1</v>
      </c>
      <c r="G2125" t="s">
        <v>74</v>
      </c>
      <c r="H2125" t="s">
        <v>75</v>
      </c>
      <c r="I2125" t="s"/>
      <c r="J2125" t="s">
        <v>76</v>
      </c>
      <c r="K2125" t="n">
        <v>62.33</v>
      </c>
      <c r="L2125" t="s">
        <v>77</v>
      </c>
      <c r="M2125" t="s"/>
      <c r="N2125" t="s">
        <v>296</v>
      </c>
      <c r="O2125" t="s">
        <v>79</v>
      </c>
      <c r="P2125" t="s">
        <v>922</v>
      </c>
      <c r="Q2125" t="s"/>
      <c r="R2125" t="s">
        <v>162</v>
      </c>
      <c r="S2125" t="s">
        <v>321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HYPERLINK("https://hotel-media.eclerx.com/savepage/tk_1545988265405773_sr_70.html","info")</f>
        <v/>
      </c>
      <c r="AA2125" t="n">
        <v>-2329705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/>
      <c r="AO2125" t="s"/>
      <c r="AP2125" t="n">
        <v>50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2329705</v>
      </c>
      <c r="AZ2125" t="s">
        <v>923</v>
      </c>
      <c r="BA2125" t="s"/>
      <c r="BB2125" t="n">
        <v>316471</v>
      </c>
      <c r="BC2125" t="n">
        <v>42.6993</v>
      </c>
      <c r="BD2125" t="n">
        <v>42.6993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922</v>
      </c>
      <c r="F2126" t="n">
        <v>-1</v>
      </c>
      <c r="G2126" t="s">
        <v>74</v>
      </c>
      <c r="H2126" t="s">
        <v>75</v>
      </c>
      <c r="I2126" t="s"/>
      <c r="J2126" t="s">
        <v>76</v>
      </c>
      <c r="K2126" t="n">
        <v>66.33</v>
      </c>
      <c r="L2126" t="s">
        <v>77</v>
      </c>
      <c r="M2126" t="s"/>
      <c r="N2126" t="s">
        <v>926</v>
      </c>
      <c r="O2126" t="s">
        <v>79</v>
      </c>
      <c r="P2126" t="s">
        <v>922</v>
      </c>
      <c r="Q2126" t="s"/>
      <c r="R2126" t="s">
        <v>162</v>
      </c>
      <c r="S2126" t="s">
        <v>519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HYPERLINK("https://hotel-media.eclerx.com/savepage/tk_1545988265405773_sr_70.html","info")</f>
        <v/>
      </c>
      <c r="AA2126" t="n">
        <v>-2329705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/>
      <c r="AO2126" t="s"/>
      <c r="AP2126" t="n">
        <v>50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2329705</v>
      </c>
      <c r="AZ2126" t="s">
        <v>923</v>
      </c>
      <c r="BA2126" t="s"/>
      <c r="BB2126" t="n">
        <v>316471</v>
      </c>
      <c r="BC2126" t="n">
        <v>42.6993</v>
      </c>
      <c r="BD2126" t="n">
        <v>42.6993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812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69.67</v>
      </c>
      <c r="L2127" t="s">
        <v>77</v>
      </c>
      <c r="M2127" t="s"/>
      <c r="N2127" t="s">
        <v>179</v>
      </c>
      <c r="O2127" t="s">
        <v>79</v>
      </c>
      <c r="P2127" t="s">
        <v>812</v>
      </c>
      <c r="Q2127" t="s"/>
      <c r="R2127" t="s">
        <v>117</v>
      </c>
      <c r="S2127" t="s">
        <v>813</v>
      </c>
      <c r="T2127" t="s">
        <v>82</v>
      </c>
      <c r="U2127" t="s"/>
      <c r="V2127" t="s">
        <v>83</v>
      </c>
      <c r="W2127" t="s">
        <v>105</v>
      </c>
      <c r="X2127" t="s"/>
      <c r="Y2127" t="s">
        <v>85</v>
      </c>
      <c r="Z2127">
        <f>HYPERLINK("https://hotel-media.eclerx.com/savepage/tk_15459883922684987_sr_71.html","info")</f>
        <v/>
      </c>
      <c r="AA2127" t="n">
        <v>-2992960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106</v>
      </c>
      <c r="AL2127" t="s"/>
      <c r="AM2127" t="s"/>
      <c r="AN2127" t="s"/>
      <c r="AO2127" t="s"/>
      <c r="AP2127" t="n">
        <v>77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2992960</v>
      </c>
      <c r="AZ2127" t="s">
        <v>814</v>
      </c>
      <c r="BA2127" t="s"/>
      <c r="BB2127" t="n">
        <v>4141361</v>
      </c>
      <c r="BC2127" t="n">
        <v>42.2697</v>
      </c>
      <c r="BD2127" t="n">
        <v>42.2697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812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74.67</v>
      </c>
      <c r="L2128" t="s">
        <v>77</v>
      </c>
      <c r="M2128" t="s"/>
      <c r="N2128" t="s">
        <v>137</v>
      </c>
      <c r="O2128" t="s">
        <v>79</v>
      </c>
      <c r="P2128" t="s">
        <v>812</v>
      </c>
      <c r="Q2128" t="s"/>
      <c r="R2128" t="s">
        <v>117</v>
      </c>
      <c r="S2128" t="s">
        <v>306</v>
      </c>
      <c r="T2128" t="s">
        <v>82</v>
      </c>
      <c r="U2128" t="s"/>
      <c r="V2128" t="s">
        <v>83</v>
      </c>
      <c r="W2128" t="s"/>
      <c r="X2128" t="s"/>
      <c r="Y2128" t="s">
        <v>85</v>
      </c>
      <c r="Z2128">
        <f>HYPERLINK("https://hotel-media.eclerx.com/savepage/tk_15459883922684987_sr_71.html","info")</f>
        <v/>
      </c>
      <c r="AA2128" t="n">
        <v>-2992960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106</v>
      </c>
      <c r="AL2128" t="s"/>
      <c r="AM2128" t="s"/>
      <c r="AN2128" t="s"/>
      <c r="AO2128" t="s"/>
      <c r="AP2128" t="n">
        <v>77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2992960</v>
      </c>
      <c r="AZ2128" t="s">
        <v>814</v>
      </c>
      <c r="BA2128" t="s"/>
      <c r="BB2128" t="n">
        <v>4141361</v>
      </c>
      <c r="BC2128" t="n">
        <v>42.2697</v>
      </c>
      <c r="BD2128" t="n">
        <v>42.2697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812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89.67</v>
      </c>
      <c r="L2129" t="s">
        <v>77</v>
      </c>
      <c r="M2129" t="s"/>
      <c r="N2129" t="s">
        <v>137</v>
      </c>
      <c r="O2129" t="s">
        <v>79</v>
      </c>
      <c r="P2129" t="s">
        <v>812</v>
      </c>
      <c r="Q2129" t="s"/>
      <c r="R2129" t="s">
        <v>117</v>
      </c>
      <c r="S2129" t="s">
        <v>379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HYPERLINK("https://hotel-media.eclerx.com/savepage/tk_15459883922684987_sr_71.html","info")</f>
        <v/>
      </c>
      <c r="AA2129" t="n">
        <v>-2992960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106</v>
      </c>
      <c r="AL2129" t="s"/>
      <c r="AM2129" t="s"/>
      <c r="AN2129" t="s"/>
      <c r="AO2129" t="s"/>
      <c r="AP2129" t="n">
        <v>77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2992960</v>
      </c>
      <c r="AZ2129" t="s">
        <v>814</v>
      </c>
      <c r="BA2129" t="s"/>
      <c r="BB2129" t="n">
        <v>4141361</v>
      </c>
      <c r="BC2129" t="n">
        <v>42.2697</v>
      </c>
      <c r="BD2129" t="n">
        <v>42.2697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812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107.67</v>
      </c>
      <c r="L2130" t="s">
        <v>77</v>
      </c>
      <c r="M2130" t="s"/>
      <c r="N2130" t="s">
        <v>137</v>
      </c>
      <c r="O2130" t="s">
        <v>79</v>
      </c>
      <c r="P2130" t="s">
        <v>812</v>
      </c>
      <c r="Q2130" t="s"/>
      <c r="R2130" t="s">
        <v>117</v>
      </c>
      <c r="S2130" t="s">
        <v>523</v>
      </c>
      <c r="T2130" t="s">
        <v>82</v>
      </c>
      <c r="U2130" t="s"/>
      <c r="V2130" t="s">
        <v>83</v>
      </c>
      <c r="W2130" t="s">
        <v>187</v>
      </c>
      <c r="X2130" t="s"/>
      <c r="Y2130" t="s">
        <v>85</v>
      </c>
      <c r="Z2130">
        <f>HYPERLINK("https://hotel-media.eclerx.com/savepage/tk_15459883922684987_sr_71.html","info")</f>
        <v/>
      </c>
      <c r="AA2130" t="n">
        <v>-2992960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106</v>
      </c>
      <c r="AL2130" t="s"/>
      <c r="AM2130" t="s"/>
      <c r="AN2130" t="s"/>
      <c r="AO2130" t="s"/>
      <c r="AP2130" t="n">
        <v>77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2992960</v>
      </c>
      <c r="AZ2130" t="s">
        <v>814</v>
      </c>
      <c r="BA2130" t="s"/>
      <c r="BB2130" t="n">
        <v>4141361</v>
      </c>
      <c r="BC2130" t="n">
        <v>42.2697</v>
      </c>
      <c r="BD2130" t="n">
        <v>42.2697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664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42</v>
      </c>
      <c r="L2131" t="s">
        <v>77</v>
      </c>
      <c r="M2131" t="s"/>
      <c r="N2131" t="s">
        <v>665</v>
      </c>
      <c r="O2131" t="s">
        <v>79</v>
      </c>
      <c r="P2131" t="s">
        <v>664</v>
      </c>
      <c r="Q2131" t="s"/>
      <c r="R2131" t="s">
        <v>117</v>
      </c>
      <c r="S2131" t="s">
        <v>354</v>
      </c>
      <c r="T2131" t="s">
        <v>82</v>
      </c>
      <c r="U2131" t="s"/>
      <c r="V2131" t="s">
        <v>83</v>
      </c>
      <c r="W2131" t="s">
        <v>105</v>
      </c>
      <c r="X2131" t="s"/>
      <c r="Y2131" t="s">
        <v>85</v>
      </c>
      <c r="Z2131">
        <f>HYPERLINK("https://hotel-media.eclerx.com/savepage/tk_1545988382808515_sr_70.html","info")</f>
        <v/>
      </c>
      <c r="AA2131" t="n">
        <v>-7286435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/>
      <c r="AO2131" t="s"/>
      <c r="AP2131" t="n">
        <v>75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7286435</v>
      </c>
      <c r="AZ2131" t="s">
        <v>666</v>
      </c>
      <c r="BA2131" t="s"/>
      <c r="BB2131" t="n">
        <v>6664472</v>
      </c>
      <c r="BC2131" t="n">
        <v>42.65772</v>
      </c>
      <c r="BD2131" t="n">
        <v>42.65772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664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45.33</v>
      </c>
      <c r="L2132" t="s">
        <v>77</v>
      </c>
      <c r="M2132" t="s"/>
      <c r="N2132" t="s">
        <v>665</v>
      </c>
      <c r="O2132" t="s">
        <v>79</v>
      </c>
      <c r="P2132" t="s">
        <v>664</v>
      </c>
      <c r="Q2132" t="s"/>
      <c r="R2132" t="s">
        <v>117</v>
      </c>
      <c r="S2132" t="s">
        <v>127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HYPERLINK("https://hotel-media.eclerx.com/savepage/tk_1545988382808515_sr_70.html","info")</f>
        <v/>
      </c>
      <c r="AA2132" t="n">
        <v>-7286435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/>
      <c r="AO2132" t="s"/>
      <c r="AP2132" t="n">
        <v>75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7286435</v>
      </c>
      <c r="AZ2132" t="s">
        <v>666</v>
      </c>
      <c r="BA2132" t="s"/>
      <c r="BB2132" t="n">
        <v>6664472</v>
      </c>
      <c r="BC2132" t="n">
        <v>42.65772</v>
      </c>
      <c r="BD2132" t="n">
        <v>42.65772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664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46.67</v>
      </c>
      <c r="L2133" t="s">
        <v>77</v>
      </c>
      <c r="M2133" t="s"/>
      <c r="N2133" t="s">
        <v>665</v>
      </c>
      <c r="O2133" t="s">
        <v>79</v>
      </c>
      <c r="P2133" t="s">
        <v>664</v>
      </c>
      <c r="Q2133" t="s"/>
      <c r="R2133" t="s">
        <v>117</v>
      </c>
      <c r="S2133" t="s">
        <v>292</v>
      </c>
      <c r="T2133" t="s">
        <v>82</v>
      </c>
      <c r="U2133" t="s"/>
      <c r="V2133" t="s">
        <v>83</v>
      </c>
      <c r="W2133" t="s">
        <v>105</v>
      </c>
      <c r="X2133" t="s"/>
      <c r="Y2133" t="s">
        <v>85</v>
      </c>
      <c r="Z2133">
        <f>HYPERLINK("https://hotel-media.eclerx.com/savepage/tk_1545988382808515_sr_70.html","info")</f>
        <v/>
      </c>
      <c r="AA2133" t="n">
        <v>-7286435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/>
      <c r="AO2133" t="s"/>
      <c r="AP2133" t="n">
        <v>75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7286435</v>
      </c>
      <c r="AZ2133" t="s">
        <v>666</v>
      </c>
      <c r="BA2133" t="s"/>
      <c r="BB2133" t="n">
        <v>6664472</v>
      </c>
      <c r="BC2133" t="n">
        <v>42.65772</v>
      </c>
      <c r="BD2133" t="n">
        <v>42.65772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664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50.33</v>
      </c>
      <c r="L2134" t="s">
        <v>77</v>
      </c>
      <c r="M2134" t="s"/>
      <c r="N2134" t="s">
        <v>665</v>
      </c>
      <c r="O2134" t="s">
        <v>79</v>
      </c>
      <c r="P2134" t="s">
        <v>664</v>
      </c>
      <c r="Q2134" t="s"/>
      <c r="R2134" t="s">
        <v>117</v>
      </c>
      <c r="S2134" t="s">
        <v>129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HYPERLINK("https://hotel-media.eclerx.com/savepage/tk_1545988382808515_sr_70.html","info")</f>
        <v/>
      </c>
      <c r="AA2134" t="n">
        <v>-7286435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/>
      <c r="AO2134" t="s"/>
      <c r="AP2134" t="n">
        <v>75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7286435</v>
      </c>
      <c r="AZ2134" t="s">
        <v>666</v>
      </c>
      <c r="BA2134" t="s"/>
      <c r="BB2134" t="n">
        <v>6664472</v>
      </c>
      <c r="BC2134" t="n">
        <v>42.65772</v>
      </c>
      <c r="BD2134" t="n">
        <v>42.65772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664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56</v>
      </c>
      <c r="L2135" t="s">
        <v>77</v>
      </c>
      <c r="M2135" t="s"/>
      <c r="N2135" t="s">
        <v>667</v>
      </c>
      <c r="O2135" t="s">
        <v>79</v>
      </c>
      <c r="P2135" t="s">
        <v>664</v>
      </c>
      <c r="Q2135" t="s"/>
      <c r="R2135" t="s">
        <v>117</v>
      </c>
      <c r="S2135" t="s">
        <v>668</v>
      </c>
      <c r="T2135" t="s">
        <v>82</v>
      </c>
      <c r="U2135" t="s"/>
      <c r="V2135" t="s">
        <v>83</v>
      </c>
      <c r="W2135" t="s">
        <v>105</v>
      </c>
      <c r="X2135" t="s"/>
      <c r="Y2135" t="s">
        <v>85</v>
      </c>
      <c r="Z2135">
        <f>HYPERLINK("https://hotel-media.eclerx.com/savepage/tk_1545988382808515_sr_70.html","info")</f>
        <v/>
      </c>
      <c r="AA2135" t="n">
        <v>-7286435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/>
      <c r="AO2135" t="s"/>
      <c r="AP2135" t="n">
        <v>75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7286435</v>
      </c>
      <c r="AZ2135" t="s">
        <v>666</v>
      </c>
      <c r="BA2135" t="s"/>
      <c r="BB2135" t="n">
        <v>6664472</v>
      </c>
      <c r="BC2135" t="n">
        <v>42.65772</v>
      </c>
      <c r="BD2135" t="n">
        <v>42.65772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664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667</v>
      </c>
      <c r="O2136" t="s">
        <v>79</v>
      </c>
      <c r="P2136" t="s">
        <v>664</v>
      </c>
      <c r="Q2136" t="s"/>
      <c r="R2136" t="s">
        <v>117</v>
      </c>
      <c r="S2136" t="s">
        <v>236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HYPERLINK("https://hotel-media.eclerx.com/savepage/tk_1545988382808515_sr_70.html","info")</f>
        <v/>
      </c>
      <c r="AA2136" t="n">
        <v>-7286435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/>
      <c r="AO2136" t="s"/>
      <c r="AP2136" t="n">
        <v>75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7286435</v>
      </c>
      <c r="AZ2136" t="s">
        <v>666</v>
      </c>
      <c r="BA2136" t="s"/>
      <c r="BB2136" t="n">
        <v>6664472</v>
      </c>
      <c r="BC2136" t="n">
        <v>42.65772</v>
      </c>
      <c r="BD2136" t="n">
        <v>42.65772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664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62.33</v>
      </c>
      <c r="L2137" t="s">
        <v>77</v>
      </c>
      <c r="M2137" t="s"/>
      <c r="N2137" t="s">
        <v>667</v>
      </c>
      <c r="O2137" t="s">
        <v>79</v>
      </c>
      <c r="P2137" t="s">
        <v>664</v>
      </c>
      <c r="Q2137" t="s"/>
      <c r="R2137" t="s">
        <v>117</v>
      </c>
      <c r="S2137" t="s">
        <v>321</v>
      </c>
      <c r="T2137" t="s">
        <v>82</v>
      </c>
      <c r="U2137" t="s"/>
      <c r="V2137" t="s">
        <v>83</v>
      </c>
      <c r="W2137" t="s">
        <v>105</v>
      </c>
      <c r="X2137" t="s"/>
      <c r="Y2137" t="s">
        <v>85</v>
      </c>
      <c r="Z2137">
        <f>HYPERLINK("https://hotel-media.eclerx.com/savepage/tk_1545988382808515_sr_70.html","info")</f>
        <v/>
      </c>
      <c r="AA2137" t="n">
        <v>-7286435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/>
      <c r="AO2137" t="s"/>
      <c r="AP2137" t="n">
        <v>75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7286435</v>
      </c>
      <c r="AZ2137" t="s">
        <v>666</v>
      </c>
      <c r="BA2137" t="s"/>
      <c r="BB2137" t="n">
        <v>6664472</v>
      </c>
      <c r="BC2137" t="n">
        <v>42.65772</v>
      </c>
      <c r="BD2137" t="n">
        <v>42.65772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664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66.33</v>
      </c>
      <c r="L2138" t="s">
        <v>77</v>
      </c>
      <c r="M2138" t="s"/>
      <c r="N2138" t="s">
        <v>669</v>
      </c>
      <c r="O2138" t="s">
        <v>79</v>
      </c>
      <c r="P2138" t="s">
        <v>664</v>
      </c>
      <c r="Q2138" t="s"/>
      <c r="R2138" t="s">
        <v>117</v>
      </c>
      <c r="S2138" t="s">
        <v>519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HYPERLINK("https://hotel-media.eclerx.com/savepage/tk_1545988382808515_sr_70.html","info")</f>
        <v/>
      </c>
      <c r="AA2138" t="n">
        <v>-7286435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/>
      <c r="AO2138" t="s"/>
      <c r="AP2138" t="n">
        <v>75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7286435</v>
      </c>
      <c r="AZ2138" t="s">
        <v>666</v>
      </c>
      <c r="BA2138" t="s"/>
      <c r="BB2138" t="n">
        <v>6664472</v>
      </c>
      <c r="BC2138" t="n">
        <v>42.65772</v>
      </c>
      <c r="BD2138" t="n">
        <v>42.65772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664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67.67</v>
      </c>
      <c r="L2139" t="s">
        <v>77</v>
      </c>
      <c r="M2139" t="s"/>
      <c r="N2139" t="s">
        <v>667</v>
      </c>
      <c r="O2139" t="s">
        <v>79</v>
      </c>
      <c r="P2139" t="s">
        <v>664</v>
      </c>
      <c r="Q2139" t="s"/>
      <c r="R2139" t="s">
        <v>117</v>
      </c>
      <c r="S2139" t="s">
        <v>301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HYPERLINK("https://hotel-media.eclerx.com/savepage/tk_1545988382808515_sr_70.html","info")</f>
        <v/>
      </c>
      <c r="AA2139" t="n">
        <v>-7286435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/>
      <c r="AO2139" t="s"/>
      <c r="AP2139" t="n">
        <v>75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7286435</v>
      </c>
      <c r="AZ2139" t="s">
        <v>666</v>
      </c>
      <c r="BA2139" t="s"/>
      <c r="BB2139" t="n">
        <v>6664472</v>
      </c>
      <c r="BC2139" t="n">
        <v>42.65772</v>
      </c>
      <c r="BD2139" t="n">
        <v>42.65772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664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73.67</v>
      </c>
      <c r="L2140" t="s">
        <v>77</v>
      </c>
      <c r="M2140" t="s"/>
      <c r="N2140" t="s">
        <v>669</v>
      </c>
      <c r="O2140" t="s">
        <v>79</v>
      </c>
      <c r="P2140" t="s">
        <v>664</v>
      </c>
      <c r="Q2140" t="s"/>
      <c r="R2140" t="s">
        <v>117</v>
      </c>
      <c r="S2140" t="s">
        <v>578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HYPERLINK("https://hotel-media.eclerx.com/savepage/tk_1545988382808515_sr_70.html","info")</f>
        <v/>
      </c>
      <c r="AA2140" t="n">
        <v>-7286435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/>
      <c r="AO2140" t="s"/>
      <c r="AP2140" t="n">
        <v>75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7286435</v>
      </c>
      <c r="AZ2140" t="s">
        <v>666</v>
      </c>
      <c r="BA2140" t="s"/>
      <c r="BB2140" t="n">
        <v>6664472</v>
      </c>
      <c r="BC2140" t="n">
        <v>42.65772</v>
      </c>
      <c r="BD2140" t="n">
        <v>42.65772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664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92.67</v>
      </c>
      <c r="L2141" t="s">
        <v>77</v>
      </c>
      <c r="M2141" t="s"/>
      <c r="N2141" t="s">
        <v>670</v>
      </c>
      <c r="O2141" t="s">
        <v>79</v>
      </c>
      <c r="P2141" t="s">
        <v>664</v>
      </c>
      <c r="Q2141" t="s"/>
      <c r="R2141" t="s">
        <v>117</v>
      </c>
      <c r="S2141" t="s">
        <v>245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HYPERLINK("https://hotel-media.eclerx.com/savepage/tk_1545988382808515_sr_70.html","info")</f>
        <v/>
      </c>
      <c r="AA2141" t="n">
        <v>-7286435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/>
      <c r="AO2141" t="s"/>
      <c r="AP2141" t="n">
        <v>75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7286435</v>
      </c>
      <c r="AZ2141" t="s">
        <v>666</v>
      </c>
      <c r="BA2141" t="s"/>
      <c r="BB2141" t="n">
        <v>6664472</v>
      </c>
      <c r="BC2141" t="n">
        <v>42.65772</v>
      </c>
      <c r="BD2141" t="n">
        <v>42.65772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664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103</v>
      </c>
      <c r="L2142" t="s">
        <v>77</v>
      </c>
      <c r="M2142" t="s"/>
      <c r="N2142" t="s">
        <v>670</v>
      </c>
      <c r="O2142" t="s">
        <v>79</v>
      </c>
      <c r="P2142" t="s">
        <v>664</v>
      </c>
      <c r="Q2142" t="s"/>
      <c r="R2142" t="s">
        <v>117</v>
      </c>
      <c r="S2142" t="s">
        <v>671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HYPERLINK("https://hotel-media.eclerx.com/savepage/tk_1545988382808515_sr_70.html","info")</f>
        <v/>
      </c>
      <c r="AA2142" t="n">
        <v>-7286435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/>
      <c r="AO2142" t="s"/>
      <c r="AP2142" t="n">
        <v>75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7286435</v>
      </c>
      <c r="AZ2142" t="s">
        <v>666</v>
      </c>
      <c r="BA2142" t="s"/>
      <c r="BB2142" t="n">
        <v>6664472</v>
      </c>
      <c r="BC2142" t="n">
        <v>42.65772</v>
      </c>
      <c r="BD2142" t="n">
        <v>42.65772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591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28</v>
      </c>
      <c r="L2143" t="s">
        <v>77</v>
      </c>
      <c r="M2143" t="s"/>
      <c r="N2143" t="s">
        <v>592</v>
      </c>
      <c r="O2143" t="s">
        <v>79</v>
      </c>
      <c r="P2143" t="s">
        <v>591</v>
      </c>
      <c r="Q2143" t="s"/>
      <c r="R2143" t="s">
        <v>117</v>
      </c>
      <c r="S2143" t="s">
        <v>211</v>
      </c>
      <c r="T2143" t="s">
        <v>82</v>
      </c>
      <c r="U2143" t="s"/>
      <c r="V2143" t="s">
        <v>83</v>
      </c>
      <c r="W2143" t="s">
        <v>105</v>
      </c>
      <c r="X2143" t="s"/>
      <c r="Y2143" t="s">
        <v>85</v>
      </c>
      <c r="Z2143">
        <f>HYPERLINK("https://hotel-media.eclerx.com/savepage/tk_15459882275195086_sr_70.html","info")</f>
        <v/>
      </c>
      <c r="AA2143" t="n">
        <v>-6667690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/>
      <c r="AO2143" t="s"/>
      <c r="AP2143" t="n">
        <v>42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6667690</v>
      </c>
      <c r="AZ2143" t="s">
        <v>593</v>
      </c>
      <c r="BA2143" t="s"/>
      <c r="BB2143" t="n">
        <v>7323285</v>
      </c>
      <c r="BC2143" t="n">
        <v>42.63451</v>
      </c>
      <c r="BD2143" t="n">
        <v>42.63451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591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31</v>
      </c>
      <c r="L2144" t="s">
        <v>77</v>
      </c>
      <c r="M2144" t="s"/>
      <c r="N2144" t="s">
        <v>594</v>
      </c>
      <c r="O2144" t="s">
        <v>595</v>
      </c>
      <c r="P2144" t="s">
        <v>591</v>
      </c>
      <c r="Q2144" t="s"/>
      <c r="R2144" t="s">
        <v>117</v>
      </c>
      <c r="S2144" t="s">
        <v>348</v>
      </c>
      <c r="T2144" t="s">
        <v>82</v>
      </c>
      <c r="U2144" t="s"/>
      <c r="V2144" t="s">
        <v>83</v>
      </c>
      <c r="W2144" t="s">
        <v>105</v>
      </c>
      <c r="X2144" t="s"/>
      <c r="Y2144" t="s">
        <v>85</v>
      </c>
      <c r="Z2144">
        <f>HYPERLINK("https://hotel-media.eclerx.com/savepage/tk_15459882275195086_sr_70.html","info")</f>
        <v/>
      </c>
      <c r="AA2144" t="n">
        <v>-6667690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/>
      <c r="AO2144" t="s"/>
      <c r="AP2144" t="n">
        <v>42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6667690</v>
      </c>
      <c r="AZ2144" t="s">
        <v>593</v>
      </c>
      <c r="BA2144" t="s"/>
      <c r="BB2144" t="n">
        <v>7323285</v>
      </c>
      <c r="BC2144" t="n">
        <v>42.63451</v>
      </c>
      <c r="BD2144" t="n">
        <v>42.63451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591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31.67</v>
      </c>
      <c r="L2145" t="s">
        <v>77</v>
      </c>
      <c r="M2145" t="s"/>
      <c r="N2145" t="s">
        <v>596</v>
      </c>
      <c r="O2145" t="s">
        <v>79</v>
      </c>
      <c r="P2145" t="s">
        <v>591</v>
      </c>
      <c r="Q2145" t="s"/>
      <c r="R2145" t="s">
        <v>117</v>
      </c>
      <c r="S2145" t="s">
        <v>228</v>
      </c>
      <c r="T2145" t="s">
        <v>82</v>
      </c>
      <c r="U2145" t="s"/>
      <c r="V2145" t="s">
        <v>83</v>
      </c>
      <c r="W2145" t="s">
        <v>105</v>
      </c>
      <c r="X2145" t="s"/>
      <c r="Y2145" t="s">
        <v>85</v>
      </c>
      <c r="Z2145">
        <f>HYPERLINK("https://hotel-media.eclerx.com/savepage/tk_15459882275195086_sr_70.html","info")</f>
        <v/>
      </c>
      <c r="AA2145" t="n">
        <v>-6667690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/>
      <c r="AO2145" t="s"/>
      <c r="AP2145" t="n">
        <v>42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6667690</v>
      </c>
      <c r="AZ2145" t="s">
        <v>593</v>
      </c>
      <c r="BA2145" t="s"/>
      <c r="BB2145" t="n">
        <v>7323285</v>
      </c>
      <c r="BC2145" t="n">
        <v>42.63451</v>
      </c>
      <c r="BD2145" t="n">
        <v>42.63451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591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34.33</v>
      </c>
      <c r="L2146" t="s">
        <v>77</v>
      </c>
      <c r="M2146" t="s"/>
      <c r="N2146" t="s">
        <v>597</v>
      </c>
      <c r="O2146" t="s">
        <v>79</v>
      </c>
      <c r="P2146" t="s">
        <v>591</v>
      </c>
      <c r="Q2146" t="s"/>
      <c r="R2146" t="s">
        <v>117</v>
      </c>
      <c r="S2146" t="s">
        <v>223</v>
      </c>
      <c r="T2146" t="s">
        <v>82</v>
      </c>
      <c r="U2146" t="s"/>
      <c r="V2146" t="s">
        <v>83</v>
      </c>
      <c r="W2146" t="s">
        <v>105</v>
      </c>
      <c r="X2146" t="s"/>
      <c r="Y2146" t="s">
        <v>85</v>
      </c>
      <c r="Z2146">
        <f>HYPERLINK("https://hotel-media.eclerx.com/savepage/tk_15459882275195086_sr_70.html","info")</f>
        <v/>
      </c>
      <c r="AA2146" t="n">
        <v>-6667690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/>
      <c r="AO2146" t="s"/>
      <c r="AP2146" t="n">
        <v>42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6667690</v>
      </c>
      <c r="AZ2146" t="s">
        <v>593</v>
      </c>
      <c r="BA2146" t="s"/>
      <c r="BB2146" t="n">
        <v>7323285</v>
      </c>
      <c r="BC2146" t="n">
        <v>42.63451</v>
      </c>
      <c r="BD2146" t="n">
        <v>42.63451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591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34.67</v>
      </c>
      <c r="L2147" t="s">
        <v>77</v>
      </c>
      <c r="M2147" t="s"/>
      <c r="N2147" t="s">
        <v>598</v>
      </c>
      <c r="O2147" t="s">
        <v>79</v>
      </c>
      <c r="P2147" t="s">
        <v>591</v>
      </c>
      <c r="Q2147" t="s"/>
      <c r="R2147" t="s">
        <v>117</v>
      </c>
      <c r="S2147" t="s">
        <v>92</v>
      </c>
      <c r="T2147" t="s">
        <v>82</v>
      </c>
      <c r="U2147" t="s"/>
      <c r="V2147" t="s">
        <v>83</v>
      </c>
      <c r="W2147" t="s">
        <v>105</v>
      </c>
      <c r="X2147" t="s"/>
      <c r="Y2147" t="s">
        <v>85</v>
      </c>
      <c r="Z2147">
        <f>HYPERLINK("https://hotel-media.eclerx.com/savepage/tk_15459882275195086_sr_70.html","info")</f>
        <v/>
      </c>
      <c r="AA2147" t="n">
        <v>-6667690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/>
      <c r="AO2147" t="s"/>
      <c r="AP2147" t="n">
        <v>42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6667690</v>
      </c>
      <c r="AZ2147" t="s">
        <v>593</v>
      </c>
      <c r="BA2147" t="s"/>
      <c r="BB2147" t="n">
        <v>7323285</v>
      </c>
      <c r="BC2147" t="n">
        <v>42.63451</v>
      </c>
      <c r="BD2147" t="n">
        <v>42.63451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591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35</v>
      </c>
      <c r="L2148" t="s">
        <v>77</v>
      </c>
      <c r="M2148" t="s"/>
      <c r="N2148" t="s">
        <v>91</v>
      </c>
      <c r="O2148" t="s">
        <v>79</v>
      </c>
      <c r="P2148" t="s">
        <v>591</v>
      </c>
      <c r="Q2148" t="s"/>
      <c r="R2148" t="s">
        <v>117</v>
      </c>
      <c r="S2148" t="s">
        <v>94</v>
      </c>
      <c r="T2148" t="s">
        <v>82</v>
      </c>
      <c r="U2148" t="s"/>
      <c r="V2148" t="s">
        <v>83</v>
      </c>
      <c r="W2148" t="s">
        <v>105</v>
      </c>
      <c r="X2148" t="s"/>
      <c r="Y2148" t="s">
        <v>85</v>
      </c>
      <c r="Z2148">
        <f>HYPERLINK("https://hotel-media.eclerx.com/savepage/tk_15459882275195086_sr_70.html","info")</f>
        <v/>
      </c>
      <c r="AA2148" t="n">
        <v>-6667690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/>
      <c r="AO2148" t="s"/>
      <c r="AP2148" t="n">
        <v>42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6667690</v>
      </c>
      <c r="AZ2148" t="s">
        <v>593</v>
      </c>
      <c r="BA2148" t="s"/>
      <c r="BB2148" t="n">
        <v>7323285</v>
      </c>
      <c r="BC2148" t="n">
        <v>42.63451</v>
      </c>
      <c r="BD2148" t="n">
        <v>42.63451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591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35.33</v>
      </c>
      <c r="L2149" t="s">
        <v>77</v>
      </c>
      <c r="M2149" t="s"/>
      <c r="N2149" t="s">
        <v>599</v>
      </c>
      <c r="O2149" t="s">
        <v>595</v>
      </c>
      <c r="P2149" t="s">
        <v>591</v>
      </c>
      <c r="Q2149" t="s"/>
      <c r="R2149" t="s">
        <v>117</v>
      </c>
      <c r="S2149" t="s">
        <v>95</v>
      </c>
      <c r="T2149" t="s">
        <v>82</v>
      </c>
      <c r="U2149" t="s"/>
      <c r="V2149" t="s">
        <v>83</v>
      </c>
      <c r="W2149" t="s">
        <v>105</v>
      </c>
      <c r="X2149" t="s"/>
      <c r="Y2149" t="s">
        <v>85</v>
      </c>
      <c r="Z2149">
        <f>HYPERLINK("https://hotel-media.eclerx.com/savepage/tk_15459882275195086_sr_70.html","info")</f>
        <v/>
      </c>
      <c r="AA2149" t="n">
        <v>-6667690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/>
      <c r="AO2149" t="s"/>
      <c r="AP2149" t="n">
        <v>42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6667690</v>
      </c>
      <c r="AZ2149" t="s">
        <v>593</v>
      </c>
      <c r="BA2149" t="s"/>
      <c r="BB2149" t="n">
        <v>7323285</v>
      </c>
      <c r="BC2149" t="n">
        <v>42.63451</v>
      </c>
      <c r="BD2149" t="n">
        <v>42.63451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591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35.67</v>
      </c>
      <c r="L2150" t="s">
        <v>77</v>
      </c>
      <c r="M2150" t="s"/>
      <c r="N2150" t="s">
        <v>600</v>
      </c>
      <c r="O2150" t="s">
        <v>317</v>
      </c>
      <c r="P2150" t="s">
        <v>591</v>
      </c>
      <c r="Q2150" t="s"/>
      <c r="R2150" t="s">
        <v>117</v>
      </c>
      <c r="S2150" t="s">
        <v>267</v>
      </c>
      <c r="T2150" t="s">
        <v>82</v>
      </c>
      <c r="U2150" t="s"/>
      <c r="V2150" t="s">
        <v>83</v>
      </c>
      <c r="W2150" t="s">
        <v>105</v>
      </c>
      <c r="X2150" t="s"/>
      <c r="Y2150" t="s">
        <v>85</v>
      </c>
      <c r="Z2150">
        <f>HYPERLINK("https://hotel-media.eclerx.com/savepage/tk_15459882275195086_sr_70.html","info")</f>
        <v/>
      </c>
      <c r="AA2150" t="n">
        <v>-6667690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/>
      <c r="AO2150" t="s"/>
      <c r="AP2150" t="n">
        <v>42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6667690</v>
      </c>
      <c r="AZ2150" t="s">
        <v>593</v>
      </c>
      <c r="BA2150" t="s"/>
      <c r="BB2150" t="n">
        <v>7323285</v>
      </c>
      <c r="BC2150" t="n">
        <v>42.63451</v>
      </c>
      <c r="BD2150" t="n">
        <v>42.63451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591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37</v>
      </c>
      <c r="L2151" t="s">
        <v>77</v>
      </c>
      <c r="M2151" t="s"/>
      <c r="N2151" t="s">
        <v>601</v>
      </c>
      <c r="O2151" t="s">
        <v>317</v>
      </c>
      <c r="P2151" t="s">
        <v>591</v>
      </c>
      <c r="Q2151" t="s"/>
      <c r="R2151" t="s">
        <v>117</v>
      </c>
      <c r="S2151" t="s">
        <v>199</v>
      </c>
      <c r="T2151" t="s">
        <v>82</v>
      </c>
      <c r="U2151" t="s"/>
      <c r="V2151" t="s">
        <v>83</v>
      </c>
      <c r="W2151" t="s">
        <v>105</v>
      </c>
      <c r="X2151" t="s"/>
      <c r="Y2151" t="s">
        <v>85</v>
      </c>
      <c r="Z2151">
        <f>HYPERLINK("https://hotel-media.eclerx.com/savepage/tk_15459882275195086_sr_70.html","info")</f>
        <v/>
      </c>
      <c r="AA2151" t="n">
        <v>-6667690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/>
      <c r="AO2151" t="s"/>
      <c r="AP2151" t="n">
        <v>42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6667690</v>
      </c>
      <c r="AZ2151" t="s">
        <v>593</v>
      </c>
      <c r="BA2151" t="s"/>
      <c r="BB2151" t="n">
        <v>7323285</v>
      </c>
      <c r="BC2151" t="n">
        <v>42.63451</v>
      </c>
      <c r="BD2151" t="n">
        <v>42.63451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591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37.67</v>
      </c>
      <c r="L2152" t="s">
        <v>77</v>
      </c>
      <c r="M2152" t="s"/>
      <c r="N2152" t="s">
        <v>597</v>
      </c>
      <c r="O2152" t="s">
        <v>79</v>
      </c>
      <c r="P2152" t="s">
        <v>591</v>
      </c>
      <c r="Q2152" t="s"/>
      <c r="R2152" t="s">
        <v>117</v>
      </c>
      <c r="S2152" t="s">
        <v>286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HYPERLINK("https://hotel-media.eclerx.com/savepage/tk_15459882275195086_sr_70.html","info")</f>
        <v/>
      </c>
      <c r="AA2152" t="n">
        <v>-6667690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/>
      <c r="AO2152" t="s"/>
      <c r="AP2152" t="n">
        <v>42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6667690</v>
      </c>
      <c r="AZ2152" t="s">
        <v>593</v>
      </c>
      <c r="BA2152" t="s"/>
      <c r="BB2152" t="n">
        <v>7323285</v>
      </c>
      <c r="BC2152" t="n">
        <v>42.63451</v>
      </c>
      <c r="BD2152" t="n">
        <v>42.63451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591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37.67</v>
      </c>
      <c r="L2153" t="s">
        <v>77</v>
      </c>
      <c r="M2153" t="s"/>
      <c r="N2153" t="s">
        <v>602</v>
      </c>
      <c r="O2153" t="s">
        <v>79</v>
      </c>
      <c r="P2153" t="s">
        <v>591</v>
      </c>
      <c r="Q2153" t="s"/>
      <c r="R2153" t="s">
        <v>117</v>
      </c>
      <c r="S2153" t="s">
        <v>286</v>
      </c>
      <c r="T2153" t="s">
        <v>82</v>
      </c>
      <c r="U2153" t="s"/>
      <c r="V2153" t="s">
        <v>83</v>
      </c>
      <c r="W2153" t="s">
        <v>105</v>
      </c>
      <c r="X2153" t="s"/>
      <c r="Y2153" t="s">
        <v>85</v>
      </c>
      <c r="Z2153">
        <f>HYPERLINK("https://hotel-media.eclerx.com/savepage/tk_15459882275195086_sr_70.html","info")</f>
        <v/>
      </c>
      <c r="AA2153" t="n">
        <v>-6667690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/>
      <c r="AO2153" t="s"/>
      <c r="AP2153" t="n">
        <v>42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6667690</v>
      </c>
      <c r="AZ2153" t="s">
        <v>593</v>
      </c>
      <c r="BA2153" t="s"/>
      <c r="BB2153" t="n">
        <v>7323285</v>
      </c>
      <c r="BC2153" t="n">
        <v>42.63451</v>
      </c>
      <c r="BD2153" t="n">
        <v>42.63451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591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38.33</v>
      </c>
      <c r="L2154" t="s">
        <v>77</v>
      </c>
      <c r="M2154" t="s"/>
      <c r="N2154" t="s">
        <v>91</v>
      </c>
      <c r="O2154" t="s">
        <v>79</v>
      </c>
      <c r="P2154" t="s">
        <v>591</v>
      </c>
      <c r="Q2154" t="s"/>
      <c r="R2154" t="s">
        <v>117</v>
      </c>
      <c r="S2154" t="s">
        <v>200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HYPERLINK("https://hotel-media.eclerx.com/savepage/tk_15459882275195086_sr_70.html","info")</f>
        <v/>
      </c>
      <c r="AA2154" t="n">
        <v>-6667690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/>
      <c r="AO2154" t="s"/>
      <c r="AP2154" t="n">
        <v>42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6667690</v>
      </c>
      <c r="AZ2154" t="s">
        <v>593</v>
      </c>
      <c r="BA2154" t="s"/>
      <c r="BB2154" t="n">
        <v>7323285</v>
      </c>
      <c r="BC2154" t="n">
        <v>42.63451</v>
      </c>
      <c r="BD2154" t="n">
        <v>42.63451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591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38.33</v>
      </c>
      <c r="L2155" t="s">
        <v>77</v>
      </c>
      <c r="M2155" t="s"/>
      <c r="N2155" t="s">
        <v>603</v>
      </c>
      <c r="O2155" t="s">
        <v>317</v>
      </c>
      <c r="P2155" t="s">
        <v>591</v>
      </c>
      <c r="Q2155" t="s"/>
      <c r="R2155" t="s">
        <v>117</v>
      </c>
      <c r="S2155" t="s">
        <v>200</v>
      </c>
      <c r="T2155" t="s">
        <v>82</v>
      </c>
      <c r="U2155" t="s"/>
      <c r="V2155" t="s">
        <v>83</v>
      </c>
      <c r="W2155" t="s">
        <v>105</v>
      </c>
      <c r="X2155" t="s"/>
      <c r="Y2155" t="s">
        <v>85</v>
      </c>
      <c r="Z2155">
        <f>HYPERLINK("https://hotel-media.eclerx.com/savepage/tk_15459882275195086_sr_70.html","info")</f>
        <v/>
      </c>
      <c r="AA2155" t="n">
        <v>-6667690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/>
      <c r="AO2155" t="s"/>
      <c r="AP2155" t="n">
        <v>42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6667690</v>
      </c>
      <c r="AZ2155" t="s">
        <v>593</v>
      </c>
      <c r="BA2155" t="s"/>
      <c r="BB2155" t="n">
        <v>7323285</v>
      </c>
      <c r="BC2155" t="n">
        <v>42.63451</v>
      </c>
      <c r="BD2155" t="n">
        <v>42.63451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591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40</v>
      </c>
      <c r="L2156" t="s">
        <v>77</v>
      </c>
      <c r="M2156" t="s"/>
      <c r="N2156" t="s">
        <v>604</v>
      </c>
      <c r="O2156" t="s">
        <v>79</v>
      </c>
      <c r="P2156" t="s">
        <v>591</v>
      </c>
      <c r="Q2156" t="s"/>
      <c r="R2156" t="s">
        <v>117</v>
      </c>
      <c r="S2156" t="s">
        <v>352</v>
      </c>
      <c r="T2156" t="s">
        <v>82</v>
      </c>
      <c r="U2156" t="s"/>
      <c r="V2156" t="s">
        <v>83</v>
      </c>
      <c r="W2156" t="s">
        <v>105</v>
      </c>
      <c r="X2156" t="s"/>
      <c r="Y2156" t="s">
        <v>85</v>
      </c>
      <c r="Z2156">
        <f>HYPERLINK("https://hotel-media.eclerx.com/savepage/tk_15459882275195086_sr_70.html","info")</f>
        <v/>
      </c>
      <c r="AA2156" t="n">
        <v>-6667690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/>
      <c r="AO2156" t="s"/>
      <c r="AP2156" t="n">
        <v>42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6667690</v>
      </c>
      <c r="AZ2156" t="s">
        <v>593</v>
      </c>
      <c r="BA2156" t="s"/>
      <c r="BB2156" t="n">
        <v>7323285</v>
      </c>
      <c r="BC2156" t="n">
        <v>42.63451</v>
      </c>
      <c r="BD2156" t="n">
        <v>42.63451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591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41.33</v>
      </c>
      <c r="L2157" t="s">
        <v>77</v>
      </c>
      <c r="M2157" t="s"/>
      <c r="N2157" t="s">
        <v>601</v>
      </c>
      <c r="O2157" t="s">
        <v>317</v>
      </c>
      <c r="P2157" t="s">
        <v>591</v>
      </c>
      <c r="Q2157" t="s"/>
      <c r="R2157" t="s">
        <v>117</v>
      </c>
      <c r="S2157" t="s">
        <v>125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HYPERLINK("https://hotel-media.eclerx.com/savepage/tk_15459882275195086_sr_70.html","info")</f>
        <v/>
      </c>
      <c r="AA2157" t="n">
        <v>-6667690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/>
      <c r="AO2157" t="s"/>
      <c r="AP2157" t="n">
        <v>42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6667690</v>
      </c>
      <c r="AZ2157" t="s">
        <v>593</v>
      </c>
      <c r="BA2157" t="s"/>
      <c r="BB2157" t="n">
        <v>7323285</v>
      </c>
      <c r="BC2157" t="n">
        <v>42.63451</v>
      </c>
      <c r="BD2157" t="n">
        <v>42.63451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591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42.33</v>
      </c>
      <c r="L2158" t="s">
        <v>77</v>
      </c>
      <c r="M2158" t="s"/>
      <c r="N2158" t="s">
        <v>602</v>
      </c>
      <c r="O2158" t="s">
        <v>79</v>
      </c>
      <c r="P2158" t="s">
        <v>591</v>
      </c>
      <c r="Q2158" t="s"/>
      <c r="R2158" t="s">
        <v>117</v>
      </c>
      <c r="S2158" t="s">
        <v>269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HYPERLINK("https://hotel-media.eclerx.com/savepage/tk_15459882275195086_sr_70.html","info")</f>
        <v/>
      </c>
      <c r="AA2158" t="n">
        <v>-6667690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/>
      <c r="AO2158" t="s"/>
      <c r="AP2158" t="n">
        <v>42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6667690</v>
      </c>
      <c r="AZ2158" t="s">
        <v>593</v>
      </c>
      <c r="BA2158" t="s"/>
      <c r="BB2158" t="n">
        <v>7323285</v>
      </c>
      <c r="BC2158" t="n">
        <v>42.63451</v>
      </c>
      <c r="BD2158" t="n">
        <v>42.63451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591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43.67</v>
      </c>
      <c r="L2159" t="s">
        <v>77</v>
      </c>
      <c r="M2159" t="s"/>
      <c r="N2159" t="s">
        <v>605</v>
      </c>
      <c r="O2159" t="s">
        <v>79</v>
      </c>
      <c r="P2159" t="s">
        <v>591</v>
      </c>
      <c r="Q2159" t="s"/>
      <c r="R2159" t="s">
        <v>117</v>
      </c>
      <c r="S2159" t="s">
        <v>289</v>
      </c>
      <c r="T2159" t="s">
        <v>82</v>
      </c>
      <c r="U2159" t="s"/>
      <c r="V2159" t="s">
        <v>83</v>
      </c>
      <c r="W2159" t="s">
        <v>105</v>
      </c>
      <c r="X2159" t="s"/>
      <c r="Y2159" t="s">
        <v>85</v>
      </c>
      <c r="Z2159">
        <f>HYPERLINK("https://hotel-media.eclerx.com/savepage/tk_15459882275195086_sr_70.html","info")</f>
        <v/>
      </c>
      <c r="AA2159" t="n">
        <v>-6667690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/>
      <c r="AO2159" t="s"/>
      <c r="AP2159" t="n">
        <v>42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6667690</v>
      </c>
      <c r="AZ2159" t="s">
        <v>593</v>
      </c>
      <c r="BA2159" t="s"/>
      <c r="BB2159" t="n">
        <v>7323285</v>
      </c>
      <c r="BC2159" t="n">
        <v>42.63451</v>
      </c>
      <c r="BD2159" t="n">
        <v>42.63451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591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44.33</v>
      </c>
      <c r="L2160" t="s">
        <v>77</v>
      </c>
      <c r="M2160" t="s"/>
      <c r="N2160" t="s">
        <v>606</v>
      </c>
      <c r="O2160" t="s">
        <v>317</v>
      </c>
      <c r="P2160" t="s">
        <v>591</v>
      </c>
      <c r="Q2160" t="s"/>
      <c r="R2160" t="s">
        <v>117</v>
      </c>
      <c r="S2160" t="s">
        <v>216</v>
      </c>
      <c r="T2160" t="s">
        <v>82</v>
      </c>
      <c r="U2160" t="s"/>
      <c r="V2160" t="s">
        <v>83</v>
      </c>
      <c r="W2160" t="s">
        <v>105</v>
      </c>
      <c r="X2160" t="s"/>
      <c r="Y2160" t="s">
        <v>85</v>
      </c>
      <c r="Z2160">
        <f>HYPERLINK("https://hotel-media.eclerx.com/savepage/tk_15459882275195086_sr_70.html","info")</f>
        <v/>
      </c>
      <c r="AA2160" t="n">
        <v>-6667690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/>
      <c r="AO2160" t="s"/>
      <c r="AP2160" t="n">
        <v>42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6667690</v>
      </c>
      <c r="AZ2160" t="s">
        <v>593</v>
      </c>
      <c r="BA2160" t="s"/>
      <c r="BB2160" t="n">
        <v>7323285</v>
      </c>
      <c r="BC2160" t="n">
        <v>42.63451</v>
      </c>
      <c r="BD2160" t="n">
        <v>42.63451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591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47</v>
      </c>
      <c r="L2161" t="s">
        <v>77</v>
      </c>
      <c r="M2161" t="s"/>
      <c r="N2161" t="s">
        <v>607</v>
      </c>
      <c r="O2161" t="s">
        <v>79</v>
      </c>
      <c r="P2161" t="s">
        <v>591</v>
      </c>
      <c r="Q2161" t="s"/>
      <c r="R2161" t="s">
        <v>117</v>
      </c>
      <c r="S2161" t="s">
        <v>345</v>
      </c>
      <c r="T2161" t="s">
        <v>82</v>
      </c>
      <c r="U2161" t="s"/>
      <c r="V2161" t="s">
        <v>83</v>
      </c>
      <c r="W2161" t="s">
        <v>105</v>
      </c>
      <c r="X2161" t="s"/>
      <c r="Y2161" t="s">
        <v>85</v>
      </c>
      <c r="Z2161">
        <f>HYPERLINK("https://hotel-media.eclerx.com/savepage/tk_15459882275195086_sr_70.html","info")</f>
        <v/>
      </c>
      <c r="AA2161" t="n">
        <v>-6667690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/>
      <c r="AO2161" t="s"/>
      <c r="AP2161" t="n">
        <v>42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6667690</v>
      </c>
      <c r="AZ2161" t="s">
        <v>593</v>
      </c>
      <c r="BA2161" t="s"/>
      <c r="BB2161" t="n">
        <v>7323285</v>
      </c>
      <c r="BC2161" t="n">
        <v>42.63451</v>
      </c>
      <c r="BD2161" t="n">
        <v>42.63451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591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47.67</v>
      </c>
      <c r="L2162" t="s">
        <v>77</v>
      </c>
      <c r="M2162" t="s"/>
      <c r="N2162" t="s">
        <v>99</v>
      </c>
      <c r="O2162" t="s">
        <v>79</v>
      </c>
      <c r="P2162" t="s">
        <v>591</v>
      </c>
      <c r="Q2162" t="s"/>
      <c r="R2162" t="s">
        <v>117</v>
      </c>
      <c r="S2162" t="s">
        <v>128</v>
      </c>
      <c r="T2162" t="s">
        <v>82</v>
      </c>
      <c r="U2162" t="s"/>
      <c r="V2162" t="s">
        <v>83</v>
      </c>
      <c r="W2162" t="s">
        <v>105</v>
      </c>
      <c r="X2162" t="s"/>
      <c r="Y2162" t="s">
        <v>85</v>
      </c>
      <c r="Z2162">
        <f>HYPERLINK("https://hotel-media.eclerx.com/savepage/tk_15459882275195086_sr_70.html","info")</f>
        <v/>
      </c>
      <c r="AA2162" t="n">
        <v>-6667690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/>
      <c r="AO2162" t="s"/>
      <c r="AP2162" t="n">
        <v>42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6667690</v>
      </c>
      <c r="AZ2162" t="s">
        <v>593</v>
      </c>
      <c r="BA2162" t="s"/>
      <c r="BB2162" t="n">
        <v>7323285</v>
      </c>
      <c r="BC2162" t="n">
        <v>42.63451</v>
      </c>
      <c r="BD2162" t="n">
        <v>42.63451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591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48.67</v>
      </c>
      <c r="L2163" t="s">
        <v>77</v>
      </c>
      <c r="M2163" t="s"/>
      <c r="N2163" t="s">
        <v>608</v>
      </c>
      <c r="O2163" t="s">
        <v>79</v>
      </c>
      <c r="P2163" t="s">
        <v>591</v>
      </c>
      <c r="Q2163" t="s"/>
      <c r="R2163" t="s">
        <v>117</v>
      </c>
      <c r="S2163" t="s">
        <v>188</v>
      </c>
      <c r="T2163" t="s">
        <v>82</v>
      </c>
      <c r="U2163" t="s"/>
      <c r="V2163" t="s">
        <v>83</v>
      </c>
      <c r="W2163" t="s">
        <v>105</v>
      </c>
      <c r="X2163" t="s"/>
      <c r="Y2163" t="s">
        <v>85</v>
      </c>
      <c r="Z2163">
        <f>HYPERLINK("https://hotel-media.eclerx.com/savepage/tk_15459882275195086_sr_70.html","info")</f>
        <v/>
      </c>
      <c r="AA2163" t="n">
        <v>-6667690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/>
      <c r="AO2163" t="s"/>
      <c r="AP2163" t="n">
        <v>42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6667690</v>
      </c>
      <c r="AZ2163" t="s">
        <v>593</v>
      </c>
      <c r="BA2163" t="s"/>
      <c r="BB2163" t="n">
        <v>7323285</v>
      </c>
      <c r="BC2163" t="n">
        <v>42.63451</v>
      </c>
      <c r="BD2163" t="n">
        <v>42.63451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591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48.67</v>
      </c>
      <c r="L2164" t="s">
        <v>77</v>
      </c>
      <c r="M2164" t="s"/>
      <c r="N2164" t="s">
        <v>609</v>
      </c>
      <c r="O2164" t="s">
        <v>79</v>
      </c>
      <c r="P2164" t="s">
        <v>591</v>
      </c>
      <c r="Q2164" t="s"/>
      <c r="R2164" t="s">
        <v>117</v>
      </c>
      <c r="S2164" t="s">
        <v>188</v>
      </c>
      <c r="T2164" t="s">
        <v>82</v>
      </c>
      <c r="U2164" t="s"/>
      <c r="V2164" t="s">
        <v>83</v>
      </c>
      <c r="W2164" t="s">
        <v>105</v>
      </c>
      <c r="X2164" t="s"/>
      <c r="Y2164" t="s">
        <v>85</v>
      </c>
      <c r="Z2164">
        <f>HYPERLINK("https://hotel-media.eclerx.com/savepage/tk_15459882275195086_sr_70.html","info")</f>
        <v/>
      </c>
      <c r="AA2164" t="n">
        <v>-6667690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/>
      <c r="AO2164" t="s"/>
      <c r="AP2164" t="n">
        <v>42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6667690</v>
      </c>
      <c r="AZ2164" t="s">
        <v>593</v>
      </c>
      <c r="BA2164" t="s"/>
      <c r="BB2164" t="n">
        <v>7323285</v>
      </c>
      <c r="BC2164" t="n">
        <v>42.63451</v>
      </c>
      <c r="BD2164" t="n">
        <v>42.63451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591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49.67</v>
      </c>
      <c r="L2165" t="s">
        <v>77</v>
      </c>
      <c r="M2165" t="s"/>
      <c r="N2165" t="s">
        <v>607</v>
      </c>
      <c r="O2165" t="s">
        <v>79</v>
      </c>
      <c r="P2165" t="s">
        <v>591</v>
      </c>
      <c r="Q2165" t="s"/>
      <c r="R2165" t="s">
        <v>117</v>
      </c>
      <c r="S2165" t="s">
        <v>111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HYPERLINK("https://hotel-media.eclerx.com/savepage/tk_15459882275195086_sr_70.html","info")</f>
        <v/>
      </c>
      <c r="AA2165" t="n">
        <v>-6667690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/>
      <c r="AO2165" t="s"/>
      <c r="AP2165" t="n">
        <v>42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6667690</v>
      </c>
      <c r="AZ2165" t="s">
        <v>593</v>
      </c>
      <c r="BA2165" t="s"/>
      <c r="BB2165" t="n">
        <v>7323285</v>
      </c>
      <c r="BC2165" t="n">
        <v>42.63451</v>
      </c>
      <c r="BD2165" t="n">
        <v>42.63451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591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50.33</v>
      </c>
      <c r="L2166" t="s">
        <v>77</v>
      </c>
      <c r="M2166" t="s"/>
      <c r="N2166" t="s">
        <v>99</v>
      </c>
      <c r="O2166" t="s">
        <v>79</v>
      </c>
      <c r="P2166" t="s">
        <v>591</v>
      </c>
      <c r="Q2166" t="s"/>
      <c r="R2166" t="s">
        <v>117</v>
      </c>
      <c r="S2166" t="s">
        <v>129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HYPERLINK("https://hotel-media.eclerx.com/savepage/tk_15459882275195086_sr_70.html","info")</f>
        <v/>
      </c>
      <c r="AA2166" t="n">
        <v>-6667690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/>
      <c r="AO2166" t="s"/>
      <c r="AP2166" t="n">
        <v>42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6667690</v>
      </c>
      <c r="AZ2166" t="s">
        <v>593</v>
      </c>
      <c r="BA2166" t="s"/>
      <c r="BB2166" t="n">
        <v>7323285</v>
      </c>
      <c r="BC2166" t="n">
        <v>42.63451</v>
      </c>
      <c r="BD2166" t="n">
        <v>42.63451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591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53.33</v>
      </c>
      <c r="L2167" t="s">
        <v>77</v>
      </c>
      <c r="M2167" t="s"/>
      <c r="N2167" t="s">
        <v>610</v>
      </c>
      <c r="O2167" t="s">
        <v>79</v>
      </c>
      <c r="P2167" t="s">
        <v>591</v>
      </c>
      <c r="Q2167" t="s"/>
      <c r="R2167" t="s">
        <v>117</v>
      </c>
      <c r="S2167" t="s">
        <v>297</v>
      </c>
      <c r="T2167" t="s">
        <v>82</v>
      </c>
      <c r="U2167" t="s"/>
      <c r="V2167" t="s">
        <v>83</v>
      </c>
      <c r="W2167" t="s">
        <v>105</v>
      </c>
      <c r="X2167" t="s"/>
      <c r="Y2167" t="s">
        <v>85</v>
      </c>
      <c r="Z2167">
        <f>HYPERLINK("https://hotel-media.eclerx.com/savepage/tk_15459882275195086_sr_70.html","info")</f>
        <v/>
      </c>
      <c r="AA2167" t="n">
        <v>-6667690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/>
      <c r="AO2167" t="s"/>
      <c r="AP2167" t="n">
        <v>42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6667690</v>
      </c>
      <c r="AZ2167" t="s">
        <v>593</v>
      </c>
      <c r="BA2167" t="s"/>
      <c r="BB2167" t="n">
        <v>7323285</v>
      </c>
      <c r="BC2167" t="n">
        <v>42.63451</v>
      </c>
      <c r="BD2167" t="n">
        <v>42.63451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591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65.33</v>
      </c>
      <c r="L2168" t="s">
        <v>77</v>
      </c>
      <c r="M2168" t="s"/>
      <c r="N2168" t="s">
        <v>611</v>
      </c>
      <c r="O2168" t="s">
        <v>79</v>
      </c>
      <c r="P2168" t="s">
        <v>591</v>
      </c>
      <c r="Q2168" t="s"/>
      <c r="R2168" t="s">
        <v>117</v>
      </c>
      <c r="S2168" t="s">
        <v>371</v>
      </c>
      <c r="T2168" t="s">
        <v>82</v>
      </c>
      <c r="U2168" t="s"/>
      <c r="V2168" t="s">
        <v>83</v>
      </c>
      <c r="W2168" t="s">
        <v>105</v>
      </c>
      <c r="X2168" t="s"/>
      <c r="Y2168" t="s">
        <v>85</v>
      </c>
      <c r="Z2168">
        <f>HYPERLINK("https://hotel-media.eclerx.com/savepage/tk_15459882275195086_sr_70.html","info")</f>
        <v/>
      </c>
      <c r="AA2168" t="n">
        <v>-6667690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/>
      <c r="AO2168" t="s"/>
      <c r="AP2168" t="n">
        <v>42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6667690</v>
      </c>
      <c r="AZ2168" t="s">
        <v>593</v>
      </c>
      <c r="BA2168" t="s"/>
      <c r="BB2168" t="n">
        <v>7323285</v>
      </c>
      <c r="BC2168" t="n">
        <v>42.63451</v>
      </c>
      <c r="BD2168" t="n">
        <v>42.63451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591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65.67</v>
      </c>
      <c r="L2169" t="s">
        <v>77</v>
      </c>
      <c r="M2169" t="s"/>
      <c r="N2169" t="s">
        <v>612</v>
      </c>
      <c r="O2169" t="s">
        <v>79</v>
      </c>
      <c r="P2169" t="s">
        <v>591</v>
      </c>
      <c r="Q2169" t="s"/>
      <c r="R2169" t="s">
        <v>117</v>
      </c>
      <c r="S2169" t="s">
        <v>194</v>
      </c>
      <c r="T2169" t="s">
        <v>82</v>
      </c>
      <c r="U2169" t="s"/>
      <c r="V2169" t="s">
        <v>83</v>
      </c>
      <c r="W2169" t="s">
        <v>105</v>
      </c>
      <c r="X2169" t="s"/>
      <c r="Y2169" t="s">
        <v>85</v>
      </c>
      <c r="Z2169">
        <f>HYPERLINK("https://hotel-media.eclerx.com/savepage/tk_15459882275195086_sr_70.html","info")</f>
        <v/>
      </c>
      <c r="AA2169" t="n">
        <v>-6667690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/>
      <c r="AO2169" t="s"/>
      <c r="AP2169" t="n">
        <v>42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6667690</v>
      </c>
      <c r="AZ2169" t="s">
        <v>593</v>
      </c>
      <c r="BA2169" t="s"/>
      <c r="BB2169" t="n">
        <v>7323285</v>
      </c>
      <c r="BC2169" t="n">
        <v>42.63451</v>
      </c>
      <c r="BD2169" t="n">
        <v>42.63451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591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70</v>
      </c>
      <c r="L2170" t="s">
        <v>77</v>
      </c>
      <c r="M2170" t="s"/>
      <c r="N2170" t="s">
        <v>612</v>
      </c>
      <c r="O2170" t="s">
        <v>79</v>
      </c>
      <c r="P2170" t="s">
        <v>591</v>
      </c>
      <c r="Q2170" t="s"/>
      <c r="R2170" t="s">
        <v>117</v>
      </c>
      <c r="S2170" t="s">
        <v>613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HYPERLINK("https://hotel-media.eclerx.com/savepage/tk_15459882275195086_sr_70.html","info")</f>
        <v/>
      </c>
      <c r="AA2170" t="n">
        <v>-6667690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/>
      <c r="AO2170" t="s"/>
      <c r="AP2170" t="n">
        <v>42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6667690</v>
      </c>
      <c r="AZ2170" t="s">
        <v>593</v>
      </c>
      <c r="BA2170" t="s"/>
      <c r="BB2170" t="n">
        <v>7323285</v>
      </c>
      <c r="BC2170" t="n">
        <v>42.63451</v>
      </c>
      <c r="BD2170" t="n">
        <v>42.63451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591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73</v>
      </c>
      <c r="L2171" t="s">
        <v>77</v>
      </c>
      <c r="M2171" t="s"/>
      <c r="N2171" t="s">
        <v>612</v>
      </c>
      <c r="O2171" t="s">
        <v>79</v>
      </c>
      <c r="P2171" t="s">
        <v>591</v>
      </c>
      <c r="Q2171" t="s"/>
      <c r="R2171" t="s">
        <v>117</v>
      </c>
      <c r="S2171" t="s">
        <v>515</v>
      </c>
      <c r="T2171" t="s">
        <v>82</v>
      </c>
      <c r="U2171" t="s"/>
      <c r="V2171" t="s">
        <v>83</v>
      </c>
      <c r="W2171" t="s">
        <v>105</v>
      </c>
      <c r="X2171" t="s"/>
      <c r="Y2171" t="s">
        <v>85</v>
      </c>
      <c r="Z2171">
        <f>HYPERLINK("https://hotel-media.eclerx.com/savepage/tk_15459882275195086_sr_70.html","info")</f>
        <v/>
      </c>
      <c r="AA2171" t="n">
        <v>-6667690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/>
      <c r="AO2171" t="s"/>
      <c r="AP2171" t="n">
        <v>42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6667690</v>
      </c>
      <c r="AZ2171" t="s">
        <v>593</v>
      </c>
      <c r="BA2171" t="s"/>
      <c r="BB2171" t="n">
        <v>7323285</v>
      </c>
      <c r="BC2171" t="n">
        <v>42.63451</v>
      </c>
      <c r="BD2171" t="n">
        <v>42.63451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591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77.33</v>
      </c>
      <c r="L2172" t="s">
        <v>77</v>
      </c>
      <c r="M2172" t="s"/>
      <c r="N2172" t="s">
        <v>614</v>
      </c>
      <c r="O2172" t="s">
        <v>79</v>
      </c>
      <c r="P2172" t="s">
        <v>591</v>
      </c>
      <c r="Q2172" t="s"/>
      <c r="R2172" t="s">
        <v>117</v>
      </c>
      <c r="S2172" t="s">
        <v>375</v>
      </c>
      <c r="T2172" t="s">
        <v>82</v>
      </c>
      <c r="U2172" t="s"/>
      <c r="V2172" t="s">
        <v>83</v>
      </c>
      <c r="W2172" t="s">
        <v>105</v>
      </c>
      <c r="X2172" t="s"/>
      <c r="Y2172" t="s">
        <v>85</v>
      </c>
      <c r="Z2172">
        <f>HYPERLINK("https://hotel-media.eclerx.com/savepage/tk_15459882275195086_sr_70.html","info")</f>
        <v/>
      </c>
      <c r="AA2172" t="n">
        <v>-6667690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/>
      <c r="AO2172" t="s"/>
      <c r="AP2172" t="n">
        <v>42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6667690</v>
      </c>
      <c r="AZ2172" t="s">
        <v>593</v>
      </c>
      <c r="BA2172" t="s"/>
      <c r="BB2172" t="n">
        <v>7323285</v>
      </c>
      <c r="BC2172" t="n">
        <v>42.63451</v>
      </c>
      <c r="BD2172" t="n">
        <v>42.63451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591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77.67</v>
      </c>
      <c r="L2173" t="s">
        <v>77</v>
      </c>
      <c r="M2173" t="s"/>
      <c r="N2173" t="s">
        <v>612</v>
      </c>
      <c r="O2173" t="s">
        <v>79</v>
      </c>
      <c r="P2173" t="s">
        <v>591</v>
      </c>
      <c r="Q2173" t="s"/>
      <c r="R2173" t="s">
        <v>117</v>
      </c>
      <c r="S2173" t="s">
        <v>521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HYPERLINK("https://hotel-media.eclerx.com/savepage/tk_15459882275195086_sr_70.html","info")</f>
        <v/>
      </c>
      <c r="AA2173" t="n">
        <v>-6667690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/>
      <c r="AO2173" t="s"/>
      <c r="AP2173" t="n">
        <v>42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6667690</v>
      </c>
      <c r="AZ2173" t="s">
        <v>593</v>
      </c>
      <c r="BA2173" t="s"/>
      <c r="BB2173" t="n">
        <v>7323285</v>
      </c>
      <c r="BC2173" t="n">
        <v>42.63451</v>
      </c>
      <c r="BD2173" t="n">
        <v>42.63451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591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114.67</v>
      </c>
      <c r="L2174" t="s">
        <v>77</v>
      </c>
      <c r="M2174" t="s"/>
      <c r="N2174" t="s">
        <v>572</v>
      </c>
      <c r="O2174" t="s">
        <v>79</v>
      </c>
      <c r="P2174" t="s">
        <v>591</v>
      </c>
      <c r="Q2174" t="s"/>
      <c r="R2174" t="s">
        <v>117</v>
      </c>
      <c r="S2174" t="s">
        <v>615</v>
      </c>
      <c r="T2174" t="s">
        <v>82</v>
      </c>
      <c r="U2174" t="s"/>
      <c r="V2174" t="s">
        <v>83</v>
      </c>
      <c r="W2174" t="s">
        <v>105</v>
      </c>
      <c r="X2174" t="s"/>
      <c r="Y2174" t="s">
        <v>85</v>
      </c>
      <c r="Z2174">
        <f>HYPERLINK("https://hotel-media.eclerx.com/savepage/tk_15459882275195086_sr_70.html","info")</f>
        <v/>
      </c>
      <c r="AA2174" t="n">
        <v>-6667690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/>
      <c r="AO2174" t="s"/>
      <c r="AP2174" t="n">
        <v>42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6667690</v>
      </c>
      <c r="AZ2174" t="s">
        <v>593</v>
      </c>
      <c r="BA2174" t="s"/>
      <c r="BB2174" t="n">
        <v>7323285</v>
      </c>
      <c r="BC2174" t="n">
        <v>42.63451</v>
      </c>
      <c r="BD2174" t="n">
        <v>42.63451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591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127.33</v>
      </c>
      <c r="L2175" t="s">
        <v>77</v>
      </c>
      <c r="M2175" t="s"/>
      <c r="N2175" t="s">
        <v>572</v>
      </c>
      <c r="O2175" t="s">
        <v>79</v>
      </c>
      <c r="P2175" t="s">
        <v>591</v>
      </c>
      <c r="Q2175" t="s"/>
      <c r="R2175" t="s">
        <v>117</v>
      </c>
      <c r="S2175" t="s">
        <v>616</v>
      </c>
      <c r="T2175" t="s">
        <v>82</v>
      </c>
      <c r="U2175" t="s"/>
      <c r="V2175" t="s">
        <v>83</v>
      </c>
      <c r="W2175" t="s">
        <v>105</v>
      </c>
      <c r="X2175" t="s"/>
      <c r="Y2175" t="s">
        <v>85</v>
      </c>
      <c r="Z2175">
        <f>HYPERLINK("https://hotel-media.eclerx.com/savepage/tk_15459882275195086_sr_70.html","info")</f>
        <v/>
      </c>
      <c r="AA2175" t="n">
        <v>-6667690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/>
      <c r="AO2175" t="s"/>
      <c r="AP2175" t="n">
        <v>42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6667690</v>
      </c>
      <c r="AZ2175" t="s">
        <v>593</v>
      </c>
      <c r="BA2175" t="s"/>
      <c r="BB2175" t="n">
        <v>7323285</v>
      </c>
      <c r="BC2175" t="n">
        <v>42.63451</v>
      </c>
      <c r="BD2175" t="n">
        <v>42.63451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591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132</v>
      </c>
      <c r="L2176" t="s">
        <v>77</v>
      </c>
      <c r="M2176" t="s"/>
      <c r="N2176" t="s">
        <v>572</v>
      </c>
      <c r="O2176" t="s">
        <v>79</v>
      </c>
      <c r="P2176" t="s">
        <v>591</v>
      </c>
      <c r="Q2176" t="s"/>
      <c r="R2176" t="s">
        <v>117</v>
      </c>
      <c r="S2176" t="s">
        <v>617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HYPERLINK("https://hotel-media.eclerx.com/savepage/tk_15459882275195086_sr_70.html","info")</f>
        <v/>
      </c>
      <c r="AA2176" t="n">
        <v>-6667690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/>
      <c r="AO2176" t="s"/>
      <c r="AP2176" t="n">
        <v>42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6667690</v>
      </c>
      <c r="AZ2176" t="s">
        <v>593</v>
      </c>
      <c r="BA2176" t="s"/>
      <c r="BB2176" t="n">
        <v>7323285</v>
      </c>
      <c r="BC2176" t="n">
        <v>42.63451</v>
      </c>
      <c r="BD2176" t="n">
        <v>42.63451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621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67.33</v>
      </c>
      <c r="L2177" t="s">
        <v>77</v>
      </c>
      <c r="M2177" t="s"/>
      <c r="N2177" t="s">
        <v>232</v>
      </c>
      <c r="O2177" t="s">
        <v>79</v>
      </c>
      <c r="P2177" t="s">
        <v>621</v>
      </c>
      <c r="Q2177" t="s"/>
      <c r="R2177" t="s">
        <v>162</v>
      </c>
      <c r="S2177" t="s">
        <v>276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HYPERLINK("https://hotel-media.eclerx.com/savepage/tk_15459880482700403_sr_70.html","info")</f>
        <v/>
      </c>
      <c r="AA2177" t="n">
        <v>-2329271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106</v>
      </c>
      <c r="AL2177" t="s"/>
      <c r="AM2177" t="s"/>
      <c r="AN2177" t="s"/>
      <c r="AO2177" t="s"/>
      <c r="AP2177" t="n">
        <v>4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2329271</v>
      </c>
      <c r="AZ2177" t="s">
        <v>622</v>
      </c>
      <c r="BA2177" t="s"/>
      <c r="BB2177" t="n">
        <v>316472</v>
      </c>
      <c r="BC2177" t="n">
        <v>42.7</v>
      </c>
      <c r="BD2177" t="n">
        <v>42.7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621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75.33</v>
      </c>
      <c r="L2178" t="s">
        <v>77</v>
      </c>
      <c r="M2178" t="s"/>
      <c r="N2178" t="s">
        <v>232</v>
      </c>
      <c r="O2178" t="s">
        <v>79</v>
      </c>
      <c r="P2178" t="s">
        <v>621</v>
      </c>
      <c r="Q2178" t="s"/>
      <c r="R2178" t="s">
        <v>162</v>
      </c>
      <c r="S2178" t="s">
        <v>505</v>
      </c>
      <c r="T2178" t="s">
        <v>82</v>
      </c>
      <c r="U2178" t="s"/>
      <c r="V2178" t="s">
        <v>83</v>
      </c>
      <c r="W2178" t="s">
        <v>105</v>
      </c>
      <c r="X2178" t="s"/>
      <c r="Y2178" t="s">
        <v>85</v>
      </c>
      <c r="Z2178">
        <f>HYPERLINK("https://hotel-media.eclerx.com/savepage/tk_15459880482700403_sr_70.html","info")</f>
        <v/>
      </c>
      <c r="AA2178" t="n">
        <v>-2329271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106</v>
      </c>
      <c r="AL2178" t="s"/>
      <c r="AM2178" t="s"/>
      <c r="AN2178" t="s"/>
      <c r="AO2178" t="s"/>
      <c r="AP2178" t="n">
        <v>4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2329271</v>
      </c>
      <c r="AZ2178" t="s">
        <v>622</v>
      </c>
      <c r="BA2178" t="s"/>
      <c r="BB2178" t="n">
        <v>316472</v>
      </c>
      <c r="BC2178" t="n">
        <v>42.7</v>
      </c>
      <c r="BD2178" t="n">
        <v>42.7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621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75.67</v>
      </c>
      <c r="L2179" t="s">
        <v>77</v>
      </c>
      <c r="M2179" t="s"/>
      <c r="N2179" t="s">
        <v>234</v>
      </c>
      <c r="O2179" t="s">
        <v>79</v>
      </c>
      <c r="P2179" t="s">
        <v>621</v>
      </c>
      <c r="Q2179" t="s"/>
      <c r="R2179" t="s">
        <v>162</v>
      </c>
      <c r="S2179" t="s">
        <v>307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HYPERLINK("https://hotel-media.eclerx.com/savepage/tk_15459880482700403_sr_70.html","info")</f>
        <v/>
      </c>
      <c r="AA2179" t="n">
        <v>-2329271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106</v>
      </c>
      <c r="AL2179" t="s"/>
      <c r="AM2179" t="s"/>
      <c r="AN2179" t="s"/>
      <c r="AO2179" t="s"/>
      <c r="AP2179" t="n">
        <v>4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2329271</v>
      </c>
      <c r="AZ2179" t="s">
        <v>622</v>
      </c>
      <c r="BA2179" t="s"/>
      <c r="BB2179" t="n">
        <v>316472</v>
      </c>
      <c r="BC2179" t="n">
        <v>42.7</v>
      </c>
      <c r="BD2179" t="n">
        <v>42.7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621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93.33</v>
      </c>
      <c r="L2180" t="s">
        <v>77</v>
      </c>
      <c r="M2180" t="s"/>
      <c r="N2180" t="s">
        <v>456</v>
      </c>
      <c r="O2180" t="s">
        <v>79</v>
      </c>
      <c r="P2180" t="s">
        <v>621</v>
      </c>
      <c r="Q2180" t="s"/>
      <c r="R2180" t="s">
        <v>162</v>
      </c>
      <c r="S2180" t="s">
        <v>623</v>
      </c>
      <c r="T2180" t="s">
        <v>82</v>
      </c>
      <c r="U2180" t="s"/>
      <c r="V2180" t="s">
        <v>83</v>
      </c>
      <c r="W2180" t="s">
        <v>105</v>
      </c>
      <c r="X2180" t="s"/>
      <c r="Y2180" t="s">
        <v>85</v>
      </c>
      <c r="Z2180">
        <f>HYPERLINK("https://hotel-media.eclerx.com/savepage/tk_15459880482700403_sr_70.html","info")</f>
        <v/>
      </c>
      <c r="AA2180" t="n">
        <v>-2329271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106</v>
      </c>
      <c r="AL2180" t="s"/>
      <c r="AM2180" t="s"/>
      <c r="AN2180" t="s"/>
      <c r="AO2180" t="s"/>
      <c r="AP2180" t="n">
        <v>4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2329271</v>
      </c>
      <c r="AZ2180" t="s">
        <v>622</v>
      </c>
      <c r="BA2180" t="s"/>
      <c r="BB2180" t="n">
        <v>316472</v>
      </c>
      <c r="BC2180" t="n">
        <v>42.7</v>
      </c>
      <c r="BD2180" t="n">
        <v>42.7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621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94</v>
      </c>
      <c r="L2181" t="s">
        <v>77</v>
      </c>
      <c r="M2181" t="s"/>
      <c r="N2181" t="s">
        <v>123</v>
      </c>
      <c r="O2181" t="s">
        <v>79</v>
      </c>
      <c r="P2181" t="s">
        <v>621</v>
      </c>
      <c r="Q2181" t="s"/>
      <c r="R2181" t="s">
        <v>162</v>
      </c>
      <c r="S2181" t="s">
        <v>624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HYPERLINK("https://hotel-media.eclerx.com/savepage/tk_15459880482700403_sr_70.html","info")</f>
        <v/>
      </c>
      <c r="AA2181" t="n">
        <v>-2329271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106</v>
      </c>
      <c r="AL2181" t="s"/>
      <c r="AM2181" t="s"/>
      <c r="AN2181" t="s"/>
      <c r="AO2181" t="s"/>
      <c r="AP2181" t="n">
        <v>4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2329271</v>
      </c>
      <c r="AZ2181" t="s">
        <v>622</v>
      </c>
      <c r="BA2181" t="s"/>
      <c r="BB2181" t="n">
        <v>316472</v>
      </c>
      <c r="BC2181" t="n">
        <v>42.7</v>
      </c>
      <c r="BD2181" t="n">
        <v>42.7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621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96</v>
      </c>
      <c r="L2182" t="s">
        <v>77</v>
      </c>
      <c r="M2182" t="s"/>
      <c r="N2182" t="s">
        <v>456</v>
      </c>
      <c r="O2182" t="s">
        <v>79</v>
      </c>
      <c r="P2182" t="s">
        <v>621</v>
      </c>
      <c r="Q2182" t="s"/>
      <c r="R2182" t="s">
        <v>162</v>
      </c>
      <c r="S2182" t="s">
        <v>625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HYPERLINK("https://hotel-media.eclerx.com/savepage/tk_15459880482700403_sr_70.html","info")</f>
        <v/>
      </c>
      <c r="AA2182" t="n">
        <v>-2329271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106</v>
      </c>
      <c r="AL2182" t="s"/>
      <c r="AM2182" t="s"/>
      <c r="AN2182" t="s"/>
      <c r="AO2182" t="s"/>
      <c r="AP2182" t="n">
        <v>4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2329271</v>
      </c>
      <c r="AZ2182" t="s">
        <v>622</v>
      </c>
      <c r="BA2182" t="s"/>
      <c r="BB2182" t="n">
        <v>316472</v>
      </c>
      <c r="BC2182" t="n">
        <v>42.7</v>
      </c>
      <c r="BD2182" t="n">
        <v>42.7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621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103.33</v>
      </c>
      <c r="L2183" t="s">
        <v>77</v>
      </c>
      <c r="M2183" t="s"/>
      <c r="N2183" t="s">
        <v>123</v>
      </c>
      <c r="O2183" t="s">
        <v>79</v>
      </c>
      <c r="P2183" t="s">
        <v>621</v>
      </c>
      <c r="Q2183" t="s"/>
      <c r="R2183" t="s">
        <v>162</v>
      </c>
      <c r="S2183" t="s">
        <v>927</v>
      </c>
      <c r="T2183" t="s">
        <v>82</v>
      </c>
      <c r="U2183" t="s"/>
      <c r="V2183" t="s">
        <v>83</v>
      </c>
      <c r="W2183" t="s">
        <v>105</v>
      </c>
      <c r="X2183" t="s"/>
      <c r="Y2183" t="s">
        <v>85</v>
      </c>
      <c r="Z2183">
        <f>HYPERLINK("https://hotel-media.eclerx.com/savepage/tk_15459880482700403_sr_70.html","info")</f>
        <v/>
      </c>
      <c r="AA2183" t="n">
        <v>-2329271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106</v>
      </c>
      <c r="AL2183" t="s"/>
      <c r="AM2183" t="s"/>
      <c r="AN2183" t="s"/>
      <c r="AO2183" t="s"/>
      <c r="AP2183" t="n">
        <v>4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2329271</v>
      </c>
      <c r="AZ2183" t="s">
        <v>622</v>
      </c>
      <c r="BA2183" t="s"/>
      <c r="BB2183" t="n">
        <v>316472</v>
      </c>
      <c r="BC2183" t="n">
        <v>42.7</v>
      </c>
      <c r="BD2183" t="n">
        <v>42.7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621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112.33</v>
      </c>
      <c r="L2184" t="s">
        <v>77</v>
      </c>
      <c r="M2184" t="s"/>
      <c r="N2184" t="s">
        <v>300</v>
      </c>
      <c r="O2184" t="s">
        <v>79</v>
      </c>
      <c r="P2184" t="s">
        <v>621</v>
      </c>
      <c r="Q2184" t="s"/>
      <c r="R2184" t="s">
        <v>162</v>
      </c>
      <c r="S2184" t="s">
        <v>626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HYPERLINK("https://hotel-media.eclerx.com/savepage/tk_15459880482700403_sr_70.html","info")</f>
        <v/>
      </c>
      <c r="AA2184" t="n">
        <v>-2329271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106</v>
      </c>
      <c r="AL2184" t="s"/>
      <c r="AM2184" t="s"/>
      <c r="AN2184" t="s"/>
      <c r="AO2184" t="s"/>
      <c r="AP2184" t="n">
        <v>4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2329271</v>
      </c>
      <c r="AZ2184" t="s">
        <v>622</v>
      </c>
      <c r="BA2184" t="s"/>
      <c r="BB2184" t="n">
        <v>316472</v>
      </c>
      <c r="BC2184" t="n">
        <v>42.7</v>
      </c>
      <c r="BD2184" t="n">
        <v>42.7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621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121.33</v>
      </c>
      <c r="L2185" t="s">
        <v>77</v>
      </c>
      <c r="M2185" t="s"/>
      <c r="N2185" t="s">
        <v>522</v>
      </c>
      <c r="O2185" t="s">
        <v>79</v>
      </c>
      <c r="P2185" t="s">
        <v>621</v>
      </c>
      <c r="Q2185" t="s"/>
      <c r="R2185" t="s">
        <v>162</v>
      </c>
      <c r="S2185" t="s">
        <v>627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HYPERLINK("https://hotel-media.eclerx.com/savepage/tk_15459880482700403_sr_70.html","info")</f>
        <v/>
      </c>
      <c r="AA2185" t="n">
        <v>-2329271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106</v>
      </c>
      <c r="AL2185" t="s"/>
      <c r="AM2185" t="s"/>
      <c r="AN2185" t="s"/>
      <c r="AO2185" t="s"/>
      <c r="AP2185" t="n">
        <v>4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2329271</v>
      </c>
      <c r="AZ2185" t="s">
        <v>622</v>
      </c>
      <c r="BA2185" t="s"/>
      <c r="BB2185" t="n">
        <v>316472</v>
      </c>
      <c r="BC2185" t="n">
        <v>42.7</v>
      </c>
      <c r="BD2185" t="n">
        <v>42.7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265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35.67</v>
      </c>
      <c r="L2186" t="s">
        <v>77</v>
      </c>
      <c r="M2186" t="s"/>
      <c r="N2186" t="s">
        <v>266</v>
      </c>
      <c r="O2186" t="s">
        <v>79</v>
      </c>
      <c r="P2186" t="s">
        <v>265</v>
      </c>
      <c r="Q2186" t="s"/>
      <c r="R2186" t="s">
        <v>117</v>
      </c>
      <c r="S2186" t="s">
        <v>267</v>
      </c>
      <c r="T2186" t="s">
        <v>82</v>
      </c>
      <c r="U2186" t="s"/>
      <c r="V2186" t="s">
        <v>83</v>
      </c>
      <c r="W2186" t="s">
        <v>105</v>
      </c>
      <c r="X2186" t="s"/>
      <c r="Y2186" t="s">
        <v>85</v>
      </c>
      <c r="Z2186">
        <f>HYPERLINK("https://hotel-media.eclerx.com/savepage/tk_15459881519241817_sr_71.html","info")</f>
        <v/>
      </c>
      <c r="AA2186" t="n">
        <v>-2329432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/>
      <c r="AO2186" t="s"/>
      <c r="AP2186" t="n">
        <v>26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2329432</v>
      </c>
      <c r="AZ2186" t="s">
        <v>268</v>
      </c>
      <c r="BA2186" t="s"/>
      <c r="BB2186" t="n">
        <v>316475</v>
      </c>
      <c r="BC2186" t="n">
        <v>42.7009</v>
      </c>
      <c r="BD2186" t="n">
        <v>42.7009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265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42.33</v>
      </c>
      <c r="L2187" t="s">
        <v>77</v>
      </c>
      <c r="M2187" t="s"/>
      <c r="N2187" t="s">
        <v>184</v>
      </c>
      <c r="O2187" t="s">
        <v>79</v>
      </c>
      <c r="P2187" t="s">
        <v>265</v>
      </c>
      <c r="Q2187" t="s"/>
      <c r="R2187" t="s">
        <v>117</v>
      </c>
      <c r="S2187" t="s">
        <v>269</v>
      </c>
      <c r="T2187" t="s">
        <v>82</v>
      </c>
      <c r="U2187" t="s"/>
      <c r="V2187" t="s">
        <v>83</v>
      </c>
      <c r="W2187" t="s">
        <v>105</v>
      </c>
      <c r="X2187" t="s"/>
      <c r="Y2187" t="s">
        <v>85</v>
      </c>
      <c r="Z2187">
        <f>HYPERLINK("https://hotel-media.eclerx.com/savepage/tk_15459881519241817_sr_71.html","info")</f>
        <v/>
      </c>
      <c r="AA2187" t="n">
        <v>-2329432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/>
      <c r="AO2187" t="s"/>
      <c r="AP2187" t="n">
        <v>26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2329432</v>
      </c>
      <c r="AZ2187" t="s">
        <v>268</v>
      </c>
      <c r="BA2187" t="s"/>
      <c r="BB2187" t="n">
        <v>316475</v>
      </c>
      <c r="BC2187" t="n">
        <v>42.7009</v>
      </c>
      <c r="BD2187" t="n">
        <v>42.7009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265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44.67</v>
      </c>
      <c r="L2188" t="s">
        <v>77</v>
      </c>
      <c r="M2188" t="s"/>
      <c r="N2188" t="s">
        <v>266</v>
      </c>
      <c r="O2188" t="s">
        <v>79</v>
      </c>
      <c r="P2188" t="s">
        <v>265</v>
      </c>
      <c r="Q2188" t="s"/>
      <c r="R2188" t="s">
        <v>117</v>
      </c>
      <c r="S2188" t="s">
        <v>263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HYPERLINK("https://hotel-media.eclerx.com/savepage/tk_15459881519241817_sr_71.html","info")</f>
        <v/>
      </c>
      <c r="AA2188" t="n">
        <v>-2329432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/>
      <c r="AO2188" t="s"/>
      <c r="AP2188" t="n">
        <v>26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2329432</v>
      </c>
      <c r="AZ2188" t="s">
        <v>268</v>
      </c>
      <c r="BA2188" t="s"/>
      <c r="BB2188" t="n">
        <v>316475</v>
      </c>
      <c r="BC2188" t="n">
        <v>42.7009</v>
      </c>
      <c r="BD2188" t="n">
        <v>42.7009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265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47.67</v>
      </c>
      <c r="L2189" t="s">
        <v>77</v>
      </c>
      <c r="M2189" t="s"/>
      <c r="N2189" t="s">
        <v>184</v>
      </c>
      <c r="O2189" t="s">
        <v>79</v>
      </c>
      <c r="P2189" t="s">
        <v>265</v>
      </c>
      <c r="Q2189" t="s"/>
      <c r="R2189" t="s">
        <v>117</v>
      </c>
      <c r="S2189" t="s">
        <v>128</v>
      </c>
      <c r="T2189" t="s">
        <v>82</v>
      </c>
      <c r="U2189" t="s"/>
      <c r="V2189" t="s">
        <v>83</v>
      </c>
      <c r="W2189" t="s">
        <v>105</v>
      </c>
      <c r="X2189" t="s"/>
      <c r="Y2189" t="s">
        <v>85</v>
      </c>
      <c r="Z2189">
        <f>HYPERLINK("https://hotel-media.eclerx.com/savepage/tk_15459881519241817_sr_71.html","info")</f>
        <v/>
      </c>
      <c r="AA2189" t="n">
        <v>-2329432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/>
      <c r="AO2189" t="s"/>
      <c r="AP2189" t="n">
        <v>26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2329432</v>
      </c>
      <c r="AZ2189" t="s">
        <v>268</v>
      </c>
      <c r="BA2189" t="s"/>
      <c r="BB2189" t="n">
        <v>316475</v>
      </c>
      <c r="BC2189" t="n">
        <v>42.7009</v>
      </c>
      <c r="BD2189" t="n">
        <v>42.7009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265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48</v>
      </c>
      <c r="L2190" t="s">
        <v>77</v>
      </c>
      <c r="M2190" t="s"/>
      <c r="N2190" t="s">
        <v>184</v>
      </c>
      <c r="O2190" t="s">
        <v>79</v>
      </c>
      <c r="P2190" t="s">
        <v>265</v>
      </c>
      <c r="Q2190" t="s"/>
      <c r="R2190" t="s">
        <v>117</v>
      </c>
      <c r="S2190" t="s">
        <v>217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HYPERLINK("https://hotel-media.eclerx.com/savepage/tk_15459881519241817_sr_71.html","info")</f>
        <v/>
      </c>
      <c r="AA2190" t="n">
        <v>-2329432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/>
      <c r="AO2190" t="s"/>
      <c r="AP2190" t="n">
        <v>26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2329432</v>
      </c>
      <c r="AZ2190" t="s">
        <v>268</v>
      </c>
      <c r="BA2190" t="s"/>
      <c r="BB2190" t="n">
        <v>316475</v>
      </c>
      <c r="BC2190" t="n">
        <v>42.7009</v>
      </c>
      <c r="BD2190" t="n">
        <v>42.7009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265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49.33</v>
      </c>
      <c r="L2191" t="s">
        <v>77</v>
      </c>
      <c r="M2191" t="s"/>
      <c r="N2191" t="s">
        <v>270</v>
      </c>
      <c r="O2191" t="s">
        <v>79</v>
      </c>
      <c r="P2191" t="s">
        <v>265</v>
      </c>
      <c r="Q2191" t="s"/>
      <c r="R2191" t="s">
        <v>117</v>
      </c>
      <c r="S2191" t="s">
        <v>271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HYPERLINK("https://hotel-media.eclerx.com/savepage/tk_15459881519241817_sr_71.html","info")</f>
        <v/>
      </c>
      <c r="AA2191" t="n">
        <v>-2329432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/>
      <c r="AO2191" t="s"/>
      <c r="AP2191" t="n">
        <v>26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2329432</v>
      </c>
      <c r="AZ2191" t="s">
        <v>268</v>
      </c>
      <c r="BA2191" t="s"/>
      <c r="BB2191" t="n">
        <v>316475</v>
      </c>
      <c r="BC2191" t="n">
        <v>42.7009</v>
      </c>
      <c r="BD2191" t="n">
        <v>42.7009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265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50.33</v>
      </c>
      <c r="L2192" t="s">
        <v>77</v>
      </c>
      <c r="M2192" t="s"/>
      <c r="N2192" t="s">
        <v>272</v>
      </c>
      <c r="O2192" t="s">
        <v>79</v>
      </c>
      <c r="P2192" t="s">
        <v>265</v>
      </c>
      <c r="Q2192" t="s"/>
      <c r="R2192" t="s">
        <v>117</v>
      </c>
      <c r="S2192" t="s">
        <v>129</v>
      </c>
      <c r="T2192" t="s">
        <v>82</v>
      </c>
      <c r="U2192" t="s"/>
      <c r="V2192" t="s">
        <v>83</v>
      </c>
      <c r="W2192" t="s">
        <v>105</v>
      </c>
      <c r="X2192" t="s"/>
      <c r="Y2192" t="s">
        <v>85</v>
      </c>
      <c r="Z2192">
        <f>HYPERLINK("https://hotel-media.eclerx.com/savepage/tk_15459881519241817_sr_71.html","info")</f>
        <v/>
      </c>
      <c r="AA2192" t="n">
        <v>-2329432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/>
      <c r="AO2192" t="s"/>
      <c r="AP2192" t="n">
        <v>26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2329432</v>
      </c>
      <c r="AZ2192" t="s">
        <v>268</v>
      </c>
      <c r="BA2192" t="s"/>
      <c r="BB2192" t="n">
        <v>316475</v>
      </c>
      <c r="BC2192" t="n">
        <v>42.7009</v>
      </c>
      <c r="BD2192" t="n">
        <v>42.7009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265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55.33</v>
      </c>
      <c r="L2193" t="s">
        <v>77</v>
      </c>
      <c r="M2193" t="s"/>
      <c r="N2193" t="s">
        <v>272</v>
      </c>
      <c r="O2193" t="s">
        <v>79</v>
      </c>
      <c r="P2193" t="s">
        <v>265</v>
      </c>
      <c r="Q2193" t="s"/>
      <c r="R2193" t="s">
        <v>117</v>
      </c>
      <c r="S2193" t="s">
        <v>273</v>
      </c>
      <c r="T2193" t="s">
        <v>82</v>
      </c>
      <c r="U2193" t="s"/>
      <c r="V2193" t="s">
        <v>83</v>
      </c>
      <c r="W2193" t="s">
        <v>105</v>
      </c>
      <c r="X2193" t="s"/>
      <c r="Y2193" t="s">
        <v>85</v>
      </c>
      <c r="Z2193">
        <f>HYPERLINK("https://hotel-media.eclerx.com/savepage/tk_15459881519241817_sr_71.html","info")</f>
        <v/>
      </c>
      <c r="AA2193" t="n">
        <v>-2329432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/>
      <c r="AO2193" t="s"/>
      <c r="AP2193" t="n">
        <v>26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2329432</v>
      </c>
      <c r="AZ2193" t="s">
        <v>268</v>
      </c>
      <c r="BA2193" t="s"/>
      <c r="BB2193" t="n">
        <v>316475</v>
      </c>
      <c r="BC2193" t="n">
        <v>42.7009</v>
      </c>
      <c r="BD2193" t="n">
        <v>42.7009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265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55.67</v>
      </c>
      <c r="L2194" t="s">
        <v>77</v>
      </c>
      <c r="M2194" t="s"/>
      <c r="N2194" t="s">
        <v>272</v>
      </c>
      <c r="O2194" t="s">
        <v>79</v>
      </c>
      <c r="P2194" t="s">
        <v>265</v>
      </c>
      <c r="Q2194" t="s"/>
      <c r="R2194" t="s">
        <v>117</v>
      </c>
      <c r="S2194" t="s">
        <v>274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HYPERLINK("https://hotel-media.eclerx.com/savepage/tk_15459881519241817_sr_71.html","info")</f>
        <v/>
      </c>
      <c r="AA2194" t="n">
        <v>-2329432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/>
      <c r="AO2194" t="s"/>
      <c r="AP2194" t="n">
        <v>26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2329432</v>
      </c>
      <c r="AZ2194" t="s">
        <v>268</v>
      </c>
      <c r="BA2194" t="s"/>
      <c r="BB2194" t="n">
        <v>316475</v>
      </c>
      <c r="BC2194" t="n">
        <v>42.7009</v>
      </c>
      <c r="BD2194" t="n">
        <v>42.7009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265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67.33</v>
      </c>
      <c r="L2195" t="s">
        <v>77</v>
      </c>
      <c r="M2195" t="s"/>
      <c r="N2195" t="s">
        <v>275</v>
      </c>
      <c r="O2195" t="s">
        <v>79</v>
      </c>
      <c r="P2195" t="s">
        <v>265</v>
      </c>
      <c r="Q2195" t="s"/>
      <c r="R2195" t="s">
        <v>117</v>
      </c>
      <c r="S2195" t="s">
        <v>276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HYPERLINK("https://hotel-media.eclerx.com/savepage/tk_15459881519241817_sr_71.html","info")</f>
        <v/>
      </c>
      <c r="AA2195" t="n">
        <v>-2329432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/>
      <c r="AO2195" t="s"/>
      <c r="AP2195" t="n">
        <v>26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2329432</v>
      </c>
      <c r="AZ2195" t="s">
        <v>268</v>
      </c>
      <c r="BA2195" t="s"/>
      <c r="BB2195" t="n">
        <v>316475</v>
      </c>
      <c r="BC2195" t="n">
        <v>42.7009</v>
      </c>
      <c r="BD2195" t="n">
        <v>42.7009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265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277</v>
      </c>
      <c r="O2196" t="s">
        <v>79</v>
      </c>
      <c r="P2196" t="s">
        <v>265</v>
      </c>
      <c r="Q2196" t="s"/>
      <c r="R2196" t="s">
        <v>117</v>
      </c>
      <c r="S2196" t="s">
        <v>278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HYPERLINK("https://hotel-media.eclerx.com/savepage/tk_15459881519241817_sr_71.html","info")</f>
        <v/>
      </c>
      <c r="AA2196" t="n">
        <v>-2329432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/>
      <c r="AO2196" t="s"/>
      <c r="AP2196" t="n">
        <v>26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2329432</v>
      </c>
      <c r="AZ2196" t="s">
        <v>268</v>
      </c>
      <c r="BA2196" t="s"/>
      <c r="BB2196" t="n">
        <v>316475</v>
      </c>
      <c r="BC2196" t="n">
        <v>42.7009</v>
      </c>
      <c r="BD2196" t="n">
        <v>42.7009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516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53.67</v>
      </c>
      <c r="L2197" t="s">
        <v>77</v>
      </c>
      <c r="M2197" t="s"/>
      <c r="N2197" t="s">
        <v>122</v>
      </c>
      <c r="O2197" t="s">
        <v>79</v>
      </c>
      <c r="P2197" t="s">
        <v>516</v>
      </c>
      <c r="Q2197" t="s"/>
      <c r="R2197" t="s">
        <v>117</v>
      </c>
      <c r="S2197" t="s">
        <v>298</v>
      </c>
      <c r="T2197" t="s">
        <v>82</v>
      </c>
      <c r="U2197" t="s"/>
      <c r="V2197" t="s">
        <v>83</v>
      </c>
      <c r="W2197" t="s">
        <v>105</v>
      </c>
      <c r="X2197" t="s"/>
      <c r="Y2197" t="s">
        <v>85</v>
      </c>
      <c r="Z2197">
        <f>HYPERLINK("https://hotel-media.eclerx.com/savepage/tk_15459881659836898_sr_71.html","info")</f>
        <v/>
      </c>
      <c r="AA2197" t="n">
        <v>-2329482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106</v>
      </c>
      <c r="AL2197" t="s"/>
      <c r="AM2197" t="s"/>
      <c r="AN2197" t="s"/>
      <c r="AO2197" t="s"/>
      <c r="AP2197" t="n">
        <v>29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2329482</v>
      </c>
      <c r="AZ2197" t="s">
        <v>517</v>
      </c>
      <c r="BA2197" t="s"/>
      <c r="BB2197" t="n">
        <v>112067</v>
      </c>
      <c r="BC2197" t="n">
        <v>42.69</v>
      </c>
      <c r="BD2197" t="n">
        <v>42.69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516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57</v>
      </c>
      <c r="L2198" t="s">
        <v>77</v>
      </c>
      <c r="M2198" t="s"/>
      <c r="N2198" t="s">
        <v>122</v>
      </c>
      <c r="O2198" t="s">
        <v>79</v>
      </c>
      <c r="P2198" t="s">
        <v>516</v>
      </c>
      <c r="Q2198" t="s"/>
      <c r="R2198" t="s">
        <v>117</v>
      </c>
      <c r="S2198" t="s">
        <v>518</v>
      </c>
      <c r="T2198" t="s">
        <v>82</v>
      </c>
      <c r="U2198" t="s"/>
      <c r="V2198" t="s">
        <v>83</v>
      </c>
      <c r="W2198" t="s">
        <v>105</v>
      </c>
      <c r="X2198" t="s"/>
      <c r="Y2198" t="s">
        <v>85</v>
      </c>
      <c r="Z2198">
        <f>HYPERLINK("https://hotel-media.eclerx.com/savepage/tk_15459881659836898_sr_71.html","info")</f>
        <v/>
      </c>
      <c r="AA2198" t="n">
        <v>-2329482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106</v>
      </c>
      <c r="AL2198" t="s"/>
      <c r="AM2198" t="s"/>
      <c r="AN2198" t="s"/>
      <c r="AO2198" t="s"/>
      <c r="AP2198" t="n">
        <v>29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2329482</v>
      </c>
      <c r="AZ2198" t="s">
        <v>517</v>
      </c>
      <c r="BA2198" t="s"/>
      <c r="BB2198" t="n">
        <v>112067</v>
      </c>
      <c r="BC2198" t="n">
        <v>42.69</v>
      </c>
      <c r="BD2198" t="n">
        <v>42.69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516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66.33</v>
      </c>
      <c r="L2199" t="s">
        <v>77</v>
      </c>
      <c r="M2199" t="s"/>
      <c r="N2199" t="s">
        <v>122</v>
      </c>
      <c r="O2199" t="s">
        <v>79</v>
      </c>
      <c r="P2199" t="s">
        <v>516</v>
      </c>
      <c r="Q2199" t="s"/>
      <c r="R2199" t="s">
        <v>117</v>
      </c>
      <c r="S2199" t="s">
        <v>519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HYPERLINK("https://hotel-media.eclerx.com/savepage/tk_15459881659836898_sr_71.html","info")</f>
        <v/>
      </c>
      <c r="AA2199" t="n">
        <v>-2329482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106</v>
      </c>
      <c r="AL2199" t="s"/>
      <c r="AM2199" t="s"/>
      <c r="AN2199" t="s"/>
      <c r="AO2199" t="s"/>
      <c r="AP2199" t="n">
        <v>29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2329482</v>
      </c>
      <c r="AZ2199" t="s">
        <v>517</v>
      </c>
      <c r="BA2199" t="s"/>
      <c r="BB2199" t="n">
        <v>112067</v>
      </c>
      <c r="BC2199" t="n">
        <v>42.69</v>
      </c>
      <c r="BD2199" t="n">
        <v>42.69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516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67</v>
      </c>
      <c r="L2200" t="s">
        <v>77</v>
      </c>
      <c r="M2200" t="s"/>
      <c r="N2200" t="s">
        <v>116</v>
      </c>
      <c r="O2200" t="s">
        <v>79</v>
      </c>
      <c r="P2200" t="s">
        <v>516</v>
      </c>
      <c r="Q2200" t="s"/>
      <c r="R2200" t="s">
        <v>117</v>
      </c>
      <c r="S2200" t="s">
        <v>491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HYPERLINK("https://hotel-media.eclerx.com/savepage/tk_15459881659836898_sr_71.html","info")</f>
        <v/>
      </c>
      <c r="AA2200" t="n">
        <v>-2329482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106</v>
      </c>
      <c r="AL2200" t="s"/>
      <c r="AM2200" t="s"/>
      <c r="AN2200" t="s"/>
      <c r="AO2200" t="s"/>
      <c r="AP2200" t="n">
        <v>29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2329482</v>
      </c>
      <c r="AZ2200" t="s">
        <v>517</v>
      </c>
      <c r="BA2200" t="s"/>
      <c r="BB2200" t="n">
        <v>112067</v>
      </c>
      <c r="BC2200" t="n">
        <v>42.69</v>
      </c>
      <c r="BD2200" t="n">
        <v>42.69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516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68.33</v>
      </c>
      <c r="L2201" t="s">
        <v>77</v>
      </c>
      <c r="M2201" t="s"/>
      <c r="N2201" t="s">
        <v>123</v>
      </c>
      <c r="O2201" t="s">
        <v>79</v>
      </c>
      <c r="P2201" t="s">
        <v>516</v>
      </c>
      <c r="Q2201" t="s"/>
      <c r="R2201" t="s">
        <v>117</v>
      </c>
      <c r="S2201" t="s">
        <v>520</v>
      </c>
      <c r="T2201" t="s">
        <v>82</v>
      </c>
      <c r="U2201" t="s"/>
      <c r="V2201" t="s">
        <v>83</v>
      </c>
      <c r="W2201" t="s">
        <v>105</v>
      </c>
      <c r="X2201" t="s"/>
      <c r="Y2201" t="s">
        <v>85</v>
      </c>
      <c r="Z2201">
        <f>HYPERLINK("https://hotel-media.eclerx.com/savepage/tk_15459881659836898_sr_71.html","info")</f>
        <v/>
      </c>
      <c r="AA2201" t="n">
        <v>-2329482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106</v>
      </c>
      <c r="AL2201" t="s"/>
      <c r="AM2201" t="s"/>
      <c r="AN2201" t="s"/>
      <c r="AO2201" t="s"/>
      <c r="AP2201" t="n">
        <v>29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2329482</v>
      </c>
      <c r="AZ2201" t="s">
        <v>517</v>
      </c>
      <c r="BA2201" t="s"/>
      <c r="BB2201" t="n">
        <v>112067</v>
      </c>
      <c r="BC2201" t="n">
        <v>42.69</v>
      </c>
      <c r="BD2201" t="n">
        <v>42.69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516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68.67</v>
      </c>
      <c r="L2202" t="s">
        <v>77</v>
      </c>
      <c r="M2202" t="s"/>
      <c r="N2202" t="s">
        <v>123</v>
      </c>
      <c r="O2202" t="s">
        <v>79</v>
      </c>
      <c r="P2202" t="s">
        <v>516</v>
      </c>
      <c r="Q2202" t="s"/>
      <c r="R2202" t="s">
        <v>117</v>
      </c>
      <c r="S2202" t="s">
        <v>283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HYPERLINK("https://hotel-media.eclerx.com/savepage/tk_15459881659836898_sr_71.html","info")</f>
        <v/>
      </c>
      <c r="AA2202" t="n">
        <v>-2329482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106</v>
      </c>
      <c r="AL2202" t="s"/>
      <c r="AM2202" t="s"/>
      <c r="AN2202" t="s"/>
      <c r="AO2202" t="s"/>
      <c r="AP2202" t="n">
        <v>29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2329482</v>
      </c>
      <c r="AZ2202" t="s">
        <v>517</v>
      </c>
      <c r="BA2202" t="s"/>
      <c r="BB2202" t="n">
        <v>112067</v>
      </c>
      <c r="BC2202" t="n">
        <v>42.69</v>
      </c>
      <c r="BD2202" t="n">
        <v>42.69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516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77.67</v>
      </c>
      <c r="L2203" t="s">
        <v>77</v>
      </c>
      <c r="M2203" t="s"/>
      <c r="N2203" t="s">
        <v>122</v>
      </c>
      <c r="O2203" t="s">
        <v>79</v>
      </c>
      <c r="P2203" t="s">
        <v>516</v>
      </c>
      <c r="Q2203" t="s"/>
      <c r="R2203" t="s">
        <v>117</v>
      </c>
      <c r="S2203" t="s">
        <v>521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HYPERLINK("https://hotel-media.eclerx.com/savepage/tk_15459881659836898_sr_71.html","info")</f>
        <v/>
      </c>
      <c r="AA2203" t="n">
        <v>-2329482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106</v>
      </c>
      <c r="AL2203" t="s"/>
      <c r="AM2203" t="s"/>
      <c r="AN2203" t="s"/>
      <c r="AO2203" t="s"/>
      <c r="AP2203" t="n">
        <v>29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2329482</v>
      </c>
      <c r="AZ2203" t="s">
        <v>517</v>
      </c>
      <c r="BA2203" t="s"/>
      <c r="BB2203" t="n">
        <v>112067</v>
      </c>
      <c r="BC2203" t="n">
        <v>42.69</v>
      </c>
      <c r="BD2203" t="n">
        <v>42.69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516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96.67</v>
      </c>
      <c r="L2204" t="s">
        <v>77</v>
      </c>
      <c r="M2204" t="s"/>
      <c r="N2204" t="s">
        <v>300</v>
      </c>
      <c r="O2204" t="s">
        <v>79</v>
      </c>
      <c r="P2204" t="s">
        <v>516</v>
      </c>
      <c r="Q2204" t="s"/>
      <c r="R2204" t="s">
        <v>117</v>
      </c>
      <c r="S2204" t="s">
        <v>163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HYPERLINK("https://hotel-media.eclerx.com/savepage/tk_15459881659836898_sr_71.html","info")</f>
        <v/>
      </c>
      <c r="AA2204" t="n">
        <v>-2329482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106</v>
      </c>
      <c r="AL2204" t="s"/>
      <c r="AM2204" t="s"/>
      <c r="AN2204" t="s"/>
      <c r="AO2204" t="s"/>
      <c r="AP2204" t="n">
        <v>29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2329482</v>
      </c>
      <c r="AZ2204" t="s">
        <v>517</v>
      </c>
      <c r="BA2204" t="s"/>
      <c r="BB2204" t="n">
        <v>112067</v>
      </c>
      <c r="BC2204" t="n">
        <v>42.69</v>
      </c>
      <c r="BD2204" t="n">
        <v>42.69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516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107.67</v>
      </c>
      <c r="L2205" t="s">
        <v>77</v>
      </c>
      <c r="M2205" t="s"/>
      <c r="N2205" t="s">
        <v>522</v>
      </c>
      <c r="O2205" t="s">
        <v>79</v>
      </c>
      <c r="P2205" t="s">
        <v>516</v>
      </c>
      <c r="Q2205" t="s"/>
      <c r="R2205" t="s">
        <v>117</v>
      </c>
      <c r="S2205" t="s">
        <v>523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HYPERLINK("https://hotel-media.eclerx.com/savepage/tk_15459881659836898_sr_71.html","info")</f>
        <v/>
      </c>
      <c r="AA2205" t="n">
        <v>-2329482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106</v>
      </c>
      <c r="AL2205" t="s"/>
      <c r="AM2205" t="s"/>
      <c r="AN2205" t="s"/>
      <c r="AO2205" t="s"/>
      <c r="AP2205" t="n">
        <v>29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2329482</v>
      </c>
      <c r="AZ2205" t="s">
        <v>517</v>
      </c>
      <c r="BA2205" t="s"/>
      <c r="BB2205" t="n">
        <v>112067</v>
      </c>
      <c r="BC2205" t="n">
        <v>42.69</v>
      </c>
      <c r="BD2205" t="n">
        <v>42.69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628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26</v>
      </c>
      <c r="L2206" t="s">
        <v>77</v>
      </c>
      <c r="M2206" t="s"/>
      <c r="N2206" t="s">
        <v>232</v>
      </c>
      <c r="O2206" t="s">
        <v>79</v>
      </c>
      <c r="P2206" t="s">
        <v>628</v>
      </c>
      <c r="Q2206" t="s"/>
      <c r="R2206" t="s">
        <v>80</v>
      </c>
      <c r="S2206" t="s">
        <v>502</v>
      </c>
      <c r="T2206" t="s">
        <v>82</v>
      </c>
      <c r="U2206" t="s"/>
      <c r="V2206" t="s">
        <v>83</v>
      </c>
      <c r="W2206" t="s">
        <v>105</v>
      </c>
      <c r="X2206" t="s"/>
      <c r="Y2206" t="s">
        <v>85</v>
      </c>
      <c r="Z2206">
        <f>HYPERLINK("https://hotel-media.eclerx.com/savepage/tk_15459881612880833_sr_71.html","info")</f>
        <v/>
      </c>
      <c r="AA2206" t="n">
        <v>-2329444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/>
      <c r="AO2206" t="s"/>
      <c r="AP2206" t="n">
        <v>28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2329444</v>
      </c>
      <c r="AZ2206" t="s">
        <v>629</v>
      </c>
      <c r="BA2206" t="s"/>
      <c r="BB2206" t="n">
        <v>2331837</v>
      </c>
      <c r="BC2206" t="n">
        <v>42.7006</v>
      </c>
      <c r="BD2206" t="n">
        <v>42.7006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628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26.67</v>
      </c>
      <c r="L2207" t="s">
        <v>77</v>
      </c>
      <c r="M2207" t="s"/>
      <c r="N2207" t="s">
        <v>232</v>
      </c>
      <c r="O2207" t="s">
        <v>79</v>
      </c>
      <c r="P2207" t="s">
        <v>628</v>
      </c>
      <c r="Q2207" t="s"/>
      <c r="R2207" t="s">
        <v>80</v>
      </c>
      <c r="S2207" t="s">
        <v>503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HYPERLINK("https://hotel-media.eclerx.com/savepage/tk_15459881612880833_sr_71.html","info")</f>
        <v/>
      </c>
      <c r="AA2207" t="n">
        <v>-2329444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/>
      <c r="AO2207" t="s"/>
      <c r="AP2207" t="n">
        <v>28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2329444</v>
      </c>
      <c r="AZ2207" t="s">
        <v>629</v>
      </c>
      <c r="BA2207" t="s"/>
      <c r="BB2207" t="n">
        <v>2331837</v>
      </c>
      <c r="BC2207" t="n">
        <v>42.7006</v>
      </c>
      <c r="BD2207" t="n">
        <v>42.7006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628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26.67</v>
      </c>
      <c r="L2208" t="s">
        <v>77</v>
      </c>
      <c r="M2208" t="s"/>
      <c r="N2208" t="s">
        <v>116</v>
      </c>
      <c r="O2208" t="s">
        <v>79</v>
      </c>
      <c r="P2208" t="s">
        <v>628</v>
      </c>
      <c r="Q2208" t="s"/>
      <c r="R2208" t="s">
        <v>80</v>
      </c>
      <c r="S2208" t="s">
        <v>503</v>
      </c>
      <c r="T2208" t="s">
        <v>82</v>
      </c>
      <c r="U2208" t="s"/>
      <c r="V2208" t="s">
        <v>83</v>
      </c>
      <c r="W2208" t="s">
        <v>105</v>
      </c>
      <c r="X2208" t="s"/>
      <c r="Y2208" t="s">
        <v>85</v>
      </c>
      <c r="Z2208">
        <f>HYPERLINK("https://hotel-media.eclerx.com/savepage/tk_15459881612880833_sr_71.html","info")</f>
        <v/>
      </c>
      <c r="AA2208" t="n">
        <v>-2329444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/>
      <c r="AO2208" t="s"/>
      <c r="AP2208" t="n">
        <v>28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2329444</v>
      </c>
      <c r="AZ2208" t="s">
        <v>629</v>
      </c>
      <c r="BA2208" t="s"/>
      <c r="BB2208" t="n">
        <v>2331837</v>
      </c>
      <c r="BC2208" t="n">
        <v>42.7006</v>
      </c>
      <c r="BD2208" t="n">
        <v>42.7006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628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27.33</v>
      </c>
      <c r="L2209" t="s">
        <v>77</v>
      </c>
      <c r="M2209" t="s"/>
      <c r="N2209" t="s">
        <v>495</v>
      </c>
      <c r="O2209" t="s">
        <v>79</v>
      </c>
      <c r="P2209" t="s">
        <v>628</v>
      </c>
      <c r="Q2209" t="s"/>
      <c r="R2209" t="s">
        <v>80</v>
      </c>
      <c r="S2209" t="s">
        <v>527</v>
      </c>
      <c r="T2209" t="s">
        <v>82</v>
      </c>
      <c r="U2209" t="s"/>
      <c r="V2209" t="s">
        <v>83</v>
      </c>
      <c r="W2209" t="s">
        <v>105</v>
      </c>
      <c r="X2209" t="s"/>
      <c r="Y2209" t="s">
        <v>85</v>
      </c>
      <c r="Z2209">
        <f>HYPERLINK("https://hotel-media.eclerx.com/savepage/tk_15459881612880833_sr_71.html","info")</f>
        <v/>
      </c>
      <c r="AA2209" t="n">
        <v>-2329444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/>
      <c r="AO2209" t="s"/>
      <c r="AP2209" t="n">
        <v>28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2329444</v>
      </c>
      <c r="AZ2209" t="s">
        <v>629</v>
      </c>
      <c r="BA2209" t="s"/>
      <c r="BB2209" t="n">
        <v>2331837</v>
      </c>
      <c r="BC2209" t="n">
        <v>42.7006</v>
      </c>
      <c r="BD2209" t="n">
        <v>42.7006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628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32</v>
      </c>
      <c r="L2210" t="s">
        <v>77</v>
      </c>
      <c r="M2210" t="s"/>
      <c r="N2210" t="s">
        <v>116</v>
      </c>
      <c r="O2210" t="s">
        <v>79</v>
      </c>
      <c r="P2210" t="s">
        <v>628</v>
      </c>
      <c r="Q2210" t="s"/>
      <c r="R2210" t="s">
        <v>80</v>
      </c>
      <c r="S2210" t="s">
        <v>472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HYPERLINK("https://hotel-media.eclerx.com/savepage/tk_15459881612880833_sr_71.html","info")</f>
        <v/>
      </c>
      <c r="AA2210" t="n">
        <v>-2329444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/>
      <c r="AO2210" t="s"/>
      <c r="AP2210" t="n">
        <v>28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2329444</v>
      </c>
      <c r="AZ2210" t="s">
        <v>629</v>
      </c>
      <c r="BA2210" t="s"/>
      <c r="BB2210" t="n">
        <v>2331837</v>
      </c>
      <c r="BC2210" t="n">
        <v>42.7006</v>
      </c>
      <c r="BD2210" t="n">
        <v>42.7006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628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32.33</v>
      </c>
      <c r="L2211" t="s">
        <v>77</v>
      </c>
      <c r="M2211" t="s"/>
      <c r="N2211" t="s">
        <v>270</v>
      </c>
      <c r="O2211" t="s">
        <v>79</v>
      </c>
      <c r="P2211" t="s">
        <v>628</v>
      </c>
      <c r="Q2211" t="s"/>
      <c r="R2211" t="s">
        <v>80</v>
      </c>
      <c r="S2211" t="s">
        <v>135</v>
      </c>
      <c r="T2211" t="s">
        <v>82</v>
      </c>
      <c r="U2211" t="s"/>
      <c r="V2211" t="s">
        <v>83</v>
      </c>
      <c r="W2211" t="s">
        <v>105</v>
      </c>
      <c r="X2211" t="s"/>
      <c r="Y2211" t="s">
        <v>85</v>
      </c>
      <c r="Z2211">
        <f>HYPERLINK("https://hotel-media.eclerx.com/savepage/tk_15459881612880833_sr_71.html","info")</f>
        <v/>
      </c>
      <c r="AA2211" t="n">
        <v>-2329444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/>
      <c r="AO2211" t="s"/>
      <c r="AP2211" t="n">
        <v>28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2329444</v>
      </c>
      <c r="AZ2211" t="s">
        <v>629</v>
      </c>
      <c r="BA2211" t="s"/>
      <c r="BB2211" t="n">
        <v>2331837</v>
      </c>
      <c r="BC2211" t="n">
        <v>42.7006</v>
      </c>
      <c r="BD2211" t="n">
        <v>42.7006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628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33.33</v>
      </c>
      <c r="L2212" t="s">
        <v>77</v>
      </c>
      <c r="M2212" t="s"/>
      <c r="N2212" t="s">
        <v>495</v>
      </c>
      <c r="O2212" t="s">
        <v>79</v>
      </c>
      <c r="P2212" t="s">
        <v>628</v>
      </c>
      <c r="Q2212" t="s"/>
      <c r="R2212" t="s">
        <v>80</v>
      </c>
      <c r="S2212" t="s">
        <v>118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HYPERLINK("https://hotel-media.eclerx.com/savepage/tk_15459881612880833_sr_71.html","info")</f>
        <v/>
      </c>
      <c r="AA2212" t="n">
        <v>-2329444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/>
      <c r="AO2212" t="s"/>
      <c r="AP2212" t="n">
        <v>28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2329444</v>
      </c>
      <c r="AZ2212" t="s">
        <v>629</v>
      </c>
      <c r="BA2212" t="s"/>
      <c r="BB2212" t="n">
        <v>2331837</v>
      </c>
      <c r="BC2212" t="n">
        <v>42.7006</v>
      </c>
      <c r="BD2212" t="n">
        <v>42.7006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628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37</v>
      </c>
      <c r="L2213" t="s">
        <v>77</v>
      </c>
      <c r="M2213" t="s"/>
      <c r="N2213" t="s">
        <v>452</v>
      </c>
      <c r="O2213" t="s">
        <v>79</v>
      </c>
      <c r="P2213" t="s">
        <v>628</v>
      </c>
      <c r="Q2213" t="s"/>
      <c r="R2213" t="s">
        <v>80</v>
      </c>
      <c r="S2213" t="s">
        <v>199</v>
      </c>
      <c r="T2213" t="s">
        <v>82</v>
      </c>
      <c r="U2213" t="s"/>
      <c r="V2213" t="s">
        <v>83</v>
      </c>
      <c r="W2213" t="s">
        <v>105</v>
      </c>
      <c r="X2213" t="s"/>
      <c r="Y2213" t="s">
        <v>85</v>
      </c>
      <c r="Z2213">
        <f>HYPERLINK("https://hotel-media.eclerx.com/savepage/tk_15459881612880833_sr_71.html","info")</f>
        <v/>
      </c>
      <c r="AA2213" t="n">
        <v>-2329444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/>
      <c r="AO2213" t="s"/>
      <c r="AP2213" t="n">
        <v>28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2329444</v>
      </c>
      <c r="AZ2213" t="s">
        <v>629</v>
      </c>
      <c r="BA2213" t="s"/>
      <c r="BB2213" t="n">
        <v>2331837</v>
      </c>
      <c r="BC2213" t="n">
        <v>42.7006</v>
      </c>
      <c r="BD2213" t="n">
        <v>42.7006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628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50.67</v>
      </c>
      <c r="L2214" t="s">
        <v>77</v>
      </c>
      <c r="M2214" t="s"/>
      <c r="N2214" t="s">
        <v>631</v>
      </c>
      <c r="O2214" t="s">
        <v>79</v>
      </c>
      <c r="P2214" t="s">
        <v>628</v>
      </c>
      <c r="Q2214" t="s"/>
      <c r="R2214" t="s">
        <v>80</v>
      </c>
      <c r="S2214" t="s">
        <v>295</v>
      </c>
      <c r="T2214" t="s">
        <v>82</v>
      </c>
      <c r="U2214" t="s"/>
      <c r="V2214" t="s">
        <v>83</v>
      </c>
      <c r="W2214" t="s">
        <v>105</v>
      </c>
      <c r="X2214" t="s"/>
      <c r="Y2214" t="s">
        <v>85</v>
      </c>
      <c r="Z2214">
        <f>HYPERLINK("https://hotel-media.eclerx.com/savepage/tk_15459881612880833_sr_71.html","info")</f>
        <v/>
      </c>
      <c r="AA2214" t="n">
        <v>-2329444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/>
      <c r="AO2214" t="s"/>
      <c r="AP2214" t="n">
        <v>28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2329444</v>
      </c>
      <c r="AZ2214" t="s">
        <v>629</v>
      </c>
      <c r="BA2214" t="s"/>
      <c r="BB2214" t="n">
        <v>2331837</v>
      </c>
      <c r="BC2214" t="n">
        <v>42.7006</v>
      </c>
      <c r="BD2214" t="n">
        <v>42.7006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907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23.67</v>
      </c>
      <c r="L2215" t="s">
        <v>77</v>
      </c>
      <c r="M2215" t="s"/>
      <c r="N2215" t="s">
        <v>122</v>
      </c>
      <c r="O2215" t="s">
        <v>79</v>
      </c>
      <c r="P2215" t="s">
        <v>907</v>
      </c>
      <c r="Q2215" t="s"/>
      <c r="R2215" t="s">
        <v>80</v>
      </c>
      <c r="S2215" t="s">
        <v>756</v>
      </c>
      <c r="T2215" t="s">
        <v>82</v>
      </c>
      <c r="U2215" t="s"/>
      <c r="V2215" t="s">
        <v>83</v>
      </c>
      <c r="W2215" t="s">
        <v>105</v>
      </c>
      <c r="X2215" t="s"/>
      <c r="Y2215" t="s">
        <v>85</v>
      </c>
      <c r="Z2215">
        <f>HYPERLINK("https://hotel-media.eclerx.com/savepage/tk_1545988128407173_sr_70.html","info")</f>
        <v/>
      </c>
      <c r="AA2215" t="n">
        <v>-2329384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106</v>
      </c>
      <c r="AL2215" t="s"/>
      <c r="AM2215" t="s"/>
      <c r="AN2215" t="s"/>
      <c r="AO2215" t="s"/>
      <c r="AP2215" t="n">
        <v>21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2329384</v>
      </c>
      <c r="AZ2215" t="s">
        <v>908</v>
      </c>
      <c r="BA2215" t="s"/>
      <c r="BB2215" t="n">
        <v>316473</v>
      </c>
      <c r="BC2215" t="n">
        <v>42.6479</v>
      </c>
      <c r="BD2215" t="n">
        <v>42.6479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907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25.33</v>
      </c>
      <c r="L2216" t="s">
        <v>77</v>
      </c>
      <c r="M2216" t="s"/>
      <c r="N2216" t="s">
        <v>122</v>
      </c>
      <c r="O2216" t="s">
        <v>79</v>
      </c>
      <c r="P2216" t="s">
        <v>907</v>
      </c>
      <c r="Q2216" t="s"/>
      <c r="R2216" t="s">
        <v>80</v>
      </c>
      <c r="S2216" t="s">
        <v>156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HYPERLINK("https://hotel-media.eclerx.com/savepage/tk_1545988128407173_sr_70.html","info")</f>
        <v/>
      </c>
      <c r="AA2216" t="n">
        <v>-2329384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106</v>
      </c>
      <c r="AL2216" t="s"/>
      <c r="AM2216" t="s"/>
      <c r="AN2216" t="s"/>
      <c r="AO2216" t="s"/>
      <c r="AP2216" t="n">
        <v>21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2329384</v>
      </c>
      <c r="AZ2216" t="s">
        <v>908</v>
      </c>
      <c r="BA2216" t="s"/>
      <c r="BB2216" t="n">
        <v>316473</v>
      </c>
      <c r="BC2216" t="n">
        <v>42.6479</v>
      </c>
      <c r="BD2216" t="n">
        <v>42.6479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907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26.33</v>
      </c>
      <c r="L2217" t="s">
        <v>77</v>
      </c>
      <c r="M2217" t="s"/>
      <c r="N2217" t="s">
        <v>122</v>
      </c>
      <c r="O2217" t="s">
        <v>79</v>
      </c>
      <c r="P2217" t="s">
        <v>907</v>
      </c>
      <c r="Q2217" t="s"/>
      <c r="R2217" t="s">
        <v>80</v>
      </c>
      <c r="S2217" t="s">
        <v>158</v>
      </c>
      <c r="T2217" t="s">
        <v>82</v>
      </c>
      <c r="U2217" t="s"/>
      <c r="V2217" t="s">
        <v>83</v>
      </c>
      <c r="W2217" t="s">
        <v>105</v>
      </c>
      <c r="X2217" t="s"/>
      <c r="Y2217" t="s">
        <v>85</v>
      </c>
      <c r="Z2217">
        <f>HYPERLINK("https://hotel-media.eclerx.com/savepage/tk_1545988128407173_sr_70.html","info")</f>
        <v/>
      </c>
      <c r="AA2217" t="n">
        <v>-2329384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106</v>
      </c>
      <c r="AL2217" t="s"/>
      <c r="AM2217" t="s"/>
      <c r="AN2217" t="s"/>
      <c r="AO2217" t="s"/>
      <c r="AP2217" t="n">
        <v>21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2329384</v>
      </c>
      <c r="AZ2217" t="s">
        <v>908</v>
      </c>
      <c r="BA2217" t="s"/>
      <c r="BB2217" t="n">
        <v>316473</v>
      </c>
      <c r="BC2217" t="n">
        <v>42.6479</v>
      </c>
      <c r="BD2217" t="n">
        <v>42.6479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907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27.67</v>
      </c>
      <c r="L2218" t="s">
        <v>77</v>
      </c>
      <c r="M2218" t="s"/>
      <c r="N2218" t="s">
        <v>909</v>
      </c>
      <c r="O2218" t="s">
        <v>79</v>
      </c>
      <c r="P2218" t="s">
        <v>907</v>
      </c>
      <c r="Q2218" t="s"/>
      <c r="R2218" t="s">
        <v>80</v>
      </c>
      <c r="S2218" t="s">
        <v>540</v>
      </c>
      <c r="T2218" t="s">
        <v>82</v>
      </c>
      <c r="U2218" t="s"/>
      <c r="V2218" t="s">
        <v>83</v>
      </c>
      <c r="W2218" t="s">
        <v>105</v>
      </c>
      <c r="X2218" t="s"/>
      <c r="Y2218" t="s">
        <v>85</v>
      </c>
      <c r="Z2218">
        <f>HYPERLINK("https://hotel-media.eclerx.com/savepage/tk_1545988128407173_sr_70.html","info")</f>
        <v/>
      </c>
      <c r="AA2218" t="n">
        <v>-2329384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106</v>
      </c>
      <c r="AL2218" t="s"/>
      <c r="AM2218" t="s"/>
      <c r="AN2218" t="s"/>
      <c r="AO2218" t="s"/>
      <c r="AP2218" t="n">
        <v>21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2329384</v>
      </c>
      <c r="AZ2218" t="s">
        <v>908</v>
      </c>
      <c r="BA2218" t="s"/>
      <c r="BB2218" t="n">
        <v>316473</v>
      </c>
      <c r="BC2218" t="n">
        <v>42.6479</v>
      </c>
      <c r="BD2218" t="n">
        <v>42.6479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907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30.67</v>
      </c>
      <c r="L2219" t="s">
        <v>77</v>
      </c>
      <c r="M2219" t="s"/>
      <c r="N2219" t="s">
        <v>909</v>
      </c>
      <c r="O2219" t="s">
        <v>79</v>
      </c>
      <c r="P2219" t="s">
        <v>907</v>
      </c>
      <c r="Q2219" t="s"/>
      <c r="R2219" t="s">
        <v>80</v>
      </c>
      <c r="S2219" t="s">
        <v>222</v>
      </c>
      <c r="T2219" t="s">
        <v>82</v>
      </c>
      <c r="U2219" t="s"/>
      <c r="V2219" t="s">
        <v>83</v>
      </c>
      <c r="W2219" t="s">
        <v>105</v>
      </c>
      <c r="X2219" t="s"/>
      <c r="Y2219" t="s">
        <v>85</v>
      </c>
      <c r="Z2219">
        <f>HYPERLINK("https://hotel-media.eclerx.com/savepage/tk_1545988128407173_sr_70.html","info")</f>
        <v/>
      </c>
      <c r="AA2219" t="n">
        <v>-2329384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106</v>
      </c>
      <c r="AL2219" t="s"/>
      <c r="AM2219" t="s"/>
      <c r="AN2219" t="s"/>
      <c r="AO2219" t="s"/>
      <c r="AP2219" t="n">
        <v>21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2329384</v>
      </c>
      <c r="AZ2219" t="s">
        <v>908</v>
      </c>
      <c r="BA2219" t="s"/>
      <c r="BB2219" t="n">
        <v>316473</v>
      </c>
      <c r="BC2219" t="n">
        <v>42.6479</v>
      </c>
      <c r="BD2219" t="n">
        <v>42.6479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907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31.67</v>
      </c>
      <c r="L2220" t="s">
        <v>77</v>
      </c>
      <c r="M2220" t="s"/>
      <c r="N2220" t="s">
        <v>155</v>
      </c>
      <c r="O2220" t="s">
        <v>79</v>
      </c>
      <c r="P2220" t="s">
        <v>907</v>
      </c>
      <c r="Q2220" t="s"/>
      <c r="R2220" t="s">
        <v>80</v>
      </c>
      <c r="S2220" t="s">
        <v>228</v>
      </c>
      <c r="T2220" t="s">
        <v>82</v>
      </c>
      <c r="U2220" t="s"/>
      <c r="V2220" t="s">
        <v>83</v>
      </c>
      <c r="W2220" t="s">
        <v>105</v>
      </c>
      <c r="X2220" t="s"/>
      <c r="Y2220" t="s">
        <v>85</v>
      </c>
      <c r="Z2220">
        <f>HYPERLINK("https://hotel-media.eclerx.com/savepage/tk_1545988128407173_sr_70.html","info")</f>
        <v/>
      </c>
      <c r="AA2220" t="n">
        <v>-2329384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106</v>
      </c>
      <c r="AL2220" t="s"/>
      <c r="AM2220" t="s"/>
      <c r="AN2220" t="s"/>
      <c r="AO2220" t="s"/>
      <c r="AP2220" t="n">
        <v>21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2329384</v>
      </c>
      <c r="AZ2220" t="s">
        <v>908</v>
      </c>
      <c r="BA2220" t="s"/>
      <c r="BB2220" t="n">
        <v>316473</v>
      </c>
      <c r="BC2220" t="n">
        <v>42.6479</v>
      </c>
      <c r="BD2220" t="n">
        <v>42.6479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907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35.33</v>
      </c>
      <c r="L2221" t="s">
        <v>77</v>
      </c>
      <c r="M2221" t="s"/>
      <c r="N2221" t="s">
        <v>155</v>
      </c>
      <c r="O2221" t="s">
        <v>79</v>
      </c>
      <c r="P2221" t="s">
        <v>907</v>
      </c>
      <c r="Q2221" t="s"/>
      <c r="R2221" t="s">
        <v>80</v>
      </c>
      <c r="S2221" t="s">
        <v>95</v>
      </c>
      <c r="T2221" t="s">
        <v>82</v>
      </c>
      <c r="U2221" t="s"/>
      <c r="V2221" t="s">
        <v>83</v>
      </c>
      <c r="W2221" t="s">
        <v>105</v>
      </c>
      <c r="X2221" t="s"/>
      <c r="Y2221" t="s">
        <v>85</v>
      </c>
      <c r="Z2221">
        <f>HYPERLINK("https://hotel-media.eclerx.com/savepage/tk_1545988128407173_sr_70.html","info")</f>
        <v/>
      </c>
      <c r="AA2221" t="n">
        <v>-2329384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106</v>
      </c>
      <c r="AL2221" t="s"/>
      <c r="AM2221" t="s"/>
      <c r="AN2221" t="s"/>
      <c r="AO2221" t="s"/>
      <c r="AP2221" t="n">
        <v>21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2329384</v>
      </c>
      <c r="AZ2221" t="s">
        <v>908</v>
      </c>
      <c r="BA2221" t="s"/>
      <c r="BB2221" t="n">
        <v>316473</v>
      </c>
      <c r="BC2221" t="n">
        <v>42.6479</v>
      </c>
      <c r="BD2221" t="n">
        <v>42.6479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905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18</v>
      </c>
      <c r="L2222" t="s">
        <v>77</v>
      </c>
      <c r="M2222" t="s"/>
      <c r="N2222" t="s">
        <v>210</v>
      </c>
      <c r="O2222" t="s">
        <v>79</v>
      </c>
      <c r="P2222" t="s">
        <v>905</v>
      </c>
      <c r="Q2222" t="s"/>
      <c r="R2222" t="s">
        <v>80</v>
      </c>
      <c r="S2222" t="s">
        <v>724</v>
      </c>
      <c r="T2222" t="s">
        <v>82</v>
      </c>
      <c r="U2222" t="s"/>
      <c r="V2222" t="s">
        <v>83</v>
      </c>
      <c r="W2222" t="s">
        <v>105</v>
      </c>
      <c r="X2222" t="s"/>
      <c r="Y2222" t="s">
        <v>85</v>
      </c>
      <c r="Z2222">
        <f>HYPERLINK("https://hotel-media.eclerx.com/savepage/tk_15459882888964767_sr_70.html","info")</f>
        <v/>
      </c>
      <c r="AA2222" t="n">
        <v>-3010976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106</v>
      </c>
      <c r="AL2222" t="s"/>
      <c r="AM2222" t="s"/>
      <c r="AN2222" t="s"/>
      <c r="AO2222" t="s"/>
      <c r="AP2222" t="n">
        <v>55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3010976</v>
      </c>
      <c r="AZ2222" t="s">
        <v>906</v>
      </c>
      <c r="BA2222" t="s"/>
      <c r="BB2222" t="n">
        <v>4737665</v>
      </c>
      <c r="BC2222" t="n">
        <v>42.6568</v>
      </c>
      <c r="BD2222" t="n">
        <v>42.6568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259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41.67</v>
      </c>
      <c r="L2223" t="s">
        <v>77</v>
      </c>
      <c r="M2223" t="s"/>
      <c r="N2223" t="s">
        <v>206</v>
      </c>
      <c r="O2223" t="s">
        <v>79</v>
      </c>
      <c r="P2223" t="s">
        <v>259</v>
      </c>
      <c r="Q2223" t="s"/>
      <c r="R2223" t="s">
        <v>80</v>
      </c>
      <c r="S2223" t="s">
        <v>260</v>
      </c>
      <c r="T2223" t="s">
        <v>82</v>
      </c>
      <c r="U2223" t="s"/>
      <c r="V2223" t="s">
        <v>83</v>
      </c>
      <c r="W2223" t="s">
        <v>187</v>
      </c>
      <c r="X2223" t="s"/>
      <c r="Y2223" t="s">
        <v>85</v>
      </c>
      <c r="Z2223">
        <f>HYPERLINK("https://hotel-media.eclerx.com/savepage/tk_15459882934509532_sr_70.html","info")</f>
        <v/>
      </c>
      <c r="AA2223" t="n">
        <v>-6763303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/>
      <c r="AO2223" t="s"/>
      <c r="AP2223" t="n">
        <v>56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6763303</v>
      </c>
      <c r="AZ2223" t="s">
        <v>261</v>
      </c>
      <c r="BA2223" t="s"/>
      <c r="BB2223" t="n">
        <v>2769321</v>
      </c>
      <c r="BC2223" t="n">
        <v>42.2717</v>
      </c>
      <c r="BD2223" t="n">
        <v>42.2717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259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44.67</v>
      </c>
      <c r="L2224" t="s">
        <v>77</v>
      </c>
      <c r="M2224" t="s"/>
      <c r="N2224" t="s">
        <v>262</v>
      </c>
      <c r="O2224" t="s">
        <v>79</v>
      </c>
      <c r="P2224" t="s">
        <v>259</v>
      </c>
      <c r="Q2224" t="s"/>
      <c r="R2224" t="s">
        <v>80</v>
      </c>
      <c r="S2224" t="s">
        <v>263</v>
      </c>
      <c r="T2224" t="s">
        <v>82</v>
      </c>
      <c r="U2224" t="s"/>
      <c r="V2224" t="s">
        <v>83</v>
      </c>
      <c r="W2224" t="s">
        <v>187</v>
      </c>
      <c r="X2224" t="s"/>
      <c r="Y2224" t="s">
        <v>85</v>
      </c>
      <c r="Z2224">
        <f>HYPERLINK("https://hotel-media.eclerx.com/savepage/tk_15459882934509532_sr_70.html","info")</f>
        <v/>
      </c>
      <c r="AA2224" t="n">
        <v>-6763303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/>
      <c r="AO2224" t="s"/>
      <c r="AP2224" t="n">
        <v>56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6763303</v>
      </c>
      <c r="AZ2224" t="s">
        <v>261</v>
      </c>
      <c r="BA2224" t="s"/>
      <c r="BB2224" t="n">
        <v>2769321</v>
      </c>
      <c r="BC2224" t="n">
        <v>42.2717</v>
      </c>
      <c r="BD2224" t="n">
        <v>42.2717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259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59.67</v>
      </c>
      <c r="L2225" t="s">
        <v>77</v>
      </c>
      <c r="M2225" t="s"/>
      <c r="N2225" t="s">
        <v>155</v>
      </c>
      <c r="O2225" t="s">
        <v>79</v>
      </c>
      <c r="P2225" t="s">
        <v>259</v>
      </c>
      <c r="Q2225" t="s"/>
      <c r="R2225" t="s">
        <v>80</v>
      </c>
      <c r="S2225" t="s">
        <v>264</v>
      </c>
      <c r="T2225" t="s">
        <v>82</v>
      </c>
      <c r="U2225" t="s"/>
      <c r="V2225" t="s">
        <v>83</v>
      </c>
      <c r="W2225" t="s">
        <v>187</v>
      </c>
      <c r="X2225" t="s"/>
      <c r="Y2225" t="s">
        <v>85</v>
      </c>
      <c r="Z2225">
        <f>HYPERLINK("https://hotel-media.eclerx.com/savepage/tk_15459882934509532_sr_70.html","info")</f>
        <v/>
      </c>
      <c r="AA2225" t="n">
        <v>-6763303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/>
      <c r="AO2225" t="s"/>
      <c r="AP2225" t="n">
        <v>56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6763303</v>
      </c>
      <c r="AZ2225" t="s">
        <v>261</v>
      </c>
      <c r="BA2225" t="s"/>
      <c r="BB2225" t="n">
        <v>2769321</v>
      </c>
      <c r="BC2225" t="n">
        <v>42.2717</v>
      </c>
      <c r="BD2225" t="n">
        <v>42.2717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903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17</v>
      </c>
      <c r="L2226" t="s">
        <v>77</v>
      </c>
      <c r="M2226" t="s"/>
      <c r="N2226" t="s">
        <v>210</v>
      </c>
      <c r="O2226" t="s">
        <v>79</v>
      </c>
      <c r="P2226" t="s">
        <v>903</v>
      </c>
      <c r="Q2226" t="s"/>
      <c r="R2226" t="s">
        <v>397</v>
      </c>
      <c r="S2226" t="s">
        <v>719</v>
      </c>
      <c r="T2226" t="s">
        <v>82</v>
      </c>
      <c r="U2226" t="s"/>
      <c r="V2226" t="s">
        <v>83</v>
      </c>
      <c r="W2226" t="s">
        <v>105</v>
      </c>
      <c r="X2226" t="s"/>
      <c r="Y2226" t="s">
        <v>85</v>
      </c>
      <c r="Z2226">
        <f>HYPERLINK("https://hotel-media.eclerx.com/savepage/tk_15459882373731067_sr_71.html","info")</f>
        <v/>
      </c>
      <c r="AA2226" t="n">
        <v>-6049207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106</v>
      </c>
      <c r="AL2226" t="s"/>
      <c r="AM2226" t="s"/>
      <c r="AN2226" t="s"/>
      <c r="AO2226" t="s"/>
      <c r="AP2226" t="n">
        <v>44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6049207</v>
      </c>
      <c r="AZ2226" t="s">
        <v>904</v>
      </c>
      <c r="BA2226" t="s"/>
      <c r="BB2226" t="n">
        <v>4737668</v>
      </c>
      <c r="BC2226" t="n">
        <v>42.699</v>
      </c>
      <c r="BD2226" t="n">
        <v>42.699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922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49.67</v>
      </c>
      <c r="L2227" t="s">
        <v>77</v>
      </c>
      <c r="M2227" t="s"/>
      <c r="N2227" t="s">
        <v>123</v>
      </c>
      <c r="O2227" t="s">
        <v>79</v>
      </c>
      <c r="P2227" t="s">
        <v>922</v>
      </c>
      <c r="Q2227" t="s"/>
      <c r="R2227" t="s">
        <v>162</v>
      </c>
      <c r="S2227" t="s">
        <v>111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HYPERLINK("https://hotel-media.eclerx.com/savepage/tk_15459882658068976_sr_71.html","info")</f>
        <v/>
      </c>
      <c r="AA2227" t="n">
        <v>-2329705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/>
      <c r="AO2227" t="s"/>
      <c r="AP2227" t="n">
        <v>50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2329705</v>
      </c>
      <c r="AZ2227" t="s">
        <v>923</v>
      </c>
      <c r="BA2227" t="s"/>
      <c r="BB2227" t="n">
        <v>316471</v>
      </c>
      <c r="BC2227" t="n">
        <v>42.6993</v>
      </c>
      <c r="BD2227" t="n">
        <v>42.6993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922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50.67</v>
      </c>
      <c r="L2228" t="s">
        <v>77</v>
      </c>
      <c r="M2228" t="s"/>
      <c r="N2228" t="s">
        <v>122</v>
      </c>
      <c r="O2228" t="s">
        <v>79</v>
      </c>
      <c r="P2228" t="s">
        <v>922</v>
      </c>
      <c r="Q2228" t="s"/>
      <c r="R2228" t="s">
        <v>162</v>
      </c>
      <c r="S2228" t="s">
        <v>295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HYPERLINK("https://hotel-media.eclerx.com/savepage/tk_15459882658068976_sr_71.html","info")</f>
        <v/>
      </c>
      <c r="AA2228" t="n">
        <v>-2329705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/>
      <c r="AO2228" t="s"/>
      <c r="AP2228" t="n">
        <v>50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2329705</v>
      </c>
      <c r="AZ2228" t="s">
        <v>923</v>
      </c>
      <c r="BA2228" t="s"/>
      <c r="BB2228" t="n">
        <v>316471</v>
      </c>
      <c r="BC2228" t="n">
        <v>42.6993</v>
      </c>
      <c r="BD2228" t="n">
        <v>42.6993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922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54</v>
      </c>
      <c r="L2229" t="s">
        <v>77</v>
      </c>
      <c r="M2229" t="s"/>
      <c r="N2229" t="s">
        <v>925</v>
      </c>
      <c r="O2229" t="s">
        <v>79</v>
      </c>
      <c r="P2229" t="s">
        <v>922</v>
      </c>
      <c r="Q2229" t="s"/>
      <c r="R2229" t="s">
        <v>162</v>
      </c>
      <c r="S2229" t="s">
        <v>459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HYPERLINK("https://hotel-media.eclerx.com/savepage/tk_15459882658068976_sr_71.html","info")</f>
        <v/>
      </c>
      <c r="AA2229" t="n">
        <v>-2329705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/>
      <c r="AO2229" t="s"/>
      <c r="AP2229" t="n">
        <v>50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2329705</v>
      </c>
      <c r="AZ2229" t="s">
        <v>923</v>
      </c>
      <c r="BA2229" t="s"/>
      <c r="BB2229" t="n">
        <v>316471</v>
      </c>
      <c r="BC2229" t="n">
        <v>42.6993</v>
      </c>
      <c r="BD2229" t="n">
        <v>42.6993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922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54</v>
      </c>
      <c r="L2230" t="s">
        <v>77</v>
      </c>
      <c r="M2230" t="s"/>
      <c r="N2230" t="s">
        <v>924</v>
      </c>
      <c r="O2230" t="s">
        <v>79</v>
      </c>
      <c r="P2230" t="s">
        <v>922</v>
      </c>
      <c r="Q2230" t="s"/>
      <c r="R2230" t="s">
        <v>162</v>
      </c>
      <c r="S2230" t="s">
        <v>459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HYPERLINK("https://hotel-media.eclerx.com/savepage/tk_15459882658068976_sr_71.html","info")</f>
        <v/>
      </c>
      <c r="AA2230" t="n">
        <v>-2329705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/>
      <c r="AO2230" t="s"/>
      <c r="AP2230" t="n">
        <v>50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2329705</v>
      </c>
      <c r="AZ2230" t="s">
        <v>923</v>
      </c>
      <c r="BA2230" t="s"/>
      <c r="BB2230" t="n">
        <v>316471</v>
      </c>
      <c r="BC2230" t="n">
        <v>42.6993</v>
      </c>
      <c r="BD2230" t="n">
        <v>42.6993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922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54.33</v>
      </c>
      <c r="L2231" t="s">
        <v>77</v>
      </c>
      <c r="M2231" t="s"/>
      <c r="N2231" t="s">
        <v>123</v>
      </c>
      <c r="O2231" t="s">
        <v>79</v>
      </c>
      <c r="P2231" t="s">
        <v>922</v>
      </c>
      <c r="Q2231" t="s"/>
      <c r="R2231" t="s">
        <v>162</v>
      </c>
      <c r="S2231" t="s">
        <v>406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HYPERLINK("https://hotel-media.eclerx.com/savepage/tk_15459882658068976_sr_71.html","info")</f>
        <v/>
      </c>
      <c r="AA2231" t="n">
        <v>-2329705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/>
      <c r="AO2231" t="s"/>
      <c r="AP2231" t="n">
        <v>50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2329705</v>
      </c>
      <c r="AZ2231" t="s">
        <v>923</v>
      </c>
      <c r="BA2231" t="s"/>
      <c r="BB2231" t="n">
        <v>316471</v>
      </c>
      <c r="BC2231" t="n">
        <v>42.6993</v>
      </c>
      <c r="BD2231" t="n">
        <v>42.6993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922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59</v>
      </c>
      <c r="L2232" t="s">
        <v>77</v>
      </c>
      <c r="M2232" t="s"/>
      <c r="N2232" t="s">
        <v>122</v>
      </c>
      <c r="O2232" t="s">
        <v>79</v>
      </c>
      <c r="P2232" t="s">
        <v>922</v>
      </c>
      <c r="Q2232" t="s"/>
      <c r="R2232" t="s">
        <v>162</v>
      </c>
      <c r="S2232" t="s">
        <v>559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HYPERLINK("https://hotel-media.eclerx.com/savepage/tk_15459882658068976_sr_71.html","info")</f>
        <v/>
      </c>
      <c r="AA2232" t="n">
        <v>-2329705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/>
      <c r="AO2232" t="s"/>
      <c r="AP2232" t="n">
        <v>50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2329705</v>
      </c>
      <c r="AZ2232" t="s">
        <v>923</v>
      </c>
      <c r="BA2232" t="s"/>
      <c r="BB2232" t="n">
        <v>316471</v>
      </c>
      <c r="BC2232" t="n">
        <v>42.6993</v>
      </c>
      <c r="BD2232" t="n">
        <v>42.6993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2018-12-31T06:35:05Z</dcterms:created>
  <dcterms:modified xmlns:dcterms="http://purl.org/dc/terms/" xmlns:xsi="http://www.w3.org/2001/XMLSchema-instance" xsi:type="dcterms:W3CDTF">2018-12-31T06:35:05Z</dcterms:modified>
</cp:coreProperties>
</file>