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<sst xmlns="http://schemas.openxmlformats.org/spreadsheetml/2006/main" uniqueCount="996">
  <si>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</si>
  <si>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</si>
  <si>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</si>
  <si>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</si>
  <si>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</si>
  <si>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</si>
  <si>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</si>
  <si>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</si>
  <si>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</si>
  <si>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</si>
  <si>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</si>
  <si>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</si>
  <si>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</si>
  <si>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</si>
  <si>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</si>
  <si>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</si>
  <si>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</si>
  <si>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</si>
  <si>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</si>
  <si>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</si>
  <si>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</si>
  <si>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</si>
  <si>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</si>
  <si>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</si>
  <si>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</si>
  <si>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</si>
  <si>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</si>
  <si>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</si>
  <si>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</si>
  <si>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</si>
  <si>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</si>
  <si>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</si>
  <si>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</si>
  <si>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</si>
  <si>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</si>
  <si>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</si>
  <si>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</si>
  <si>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</si>
  <si>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</si>
  <si>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</si>
  <si>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</si>
  <si>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</si>
  <si>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</si>
  <si>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</si>
  <si>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</si>
  <si>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</si>
  <si>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</si>
  <si>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</si>
  <si>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</si>
  <si>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</si>
  <si>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</si>
  <si>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</si>
  <si>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</si>
  <si>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</si>
  <si>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</si>
  <si>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</si>
  <si>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</si>
  <si>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</si>
  <si>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</si>
  <si>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</si>
  <si>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</si>
  <si>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</si>
  <si>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</si>
  <si>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</si>
  <si>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</si>
  <si>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</si>
  <si>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</si>
  <si>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</si>
  <si>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</si>
  <si>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</si>
  <si>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15:45</t>
  </si>
  <si>
    <t>Thomas Cook DE</t>
  </si>
  <si>
    <t>06/07/2019</t>
  </si>
  <si>
    <t>Spiaggia Marconi</t>
  </si>
  <si>
    <t>DE</t>
  </si>
  <si>
    <t>RMI</t>
  </si>
  <si>
    <t>IT</t>
  </si>
  <si>
    <t>0</t>
  </si>
  <si>
    <t>Doppelzimmer, Standardzimmer</t>
  </si>
  <si>
    <t>X09</t>
  </si>
  <si>
    <t>3EST</t>
  </si>
  <si>
    <t>1038.00</t>
  </si>
  <si>
    <t>EUR</t>
  </si>
  <si>
    <t>No</t>
  </si>
  <si>
    <t>Available</t>
  </si>
  <si>
    <t>BB</t>
  </si>
  <si>
    <t>Completed</t>
  </si>
  <si>
    <t>CD</t>
  </si>
  <si>
    <t>N</t>
  </si>
  <si>
    <t>Free</t>
  </si>
  <si>
    <t>TUI Deutschland</t>
  </si>
  <si>
    <t>2 Adt</t>
  </si>
  <si>
    <t>Viale Regina Elena 100,47900 Rimini</t>
  </si>
  <si>
    <t>Emilia Romagna</t>
  </si>
  <si>
    <t>Crosal</t>
  </si>
  <si>
    <t>Doppelzimmer</t>
  </si>
  <si>
    <t>188.00</t>
  </si>
  <si>
    <t>Viale Carlo Zavagli 154,47921 San Giuliano Mare,Rimini</t>
  </si>
  <si>
    <t>Doppelzimmer, Meerblick</t>
  </si>
  <si>
    <t>230.00</t>
  </si>
  <si>
    <t>Park Hotel Ravenna</t>
  </si>
  <si>
    <t>Sparzimmer (B2S)</t>
  </si>
  <si>
    <t>4EST</t>
  </si>
  <si>
    <t>240.00</t>
  </si>
  <si>
    <t>Neckermann Reisen Individual</t>
  </si>
  <si>
    <t>Italien ,Emilia Romagna ,Marina di Ravenna</t>
  </si>
  <si>
    <t>Thomas Cook Reisen Individual</t>
  </si>
  <si>
    <t>Doppelzimmer (B2A)</t>
  </si>
  <si>
    <t>272.00</t>
  </si>
  <si>
    <t>280.00</t>
  </si>
  <si>
    <t>HB</t>
  </si>
  <si>
    <t>Doppelzimmer (B2B)</t>
  </si>
  <si>
    <t>298.00</t>
  </si>
  <si>
    <t>312.00</t>
  </si>
  <si>
    <t>330.00</t>
  </si>
  <si>
    <t>FB</t>
  </si>
  <si>
    <t>338.00</t>
  </si>
  <si>
    <t>362.00</t>
  </si>
  <si>
    <t>388.00</t>
  </si>
  <si>
    <t>Junior-Suite (B2D)</t>
  </si>
  <si>
    <t>394.00</t>
  </si>
  <si>
    <t>434.00</t>
  </si>
  <si>
    <t>484.00</t>
  </si>
  <si>
    <t>Ferrara</t>
  </si>
  <si>
    <t>Doppelzimmer, Klassisches Zimmer</t>
  </si>
  <si>
    <t>138.00</t>
  </si>
  <si>
    <t>Largo Castello 36,44121 Ferrara</t>
  </si>
  <si>
    <t>182.00</t>
  </si>
  <si>
    <t>Familienzimmer, Standardzimmer</t>
  </si>
  <si>
    <t>Junior-Suite, Standardzimmer</t>
  </si>
  <si>
    <t>302.00</t>
  </si>
  <si>
    <t>322.00</t>
  </si>
  <si>
    <t>06/02/2019</t>
  </si>
  <si>
    <t>La Gioiosa</t>
  </si>
  <si>
    <t>H2_5</t>
  </si>
  <si>
    <t>1018.00</t>
  </si>
  <si>
    <t>Viale Imperia 17,47900 Rimini</t>
  </si>
  <si>
    <t>Green Park Hotel &amp; Congressi</t>
  </si>
  <si>
    <t>Standard</t>
  </si>
  <si>
    <t>116.00</t>
  </si>
  <si>
    <t>FTI Touristik</t>
  </si>
  <si>
    <t>Via S.Donato 3/3,Quarto Inferiore,40057 Granarolo dell'Emilia,Bologna</t>
  </si>
  <si>
    <t>142.00</t>
  </si>
  <si>
    <t>Zanhotel Europa</t>
  </si>
  <si>
    <t>Zweibettzimmer, Standardzimmer</t>
  </si>
  <si>
    <t>180.00</t>
  </si>
  <si>
    <t>RO</t>
  </si>
  <si>
    <t>Via Cesare Boldrini 11,40121 Bologna</t>
  </si>
  <si>
    <t>Classic</t>
  </si>
  <si>
    <t>184.00</t>
  </si>
  <si>
    <t>Hotel 3 Querce</t>
  </si>
  <si>
    <t>176.00</t>
  </si>
  <si>
    <t>Via Papa Giovanni XXIII 44,60021 Camerano,Ancona</t>
  </si>
  <si>
    <t>Marken</t>
  </si>
  <si>
    <t>Brenta</t>
  </si>
  <si>
    <t>618.00</t>
  </si>
  <si>
    <t>Italien ,Emilia Romagna ,Viserbella di Rimini</t>
  </si>
  <si>
    <t>Vierbettzimmer, Standardzimmer</t>
  </si>
  <si>
    <t>AI</t>
  </si>
  <si>
    <t>Mare Pineta Resort</t>
  </si>
  <si>
    <t>H4_5</t>
  </si>
  <si>
    <t>876.00</t>
  </si>
  <si>
    <t>Viale Dante 40,48015 Milano Marittima</t>
  </si>
  <si>
    <t>San Paolo Hotel</t>
  </si>
  <si>
    <t>Apartment, 3-Mann-Zimmer Zwei Schlafzimmer</t>
  </si>
  <si>
    <t>996.00</t>
  </si>
  <si>
    <t>Via Faleriense Est 66,63833 Montegiorgio,Fermo</t>
  </si>
  <si>
    <t>Doppelzimmer, Comfort-Zimmer</t>
  </si>
  <si>
    <t>1134.00</t>
  </si>
  <si>
    <t>1214.00</t>
  </si>
  <si>
    <t>Vistamare Suite Hotel</t>
  </si>
  <si>
    <t>562.00</t>
  </si>
  <si>
    <t>Viale Romagna 199,48100 Lido di Savio</t>
  </si>
  <si>
    <t>Suite, Comfort-Zimmer</t>
  </si>
  <si>
    <t>646.00</t>
  </si>
  <si>
    <t>Suite, Superior-Zimmer Seeseite</t>
  </si>
  <si>
    <t>688.00</t>
  </si>
  <si>
    <t>Villa Bianca</t>
  </si>
  <si>
    <t>Doppelzimmer (1 oder 2 Betten), Standardzimmer</t>
  </si>
  <si>
    <t>120.00</t>
  </si>
  <si>
    <t>Via Regina Elena, 24,47921 Rimini</t>
  </si>
  <si>
    <t>Panazza</t>
  </si>
  <si>
    <t>Doppelzimmer, Economy-Zimmer</t>
  </si>
  <si>
    <t>Via Lughese Nord 269/319,40027 Mordano,Bologna</t>
  </si>
  <si>
    <t>Seeport Hotel</t>
  </si>
  <si>
    <t>Comfort</t>
  </si>
  <si>
    <t>266.00</t>
  </si>
  <si>
    <t>Rupi di Via XXIX Settembre 12,60122 Ancona</t>
  </si>
  <si>
    <t>Michelacci Hotels - M Glamour</t>
  </si>
  <si>
    <t>H3_5</t>
  </si>
  <si>
    <t>Italien ,Marken ,Gabicce Mare</t>
  </si>
  <si>
    <t>Nautilus Family Hotel &amp; Nau Home</t>
  </si>
  <si>
    <t>Doppel Executive Zimmer</t>
  </si>
  <si>
    <t>374.00</t>
  </si>
  <si>
    <t>Viale Trieste 26,61121 Pesaro</t>
  </si>
  <si>
    <t>Doppel Executive Zimmer (MeerBlick)</t>
  </si>
  <si>
    <t>410.00</t>
  </si>
  <si>
    <t>Hotel Mosaico</t>
  </si>
  <si>
    <t>Doppelzimmer, Superior-Zimmer</t>
  </si>
  <si>
    <t>208.00</t>
  </si>
  <si>
    <t>Via Darsena 9,48121 Ravenna</t>
  </si>
  <si>
    <t>Best Western Plus Tower Hotel Bologna</t>
  </si>
  <si>
    <t>150.00</t>
  </si>
  <si>
    <t>Viale Lenin 43,40138 Bologna,Bologna</t>
  </si>
  <si>
    <t>Doppelzimmer, Twin room (A2B)</t>
  </si>
  <si>
    <t>178.00</t>
  </si>
  <si>
    <t>Doppelzimmer, Double room (A2C)</t>
  </si>
  <si>
    <t>Palazzo di Varignana Resort &amp; Spa</t>
  </si>
  <si>
    <t>DZ Standard, 1-2 Pers.</t>
  </si>
  <si>
    <t>324.00</t>
  </si>
  <si>
    <t>Via Ca' Masino 611A,Castel San Pietro Terme,40024 Varignana,Bologna</t>
  </si>
  <si>
    <t>airtours</t>
  </si>
  <si>
    <t>DZ Superior, 1-2 Pers.</t>
  </si>
  <si>
    <t>DZ Deluxe, 1-3 Pers.</t>
  </si>
  <si>
    <t>402.00</t>
  </si>
  <si>
    <t>DZ Deluxe Prestige, 1-2 Pers.</t>
  </si>
  <si>
    <t>486.00</t>
  </si>
  <si>
    <t>512.00</t>
  </si>
  <si>
    <t>Junior Suite</t>
  </si>
  <si>
    <t>548.00</t>
  </si>
  <si>
    <t>550.00</t>
  </si>
  <si>
    <t>590.00</t>
  </si>
  <si>
    <t>674.00</t>
  </si>
  <si>
    <t>736.00</t>
  </si>
  <si>
    <t>DuoMo Design Hotel &amp; NoMi Club</t>
  </si>
  <si>
    <t>274.00</t>
  </si>
  <si>
    <t>Via G. Bruno 28,47921 Rimini</t>
  </si>
  <si>
    <t>286.00</t>
  </si>
  <si>
    <t>I Portici Hotel</t>
  </si>
  <si>
    <t>304.00</t>
  </si>
  <si>
    <t>Via Indipendenza 69,40121 Bologna</t>
  </si>
  <si>
    <t>314.00</t>
  </si>
  <si>
    <t>370.00</t>
  </si>
  <si>
    <t>Superior</t>
  </si>
  <si>
    <t>378.00</t>
  </si>
  <si>
    <t>384.00</t>
  </si>
  <si>
    <t>448.00</t>
  </si>
  <si>
    <t>716.00</t>
  </si>
  <si>
    <t>782.00</t>
  </si>
  <si>
    <t>DOUBLE ROOM DELUXE</t>
  </si>
  <si>
    <t>2034.00</t>
  </si>
  <si>
    <t>FAMILY ROOM</t>
  </si>
  <si>
    <t>DOUBLE ROOM STANDARD</t>
  </si>
  <si>
    <t>DOUBLE ROOM SUPERIOR</t>
  </si>
  <si>
    <t>Boemia</t>
  </si>
  <si>
    <t>Doppelzimmer (1 oder 2 Betten), Superior-Zimmer</t>
  </si>
  <si>
    <t>824.00</t>
  </si>
  <si>
    <t>Viale Gramsci, 87,47838 Riccione</t>
  </si>
  <si>
    <t>898.00</t>
  </si>
  <si>
    <t>CDH Parma &amp; Congressi</t>
  </si>
  <si>
    <t>Twin room</t>
  </si>
  <si>
    <t>168.00</t>
  </si>
  <si>
    <t>Via Emilia Ovest 281/A,43010 Parma</t>
  </si>
  <si>
    <t>Standard Twin</t>
  </si>
  <si>
    <t>172.00</t>
  </si>
  <si>
    <t>192.00</t>
  </si>
  <si>
    <t>212.00</t>
  </si>
  <si>
    <t>NH Ancona</t>
  </si>
  <si>
    <t>Rupi di Via XXIX Settembre, 14,60122 Ancona,Adria</t>
  </si>
  <si>
    <t>Standard Room Free Breakfast</t>
  </si>
  <si>
    <t>196.00</t>
  </si>
  <si>
    <t>232.00</t>
  </si>
  <si>
    <t>Familienzimmer, 5-Mann-Zimmer</t>
  </si>
  <si>
    <t>360.00</t>
  </si>
  <si>
    <t>468.00</t>
  </si>
  <si>
    <t>Villa Lattanzi</t>
  </si>
  <si>
    <t>Doppelzimmer, Deluxe-Zimmer Mit Seeblick</t>
  </si>
  <si>
    <t>5EST</t>
  </si>
  <si>
    <t>1024.00</t>
  </si>
  <si>
    <t>contrada Cugnolo, 19,63900 Torre di Palme,Fermo</t>
  </si>
  <si>
    <t>1208.00</t>
  </si>
  <si>
    <t>1352.00</t>
  </si>
  <si>
    <t>Michelacci Hotels - Maremonti</t>
  </si>
  <si>
    <t>242.00</t>
  </si>
  <si>
    <t>348.00</t>
  </si>
  <si>
    <t>Living Place</t>
  </si>
  <si>
    <t>114.00</t>
  </si>
  <si>
    <t>Via Properzia de Rossi,40050 Villanova Di Castenaso,Bologna</t>
  </si>
  <si>
    <t>Astoria Hotel &amp; Apartments Bologna</t>
  </si>
  <si>
    <t>Hotel Double</t>
  </si>
  <si>
    <t>Via Fratelli Rosselli 14,40121 Bologna</t>
  </si>
  <si>
    <t>Residence Cleo</t>
  </si>
  <si>
    <t>Apartment, 5-Mann-Zimmer</t>
  </si>
  <si>
    <t>396.00</t>
  </si>
  <si>
    <t>Via Ippocampo, 16,Lido Degli Estensi 44024,Comacchio</t>
  </si>
  <si>
    <t>966.00</t>
  </si>
  <si>
    <t>Yes Touring</t>
  </si>
  <si>
    <t>Doppelzimmer,seitl. Meerblick,Klimaanlage,Dusche,WC,Balkon</t>
  </si>
  <si>
    <t>alltours</t>
  </si>
  <si>
    <t>Viale Regina Margherita 82,47924 Miramare di Rimini,Rimini</t>
  </si>
  <si>
    <t>336.00</t>
  </si>
  <si>
    <t>Doppelzimmer 3P.,Superior,Klimaanlage,Dusche,WC,Balkon</t>
  </si>
  <si>
    <t>376.00</t>
  </si>
  <si>
    <t>404.00</t>
  </si>
  <si>
    <t>416.00</t>
  </si>
  <si>
    <t>444.00</t>
  </si>
  <si>
    <t>456.00</t>
  </si>
  <si>
    <t>508.00</t>
  </si>
  <si>
    <t>Hotel Real Fini Baia Del Re</t>
  </si>
  <si>
    <t>Italien ,Emilia Romagna ,Modena</t>
  </si>
  <si>
    <t>Grand Hotel Rimini &amp; Residenza Parco Fellini</t>
  </si>
  <si>
    <t>Classic, Residenza</t>
  </si>
  <si>
    <t>296.00</t>
  </si>
  <si>
    <t>Parco Federico Fellini 1,47921 Rimini</t>
  </si>
  <si>
    <t>Superior, Residenza</t>
  </si>
  <si>
    <t>320.00</t>
  </si>
  <si>
    <t>Executive, Grand Hotel</t>
  </si>
  <si>
    <t>Deluxe, Grand Hotel</t>
  </si>
  <si>
    <t>536.00</t>
  </si>
  <si>
    <t>B&amp;B Hotel Ravenna</t>
  </si>
  <si>
    <t>100.00</t>
  </si>
  <si>
    <t>Viale Della Lirica, 141,48124 Ravenna</t>
  </si>
  <si>
    <t>Hotel Alexander</t>
  </si>
  <si>
    <t>228.00</t>
  </si>
  <si>
    <t>Italien ,Marken ,Marcelli di Numana</t>
  </si>
  <si>
    <t>Relais Villa Abbondanzi</t>
  </si>
  <si>
    <t>Doppelzimmer, Deluxe-Zimmer</t>
  </si>
  <si>
    <t>218.00</t>
  </si>
  <si>
    <t>Via Emilia Ponente 23,48018 Faenza,Ravenna</t>
  </si>
  <si>
    <t>250.00</t>
  </si>
  <si>
    <t xml:space="preserve">Allegroitalia Espressohotel </t>
  </si>
  <si>
    <t>206.00</t>
  </si>
  <si>
    <t>Doppelzimmer Superior, Double room - Superior (A2G)</t>
  </si>
  <si>
    <t>256.00</t>
  </si>
  <si>
    <t>Doppelzimmer, Double room - Comfort (Z2D)</t>
  </si>
  <si>
    <t>Doppelzimmer (Doppelbett) - Superior</t>
  </si>
  <si>
    <t>300.00</t>
  </si>
  <si>
    <t>316.00</t>
  </si>
  <si>
    <t>Double room</t>
  </si>
  <si>
    <t>276.00</t>
  </si>
  <si>
    <t>1172.00</t>
  </si>
  <si>
    <t>1240.00</t>
  </si>
  <si>
    <t>Nettuno</t>
  </si>
  <si>
    <t>Dreibettzimmer, Standardzimmer</t>
  </si>
  <si>
    <t>Italien ,Emilia Romagna ,Cervia</t>
  </si>
  <si>
    <t>Paradise</t>
  </si>
  <si>
    <t>164.00</t>
  </si>
  <si>
    <t>Vicolo Cattani 7,40126 Bologna</t>
  </si>
  <si>
    <t xml:space="preserve">Re Enzo </t>
  </si>
  <si>
    <t>Via Santa Croce 26,40122 Bologna</t>
  </si>
  <si>
    <t>198.00</t>
  </si>
  <si>
    <t>236.00</t>
  </si>
  <si>
    <t>Zweibettzimmer, Klassisches Zimmer</t>
  </si>
  <si>
    <t>262.00</t>
  </si>
  <si>
    <t>Suite Hotel Elite</t>
  </si>
  <si>
    <t>166.00</t>
  </si>
  <si>
    <t>Via Saffi 40,40131 Bologna</t>
  </si>
  <si>
    <t>Colombo</t>
  </si>
  <si>
    <t>DOPPEL/TWIN</t>
  </si>
  <si>
    <t>2EST</t>
  </si>
  <si>
    <t>Viale Ceccarini 106,47838 Riccione RN</t>
  </si>
  <si>
    <t>Boutique Hotel Calzavecchio</t>
  </si>
  <si>
    <t>Comfort Double</t>
  </si>
  <si>
    <t>148.00</t>
  </si>
  <si>
    <t>Via Calzavecchio 1,40033 Casalecchio di Reno,Bologna</t>
  </si>
  <si>
    <t>156.00</t>
  </si>
  <si>
    <t>Suite Double</t>
  </si>
  <si>
    <t>Suite, Einbettzimmer</t>
  </si>
  <si>
    <t>Riviera Mare Beach Life Hotel</t>
  </si>
  <si>
    <t>54.00</t>
  </si>
  <si>
    <t>Viale G. Dati 85,47811 Rimini</t>
  </si>
  <si>
    <t>56.00</t>
  </si>
  <si>
    <t>60.00</t>
  </si>
  <si>
    <t>Parioli</t>
  </si>
  <si>
    <t>132.00</t>
  </si>
  <si>
    <t>Viale Vittorio Veneto, 14,Rimini 47921</t>
  </si>
  <si>
    <t>Suite, Superior-Zimmer</t>
  </si>
  <si>
    <t>152.00</t>
  </si>
  <si>
    <t>Apartment, null</t>
  </si>
  <si>
    <t xml:space="preserve">Tenuta Santi Giacomo e Filippo </t>
  </si>
  <si>
    <t>Doppel Superior Zimmer</t>
  </si>
  <si>
    <t>Via San Giacomo in Foglia 7,Localita Pantiere,61029 Urbino,Pesaro e Urbino</t>
  </si>
  <si>
    <t>Doppel Superior Suite</t>
  </si>
  <si>
    <t>450.00</t>
  </si>
  <si>
    <t>Doppel Standard Familienzimmer</t>
  </si>
  <si>
    <t>488.00</t>
  </si>
  <si>
    <t>Real Fini Via Emilia</t>
  </si>
  <si>
    <t>PENDI</t>
  </si>
  <si>
    <t>Via Emilia Est 441,41100 Modena</t>
  </si>
  <si>
    <t>Villa Lalla</t>
  </si>
  <si>
    <t>84.00</t>
  </si>
  <si>
    <t>Viale Vitorio Veneto 22,Marina Centro,47900 Rimini</t>
  </si>
  <si>
    <t>Doppelzimmer, Double room (A2B)</t>
  </si>
  <si>
    <t>Doppelzimmer, Twin/Double room (A2G)</t>
  </si>
  <si>
    <t>90.00</t>
  </si>
  <si>
    <t>92.00</t>
  </si>
  <si>
    <t>94.00</t>
  </si>
  <si>
    <t>96.00</t>
  </si>
  <si>
    <t>Doppelzimmer (Doppelbett)</t>
  </si>
  <si>
    <t>Doppelzimmer Superior, Double room - Superior (A2E)</t>
  </si>
  <si>
    <t>Dreibettzimmer, Triple room (A2C)</t>
  </si>
  <si>
    <t>124.00</t>
  </si>
  <si>
    <t>Viererbelegung, Quadruple room (A2D)</t>
  </si>
  <si>
    <t>174.00</t>
  </si>
  <si>
    <t>162.00</t>
  </si>
  <si>
    <t>264.00</t>
  </si>
  <si>
    <t>Gallery Hotel Recanati</t>
  </si>
  <si>
    <t>220.00</t>
  </si>
  <si>
    <t>Via Falleroni 85,62019 Recanati</t>
  </si>
  <si>
    <t>Junior-Suite, Deluxe-Zimmer</t>
  </si>
  <si>
    <t>318.00</t>
  </si>
  <si>
    <t>Porta San Mamolo</t>
  </si>
  <si>
    <t>Doppelzimmer, Twin/Double room (A2J)</t>
  </si>
  <si>
    <t>202.00</t>
  </si>
  <si>
    <t>Vicolo del Falcone 6/8,40124 Bologna</t>
  </si>
  <si>
    <t>Dreibettzimmer, Triple room (A2E)</t>
  </si>
  <si>
    <t>248.00</t>
  </si>
  <si>
    <t>Ascot Rimini</t>
  </si>
  <si>
    <t>Doppelzimmer (Z2B)</t>
  </si>
  <si>
    <t>Via Principe di Piemonte 38,47924 Miramare</t>
  </si>
  <si>
    <t>186.00</t>
  </si>
  <si>
    <t>Doppelzimmer Meerblick (Z2G)</t>
  </si>
  <si>
    <t>224.00</t>
  </si>
  <si>
    <t>Dreibettzimmer (Z2P)</t>
  </si>
  <si>
    <t>238.00</t>
  </si>
  <si>
    <t>258.00</t>
  </si>
  <si>
    <t>Viererbelegung (Z2Q)</t>
  </si>
  <si>
    <t>288.00</t>
  </si>
  <si>
    <t>Apartment, 3-Mann-Zimmer Mit Seeblick</t>
  </si>
  <si>
    <t>504.00</t>
  </si>
  <si>
    <t>Baia Imperiale Rimini</t>
  </si>
  <si>
    <t>102.00</t>
  </si>
  <si>
    <t>Viale Ortigara 16,47921 Rimini</t>
  </si>
  <si>
    <t>108.00</t>
  </si>
  <si>
    <t>Oste Del Castello Hotel</t>
  </si>
  <si>
    <t>Doppel Superior</t>
  </si>
  <si>
    <t>OLIMAR</t>
  </si>
  <si>
    <t>Via dei Martiri 10,47826 Verucchio</t>
  </si>
  <si>
    <t>Doppel Deluxe</t>
  </si>
  <si>
    <t>284.00</t>
  </si>
  <si>
    <t>Levante Rimini</t>
  </si>
  <si>
    <t>310.00</t>
  </si>
  <si>
    <t>Viale Regina Elena 88,47900 Rimini</t>
  </si>
  <si>
    <t>334.00</t>
  </si>
  <si>
    <t>342.00</t>
  </si>
  <si>
    <t>344.00</t>
  </si>
  <si>
    <t>Doppelzimmer (1 oder 2 Betten), null</t>
  </si>
  <si>
    <t>372.00</t>
  </si>
  <si>
    <t>412.00</t>
  </si>
  <si>
    <t>414.00</t>
  </si>
  <si>
    <t>474.00</t>
  </si>
  <si>
    <t>514.00</t>
  </si>
  <si>
    <t>Borgo Conde Wine Resort</t>
  </si>
  <si>
    <t>Doppel</t>
  </si>
  <si>
    <t>244.00</t>
  </si>
  <si>
    <t>Via Lucchina 27,47016 Fiumana di Predappio</t>
  </si>
  <si>
    <t>Jr.Suite</t>
  </si>
  <si>
    <t>Standard DZ, Dependance</t>
  </si>
  <si>
    <t>Juniorsuite Typ1</t>
  </si>
  <si>
    <t>340.00</t>
  </si>
  <si>
    <t>Doppelzimmer, Junior Suite</t>
  </si>
  <si>
    <t>420.00</t>
  </si>
  <si>
    <t>472.00</t>
  </si>
  <si>
    <t>500.00</t>
  </si>
  <si>
    <t>Doppelzimmer, null</t>
  </si>
  <si>
    <t>2732.00</t>
  </si>
  <si>
    <t>National</t>
  </si>
  <si>
    <t>Suite, 2-Mann-Zimmer</t>
  </si>
  <si>
    <t>Viale A. Vespucci 42,47921 Rimini</t>
  </si>
  <si>
    <t>Relais Bellaria Hotel &amp; Congressi</t>
  </si>
  <si>
    <t>Via Altura 11/bis,40139 Bologna</t>
  </si>
  <si>
    <t>Eurogarden Bologna</t>
  </si>
  <si>
    <t>Via dei Billi 2/A,Bologna,40064 Ozzano dell'Emilia</t>
  </si>
  <si>
    <t>Hotel Losanna</t>
  </si>
  <si>
    <t>Via Pascoli, 133,Rimini 47900</t>
  </si>
  <si>
    <t>Panama Majestic</t>
  </si>
  <si>
    <t>Doppelzimmer (1 oder 2 Betten), Economy-Zimmer</t>
  </si>
  <si>
    <t>112.00</t>
  </si>
  <si>
    <t>Viale Regina Elena 131,47900 Rimini</t>
  </si>
  <si>
    <t>Le Rose Suite Hotel</t>
  </si>
  <si>
    <t>Doppelzimmer (1 oder 2 Betten), Comfort-Zimmer</t>
  </si>
  <si>
    <t>356.00</t>
  </si>
  <si>
    <t>Viale Regina Elena 46,47900 Rimini,Rimini</t>
  </si>
  <si>
    <t>Junior-Suite, Meerblick</t>
  </si>
  <si>
    <t>470.00</t>
  </si>
  <si>
    <t>Suite, Standardzimmer</t>
  </si>
  <si>
    <t>584.00</t>
  </si>
  <si>
    <t>Ascot Riccione</t>
  </si>
  <si>
    <t>Doppelzimmer (1 oder 2 Betten), Teilweise Mit Seeblick</t>
  </si>
  <si>
    <t>126.00</t>
  </si>
  <si>
    <t>Via Milano 95,47838 Riccione</t>
  </si>
  <si>
    <t>222.00</t>
  </si>
  <si>
    <t>Ariston Castrocaro Terme</t>
  </si>
  <si>
    <t>Via Dante Alighieri 13,47011 Castrocaro Terme</t>
  </si>
  <si>
    <t>Starhotels du Parc</t>
  </si>
  <si>
    <t>DOUBLE ROOM CLASSIC</t>
  </si>
  <si>
    <t>Viale Piacenza 12/C,43100 Parma</t>
  </si>
  <si>
    <t>Standard Double</t>
  </si>
  <si>
    <t>190.00</t>
  </si>
  <si>
    <t>Doppelzimmer, Twin/Double room - Classic (A2V)</t>
  </si>
  <si>
    <t>Doppelzimmer Superior, Twin/Double room - Superior (A2R)</t>
  </si>
  <si>
    <t>226.00</t>
  </si>
  <si>
    <t>TRIPLE ROOM CLASSIC</t>
  </si>
  <si>
    <t>234.00</t>
  </si>
  <si>
    <t>Deluxe Doppelzimmer, Double room - De Luxe (B2E)</t>
  </si>
  <si>
    <t>254.00</t>
  </si>
  <si>
    <t>Doppelzimmer - Classic</t>
  </si>
  <si>
    <t>260.00</t>
  </si>
  <si>
    <t>Dreibettzimmer, Triple room (A2G)</t>
  </si>
  <si>
    <t>Familienzimmer, Family room (A2F)</t>
  </si>
  <si>
    <t>Junior-Suite, Junior Suite (B2A)</t>
  </si>
  <si>
    <t>332.00</t>
  </si>
  <si>
    <t>358.00</t>
  </si>
  <si>
    <t>366.00</t>
  </si>
  <si>
    <t>De Luxe-Juniorsuite, Junior Suite - De Luxe (B2D)</t>
  </si>
  <si>
    <t>390.00</t>
  </si>
  <si>
    <t>Familienzimmer</t>
  </si>
  <si>
    <t>426.00</t>
  </si>
  <si>
    <t>Deluxe Double (A2Z)</t>
  </si>
  <si>
    <t>546.00</t>
  </si>
  <si>
    <t>580.00</t>
  </si>
  <si>
    <t>Suite</t>
  </si>
  <si>
    <t>642.00</t>
  </si>
  <si>
    <t>Gloria Hotel</t>
  </si>
  <si>
    <t>1988.00</t>
  </si>
  <si>
    <t>Orologio Ferrara</t>
  </si>
  <si>
    <t>Dreibettzimmer, Triple room (A2D)</t>
  </si>
  <si>
    <t>982.00</t>
  </si>
  <si>
    <t>Via darsena, 67,44100 Ferrara</t>
  </si>
  <si>
    <t>Doppelzimmer (Doppel (A2H)</t>
  </si>
  <si>
    <t>Vienna Ostenda</t>
  </si>
  <si>
    <t>Viale Regina Elena 11,47900 Rimini</t>
  </si>
  <si>
    <t>290.00</t>
  </si>
  <si>
    <t>Oceanomare</t>
  </si>
  <si>
    <t>Via del Timone 13,48122 Punta Marina Terme,Ravenna</t>
  </si>
  <si>
    <t>Suite, 3-Mann-Zimmer</t>
  </si>
  <si>
    <t>Holiday Inn Rimini</t>
  </si>
  <si>
    <t>354.00</t>
  </si>
  <si>
    <t>Viale Vespucci 16,47900 Rimini,Emilia-Romagna</t>
  </si>
  <si>
    <t>Junior</t>
  </si>
  <si>
    <t>Spar Doppelzimmer, Double room - Economy (A2J)</t>
  </si>
  <si>
    <t>Viale Renato Parisano 40,47921 Rimini,Marina Centro</t>
  </si>
  <si>
    <t>204.00</t>
  </si>
  <si>
    <t>NH Parma</t>
  </si>
  <si>
    <t>Italien ,Emilia Romagna ,Parma</t>
  </si>
  <si>
    <t>430.00</t>
  </si>
  <si>
    <t xml:space="preserve">UNAHOTELS San Vitale Bologna </t>
  </si>
  <si>
    <t>170.00</t>
  </si>
  <si>
    <t>Grand Hotel Passetto</t>
  </si>
  <si>
    <t>Via Thaon de Revel 1,60124 Ancona</t>
  </si>
  <si>
    <t>Internazionale Bologna</t>
  </si>
  <si>
    <t>Via Indipendenza, 60,40121 Bologna</t>
  </si>
  <si>
    <t>Long Beach Village</t>
  </si>
  <si>
    <t>Appartement (1 Schlafzimmer) Typ A</t>
  </si>
  <si>
    <t>Viale Donizetti 4,48122 Lido Adriano,Ravenna</t>
  </si>
  <si>
    <t>2-Raum-Apartment (AX1)</t>
  </si>
  <si>
    <t>270.00</t>
  </si>
  <si>
    <t>DERTOUR</t>
  </si>
  <si>
    <t>2-Raum-Apartment</t>
  </si>
  <si>
    <t>ADAC Reisen</t>
  </si>
  <si>
    <t>Genzianella</t>
  </si>
  <si>
    <t>Italien, Emilia Romagna, 81, Cervia</t>
  </si>
  <si>
    <t>ITS</t>
  </si>
  <si>
    <t>Mehrbettzimmer Triple</t>
  </si>
  <si>
    <t>134.00</t>
  </si>
  <si>
    <t>Mehrbettzimmer Quadr.</t>
  </si>
  <si>
    <t>146.00</t>
  </si>
  <si>
    <t>Hotel Donatello</t>
  </si>
  <si>
    <t>Via dellu2019Indipendenza 65,40121 Bologna</t>
  </si>
  <si>
    <t>Universal</t>
  </si>
  <si>
    <t>Doppelzimmer Low Cost</t>
  </si>
  <si>
    <t>Lungomare Mameli 47,60019 Senigallia</t>
  </si>
  <si>
    <t>Doppelzimmer seitl. Meerblick</t>
  </si>
  <si>
    <t>294.00</t>
  </si>
  <si>
    <t>352.00</t>
  </si>
  <si>
    <t>Sporting</t>
  </si>
  <si>
    <t>Doppel Standard Zimmer</t>
  </si>
  <si>
    <t>Viale Amerigo Vespucci 20,47900 Rimini</t>
  </si>
  <si>
    <t>Masini</t>
  </si>
  <si>
    <t>160.00</t>
  </si>
  <si>
    <t>Corso Garibaldi, 28,Forli 47100,Emilia Romagna</t>
  </si>
  <si>
    <t>726.00</t>
  </si>
  <si>
    <t>828.00</t>
  </si>
  <si>
    <t>194.00</t>
  </si>
  <si>
    <t>210.00</t>
  </si>
  <si>
    <t>Ramada Encore</t>
  </si>
  <si>
    <t>Doppelzimmer, Twin/Double room (A2P)</t>
  </si>
  <si>
    <t>Via Ferrarese 164,40128 Bologna</t>
  </si>
  <si>
    <t>130.00</t>
  </si>
  <si>
    <t>436.00</t>
  </si>
  <si>
    <t>624.00</t>
  </si>
  <si>
    <t>692.00</t>
  </si>
  <si>
    <t>Il Convento dei Fiori di Seta</t>
  </si>
  <si>
    <t>Italien ,Emilia Romagna ,Bologna</t>
  </si>
  <si>
    <t>Junior-Suite, 2-Mann-Zimmer</t>
  </si>
  <si>
    <t>Hotel Parco</t>
  </si>
  <si>
    <t>Via Donizetti 2,60022 Castelfidardo,Ancona</t>
  </si>
  <si>
    <t>NH Bologna de La Gare</t>
  </si>
  <si>
    <t>Piazza XX Settembre 2,40121 Bologna</t>
  </si>
  <si>
    <t>Doppelzimmer Superior, Double room - Superior (A2H)</t>
  </si>
  <si>
    <t>306.00</t>
  </si>
  <si>
    <t>Familienzimmer, Family room (A2E)</t>
  </si>
  <si>
    <t>328.00</t>
  </si>
  <si>
    <t>380.00</t>
  </si>
  <si>
    <t>Junior Suite mit Balkon, Junior Suite - Balcony (A2L)</t>
  </si>
  <si>
    <t>560.00</t>
  </si>
  <si>
    <t>602.00</t>
  </si>
  <si>
    <t>Zanhotel Tre Vecchi</t>
  </si>
  <si>
    <t>252.00</t>
  </si>
  <si>
    <t>Via dell'Indipendenza 47,40121 Bologna</t>
  </si>
  <si>
    <t>268.00</t>
  </si>
  <si>
    <t>2-Bett-Zimmer</t>
  </si>
  <si>
    <t>2-Bett-Zimmer Superior (ZU)</t>
  </si>
  <si>
    <t>Doppelzimmer Superior (DU)</t>
  </si>
  <si>
    <t>Stella d´Italia</t>
  </si>
  <si>
    <t>Niagara Rimini</t>
  </si>
  <si>
    <t>Via Zanzur 16,47900 Rimini</t>
  </si>
  <si>
    <t>Hotel Love Boat</t>
  </si>
  <si>
    <t>Viale Panzini 2,47838 Riccione</t>
  </si>
  <si>
    <t>Villa Adriatica</t>
  </si>
  <si>
    <t>Viale Vespucci 3,47900 Rimini,Italy</t>
  </si>
  <si>
    <t>506.00</t>
  </si>
  <si>
    <t>Unaway Hotel Bologna Fiera</t>
  </si>
  <si>
    <t>Doppelzimmer, Executive-Zimmer</t>
  </si>
  <si>
    <t>Grand Hotel Mattei</t>
  </si>
  <si>
    <t>Via Enrico Mattei n. 25,48100 Ravenna</t>
  </si>
  <si>
    <t>Hotel Bisanzio Ravenna</t>
  </si>
  <si>
    <t>DOPPEL BASIC (2ER)</t>
  </si>
  <si>
    <t>158.00</t>
  </si>
  <si>
    <t>Via Salara 30,48121 Ravenna,Ravenna</t>
  </si>
  <si>
    <t>DOPPEL</t>
  </si>
  <si>
    <t>DOPPEL COMFORT</t>
  </si>
  <si>
    <t>1222.00</t>
  </si>
  <si>
    <t>408.00</t>
  </si>
  <si>
    <t>460.00</t>
  </si>
  <si>
    <t>Boutique Paradiso</t>
  </si>
  <si>
    <t>728.00</t>
  </si>
  <si>
    <t>Italien ,Emilia Romagna ,Milano Marittima (Cervia)</t>
  </si>
  <si>
    <t>852.00</t>
  </si>
  <si>
    <t>934.00</t>
  </si>
  <si>
    <t>Junior-Suite, null</t>
  </si>
  <si>
    <t>1068.00</t>
  </si>
  <si>
    <t>1192.00</t>
  </si>
  <si>
    <t>1276.00</t>
  </si>
  <si>
    <t>President Rimini</t>
  </si>
  <si>
    <t>Doppelzimmer Executive</t>
  </si>
  <si>
    <t>LMX International</t>
  </si>
  <si>
    <t>Via Tripoli, 276,47921 Rimini</t>
  </si>
  <si>
    <t>Doppelzimmer Superior</t>
  </si>
  <si>
    <t>DOPPEL EXECUTIVE</t>
  </si>
  <si>
    <t>136.00</t>
  </si>
  <si>
    <t>Doppelzimmer (Doppelbett) - Executive</t>
  </si>
  <si>
    <t>Doppelzimmer (1 oder 2 Betten), Executive-Zimmer</t>
  </si>
  <si>
    <t>140.00</t>
  </si>
  <si>
    <t>Bamby</t>
  </si>
  <si>
    <t>Viale Vittorio Veneto 18,47921 Rimini,Marina Centro</t>
  </si>
  <si>
    <t>58.00</t>
  </si>
  <si>
    <t>66.00</t>
  </si>
  <si>
    <t>72.00</t>
  </si>
  <si>
    <t>Dreibettzimmer</t>
  </si>
  <si>
    <t>Vierbettzimmer</t>
  </si>
  <si>
    <t>Castello di Monterado</t>
  </si>
  <si>
    <t>Apartment, Superior-Zimmer</t>
  </si>
  <si>
    <t>Piazza Roma 18,60010 Monterado di Trecastelli</t>
  </si>
  <si>
    <t>Sina Maria Liugia</t>
  </si>
  <si>
    <t>Viale Mentana 140,43100 Parma</t>
  </si>
  <si>
    <t>Villa Rosa Riviera</t>
  </si>
  <si>
    <t>Viale Vespucci 71,47900 Rimini</t>
  </si>
  <si>
    <t>442.00</t>
  </si>
  <si>
    <t>Amadeus</t>
  </si>
  <si>
    <t>Via Marco Emilio Lepido 39,40132 Bologna</t>
  </si>
  <si>
    <t>154.00</t>
  </si>
  <si>
    <t>Select Suites &amp; Spa</t>
  </si>
  <si>
    <t>Viale Antonio Gramsci 89,47838 Riccione,Rimini</t>
  </si>
  <si>
    <t>Il Guercino</t>
  </si>
  <si>
    <t>Via Luigi Serra 7,40129 Bologna</t>
  </si>
  <si>
    <t>144.00</t>
  </si>
  <si>
    <t>Doppelzimmer, Twin/Double room (A2N)</t>
  </si>
  <si>
    <t>Doppelzimmer Superior, Twin/Double room - Superior (A2O)</t>
  </si>
  <si>
    <t>Grand Hotel Palace Ancona</t>
  </si>
  <si>
    <t>Lungomare Vanvitelli 24,60121 Ancona,Marche</t>
  </si>
  <si>
    <t>Junior-Suite, 4-Mann-Zimmer</t>
  </si>
  <si>
    <t>ErbaVoglio Hotel</t>
  </si>
  <si>
    <t>Via Tripoli 211,47921 Rimini</t>
  </si>
  <si>
    <t>Astor</t>
  </si>
  <si>
    <t>Standard Room</t>
  </si>
  <si>
    <t>118.00</t>
  </si>
  <si>
    <t>Via A. Fioravanti 42/2,40129 Bologna</t>
  </si>
  <si>
    <t>Corona d´Oro</t>
  </si>
  <si>
    <t>772.00</t>
  </si>
  <si>
    <t>778.00</t>
  </si>
  <si>
    <t>Suite, Klassisches Zimmer</t>
  </si>
  <si>
    <t>1328.00</t>
  </si>
  <si>
    <t>1002.00</t>
  </si>
  <si>
    <t>1058.00</t>
  </si>
  <si>
    <t>576.00</t>
  </si>
  <si>
    <t>696.00</t>
  </si>
  <si>
    <t>720.00</t>
  </si>
  <si>
    <t>748.00</t>
  </si>
  <si>
    <t>962.00</t>
  </si>
  <si>
    <t>1078.00</t>
  </si>
  <si>
    <t>1344.00</t>
  </si>
  <si>
    <t>Litoraneo Suite Hotel</t>
  </si>
  <si>
    <t>Via Regina Elena 22,47921 Rimini</t>
  </si>
  <si>
    <t>Suite, Premier-Zimmer</t>
  </si>
  <si>
    <t>Una Bologna</t>
  </si>
  <si>
    <t>Via Pietramellara 41/43,40121 Bologna</t>
  </si>
  <si>
    <t>572.00</t>
  </si>
  <si>
    <t>Hotel Relais San Giovanni</t>
  </si>
  <si>
    <t>Doppel Easy</t>
  </si>
  <si>
    <t>Via Cavalieri Del Lavoro 37,Angolo Via Malpasso,47842 San Giovanni in Marignano,Rimini</t>
  </si>
  <si>
    <t>Doppel Pretty</t>
  </si>
  <si>
    <t>Locanda Della Biscia</t>
  </si>
  <si>
    <t>Via Palestro 57,44121 Ferrara</t>
  </si>
  <si>
    <t xml:space="preserve">Executive Suite Bologna </t>
  </si>
  <si>
    <t>Via Ferrarese 161,40128 Bologna</t>
  </si>
  <si>
    <t>308.00</t>
  </si>
  <si>
    <t>406.00</t>
  </si>
  <si>
    <t>L´Hotel Rimini</t>
  </si>
  <si>
    <t>Doppelzimmer (Z2F)</t>
  </si>
  <si>
    <t>104.00</t>
  </si>
  <si>
    <t>110.00</t>
  </si>
  <si>
    <t>Viererbelegung (Z2D)</t>
  </si>
  <si>
    <t>1920.00</t>
  </si>
  <si>
    <t>Lungomare</t>
  </si>
  <si>
    <t>Via Lungomare D'Annunzio 26,48015 Cervia</t>
  </si>
  <si>
    <t>200.00</t>
  </si>
  <si>
    <t>Doppelzimmer Economy</t>
  </si>
  <si>
    <t>Relais Villa Roncuzzi</t>
  </si>
  <si>
    <t>Doppelzimmer (1 oder 2 Betten), Deluxe-Zimmer</t>
  </si>
  <si>
    <t>Via della Libertu00e0 6-10,Frazione San Pancrazio,48026 Russi,Ravenna</t>
  </si>
  <si>
    <t>Doppelzimmer (1 oder 2 Betten), Junior Suite</t>
  </si>
  <si>
    <t>Solarium</t>
  </si>
  <si>
    <t>Via Giosuu00e8 Carducci 33-35,Macerata,62012 Civitanova Marche</t>
  </si>
  <si>
    <t>Savina</t>
  </si>
  <si>
    <t>Zweibettzimmer</t>
  </si>
  <si>
    <t>80.00</t>
  </si>
  <si>
    <t>Italien ,Emilia Romagna ,Rimini</t>
  </si>
  <si>
    <t xml:space="preserve">Seebay Hotel </t>
  </si>
  <si>
    <t>Doppelzimmer Double Design</t>
  </si>
  <si>
    <t>JAHN REISEN Austria</t>
  </si>
  <si>
    <t>Via Poggio 160,60129 Portonovo,Ancona</t>
  </si>
  <si>
    <t>Doppel Design</t>
  </si>
  <si>
    <t>Doppelzimmer Double Confort</t>
  </si>
  <si>
    <t>Doppel Comfort</t>
  </si>
  <si>
    <t>JAHN REISEN</t>
  </si>
  <si>
    <t>214.00</t>
  </si>
  <si>
    <t>Doppelzimmer Double Deluxe</t>
  </si>
  <si>
    <t>Doppelzimmer Comfort</t>
  </si>
  <si>
    <t>Doppelzimmer Deluxe Balkon</t>
  </si>
  <si>
    <t>Standardzimmer, 2 Bett Bad/Dusche/WC, Extra (Z2B)</t>
  </si>
  <si>
    <t>2 Bett Bad/Dusche/WC, Extra</t>
  </si>
  <si>
    <t>Bucher Reisen</t>
  </si>
  <si>
    <t>Doppelzimmer, Comfort-Zimmer Mit Seeblick</t>
  </si>
  <si>
    <t>350.00</t>
  </si>
  <si>
    <t>364.00</t>
  </si>
  <si>
    <t>368.00</t>
  </si>
  <si>
    <t>Standardzimmer, 2-4 Bett, Bad/Dusche, WC, Deluxe (A2A)</t>
  </si>
  <si>
    <t>382.00</t>
  </si>
  <si>
    <t>2-4 Bett, Bad/Dusche, WC, Deluxe</t>
  </si>
  <si>
    <t>392.00</t>
  </si>
  <si>
    <t>400.00</t>
  </si>
  <si>
    <t>Junior-Suite, Superior-Zimmer</t>
  </si>
  <si>
    <t>428.00</t>
  </si>
  <si>
    <t>452.00</t>
  </si>
  <si>
    <t>454.00</t>
  </si>
  <si>
    <t>476.00</t>
  </si>
  <si>
    <t>478.00</t>
  </si>
  <si>
    <t>480.00</t>
  </si>
  <si>
    <t>528.00</t>
  </si>
  <si>
    <t>Novotel Bologna Fiera</t>
  </si>
  <si>
    <t>Doppelzimmer Superior, Double room King bed - Superior (A2U)</t>
  </si>
  <si>
    <t>216.00</t>
  </si>
  <si>
    <t>Via Michelino 73,40127 Bologna,Emilia-Romagna</t>
  </si>
  <si>
    <t>Doppelzimmer Superior, Twin room - Superior (A2L)</t>
  </si>
  <si>
    <t>Doppelzimmer, Double room - Executive (A2M)</t>
  </si>
  <si>
    <t>246.00</t>
  </si>
  <si>
    <t>Starhotels Excelsior Bologna</t>
  </si>
  <si>
    <t>Superior-Doppel- oder -Zweibettzimmer, nicht stornierbar (Z2Q)</t>
  </si>
  <si>
    <t>Viale Pietramellara 51,Centro,40121 Bologna,Bologna</t>
  </si>
  <si>
    <t>Deluxe-Doppelzimmer, nicht stornierbar (Z2A)</t>
  </si>
  <si>
    <t>Superior-Doppel- oder -Zweibettzimmer, nicht stornierbar (Z2T)</t>
  </si>
  <si>
    <t>Doppelzimmer - Superior</t>
  </si>
  <si>
    <t>326.00</t>
  </si>
  <si>
    <t>Deluxe</t>
  </si>
  <si>
    <t>Deluxe-Doppelzimmer, nicht stornierbar (Z2C)</t>
  </si>
  <si>
    <t>Dreibettzimmer, nicht stornierbar (Z2O)</t>
  </si>
  <si>
    <t>386.00</t>
  </si>
  <si>
    <t>Familienzimmer (2 adulti + 2 bambini), nicht stornierbar (Z2G)</t>
  </si>
  <si>
    <t>Dreibettzimmer, nicht stornierbar (Z2M)</t>
  </si>
  <si>
    <t>Familienzimmer (2 adulti + 2 bambini), nicht stornierbar (Z2E)</t>
  </si>
  <si>
    <t>Junior-Suite, nicht stornierbar (Z2K)</t>
  </si>
  <si>
    <t>Junior-Suite, nicht stornierbar (Z2I)</t>
  </si>
  <si>
    <t>608.00</t>
  </si>
  <si>
    <t>640.00</t>
  </si>
  <si>
    <t>El Prado</t>
  </si>
  <si>
    <t>DZ Bestpr. 2-4 Pers.</t>
  </si>
  <si>
    <t>Italien ,Emilia Romagna ,Pinarella di Cervia</t>
  </si>
  <si>
    <t>DZ 2-4 Pers.</t>
  </si>
  <si>
    <t>Doppelzimmer Typ1</t>
  </si>
  <si>
    <t>292.00</t>
  </si>
  <si>
    <t>Palazzo Viviani &amp; Castello di Montegridolfo</t>
  </si>
  <si>
    <t>Studio, 2-Mann-Zimmer</t>
  </si>
  <si>
    <t>988.00</t>
  </si>
  <si>
    <t>Via Roma 38,47837 Montegridolfo,Rimini</t>
  </si>
  <si>
    <t>Apartment, 3-Mann-Zimmer Ein Schlafzimmer</t>
  </si>
  <si>
    <t>Familienzimmer, 4-Mann-Zimmer</t>
  </si>
  <si>
    <t>Commercianti</t>
  </si>
  <si>
    <t>Apartment, 2-Mann-Zimmer</t>
  </si>
  <si>
    <t>438.00</t>
  </si>
  <si>
    <t>Via De'Pignattari, 11,40124 Bologna</t>
  </si>
  <si>
    <t>492.00</t>
  </si>
  <si>
    <t>Grand Hotel Majestic Gia Baglioni</t>
  </si>
  <si>
    <t>706.00</t>
  </si>
  <si>
    <t>Via Indipendenza 8,40121 Bologna</t>
  </si>
  <si>
    <t>708.00</t>
  </si>
  <si>
    <t>Superior Double</t>
  </si>
  <si>
    <t>740.00</t>
  </si>
  <si>
    <t>742.00</t>
  </si>
  <si>
    <t>Imperial</t>
  </si>
  <si>
    <t>Via del Gomito 16,40127 Bologna</t>
  </si>
  <si>
    <t>Economy Twin</t>
  </si>
  <si>
    <t>Mercure Bologna Centro</t>
  </si>
  <si>
    <t>Doppelzimmer, Twin/Double room (A2O)</t>
  </si>
  <si>
    <t>128.00</t>
  </si>
  <si>
    <t>Viale Pietramellara 59,40121 Bolognia,Italy</t>
  </si>
  <si>
    <t>CDH Hotel Villa Ducale</t>
  </si>
  <si>
    <t>Via del Popolo 35,Angolo Viale Europa 81,43122 Parma</t>
  </si>
  <si>
    <t>Relais Colombara Spa &amp; Wellness</t>
  </si>
  <si>
    <t>Doppelzimmer SUPERIOR (A2A)</t>
  </si>
  <si>
    <t>Thomas Cook</t>
  </si>
  <si>
    <t>Frazione Pigazzano,29020 Travo,Piacenza</t>
  </si>
  <si>
    <t>Doppelzimmer SUITE (A2B)</t>
  </si>
  <si>
    <t>532.00</t>
  </si>
  <si>
    <t>630.00</t>
  </si>
  <si>
    <t>Doppelzimmer Executive Seitlicher Meerblick</t>
  </si>
  <si>
    <t>Doppel Executive SMB</t>
  </si>
  <si>
    <t>Executive seitl. Meerblick</t>
  </si>
  <si>
    <t>Doppelzimmer Executive Balkon</t>
  </si>
  <si>
    <t>Doppelzimmer Executive Meerblick</t>
  </si>
  <si>
    <t>Doppel Executive MB</t>
  </si>
  <si>
    <t>Executive Meerblick</t>
  </si>
  <si>
    <t>4144.00</t>
  </si>
  <si>
    <t>4178.00</t>
  </si>
  <si>
    <t>Savoia Regency</t>
  </si>
  <si>
    <t>via del Pilastro, 2,40127 Bologna</t>
  </si>
  <si>
    <t>Hotel Luna</t>
  </si>
  <si>
    <t>944.00</t>
  </si>
  <si>
    <t>Viale Ariosto 5,47838 Riccione</t>
  </si>
  <si>
    <t>Maggiore Bologna</t>
  </si>
  <si>
    <t>Via Emilia Ponente 62/3,40133 Bologna,Bologna</t>
  </si>
  <si>
    <t xml:space="preserve">Raffaello Hotel </t>
  </si>
  <si>
    <t>Doppelzimmer, Businesszimmer</t>
  </si>
  <si>
    <t>Italien ,Marken ,Senigallia</t>
  </si>
  <si>
    <t>Corte Estense</t>
  </si>
  <si>
    <t>Via Correggiari 4a,44100 Ferrara</t>
  </si>
  <si>
    <t>CDH Hotel Bologna</t>
  </si>
  <si>
    <t>Doppelzimmer, Twin/Double room (A2I)</t>
  </si>
  <si>
    <t>Viale Palmiro Togliatti, 9/2,40132 Bologna</t>
  </si>
  <si>
    <t>Best Western City Hotel</t>
  </si>
  <si>
    <t>Via Ambrogio Magenta 10,40128 Bologna,Bologna</t>
  </si>
  <si>
    <t>SHG Hotel Bologna</t>
  </si>
  <si>
    <t>Via Risorgimento 186,40069 Zola Predosa,Bologna</t>
  </si>
  <si>
    <t>Vip Hotel</t>
  </si>
  <si>
    <t>Italien ,Emilia Romagna ,Piacenza</t>
  </si>
  <si>
    <t>Ferretti Beach</t>
  </si>
  <si>
    <t>Dreibettzimmer, Triple room (Z2F)</t>
  </si>
  <si>
    <t>Viale Regina Elena 32,47900 Rimini</t>
  </si>
  <si>
    <t>Viererbelegung, Quadruple room (Z2G)</t>
  </si>
  <si>
    <t>Best Western Palace Inn Ferrara</t>
  </si>
  <si>
    <t>Via Eridano 2,44100 Ferrara,Ferrara</t>
  </si>
  <si>
    <t xml:space="preserve">THP Hotel Bologna </t>
  </si>
  <si>
    <t>Via Nazionale 67,40065 Bologna,Pianoro</t>
  </si>
  <si>
    <t>1040.00</t>
  </si>
  <si>
    <t>Officina del Sole</t>
  </si>
  <si>
    <t>Italien ,Marken ,Montegiorgio</t>
  </si>
  <si>
    <t>1154.00</t>
  </si>
  <si>
    <t>1272.00</t>
  </si>
  <si>
    <t>Calypso</t>
  </si>
  <si>
    <t>78.00</t>
  </si>
  <si>
    <t>Viale Trieste 15,47900 Rimini</t>
  </si>
  <si>
    <t>Doppelzimmer, Twin/Double room (A2S)</t>
  </si>
  <si>
    <t>278.00</t>
  </si>
  <si>
    <t>Boutique Hotel Liberty 1904</t>
  </si>
  <si>
    <t>Via Massarenti 98,40138 Bologna,Bologna</t>
  </si>
  <si>
    <t>Standard Zimmer</t>
  </si>
  <si>
    <t>Superior Zimmer</t>
  </si>
  <si>
    <t>Britannia</t>
  </si>
  <si>
    <t>Via Parisano 90,47921 Rimini</t>
  </si>
  <si>
    <t>424.00</t>
  </si>
  <si>
    <t>1012.00</t>
  </si>
  <si>
    <t>Grand Hotel da Vinci</t>
  </si>
  <si>
    <t>Viale Carducci 7,47042 Cesenatico,Forlu00ec-Cesena</t>
  </si>
  <si>
    <t>Doppel Executive</t>
  </si>
  <si>
    <t>Doppelzimmer Deluxe</t>
  </si>
  <si>
    <t>542.00</t>
  </si>
  <si>
    <t>612.00</t>
  </si>
  <si>
    <t>Imperial Beach</t>
  </si>
  <si>
    <t>Via Toscanelli 19,47921 Rimini</t>
  </si>
  <si>
    <t>Fortuna</t>
  </si>
  <si>
    <t>Piazza Rosselli, 15,60126 Ancona,Ancona</t>
  </si>
  <si>
    <t>NH Bologna Villanova</t>
  </si>
  <si>
    <t>Standard Room Flexible</t>
  </si>
  <si>
    <t>Italien ,Emilia Romagna ,Chiesa di Villanova (Bologna)</t>
  </si>
  <si>
    <t>Meeting Hotel</t>
  </si>
  <si>
    <t>Via Garibaldi 4,40012 Calderara di Reno,Bologna</t>
  </si>
  <si>
    <t>Excelsior Congress, Spa &amp; Lido Pesaro</t>
  </si>
  <si>
    <t>Doppelzimmer Comfort Balkon</t>
  </si>
  <si>
    <t>Lungomare Nazario Sauro,61121 Pesaro</t>
  </si>
  <si>
    <t>DZ Comfort, 1-2 Pers.</t>
  </si>
  <si>
    <t>Doppelzimmer Deluxe Meerblick</t>
  </si>
  <si>
    <t>DZ Meerblick Deluxe, 2-3 Pers.</t>
  </si>
  <si>
    <t>Suite, 2-3 Pers., Meerblick, Balkon</t>
  </si>
  <si>
    <t>398.00</t>
  </si>
  <si>
    <t>446.00</t>
  </si>
  <si>
    <t>652.00</t>
  </si>
  <si>
    <t>Mercure Pesaro Cruiser</t>
  </si>
  <si>
    <t>Viale Trieste 281,61121 Pesaro</t>
  </si>
  <si>
    <t>Ostello Galletti Abbiosi</t>
  </si>
  <si>
    <t>Via Di Roma 140,48121 Ravenna</t>
  </si>
  <si>
    <t>498.00</t>
  </si>
  <si>
    <t>540.00</t>
  </si>
  <si>
    <t>440.00</t>
  </si>
  <si>
    <t>490.00</t>
  </si>
  <si>
    <t>346.00</t>
  </si>
  <si>
    <t>458.00</t>
  </si>
  <si>
    <t>578.00</t>
  </si>
  <si>
    <t>686.00</t>
  </si>
  <si>
    <t>Michelacci Hotels - Grand Hotel Michelacci</t>
  </si>
  <si>
    <t>Doppelzimmer, Seitlich Mit Seeblick</t>
  </si>
  <si>
    <t>Villaggio Verde Cupra</t>
  </si>
  <si>
    <t>Italien ,Marken ,Cupra Marittima</t>
  </si>
  <si>
    <t>Apartment, Ein Schlafzimmer</t>
  </si>
  <si>
    <t>510.00</t>
  </si>
  <si>
    <t>762.00</t>
  </si>
  <si>
    <t>764.00</t>
  </si>
  <si>
    <t>794.00</t>
  </si>
  <si>
    <t>796.00</t>
  </si>
  <si>
    <t>Ambienthotels Peru</t>
  </si>
  <si>
    <t>Doppelzimmer (1 oder 2 Betten)</t>
  </si>
  <si>
    <t>Hotel Emilia</t>
  </si>
  <si>
    <t>Frazione Poggio 149/A,60020 Ancona</t>
  </si>
  <si>
    <t>Sans Souci</t>
  </si>
  <si>
    <t>Viale Mare 9,61011 Gabicce Mare,Pesaro und Urbino</t>
  </si>
  <si>
    <t>Doppelzimmer, Seitlicher Meeresblick</t>
  </si>
  <si>
    <t>538.00</t>
  </si>
  <si>
    <t>558.00</t>
  </si>
  <si>
    <t>Lungomare Cesenatico</t>
  </si>
  <si>
    <t>Carducci 299,47042 Cesenatico,Forlu00ec-Cesena</t>
  </si>
  <si>
    <t>Augustus</t>
  </si>
  <si>
    <t>Italien ,Emilia Romagna ,Riccione</t>
  </si>
  <si>
    <t>628.00</t>
  </si>
  <si>
    <t>Doppelzimmer, Twin/Double room - Comfort (A2I)</t>
  </si>
  <si>
    <t>Familienzimmer, Family room (A2C)</t>
  </si>
  <si>
    <t>Deluxe Doppelzimmer, Twin/Double room - De Luxe (A2L)</t>
  </si>
  <si>
    <t>Junior-Suite, Junior Suite (A2N)</t>
  </si>
  <si>
    <t>282.00</t>
  </si>
  <si>
    <t>Studio (A2M)</t>
  </si>
  <si>
    <t>552.00</t>
  </si>
  <si>
    <t>418.00</t>
  </si>
  <si>
    <t>502.00</t>
  </si>
  <si>
    <t>Superior Twin</t>
  </si>
  <si>
    <t>Doppelzimmer Superior, Twin/Double room - Superior (A2T)</t>
  </si>
  <si>
    <t>Apartment, 8-Mann-Zimmer Drei Schlafzimmer</t>
  </si>
  <si>
    <t>574.00</t>
  </si>
  <si>
    <t>516.00</t>
  </si>
  <si>
    <t>556.00</t>
  </si>
  <si>
    <t>598.00</t>
  </si>
  <si>
    <t>658.00</t>
  </si>
  <si>
    <t>660.00</t>
  </si>
  <si>
    <t>700.00</t>
  </si>
  <si>
    <t>710.00</t>
  </si>
  <si>
    <t>746.00</t>
  </si>
  <si>
    <t>758.00</t>
  </si>
  <si>
    <t>766.00</t>
  </si>
  <si>
    <t>798.00</t>
  </si>
  <si>
    <t>816.00</t>
  </si>
  <si>
    <t>Orologio</t>
  </si>
  <si>
    <t>Via IV Novembre, 10,40126 Bologna</t>
  </si>
  <si>
    <t>48.00</t>
  </si>
  <si>
    <t>50.00</t>
  </si>
  <si>
    <t>Ambasciatori Riccione</t>
  </si>
  <si>
    <t>Lungomare della Repubblica,47838 Riccione</t>
  </si>
  <si>
    <t>Doppelzimmer Economy Confort</t>
  </si>
  <si>
    <t>Doppel Superior SMB</t>
  </si>
  <si>
    <t>Doppelzimmer Superior Seitlicher Meerblick</t>
  </si>
  <si>
    <t>DZ 2-3 Pers.</t>
  </si>
  <si>
    <t>Doppelzimmer Prestige Meerblick</t>
  </si>
  <si>
    <t>Doppel Deluxe Prestige MB</t>
  </si>
  <si>
    <t>DZ Meerblick 2-3 Pers.</t>
  </si>
  <si>
    <t>Doppelzimmer (1 oder 2 Betten), Klassisches Zimmer</t>
  </si>
  <si>
    <t>Junior-Suite, Klassisches Zimmer</t>
  </si>
  <si>
    <t>Cannes</t>
  </si>
  <si>
    <t>Dreibettzimmer, Klassisches Zimmer</t>
  </si>
  <si>
    <t>1840.00</t>
  </si>
  <si>
    <t>City Parma</t>
  </si>
  <si>
    <t>Doppelzimmer (A2C)</t>
  </si>
  <si>
    <t>Strada del Cornocchio 55,43122 Parma</t>
  </si>
  <si>
    <t>Royal Hotel Carlton</t>
  </si>
  <si>
    <t>Via Montebello 8,40121 Bologna</t>
  </si>
  <si>
    <t>Oxygen Lifestyle</t>
  </si>
  <si>
    <t>Lungomare Porto Palos 40,47922 Rimini</t>
  </si>
  <si>
    <t>466.00</t>
  </si>
  <si>
    <t>620.00</t>
  </si>
  <si>
    <t>Internazionale</t>
  </si>
  <si>
    <t>Via Poggio 148,Localitu00e0 POrtonovo,60129 Ancona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</si>
</sst>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519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HYPERLINK("https://hotel-media.eclerx.com/savepage/tk_15468565412102947_sr_364.html","info")</f>
        <v/>
      </c>
      <c r="AA2" t="n">
        <v>-3887168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166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3887168</v>
      </c>
      <c r="AZ2" t="s">
        <v>92</v>
      </c>
      <c r="BA2" t="s"/>
      <c r="BB2" t="n">
        <v>89754</v>
      </c>
      <c r="BC2" t="n">
        <v>44.05587</v>
      </c>
      <c r="BD2" t="n">
        <v>44.05587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94</v>
      </c>
      <c r="L3" t="s">
        <v>77</v>
      </c>
      <c r="M3" t="s"/>
      <c r="N3" t="s">
        <v>95</v>
      </c>
      <c r="O3" t="s">
        <v>79</v>
      </c>
      <c r="P3" t="s">
        <v>94</v>
      </c>
      <c r="Q3" t="s"/>
      <c r="R3" t="s">
        <v>80</v>
      </c>
      <c r="S3" t="s">
        <v>96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HYPERLINK("https://hotel-media.eclerx.com/savepage/tk_15468562794031527_sr_364.html","info")</f>
        <v/>
      </c>
      <c r="AA3" t="n">
        <v>-2932542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60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n">
        <v>2932542</v>
      </c>
      <c r="AZ3" t="s">
        <v>97</v>
      </c>
      <c r="BA3" t="s"/>
      <c r="BB3" t="n">
        <v>85674</v>
      </c>
      <c r="BC3" t="n">
        <v>44.074808568064</v>
      </c>
      <c r="BD3" t="n">
        <v>44.074808568064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94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115</v>
      </c>
      <c r="L4" t="s">
        <v>77</v>
      </c>
      <c r="M4" t="s"/>
      <c r="N4" t="s">
        <v>98</v>
      </c>
      <c r="O4" t="s">
        <v>79</v>
      </c>
      <c r="P4" t="s">
        <v>94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HYPERLINK("https://hotel-media.eclerx.com/savepage/tk_15468562794031527_sr_364.html","info")</f>
        <v/>
      </c>
      <c r="AA4" t="n">
        <v>-2932542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60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2932542</v>
      </c>
      <c r="AZ4" t="s">
        <v>97</v>
      </c>
      <c r="BA4" t="s"/>
      <c r="BB4" t="n">
        <v>85674</v>
      </c>
      <c r="BC4" t="n">
        <v>44.074808568064</v>
      </c>
      <c r="BD4" t="n">
        <v>44.074808568064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120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102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HYPERLINK("https://hotel-media.eclerx.com/savepage/tk_15468564324400344_sr_364.html","info")</f>
        <v/>
      </c>
      <c r="AA5" t="n">
        <v>-10087327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110</v>
      </c>
      <c r="AQ5" t="s">
        <v>89</v>
      </c>
      <c r="AR5" t="s">
        <v>104</v>
      </c>
      <c r="AS5" t="s"/>
      <c r="AT5" t="s">
        <v>91</v>
      </c>
      <c r="AU5" t="s"/>
      <c r="AV5" t="s"/>
      <c r="AW5" t="s"/>
      <c r="AX5" t="s"/>
      <c r="AY5" t="n">
        <v>10087327</v>
      </c>
      <c r="AZ5" t="s">
        <v>105</v>
      </c>
      <c r="BA5" t="s"/>
      <c r="BB5" t="n">
        <v>25228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120</v>
      </c>
      <c r="L6" t="s">
        <v>77</v>
      </c>
      <c r="M6" t="s"/>
      <c r="N6" t="s">
        <v>101</v>
      </c>
      <c r="O6" t="s">
        <v>79</v>
      </c>
      <c r="P6" t="s">
        <v>100</v>
      </c>
      <c r="Q6" t="s"/>
      <c r="R6" t="s">
        <v>102</v>
      </c>
      <c r="S6" t="s">
        <v>103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HYPERLINK("https://hotel-media.eclerx.com/savepage/tk_15468564324400344_sr_364.html","info")</f>
        <v/>
      </c>
      <c r="AA6" t="n">
        <v>-10087327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110</v>
      </c>
      <c r="AQ6" t="s">
        <v>89</v>
      </c>
      <c r="AR6" t="s">
        <v>106</v>
      </c>
      <c r="AS6" t="s"/>
      <c r="AT6" t="s">
        <v>91</v>
      </c>
      <c r="AU6" t="s"/>
      <c r="AV6" t="s"/>
      <c r="AW6" t="s"/>
      <c r="AX6" t="s"/>
      <c r="AY6" t="n">
        <v>10087327</v>
      </c>
      <c r="AZ6" t="s">
        <v>105</v>
      </c>
      <c r="BA6" t="s"/>
      <c r="BB6" t="n">
        <v>25228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136</v>
      </c>
      <c r="L7" t="s">
        <v>77</v>
      </c>
      <c r="M7" t="s"/>
      <c r="N7" t="s">
        <v>107</v>
      </c>
      <c r="O7" t="s">
        <v>79</v>
      </c>
      <c r="P7" t="s">
        <v>100</v>
      </c>
      <c r="Q7" t="s"/>
      <c r="R7" t="s">
        <v>102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HYPERLINK("https://hotel-media.eclerx.com/savepage/tk_15468564324400344_sr_364.html","info")</f>
        <v/>
      </c>
      <c r="AA7" t="n">
        <v>-10087327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110</v>
      </c>
      <c r="AQ7" t="s">
        <v>89</v>
      </c>
      <c r="AR7" t="s">
        <v>104</v>
      </c>
      <c r="AS7" t="s"/>
      <c r="AT7" t="s">
        <v>91</v>
      </c>
      <c r="AU7" t="s"/>
      <c r="AV7" t="s"/>
      <c r="AW7" t="s"/>
      <c r="AX7" t="s"/>
      <c r="AY7" t="n">
        <v>10087327</v>
      </c>
      <c r="AZ7" t="s">
        <v>105</v>
      </c>
      <c r="BA7" t="s"/>
      <c r="BB7" t="n">
        <v>25228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136</v>
      </c>
      <c r="L8" t="s">
        <v>77</v>
      </c>
      <c r="M8" t="s"/>
      <c r="N8" t="s">
        <v>107</v>
      </c>
      <c r="O8" t="s">
        <v>79</v>
      </c>
      <c r="P8" t="s">
        <v>100</v>
      </c>
      <c r="Q8" t="s"/>
      <c r="R8" t="s">
        <v>102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HYPERLINK("https://hotel-media.eclerx.com/savepage/tk_15468564324400344_sr_364.html","info")</f>
        <v/>
      </c>
      <c r="AA8" t="n">
        <v>-10087327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110</v>
      </c>
      <c r="AQ8" t="s">
        <v>89</v>
      </c>
      <c r="AR8" t="s">
        <v>106</v>
      </c>
      <c r="AS8" t="s"/>
      <c r="AT8" t="s">
        <v>91</v>
      </c>
      <c r="AU8" t="s"/>
      <c r="AV8" t="s"/>
      <c r="AW8" t="s"/>
      <c r="AX8" t="s"/>
      <c r="AY8" t="n">
        <v>10087327</v>
      </c>
      <c r="AZ8" t="s">
        <v>105</v>
      </c>
      <c r="BA8" t="s"/>
      <c r="BB8" t="n">
        <v>25228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140</v>
      </c>
      <c r="L9" t="s">
        <v>77</v>
      </c>
      <c r="M9" t="s"/>
      <c r="N9" t="s">
        <v>101</v>
      </c>
      <c r="O9" t="s">
        <v>79</v>
      </c>
      <c r="P9" t="s">
        <v>100</v>
      </c>
      <c r="Q9" t="s"/>
      <c r="R9" t="s">
        <v>102</v>
      </c>
      <c r="S9" t="s">
        <v>109</v>
      </c>
      <c r="T9" t="s">
        <v>82</v>
      </c>
      <c r="U9" t="s">
        <v>83</v>
      </c>
      <c r="V9" t="s">
        <v>84</v>
      </c>
      <c r="W9" t="s">
        <v>110</v>
      </c>
      <c r="X9" t="s"/>
      <c r="Y9" t="s">
        <v>86</v>
      </c>
      <c r="Z9">
        <f>HYPERLINK("https://hotel-media.eclerx.com/savepage/tk_15468564324400344_sr_364.html","info")</f>
        <v/>
      </c>
      <c r="AA9" t="n">
        <v>-10087327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110</v>
      </c>
      <c r="AQ9" t="s">
        <v>89</v>
      </c>
      <c r="AR9" t="s">
        <v>104</v>
      </c>
      <c r="AS9" t="s"/>
      <c r="AT9" t="s">
        <v>91</v>
      </c>
      <c r="AU9" t="s"/>
      <c r="AV9" t="s"/>
      <c r="AW9" t="s"/>
      <c r="AX9" t="s"/>
      <c r="AY9" t="n">
        <v>10087327</v>
      </c>
      <c r="AZ9" t="s">
        <v>105</v>
      </c>
      <c r="BA9" t="s"/>
      <c r="BB9" t="n">
        <v>25228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140</v>
      </c>
      <c r="L10" t="s">
        <v>77</v>
      </c>
      <c r="M10" t="s"/>
      <c r="N10" t="s">
        <v>101</v>
      </c>
      <c r="O10" t="s">
        <v>79</v>
      </c>
      <c r="P10" t="s">
        <v>100</v>
      </c>
      <c r="Q10" t="s"/>
      <c r="R10" t="s">
        <v>102</v>
      </c>
      <c r="S10" t="s">
        <v>109</v>
      </c>
      <c r="T10" t="s">
        <v>82</v>
      </c>
      <c r="U10" t="s">
        <v>83</v>
      </c>
      <c r="V10" t="s">
        <v>84</v>
      </c>
      <c r="W10" t="s">
        <v>110</v>
      </c>
      <c r="X10" t="s"/>
      <c r="Y10" t="s">
        <v>86</v>
      </c>
      <c r="Z10">
        <f>HYPERLINK("https://hotel-media.eclerx.com/savepage/tk_15468564324400344_sr_364.html","info")</f>
        <v/>
      </c>
      <c r="AA10" t="n">
        <v>-10087327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110</v>
      </c>
      <c r="AQ10" t="s">
        <v>89</v>
      </c>
      <c r="AR10" t="s">
        <v>106</v>
      </c>
      <c r="AS10" t="s"/>
      <c r="AT10" t="s">
        <v>91</v>
      </c>
      <c r="AU10" t="s"/>
      <c r="AV10" t="s"/>
      <c r="AW10" t="s"/>
      <c r="AX10" t="s"/>
      <c r="AY10" t="n">
        <v>10087327</v>
      </c>
      <c r="AZ10" t="s">
        <v>105</v>
      </c>
      <c r="BA10" t="s"/>
      <c r="BB10" t="n">
        <v>25228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149</v>
      </c>
      <c r="L11" t="s">
        <v>77</v>
      </c>
      <c r="M11" t="s"/>
      <c r="N11" t="s">
        <v>111</v>
      </c>
      <c r="O11" t="s">
        <v>79</v>
      </c>
      <c r="P11" t="s">
        <v>100</v>
      </c>
      <c r="Q11" t="s"/>
      <c r="R11" t="s">
        <v>102</v>
      </c>
      <c r="S11" t="s">
        <v>112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HYPERLINK("https://hotel-media.eclerx.com/savepage/tk_15468564324400344_sr_364.html","info")</f>
        <v/>
      </c>
      <c r="AA11" t="n">
        <v>-10087327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110</v>
      </c>
      <c r="AQ11" t="s">
        <v>89</v>
      </c>
      <c r="AR11" t="s">
        <v>104</v>
      </c>
      <c r="AS11" t="s"/>
      <c r="AT11" t="s">
        <v>91</v>
      </c>
      <c r="AU11" t="s"/>
      <c r="AV11" t="s"/>
      <c r="AW11" t="s"/>
      <c r="AX11" t="s"/>
      <c r="AY11" t="n">
        <v>10087327</v>
      </c>
      <c r="AZ11" t="s">
        <v>105</v>
      </c>
      <c r="BA11" t="s"/>
      <c r="BB11" t="n">
        <v>25228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149</v>
      </c>
      <c r="L12" t="s">
        <v>77</v>
      </c>
      <c r="M12" t="s"/>
      <c r="N12" t="s">
        <v>111</v>
      </c>
      <c r="O12" t="s">
        <v>79</v>
      </c>
      <c r="P12" t="s">
        <v>100</v>
      </c>
      <c r="Q12" t="s"/>
      <c r="R12" t="s">
        <v>102</v>
      </c>
      <c r="S12" t="s">
        <v>112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HYPERLINK("https://hotel-media.eclerx.com/savepage/tk_15468564324400344_sr_364.html","info")</f>
        <v/>
      </c>
      <c r="AA12" t="n">
        <v>-10087327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110</v>
      </c>
      <c r="AQ12" t="s">
        <v>89</v>
      </c>
      <c r="AR12" t="s">
        <v>106</v>
      </c>
      <c r="AS12" t="s"/>
      <c r="AT12" t="s">
        <v>91</v>
      </c>
      <c r="AU12" t="s"/>
      <c r="AV12" t="s"/>
      <c r="AW12" t="s"/>
      <c r="AX12" t="s"/>
      <c r="AY12" t="n">
        <v>10087327</v>
      </c>
      <c r="AZ12" t="s">
        <v>105</v>
      </c>
      <c r="BA12" t="s"/>
      <c r="BB12" t="n">
        <v>25228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156</v>
      </c>
      <c r="L13" t="s">
        <v>77</v>
      </c>
      <c r="M13" t="s"/>
      <c r="N13" t="s">
        <v>107</v>
      </c>
      <c r="O13" t="s">
        <v>79</v>
      </c>
      <c r="P13" t="s">
        <v>100</v>
      </c>
      <c r="Q13" t="s"/>
      <c r="R13" t="s">
        <v>102</v>
      </c>
      <c r="S13" t="s">
        <v>113</v>
      </c>
      <c r="T13" t="s">
        <v>82</v>
      </c>
      <c r="U13" t="s">
        <v>83</v>
      </c>
      <c r="V13" t="s">
        <v>84</v>
      </c>
      <c r="W13" t="s">
        <v>110</v>
      </c>
      <c r="X13" t="s"/>
      <c r="Y13" t="s">
        <v>86</v>
      </c>
      <c r="Z13">
        <f>HYPERLINK("https://hotel-media.eclerx.com/savepage/tk_15468564324400344_sr_364.html","info")</f>
        <v/>
      </c>
      <c r="AA13" t="n">
        <v>-10087327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110</v>
      </c>
      <c r="AQ13" t="s">
        <v>89</v>
      </c>
      <c r="AR13" t="s">
        <v>104</v>
      </c>
      <c r="AS13" t="s"/>
      <c r="AT13" t="s">
        <v>91</v>
      </c>
      <c r="AU13" t="s"/>
      <c r="AV13" t="s"/>
      <c r="AW13" t="s"/>
      <c r="AX13" t="s"/>
      <c r="AY13" t="n">
        <v>10087327</v>
      </c>
      <c r="AZ13" t="s">
        <v>105</v>
      </c>
      <c r="BA13" t="s"/>
      <c r="BB13" t="n">
        <v>25228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156</v>
      </c>
      <c r="L14" t="s">
        <v>77</v>
      </c>
      <c r="M14" t="s"/>
      <c r="N14" t="s">
        <v>107</v>
      </c>
      <c r="O14" t="s">
        <v>79</v>
      </c>
      <c r="P14" t="s">
        <v>100</v>
      </c>
      <c r="Q14" t="s"/>
      <c r="R14" t="s">
        <v>102</v>
      </c>
      <c r="S14" t="s">
        <v>113</v>
      </c>
      <c r="T14" t="s">
        <v>82</v>
      </c>
      <c r="U14" t="s">
        <v>83</v>
      </c>
      <c r="V14" t="s">
        <v>84</v>
      </c>
      <c r="W14" t="s">
        <v>110</v>
      </c>
      <c r="X14" t="s"/>
      <c r="Y14" t="s">
        <v>86</v>
      </c>
      <c r="Z14">
        <f>HYPERLINK("https://hotel-media.eclerx.com/savepage/tk_15468564324400344_sr_364.html","info")</f>
        <v/>
      </c>
      <c r="AA14" t="n">
        <v>-10087327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110</v>
      </c>
      <c r="AQ14" t="s">
        <v>89</v>
      </c>
      <c r="AR14" t="s">
        <v>106</v>
      </c>
      <c r="AS14" t="s"/>
      <c r="AT14" t="s">
        <v>91</v>
      </c>
      <c r="AU14" t="s"/>
      <c r="AV14" t="s"/>
      <c r="AW14" t="s"/>
      <c r="AX14" t="s"/>
      <c r="AY14" t="n">
        <v>10087327</v>
      </c>
      <c r="AZ14" t="s">
        <v>105</v>
      </c>
      <c r="BA14" t="s"/>
      <c r="BB14" t="n">
        <v>25228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165</v>
      </c>
      <c r="L15" t="s">
        <v>77</v>
      </c>
      <c r="M15" t="s"/>
      <c r="N15" t="s">
        <v>101</v>
      </c>
      <c r="O15" t="s">
        <v>79</v>
      </c>
      <c r="P15" t="s">
        <v>100</v>
      </c>
      <c r="Q15" t="s"/>
      <c r="R15" t="s">
        <v>102</v>
      </c>
      <c r="S15" t="s">
        <v>114</v>
      </c>
      <c r="T15" t="s">
        <v>82</v>
      </c>
      <c r="U15" t="s">
        <v>83</v>
      </c>
      <c r="V15" t="s">
        <v>84</v>
      </c>
      <c r="W15" t="s">
        <v>115</v>
      </c>
      <c r="X15" t="s"/>
      <c r="Y15" t="s">
        <v>86</v>
      </c>
      <c r="Z15">
        <f>HYPERLINK("https://hotel-media.eclerx.com/savepage/tk_15468564324400344_sr_364.html","info")</f>
        <v/>
      </c>
      <c r="AA15" t="n">
        <v>-10087327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110</v>
      </c>
      <c r="AQ15" t="s">
        <v>89</v>
      </c>
      <c r="AR15" t="s">
        <v>104</v>
      </c>
      <c r="AS15" t="s"/>
      <c r="AT15" t="s">
        <v>91</v>
      </c>
      <c r="AU15" t="s"/>
      <c r="AV15" t="s"/>
      <c r="AW15" t="s"/>
      <c r="AX15" t="s"/>
      <c r="AY15" t="n">
        <v>10087327</v>
      </c>
      <c r="AZ15" t="s">
        <v>105</v>
      </c>
      <c r="BA15" t="s"/>
      <c r="BB15" t="n">
        <v>25228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165</v>
      </c>
      <c r="L16" t="s">
        <v>77</v>
      </c>
      <c r="M16" t="s"/>
      <c r="N16" t="s">
        <v>101</v>
      </c>
      <c r="O16" t="s">
        <v>79</v>
      </c>
      <c r="P16" t="s">
        <v>100</v>
      </c>
      <c r="Q16" t="s"/>
      <c r="R16" t="s">
        <v>102</v>
      </c>
      <c r="S16" t="s">
        <v>114</v>
      </c>
      <c r="T16" t="s">
        <v>82</v>
      </c>
      <c r="U16" t="s">
        <v>83</v>
      </c>
      <c r="V16" t="s">
        <v>84</v>
      </c>
      <c r="W16" t="s">
        <v>115</v>
      </c>
      <c r="X16" t="s"/>
      <c r="Y16" t="s">
        <v>86</v>
      </c>
      <c r="Z16">
        <f>HYPERLINK("https://hotel-media.eclerx.com/savepage/tk_15468564324400344_sr_364.html","info")</f>
        <v/>
      </c>
      <c r="AA16" t="n">
        <v>-10087327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110</v>
      </c>
      <c r="AQ16" t="s">
        <v>89</v>
      </c>
      <c r="AR16" t="s">
        <v>106</v>
      </c>
      <c r="AS16" t="s"/>
      <c r="AT16" t="s">
        <v>91</v>
      </c>
      <c r="AU16" t="s"/>
      <c r="AV16" t="s"/>
      <c r="AW16" t="s"/>
      <c r="AX16" t="s"/>
      <c r="AY16" t="n">
        <v>10087327</v>
      </c>
      <c r="AZ16" t="s">
        <v>105</v>
      </c>
      <c r="BA16" t="s"/>
      <c r="BB16" t="n">
        <v>25228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169</v>
      </c>
      <c r="L17" t="s">
        <v>77</v>
      </c>
      <c r="M17" t="s"/>
      <c r="N17" t="s">
        <v>111</v>
      </c>
      <c r="O17" t="s">
        <v>79</v>
      </c>
      <c r="P17" t="s">
        <v>100</v>
      </c>
      <c r="Q17" t="s"/>
      <c r="R17" t="s">
        <v>102</v>
      </c>
      <c r="S17" t="s">
        <v>116</v>
      </c>
      <c r="T17" t="s">
        <v>82</v>
      </c>
      <c r="U17" t="s">
        <v>83</v>
      </c>
      <c r="V17" t="s">
        <v>84</v>
      </c>
      <c r="W17" t="s">
        <v>110</v>
      </c>
      <c r="X17" t="s"/>
      <c r="Y17" t="s">
        <v>86</v>
      </c>
      <c r="Z17">
        <f>HYPERLINK("https://hotel-media.eclerx.com/savepage/tk_15468564324400344_sr_364.html","info")</f>
        <v/>
      </c>
      <c r="AA17" t="n">
        <v>-10087327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110</v>
      </c>
      <c r="AQ17" t="s">
        <v>89</v>
      </c>
      <c r="AR17" t="s">
        <v>104</v>
      </c>
      <c r="AS17" t="s"/>
      <c r="AT17" t="s">
        <v>91</v>
      </c>
      <c r="AU17" t="s"/>
      <c r="AV17" t="s"/>
      <c r="AW17" t="s"/>
      <c r="AX17" t="s"/>
      <c r="AY17" t="n">
        <v>10087327</v>
      </c>
      <c r="AZ17" t="s">
        <v>105</v>
      </c>
      <c r="BA17" t="s"/>
      <c r="BB17" t="n">
        <v>25228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169</v>
      </c>
      <c r="L18" t="s">
        <v>77</v>
      </c>
      <c r="M18" t="s"/>
      <c r="N18" t="s">
        <v>111</v>
      </c>
      <c r="O18" t="s">
        <v>79</v>
      </c>
      <c r="P18" t="s">
        <v>100</v>
      </c>
      <c r="Q18" t="s"/>
      <c r="R18" t="s">
        <v>102</v>
      </c>
      <c r="S18" t="s">
        <v>116</v>
      </c>
      <c r="T18" t="s">
        <v>82</v>
      </c>
      <c r="U18" t="s">
        <v>83</v>
      </c>
      <c r="V18" t="s">
        <v>84</v>
      </c>
      <c r="W18" t="s">
        <v>110</v>
      </c>
      <c r="X18" t="s"/>
      <c r="Y18" t="s">
        <v>86</v>
      </c>
      <c r="Z18">
        <f>HYPERLINK("https://hotel-media.eclerx.com/savepage/tk_15468564324400344_sr_364.html","info")</f>
        <v/>
      </c>
      <c r="AA18" t="n">
        <v>-10087327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110</v>
      </c>
      <c r="AQ18" t="s">
        <v>89</v>
      </c>
      <c r="AR18" t="s">
        <v>106</v>
      </c>
      <c r="AS18" t="s"/>
      <c r="AT18" t="s">
        <v>91</v>
      </c>
      <c r="AU18" t="s"/>
      <c r="AV18" t="s"/>
      <c r="AW18" t="s"/>
      <c r="AX18" t="s"/>
      <c r="AY18" t="n">
        <v>10087327</v>
      </c>
      <c r="AZ18" t="s">
        <v>105</v>
      </c>
      <c r="BA18" t="s"/>
      <c r="BB18" t="n">
        <v>25228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100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181</v>
      </c>
      <c r="L19" t="s">
        <v>77</v>
      </c>
      <c r="M19" t="s"/>
      <c r="N19" t="s">
        <v>107</v>
      </c>
      <c r="O19" t="s">
        <v>79</v>
      </c>
      <c r="P19" t="s">
        <v>100</v>
      </c>
      <c r="Q19" t="s"/>
      <c r="R19" t="s">
        <v>102</v>
      </c>
      <c r="S19" t="s">
        <v>117</v>
      </c>
      <c r="T19" t="s">
        <v>82</v>
      </c>
      <c r="U19" t="s">
        <v>83</v>
      </c>
      <c r="V19" t="s">
        <v>84</v>
      </c>
      <c r="W19" t="s">
        <v>115</v>
      </c>
      <c r="X19" t="s"/>
      <c r="Y19" t="s">
        <v>86</v>
      </c>
      <c r="Z19">
        <f>HYPERLINK("https://hotel-media.eclerx.com/savepage/tk_15468564324400344_sr_364.html","info")</f>
        <v/>
      </c>
      <c r="AA19" t="n">
        <v>-10087327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110</v>
      </c>
      <c r="AQ19" t="s">
        <v>89</v>
      </c>
      <c r="AR19" t="s">
        <v>104</v>
      </c>
      <c r="AS19" t="s"/>
      <c r="AT19" t="s">
        <v>91</v>
      </c>
      <c r="AU19" t="s"/>
      <c r="AV19" t="s"/>
      <c r="AW19" t="s"/>
      <c r="AX19" t="s"/>
      <c r="AY19" t="n">
        <v>10087327</v>
      </c>
      <c r="AZ19" t="s">
        <v>105</v>
      </c>
      <c r="BA19" t="s"/>
      <c r="BB19" t="n">
        <v>25228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181</v>
      </c>
      <c r="L20" t="s">
        <v>77</v>
      </c>
      <c r="M20" t="s"/>
      <c r="N20" t="s">
        <v>107</v>
      </c>
      <c r="O20" t="s">
        <v>79</v>
      </c>
      <c r="P20" t="s">
        <v>100</v>
      </c>
      <c r="Q20" t="s"/>
      <c r="R20" t="s">
        <v>102</v>
      </c>
      <c r="S20" t="s">
        <v>117</v>
      </c>
      <c r="T20" t="s">
        <v>82</v>
      </c>
      <c r="U20" t="s">
        <v>83</v>
      </c>
      <c r="V20" t="s">
        <v>84</v>
      </c>
      <c r="W20" t="s">
        <v>115</v>
      </c>
      <c r="X20" t="s"/>
      <c r="Y20" t="s">
        <v>86</v>
      </c>
      <c r="Z20">
        <f>HYPERLINK("https://hotel-media.eclerx.com/savepage/tk_15468564324400344_sr_364.html","info")</f>
        <v/>
      </c>
      <c r="AA20" t="n">
        <v>-10087327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110</v>
      </c>
      <c r="AQ20" t="s">
        <v>89</v>
      </c>
      <c r="AR20" t="s">
        <v>106</v>
      </c>
      <c r="AS20" t="s"/>
      <c r="AT20" t="s">
        <v>91</v>
      </c>
      <c r="AU20" t="s"/>
      <c r="AV20" t="s"/>
      <c r="AW20" t="s"/>
      <c r="AX20" t="s"/>
      <c r="AY20" t="n">
        <v>10087327</v>
      </c>
      <c r="AZ20" t="s">
        <v>105</v>
      </c>
      <c r="BA20" t="s"/>
      <c r="BB20" t="n">
        <v>25228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194</v>
      </c>
      <c r="L21" t="s">
        <v>77</v>
      </c>
      <c r="M21" t="s"/>
      <c r="N21" t="s">
        <v>111</v>
      </c>
      <c r="O21" t="s">
        <v>79</v>
      </c>
      <c r="P21" t="s">
        <v>100</v>
      </c>
      <c r="Q21" t="s"/>
      <c r="R21" t="s">
        <v>102</v>
      </c>
      <c r="S21" t="s">
        <v>118</v>
      </c>
      <c r="T21" t="s">
        <v>82</v>
      </c>
      <c r="U21" t="s">
        <v>83</v>
      </c>
      <c r="V21" t="s">
        <v>84</v>
      </c>
      <c r="W21" t="s">
        <v>115</v>
      </c>
      <c r="X21" t="s"/>
      <c r="Y21" t="s">
        <v>86</v>
      </c>
      <c r="Z21">
        <f>HYPERLINK("https://hotel-media.eclerx.com/savepage/tk_15468564324400344_sr_364.html","info")</f>
        <v/>
      </c>
      <c r="AA21" t="n">
        <v>-10087327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110</v>
      </c>
      <c r="AQ21" t="s">
        <v>89</v>
      </c>
      <c r="AR21" t="s">
        <v>104</v>
      </c>
      <c r="AS21" t="s"/>
      <c r="AT21" t="s">
        <v>91</v>
      </c>
      <c r="AU21" t="s"/>
      <c r="AV21" t="s"/>
      <c r="AW21" t="s"/>
      <c r="AX21" t="s"/>
      <c r="AY21" t="n">
        <v>10087327</v>
      </c>
      <c r="AZ21" t="s">
        <v>105</v>
      </c>
      <c r="BA21" t="s"/>
      <c r="BB21" t="n">
        <v>25228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194</v>
      </c>
      <c r="L22" t="s">
        <v>77</v>
      </c>
      <c r="M22" t="s"/>
      <c r="N22" t="s">
        <v>111</v>
      </c>
      <c r="O22" t="s">
        <v>79</v>
      </c>
      <c r="P22" t="s">
        <v>100</v>
      </c>
      <c r="Q22" t="s"/>
      <c r="R22" t="s">
        <v>102</v>
      </c>
      <c r="S22" t="s">
        <v>118</v>
      </c>
      <c r="T22" t="s">
        <v>82</v>
      </c>
      <c r="U22" t="s">
        <v>83</v>
      </c>
      <c r="V22" t="s">
        <v>84</v>
      </c>
      <c r="W22" t="s">
        <v>115</v>
      </c>
      <c r="X22" t="s"/>
      <c r="Y22" t="s">
        <v>86</v>
      </c>
      <c r="Z22">
        <f>HYPERLINK("https://hotel-media.eclerx.com/savepage/tk_15468564324400344_sr_364.html","info")</f>
        <v/>
      </c>
      <c r="AA22" t="n">
        <v>-10087327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110</v>
      </c>
      <c r="AQ22" t="s">
        <v>89</v>
      </c>
      <c r="AR22" t="s">
        <v>106</v>
      </c>
      <c r="AS22" t="s"/>
      <c r="AT22" t="s">
        <v>91</v>
      </c>
      <c r="AU22" t="s"/>
      <c r="AV22" t="s"/>
      <c r="AW22" t="s"/>
      <c r="AX22" t="s"/>
      <c r="AY22" t="n">
        <v>10087327</v>
      </c>
      <c r="AZ22" t="s">
        <v>105</v>
      </c>
      <c r="BA22" t="s"/>
      <c r="BB22" t="n">
        <v>25228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197</v>
      </c>
      <c r="L23" t="s">
        <v>77</v>
      </c>
      <c r="M23" t="s"/>
      <c r="N23" t="s">
        <v>119</v>
      </c>
      <c r="O23" t="s">
        <v>79</v>
      </c>
      <c r="P23" t="s">
        <v>100</v>
      </c>
      <c r="Q23" t="s"/>
      <c r="R23" t="s">
        <v>102</v>
      </c>
      <c r="S23" t="s">
        <v>120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HYPERLINK("https://hotel-media.eclerx.com/savepage/tk_15468564324400344_sr_364.html","info")</f>
        <v/>
      </c>
      <c r="AA23" t="n">
        <v>-10087327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110</v>
      </c>
      <c r="AQ23" t="s">
        <v>89</v>
      </c>
      <c r="AR23" t="s">
        <v>104</v>
      </c>
      <c r="AS23" t="s"/>
      <c r="AT23" t="s">
        <v>91</v>
      </c>
      <c r="AU23" t="s"/>
      <c r="AV23" t="s"/>
      <c r="AW23" t="s"/>
      <c r="AX23" t="s"/>
      <c r="AY23" t="n">
        <v>10087327</v>
      </c>
      <c r="AZ23" t="s">
        <v>105</v>
      </c>
      <c r="BA23" t="s"/>
      <c r="BB23" t="n">
        <v>25228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197</v>
      </c>
      <c r="L24" t="s">
        <v>77</v>
      </c>
      <c r="M24" t="s"/>
      <c r="N24" t="s">
        <v>119</v>
      </c>
      <c r="O24" t="s">
        <v>79</v>
      </c>
      <c r="P24" t="s">
        <v>100</v>
      </c>
      <c r="Q24" t="s"/>
      <c r="R24" t="s">
        <v>102</v>
      </c>
      <c r="S24" t="s">
        <v>120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HYPERLINK("https://hotel-media.eclerx.com/savepage/tk_15468564324400344_sr_364.html","info")</f>
        <v/>
      </c>
      <c r="AA24" t="n">
        <v>-10087327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110</v>
      </c>
      <c r="AQ24" t="s">
        <v>89</v>
      </c>
      <c r="AR24" t="s">
        <v>106</v>
      </c>
      <c r="AS24" t="s"/>
      <c r="AT24" t="s">
        <v>91</v>
      </c>
      <c r="AU24" t="s"/>
      <c r="AV24" t="s"/>
      <c r="AW24" t="s"/>
      <c r="AX24" t="s"/>
      <c r="AY24" t="n">
        <v>10087327</v>
      </c>
      <c r="AZ24" t="s">
        <v>105</v>
      </c>
      <c r="BA24" t="s"/>
      <c r="BB24" t="n">
        <v>25228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217</v>
      </c>
      <c r="L25" t="s">
        <v>77</v>
      </c>
      <c r="M25" t="s"/>
      <c r="N25" t="s">
        <v>119</v>
      </c>
      <c r="O25" t="s">
        <v>79</v>
      </c>
      <c r="P25" t="s">
        <v>100</v>
      </c>
      <c r="Q25" t="s"/>
      <c r="R25" t="s">
        <v>102</v>
      </c>
      <c r="S25" t="s">
        <v>121</v>
      </c>
      <c r="T25" t="s">
        <v>82</v>
      </c>
      <c r="U25" t="s">
        <v>83</v>
      </c>
      <c r="V25" t="s">
        <v>84</v>
      </c>
      <c r="W25" t="s">
        <v>110</v>
      </c>
      <c r="X25" t="s"/>
      <c r="Y25" t="s">
        <v>86</v>
      </c>
      <c r="Z25">
        <f>HYPERLINK("https://hotel-media.eclerx.com/savepage/tk_15468564324400344_sr_364.html","info")</f>
        <v/>
      </c>
      <c r="AA25" t="n">
        <v>-10087327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110</v>
      </c>
      <c r="AQ25" t="s">
        <v>89</v>
      </c>
      <c r="AR25" t="s">
        <v>104</v>
      </c>
      <c r="AS25" t="s"/>
      <c r="AT25" t="s">
        <v>91</v>
      </c>
      <c r="AU25" t="s"/>
      <c r="AV25" t="s"/>
      <c r="AW25" t="s"/>
      <c r="AX25" t="s"/>
      <c r="AY25" t="n">
        <v>10087327</v>
      </c>
      <c r="AZ25" t="s">
        <v>105</v>
      </c>
      <c r="BA25" t="s"/>
      <c r="BB25" t="n">
        <v>25228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217</v>
      </c>
      <c r="L26" t="s">
        <v>77</v>
      </c>
      <c r="M26" t="s"/>
      <c r="N26" t="s">
        <v>119</v>
      </c>
      <c r="O26" t="s">
        <v>79</v>
      </c>
      <c r="P26" t="s">
        <v>100</v>
      </c>
      <c r="Q26" t="s"/>
      <c r="R26" t="s">
        <v>102</v>
      </c>
      <c r="S26" t="s">
        <v>121</v>
      </c>
      <c r="T26" t="s">
        <v>82</v>
      </c>
      <c r="U26" t="s">
        <v>83</v>
      </c>
      <c r="V26" t="s">
        <v>84</v>
      </c>
      <c r="W26" t="s">
        <v>110</v>
      </c>
      <c r="X26" t="s"/>
      <c r="Y26" t="s">
        <v>86</v>
      </c>
      <c r="Z26">
        <f>HYPERLINK("https://hotel-media.eclerx.com/savepage/tk_15468564324400344_sr_364.html","info")</f>
        <v/>
      </c>
      <c r="AA26" t="n">
        <v>-10087327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110</v>
      </c>
      <c r="AQ26" t="s">
        <v>89</v>
      </c>
      <c r="AR26" t="s">
        <v>106</v>
      </c>
      <c r="AS26" t="s"/>
      <c r="AT26" t="s">
        <v>91</v>
      </c>
      <c r="AU26" t="s"/>
      <c r="AV26" t="s"/>
      <c r="AW26" t="s"/>
      <c r="AX26" t="s"/>
      <c r="AY26" t="n">
        <v>10087327</v>
      </c>
      <c r="AZ26" t="s">
        <v>105</v>
      </c>
      <c r="BA26" t="s"/>
      <c r="BB26" t="n">
        <v>25228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242</v>
      </c>
      <c r="L27" t="s">
        <v>77</v>
      </c>
      <c r="M27" t="s"/>
      <c r="N27" t="s">
        <v>119</v>
      </c>
      <c r="O27" t="s">
        <v>79</v>
      </c>
      <c r="P27" t="s">
        <v>100</v>
      </c>
      <c r="Q27" t="s"/>
      <c r="R27" t="s">
        <v>102</v>
      </c>
      <c r="S27" t="s">
        <v>122</v>
      </c>
      <c r="T27" t="s">
        <v>82</v>
      </c>
      <c r="U27" t="s">
        <v>83</v>
      </c>
      <c r="V27" t="s">
        <v>84</v>
      </c>
      <c r="W27" t="s">
        <v>115</v>
      </c>
      <c r="X27" t="s"/>
      <c r="Y27" t="s">
        <v>86</v>
      </c>
      <c r="Z27">
        <f>HYPERLINK("https://hotel-media.eclerx.com/savepage/tk_15468564324400344_sr_364.html","info")</f>
        <v/>
      </c>
      <c r="AA27" t="n">
        <v>-10087327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110</v>
      </c>
      <c r="AQ27" t="s">
        <v>89</v>
      </c>
      <c r="AR27" t="s">
        <v>104</v>
      </c>
      <c r="AS27" t="s"/>
      <c r="AT27" t="s">
        <v>91</v>
      </c>
      <c r="AU27" t="s"/>
      <c r="AV27" t="s"/>
      <c r="AW27" t="s"/>
      <c r="AX27" t="s"/>
      <c r="AY27" t="n">
        <v>10087327</v>
      </c>
      <c r="AZ27" t="s">
        <v>105</v>
      </c>
      <c r="BA27" t="s"/>
      <c r="BB27" t="n">
        <v>25228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242</v>
      </c>
      <c r="L28" t="s">
        <v>77</v>
      </c>
      <c r="M28" t="s"/>
      <c r="N28" t="s">
        <v>119</v>
      </c>
      <c r="O28" t="s">
        <v>79</v>
      </c>
      <c r="P28" t="s">
        <v>100</v>
      </c>
      <c r="Q28" t="s"/>
      <c r="R28" t="s">
        <v>102</v>
      </c>
      <c r="S28" t="s">
        <v>122</v>
      </c>
      <c r="T28" t="s">
        <v>82</v>
      </c>
      <c r="U28" t="s">
        <v>83</v>
      </c>
      <c r="V28" t="s">
        <v>84</v>
      </c>
      <c r="W28" t="s">
        <v>115</v>
      </c>
      <c r="X28" t="s"/>
      <c r="Y28" t="s">
        <v>86</v>
      </c>
      <c r="Z28">
        <f>HYPERLINK("https://hotel-media.eclerx.com/savepage/tk_15468564324400344_sr_364.html","info")</f>
        <v/>
      </c>
      <c r="AA28" t="n">
        <v>-10087327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110</v>
      </c>
      <c r="AQ28" t="s">
        <v>89</v>
      </c>
      <c r="AR28" t="s">
        <v>106</v>
      </c>
      <c r="AS28" t="s"/>
      <c r="AT28" t="s">
        <v>91</v>
      </c>
      <c r="AU28" t="s"/>
      <c r="AV28" t="s"/>
      <c r="AW28" t="s"/>
      <c r="AX28" t="s"/>
      <c r="AY28" t="n">
        <v>10087327</v>
      </c>
      <c r="AZ28" t="s">
        <v>105</v>
      </c>
      <c r="BA28" t="s"/>
      <c r="BB28" t="n">
        <v>25228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69</v>
      </c>
      <c r="L29" t="s">
        <v>77</v>
      </c>
      <c r="M29" t="s"/>
      <c r="N29" t="s">
        <v>124</v>
      </c>
      <c r="O29" t="s">
        <v>79</v>
      </c>
      <c r="P29" t="s">
        <v>123</v>
      </c>
      <c r="Q29" t="s"/>
      <c r="R29" t="s">
        <v>102</v>
      </c>
      <c r="S29" t="s">
        <v>125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HYPERLINK("https://hotel-media.eclerx.com/savepage/tk_15468562843471313_sr_364.html","info")</f>
        <v/>
      </c>
      <c r="AA29" t="n">
        <v>-8219149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63</v>
      </c>
      <c r="AQ29" t="s">
        <v>89</v>
      </c>
      <c r="AR29" t="s">
        <v>90</v>
      </c>
      <c r="AS29" t="s"/>
      <c r="AT29" t="s">
        <v>91</v>
      </c>
      <c r="AU29" t="s"/>
      <c r="AV29" t="s"/>
      <c r="AW29" t="s"/>
      <c r="AX29" t="s"/>
      <c r="AY29" t="n">
        <v>8219149</v>
      </c>
      <c r="AZ29" t="s">
        <v>126</v>
      </c>
      <c r="BA29" t="s"/>
      <c r="BB29" t="n">
        <v>43098</v>
      </c>
      <c r="BC29" t="n">
        <v>44.837700222371</v>
      </c>
      <c r="BD29" t="n">
        <v>44.837700222371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91</v>
      </c>
      <c r="L30" t="s">
        <v>77</v>
      </c>
      <c r="M30" t="s"/>
      <c r="N30" t="s">
        <v>124</v>
      </c>
      <c r="O30" t="s">
        <v>79</v>
      </c>
      <c r="P30" t="s">
        <v>123</v>
      </c>
      <c r="Q30" t="s"/>
      <c r="R30" t="s">
        <v>102</v>
      </c>
      <c r="S30" t="s">
        <v>127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HYPERLINK("https://hotel-media.eclerx.com/savepage/tk_15468562843471313_sr_364.html","info")</f>
        <v/>
      </c>
      <c r="AA30" t="n">
        <v>-8219149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63</v>
      </c>
      <c r="AQ30" t="s">
        <v>89</v>
      </c>
      <c r="AR30" t="s">
        <v>90</v>
      </c>
      <c r="AS30" t="s"/>
      <c r="AT30" t="s">
        <v>91</v>
      </c>
      <c r="AU30" t="s"/>
      <c r="AV30" t="s"/>
      <c r="AW30" t="s"/>
      <c r="AX30" t="s"/>
      <c r="AY30" t="n">
        <v>8219149</v>
      </c>
      <c r="AZ30" t="s">
        <v>126</v>
      </c>
      <c r="BA30" t="s"/>
      <c r="BB30" t="n">
        <v>43098</v>
      </c>
      <c r="BC30" t="n">
        <v>44.837700222371</v>
      </c>
      <c r="BD30" t="n">
        <v>44.837700222371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120</v>
      </c>
      <c r="L31" t="s">
        <v>77</v>
      </c>
      <c r="M31" t="s"/>
      <c r="N31" t="s">
        <v>128</v>
      </c>
      <c r="O31" t="s">
        <v>79</v>
      </c>
      <c r="P31" t="s">
        <v>123</v>
      </c>
      <c r="Q31" t="s"/>
      <c r="R31" t="s">
        <v>102</v>
      </c>
      <c r="S31" t="s">
        <v>103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HYPERLINK("https://hotel-media.eclerx.com/savepage/tk_15468562843471313_sr_364.html","info")</f>
        <v/>
      </c>
      <c r="AA31" t="n">
        <v>-8219149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63</v>
      </c>
      <c r="AQ31" t="s">
        <v>89</v>
      </c>
      <c r="AR31" t="s">
        <v>90</v>
      </c>
      <c r="AS31" t="s"/>
      <c r="AT31" t="s">
        <v>91</v>
      </c>
      <c r="AU31" t="s"/>
      <c r="AV31" t="s"/>
      <c r="AW31" t="s"/>
      <c r="AX31" t="s"/>
      <c r="AY31" t="n">
        <v>8219149</v>
      </c>
      <c r="AZ31" t="s">
        <v>126</v>
      </c>
      <c r="BA31" t="s"/>
      <c r="BB31" t="n">
        <v>43098</v>
      </c>
      <c r="BC31" t="n">
        <v>44.837700222371</v>
      </c>
      <c r="BD31" t="n">
        <v>44.837700222371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120</v>
      </c>
      <c r="L32" t="s">
        <v>77</v>
      </c>
      <c r="M32" t="s"/>
      <c r="N32" t="s">
        <v>129</v>
      </c>
      <c r="O32" t="s">
        <v>79</v>
      </c>
      <c r="P32" t="s">
        <v>123</v>
      </c>
      <c r="Q32" t="s"/>
      <c r="R32" t="s">
        <v>102</v>
      </c>
      <c r="S32" t="s">
        <v>103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HYPERLINK("https://hotel-media.eclerx.com/savepage/tk_15468562843471313_sr_364.html","info")</f>
        <v/>
      </c>
      <c r="AA32" t="n">
        <v>-8219149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63</v>
      </c>
      <c r="AQ32" t="s">
        <v>89</v>
      </c>
      <c r="AR32" t="s">
        <v>90</v>
      </c>
      <c r="AS32" t="s"/>
      <c r="AT32" t="s">
        <v>91</v>
      </c>
      <c r="AU32" t="s"/>
      <c r="AV32" t="s"/>
      <c r="AW32" t="s"/>
      <c r="AX32" t="s"/>
      <c r="AY32" t="n">
        <v>8219149</v>
      </c>
      <c r="AZ32" t="s">
        <v>126</v>
      </c>
      <c r="BA32" t="s"/>
      <c r="BB32" t="n">
        <v>43098</v>
      </c>
      <c r="BC32" t="n">
        <v>44.837700222371</v>
      </c>
      <c r="BD32" t="n">
        <v>44.837700222371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151</v>
      </c>
      <c r="L33" t="s">
        <v>77</v>
      </c>
      <c r="M33" t="s"/>
      <c r="N33" t="s">
        <v>129</v>
      </c>
      <c r="O33" t="s">
        <v>79</v>
      </c>
      <c r="P33" t="s">
        <v>123</v>
      </c>
      <c r="Q33" t="s"/>
      <c r="R33" t="s">
        <v>102</v>
      </c>
      <c r="S33" t="s">
        <v>130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HYPERLINK("https://hotel-media.eclerx.com/savepage/tk_15468562843471313_sr_364.html","info")</f>
        <v/>
      </c>
      <c r="AA33" t="n">
        <v>-8219149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63</v>
      </c>
      <c r="AQ33" t="s">
        <v>89</v>
      </c>
      <c r="AR33" t="s">
        <v>90</v>
      </c>
      <c r="AS33" t="s"/>
      <c r="AT33" t="s">
        <v>91</v>
      </c>
      <c r="AU33" t="s"/>
      <c r="AV33" t="s"/>
      <c r="AW33" t="s"/>
      <c r="AX33" t="s"/>
      <c r="AY33" t="n">
        <v>8219149</v>
      </c>
      <c r="AZ33" t="s">
        <v>126</v>
      </c>
      <c r="BA33" t="s"/>
      <c r="BB33" t="n">
        <v>43098</v>
      </c>
      <c r="BC33" t="n">
        <v>44.837700222371</v>
      </c>
      <c r="BD33" t="n">
        <v>44.837700222371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161</v>
      </c>
      <c r="L34" t="s">
        <v>77</v>
      </c>
      <c r="M34" t="s"/>
      <c r="N34" t="s">
        <v>128</v>
      </c>
      <c r="O34" t="s">
        <v>79</v>
      </c>
      <c r="P34" t="s">
        <v>123</v>
      </c>
      <c r="Q34" t="s"/>
      <c r="R34" t="s">
        <v>102</v>
      </c>
      <c r="S34" t="s">
        <v>131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HYPERLINK("https://hotel-media.eclerx.com/savepage/tk_15468562843471313_sr_364.html","info")</f>
        <v/>
      </c>
      <c r="AA34" t="n">
        <v>-8219149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63</v>
      </c>
      <c r="AQ34" t="s">
        <v>89</v>
      </c>
      <c r="AR34" t="s">
        <v>90</v>
      </c>
      <c r="AS34" t="s"/>
      <c r="AT34" t="s">
        <v>91</v>
      </c>
      <c r="AU34" t="s"/>
      <c r="AV34" t="s"/>
      <c r="AW34" t="s"/>
      <c r="AX34" t="s"/>
      <c r="AY34" t="n">
        <v>8219149</v>
      </c>
      <c r="AZ34" t="s">
        <v>126</v>
      </c>
      <c r="BA34" t="s"/>
      <c r="BB34" t="n">
        <v>43098</v>
      </c>
      <c r="BC34" t="n">
        <v>44.837700222371</v>
      </c>
      <c r="BD34" t="n">
        <v>44.837700222371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132</v>
      </c>
      <c r="D35" t="n">
        <v>2</v>
      </c>
      <c r="E35" t="s">
        <v>133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509</v>
      </c>
      <c r="L35" t="s">
        <v>77</v>
      </c>
      <c r="M35" t="s"/>
      <c r="N35" t="s">
        <v>78</v>
      </c>
      <c r="O35" t="s">
        <v>79</v>
      </c>
      <c r="P35" t="s">
        <v>133</v>
      </c>
      <c r="Q35" t="s"/>
      <c r="R35" t="s">
        <v>134</v>
      </c>
      <c r="S35" t="s">
        <v>135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HYPERLINK("https://hotel-media.eclerx.com/savepage/tk_15468563086487644_sr_362.html","info")</f>
        <v/>
      </c>
      <c r="AA35" t="n">
        <v>-3516434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77</v>
      </c>
      <c r="AQ35" t="s">
        <v>89</v>
      </c>
      <c r="AR35" t="s">
        <v>90</v>
      </c>
      <c r="AS35" t="s"/>
      <c r="AT35" t="s">
        <v>91</v>
      </c>
      <c r="AU35" t="s"/>
      <c r="AV35" t="s"/>
      <c r="AW35" t="s"/>
      <c r="AX35" t="s"/>
      <c r="AY35" t="n">
        <v>3516434</v>
      </c>
      <c r="AZ35" t="s">
        <v>136</v>
      </c>
      <c r="BA35" t="s"/>
      <c r="BB35" t="n">
        <v>84823</v>
      </c>
      <c r="BC35" t="n">
        <v>44.051659021089</v>
      </c>
      <c r="BD35" t="n">
        <v>44.051659021089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132</v>
      </c>
      <c r="D36" t="n">
        <v>2</v>
      </c>
      <c r="E36" t="s">
        <v>137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58</v>
      </c>
      <c r="L36" t="s">
        <v>77</v>
      </c>
      <c r="M36" t="s"/>
      <c r="N36" t="s">
        <v>138</v>
      </c>
      <c r="O36" t="s">
        <v>79</v>
      </c>
      <c r="P36" t="s">
        <v>137</v>
      </c>
      <c r="Q36" t="s"/>
      <c r="R36" t="s">
        <v>102</v>
      </c>
      <c r="S36" t="s">
        <v>139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HYPERLINK("https://hotel-media.eclerx.com/savepage/tk_15468562795313754_sr_362.html","info")</f>
        <v/>
      </c>
      <c r="AA36" t="n">
        <v>-2558846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62</v>
      </c>
      <c r="AQ36" t="s">
        <v>89</v>
      </c>
      <c r="AR36" t="s">
        <v>140</v>
      </c>
      <c r="AS36" t="s"/>
      <c r="AT36" t="s">
        <v>91</v>
      </c>
      <c r="AU36" t="s"/>
      <c r="AV36" t="s"/>
      <c r="AW36" t="s"/>
      <c r="AX36" t="s"/>
      <c r="AY36" t="n">
        <v>2558846</v>
      </c>
      <c r="AZ36" t="s">
        <v>141</v>
      </c>
      <c r="BA36" t="s"/>
      <c r="BB36" t="n">
        <v>155854</v>
      </c>
      <c r="BC36" t="n">
        <v>44.527346</v>
      </c>
      <c r="BD36" t="n">
        <v>44.527346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132</v>
      </c>
      <c r="D37" t="n">
        <v>2</v>
      </c>
      <c r="E37" t="s">
        <v>137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71</v>
      </c>
      <c r="L37" t="s">
        <v>77</v>
      </c>
      <c r="M37" t="s"/>
      <c r="N37" t="s">
        <v>78</v>
      </c>
      <c r="O37" t="s">
        <v>79</v>
      </c>
      <c r="P37" t="s">
        <v>137</v>
      </c>
      <c r="Q37" t="s"/>
      <c r="R37" t="s">
        <v>102</v>
      </c>
      <c r="S37" t="s">
        <v>142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HYPERLINK("https://hotel-media.eclerx.com/savepage/tk_15468562795313754_sr_362.html","info")</f>
        <v/>
      </c>
      <c r="AA37" t="n">
        <v>-2558846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62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2558846</v>
      </c>
      <c r="AZ37" t="s">
        <v>141</v>
      </c>
      <c r="BA37" t="s"/>
      <c r="BB37" t="n">
        <v>155854</v>
      </c>
      <c r="BC37" t="n">
        <v>44.527346</v>
      </c>
      <c r="BD37" t="n">
        <v>44.527346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132</v>
      </c>
      <c r="D38" t="n">
        <v>2</v>
      </c>
      <c r="E38" t="s">
        <v>143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90</v>
      </c>
      <c r="L38" t="s">
        <v>77</v>
      </c>
      <c r="M38" t="s"/>
      <c r="N38" t="s">
        <v>144</v>
      </c>
      <c r="O38" t="s">
        <v>79</v>
      </c>
      <c r="P38" t="s">
        <v>143</v>
      </c>
      <c r="Q38" t="s"/>
      <c r="R38" t="s">
        <v>102</v>
      </c>
      <c r="S38" t="s">
        <v>145</v>
      </c>
      <c r="T38" t="s">
        <v>82</v>
      </c>
      <c r="U38" t="s">
        <v>83</v>
      </c>
      <c r="V38" t="s">
        <v>84</v>
      </c>
      <c r="W38" t="s">
        <v>146</v>
      </c>
      <c r="X38" t="s"/>
      <c r="Y38" t="s">
        <v>86</v>
      </c>
      <c r="Z38">
        <f>HYPERLINK("https://hotel-media.eclerx.com/savepage/tk_15468561748875847_sr_362.html","info")</f>
        <v/>
      </c>
      <c r="AA38" t="n">
        <v>-3471939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10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3471939</v>
      </c>
      <c r="AZ38" t="s">
        <v>147</v>
      </c>
      <c r="BA38" t="s"/>
      <c r="BB38" t="n">
        <v>80619</v>
      </c>
      <c r="BC38" t="n">
        <v>44.504869247899</v>
      </c>
      <c r="BD38" t="n">
        <v>44.504869247899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132</v>
      </c>
      <c r="D39" t="n">
        <v>2</v>
      </c>
      <c r="E39" t="s">
        <v>143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92</v>
      </c>
      <c r="L39" t="s">
        <v>77</v>
      </c>
      <c r="M39" t="s"/>
      <c r="N39" t="s">
        <v>148</v>
      </c>
      <c r="O39" t="s">
        <v>79</v>
      </c>
      <c r="P39" t="s">
        <v>143</v>
      </c>
      <c r="Q39" t="s"/>
      <c r="R39" t="s">
        <v>102</v>
      </c>
      <c r="S39" t="s">
        <v>149</v>
      </c>
      <c r="T39" t="s">
        <v>82</v>
      </c>
      <c r="U39" t="s">
        <v>83</v>
      </c>
      <c r="V39" t="s">
        <v>84</v>
      </c>
      <c r="W39" t="s">
        <v>146</v>
      </c>
      <c r="X39" t="s"/>
      <c r="Y39" t="s">
        <v>86</v>
      </c>
      <c r="Z39">
        <f>HYPERLINK("https://hotel-media.eclerx.com/savepage/tk_15468561748875847_sr_362.html","info")</f>
        <v/>
      </c>
      <c r="AA39" t="n">
        <v>-3471939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10</v>
      </c>
      <c r="AQ39" t="s">
        <v>89</v>
      </c>
      <c r="AR39" t="s">
        <v>140</v>
      </c>
      <c r="AS39" t="s"/>
      <c r="AT39" t="s">
        <v>91</v>
      </c>
      <c r="AU39" t="s"/>
      <c r="AV39" t="s"/>
      <c r="AW39" t="s"/>
      <c r="AX39" t="s"/>
      <c r="AY39" t="n">
        <v>3471939</v>
      </c>
      <c r="AZ39" t="s">
        <v>147</v>
      </c>
      <c r="BA39" t="s"/>
      <c r="BB39" t="n">
        <v>80619</v>
      </c>
      <c r="BC39" t="n">
        <v>44.504869247899</v>
      </c>
      <c r="BD39" t="n">
        <v>44.504869247899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88</v>
      </c>
      <c r="L40" t="s">
        <v>77</v>
      </c>
      <c r="M40" t="s"/>
      <c r="N40" t="s">
        <v>78</v>
      </c>
      <c r="O40" t="s">
        <v>79</v>
      </c>
      <c r="P40" t="s">
        <v>150</v>
      </c>
      <c r="Q40" t="s"/>
      <c r="R40" t="s">
        <v>80</v>
      </c>
      <c r="S40" t="s">
        <v>151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HYPERLINK("https://hotel-media.eclerx.com/savepage/tk_15468566248396106_sr_364.html","info")</f>
        <v/>
      </c>
      <c r="AA40" t="n">
        <v>-2636421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211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2636421</v>
      </c>
      <c r="AZ40" t="s">
        <v>152</v>
      </c>
      <c r="BA40" t="s"/>
      <c r="BB40" t="n">
        <v>168087</v>
      </c>
      <c r="BC40" t="n">
        <v>43.528948</v>
      </c>
      <c r="BD40" t="n">
        <v>43.528948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153</v>
      </c>
    </row>
    <row r="41" spans="1:70">
      <c r="A41" t="s">
        <v>70</v>
      </c>
      <c r="B41" t="s">
        <v>71</v>
      </c>
      <c r="C41" t="s">
        <v>132</v>
      </c>
      <c r="D41" t="n">
        <v>2</v>
      </c>
      <c r="E41" t="s">
        <v>154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309</v>
      </c>
      <c r="L41" t="s">
        <v>77</v>
      </c>
      <c r="M41" t="s"/>
      <c r="N41" t="s">
        <v>128</v>
      </c>
      <c r="O41" t="s">
        <v>79</v>
      </c>
      <c r="P41" t="s">
        <v>154</v>
      </c>
      <c r="Q41" t="s"/>
      <c r="R41" t="s">
        <v>80</v>
      </c>
      <c r="S41" t="s">
        <v>155</v>
      </c>
      <c r="T41" t="s">
        <v>82</v>
      </c>
      <c r="U41" t="s">
        <v>83</v>
      </c>
      <c r="V41" t="s">
        <v>84</v>
      </c>
      <c r="W41" t="s">
        <v>110</v>
      </c>
      <c r="X41" t="s"/>
      <c r="Y41" t="s">
        <v>86</v>
      </c>
      <c r="Z41">
        <f>HYPERLINK("https://hotel-media.eclerx.com/savepage/tk_15468564269283876_sr_362.html","info")</f>
        <v/>
      </c>
      <c r="AA41" t="n">
        <v>-10087311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114</v>
      </c>
      <c r="AQ41" t="s">
        <v>89</v>
      </c>
      <c r="AR41" t="s">
        <v>90</v>
      </c>
      <c r="AS41" t="s"/>
      <c r="AT41" t="s">
        <v>91</v>
      </c>
      <c r="AU41" t="s"/>
      <c r="AV41" t="s"/>
      <c r="AW41" t="s"/>
      <c r="AX41" t="s"/>
      <c r="AY41" t="n">
        <v>10087311</v>
      </c>
      <c r="AZ41" t="s">
        <v>156</v>
      </c>
      <c r="BA41" t="s"/>
      <c r="BB41" t="n">
        <v>202023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132</v>
      </c>
      <c r="D42" t="n">
        <v>2</v>
      </c>
      <c r="E42" t="s">
        <v>154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309</v>
      </c>
      <c r="L42" t="s">
        <v>77</v>
      </c>
      <c r="M42" t="s"/>
      <c r="N42" t="s">
        <v>157</v>
      </c>
      <c r="O42" t="s">
        <v>79</v>
      </c>
      <c r="P42" t="s">
        <v>154</v>
      </c>
      <c r="Q42" t="s"/>
      <c r="R42" t="s">
        <v>80</v>
      </c>
      <c r="S42" t="s">
        <v>155</v>
      </c>
      <c r="T42" t="s">
        <v>82</v>
      </c>
      <c r="U42" t="s">
        <v>83</v>
      </c>
      <c r="V42" t="s">
        <v>84</v>
      </c>
      <c r="W42" t="s">
        <v>110</v>
      </c>
      <c r="X42" t="s"/>
      <c r="Y42" t="s">
        <v>86</v>
      </c>
      <c r="Z42">
        <f>HYPERLINK("https://hotel-media.eclerx.com/savepage/tk_15468564269283876_sr_362.html","info")</f>
        <v/>
      </c>
      <c r="AA42" t="n">
        <v>-10087311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114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10087311</v>
      </c>
      <c r="AZ42" t="s">
        <v>156</v>
      </c>
      <c r="BA42" t="s"/>
      <c r="BB42" t="n">
        <v>202023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132</v>
      </c>
      <c r="D43" t="n">
        <v>2</v>
      </c>
      <c r="E43" t="s">
        <v>154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309</v>
      </c>
      <c r="L43" t="s">
        <v>77</v>
      </c>
      <c r="M43" t="s"/>
      <c r="N43" t="s">
        <v>128</v>
      </c>
      <c r="O43" t="s">
        <v>79</v>
      </c>
      <c r="P43" t="s">
        <v>154</v>
      </c>
      <c r="Q43" t="s"/>
      <c r="R43" t="s">
        <v>80</v>
      </c>
      <c r="S43" t="s">
        <v>155</v>
      </c>
      <c r="T43" t="s">
        <v>82</v>
      </c>
      <c r="U43" t="s">
        <v>83</v>
      </c>
      <c r="V43" t="s">
        <v>84</v>
      </c>
      <c r="W43" t="s">
        <v>115</v>
      </c>
      <c r="X43" t="s"/>
      <c r="Y43" t="s">
        <v>86</v>
      </c>
      <c r="Z43">
        <f>HYPERLINK("https://hotel-media.eclerx.com/savepage/tk_15468564269283876_sr_362.html","info")</f>
        <v/>
      </c>
      <c r="AA43" t="n">
        <v>-10087311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114</v>
      </c>
      <c r="AQ43" t="s">
        <v>89</v>
      </c>
      <c r="AR43" t="s">
        <v>90</v>
      </c>
      <c r="AS43" t="s"/>
      <c r="AT43" t="s">
        <v>91</v>
      </c>
      <c r="AU43" t="s"/>
      <c r="AV43" t="s"/>
      <c r="AW43" t="s"/>
      <c r="AX43" t="s"/>
      <c r="AY43" t="n">
        <v>10087311</v>
      </c>
      <c r="AZ43" t="s">
        <v>156</v>
      </c>
      <c r="BA43" t="s"/>
      <c r="BB43" t="n">
        <v>202023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132</v>
      </c>
      <c r="D44" t="n">
        <v>2</v>
      </c>
      <c r="E44" t="s">
        <v>154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309</v>
      </c>
      <c r="L44" t="s">
        <v>77</v>
      </c>
      <c r="M44" t="s"/>
      <c r="N44" t="s">
        <v>157</v>
      </c>
      <c r="O44" t="s">
        <v>79</v>
      </c>
      <c r="P44" t="s">
        <v>154</v>
      </c>
      <c r="Q44" t="s"/>
      <c r="R44" t="s">
        <v>80</v>
      </c>
      <c r="S44" t="s">
        <v>155</v>
      </c>
      <c r="T44" t="s">
        <v>82</v>
      </c>
      <c r="U44" t="s">
        <v>83</v>
      </c>
      <c r="V44" t="s">
        <v>84</v>
      </c>
      <c r="W44" t="s">
        <v>158</v>
      </c>
      <c r="X44" t="s"/>
      <c r="Y44" t="s">
        <v>86</v>
      </c>
      <c r="Z44">
        <f>HYPERLINK("https://hotel-media.eclerx.com/savepage/tk_15468564269283876_sr_362.html","info")</f>
        <v/>
      </c>
      <c r="AA44" t="n">
        <v>-10087311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114</v>
      </c>
      <c r="AQ44" t="s">
        <v>89</v>
      </c>
      <c r="AR44" t="s">
        <v>90</v>
      </c>
      <c r="AS44" t="s"/>
      <c r="AT44" t="s">
        <v>91</v>
      </c>
      <c r="AU44" t="s"/>
      <c r="AV44" t="s"/>
      <c r="AW44" t="s"/>
      <c r="AX44" t="s"/>
      <c r="AY44" t="n">
        <v>10087311</v>
      </c>
      <c r="AZ44" t="s">
        <v>156</v>
      </c>
      <c r="BA44" t="s"/>
      <c r="BB44" t="n">
        <v>202023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132</v>
      </c>
      <c r="D45" t="n">
        <v>2</v>
      </c>
      <c r="E45" t="s">
        <v>154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309</v>
      </c>
      <c r="L45" t="s">
        <v>77</v>
      </c>
      <c r="M45" t="s"/>
      <c r="N45" t="s">
        <v>128</v>
      </c>
      <c r="O45" t="s">
        <v>79</v>
      </c>
      <c r="P45" t="s">
        <v>154</v>
      </c>
      <c r="Q45" t="s"/>
      <c r="R45" t="s">
        <v>80</v>
      </c>
      <c r="S45" t="s">
        <v>155</v>
      </c>
      <c r="T45" t="s">
        <v>82</v>
      </c>
      <c r="U45" t="s">
        <v>83</v>
      </c>
      <c r="V45" t="s">
        <v>84</v>
      </c>
      <c r="W45" t="s">
        <v>158</v>
      </c>
      <c r="X45" t="s"/>
      <c r="Y45" t="s">
        <v>86</v>
      </c>
      <c r="Z45">
        <f>HYPERLINK("https://hotel-media.eclerx.com/savepage/tk_15468564269283876_sr_362.html","info")</f>
        <v/>
      </c>
      <c r="AA45" t="n">
        <v>-10087311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114</v>
      </c>
      <c r="AQ45" t="s">
        <v>89</v>
      </c>
      <c r="AR45" t="s">
        <v>90</v>
      </c>
      <c r="AS45" t="s"/>
      <c r="AT45" t="s">
        <v>91</v>
      </c>
      <c r="AU45" t="s"/>
      <c r="AV45" t="s"/>
      <c r="AW45" t="s"/>
      <c r="AX45" t="s"/>
      <c r="AY45" t="n">
        <v>10087311</v>
      </c>
      <c r="AZ45" t="s">
        <v>156</v>
      </c>
      <c r="BA45" t="s"/>
      <c r="BB45" t="n">
        <v>202023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132</v>
      </c>
      <c r="D46" t="n">
        <v>2</v>
      </c>
      <c r="E46" t="s">
        <v>154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309</v>
      </c>
      <c r="L46" t="s">
        <v>77</v>
      </c>
      <c r="M46" t="s"/>
      <c r="N46" t="s">
        <v>157</v>
      </c>
      <c r="O46" t="s">
        <v>79</v>
      </c>
      <c r="P46" t="s">
        <v>154</v>
      </c>
      <c r="Q46" t="s"/>
      <c r="R46" t="s">
        <v>80</v>
      </c>
      <c r="S46" t="s">
        <v>155</v>
      </c>
      <c r="T46" t="s">
        <v>82</v>
      </c>
      <c r="U46" t="s">
        <v>83</v>
      </c>
      <c r="V46" t="s">
        <v>84</v>
      </c>
      <c r="W46" t="s">
        <v>115</v>
      </c>
      <c r="X46" t="s"/>
      <c r="Y46" t="s">
        <v>86</v>
      </c>
      <c r="Z46">
        <f>HYPERLINK("https://hotel-media.eclerx.com/savepage/tk_15468564269283876_sr_362.html","info")</f>
        <v/>
      </c>
      <c r="AA46" t="n">
        <v>-10087311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114</v>
      </c>
      <c r="AQ46" t="s">
        <v>89</v>
      </c>
      <c r="AR46" t="s">
        <v>90</v>
      </c>
      <c r="AS46" t="s"/>
      <c r="AT46" t="s">
        <v>91</v>
      </c>
      <c r="AU46" t="s"/>
      <c r="AV46" t="s"/>
      <c r="AW46" t="s"/>
      <c r="AX46" t="s"/>
      <c r="AY46" t="n">
        <v>10087311</v>
      </c>
      <c r="AZ46" t="s">
        <v>156</v>
      </c>
      <c r="BA46" t="s"/>
      <c r="BB46" t="n">
        <v>202023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159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438</v>
      </c>
      <c r="L47" t="s">
        <v>77</v>
      </c>
      <c r="M47" t="s"/>
      <c r="N47" t="s">
        <v>124</v>
      </c>
      <c r="O47" t="s">
        <v>79</v>
      </c>
      <c r="P47" t="s">
        <v>159</v>
      </c>
      <c r="Q47" t="s"/>
      <c r="R47" t="s">
        <v>160</v>
      </c>
      <c r="S47" t="s">
        <v>161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HYPERLINK("https://hotel-media.eclerx.com/savepage/tk_15468563476280417_sr_364.html","info")</f>
        <v/>
      </c>
      <c r="AA47" t="n">
        <v>-5027561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91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5027561</v>
      </c>
      <c r="AZ47" t="s">
        <v>162</v>
      </c>
      <c r="BA47" t="s"/>
      <c r="BB47" t="n">
        <v>91273</v>
      </c>
      <c r="BC47" t="n">
        <v>44.271116</v>
      </c>
      <c r="BD47" t="n">
        <v>44.271116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132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498</v>
      </c>
      <c r="L48" t="s">
        <v>77</v>
      </c>
      <c r="M48" t="s"/>
      <c r="N48" t="s">
        <v>164</v>
      </c>
      <c r="O48" t="s">
        <v>79</v>
      </c>
      <c r="P48" t="s">
        <v>163</v>
      </c>
      <c r="Q48" t="s"/>
      <c r="R48" t="s">
        <v>102</v>
      </c>
      <c r="S48" t="s">
        <v>165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HYPERLINK("https://hotel-media.eclerx.com/savepage/tk_15468564730346546_sr_362.html","info")</f>
        <v/>
      </c>
      <c r="AA48" t="n">
        <v>-8219221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138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8219221</v>
      </c>
      <c r="AZ48" t="s">
        <v>166</v>
      </c>
      <c r="BA48" t="s"/>
      <c r="BB48" t="n">
        <v>198171</v>
      </c>
      <c r="BC48" t="n">
        <v>43.118052107604</v>
      </c>
      <c r="BD48" t="n">
        <v>43.118052107604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153</v>
      </c>
    </row>
    <row r="49" spans="1:70">
      <c r="A49" t="s">
        <v>70</v>
      </c>
      <c r="B49" t="s">
        <v>71</v>
      </c>
      <c r="C49" t="s">
        <v>132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498</v>
      </c>
      <c r="L49" t="s">
        <v>77</v>
      </c>
      <c r="M49" t="s"/>
      <c r="N49" t="s">
        <v>167</v>
      </c>
      <c r="O49" t="s">
        <v>79</v>
      </c>
      <c r="P49" t="s">
        <v>163</v>
      </c>
      <c r="Q49" t="s"/>
      <c r="R49" t="s">
        <v>102</v>
      </c>
      <c r="S49" t="s">
        <v>165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HYPERLINK("https://hotel-media.eclerx.com/savepage/tk_15468564730346546_sr_362.html","info")</f>
        <v/>
      </c>
      <c r="AA49" t="n">
        <v>-8219221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138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8219221</v>
      </c>
      <c r="AZ49" t="s">
        <v>166</v>
      </c>
      <c r="BA49" t="s"/>
      <c r="BB49" t="n">
        <v>198171</v>
      </c>
      <c r="BC49" t="n">
        <v>43.118052107604</v>
      </c>
      <c r="BD49" t="n">
        <v>43.118052107604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153</v>
      </c>
    </row>
    <row r="50" spans="1:70">
      <c r="A50" t="s">
        <v>70</v>
      </c>
      <c r="B50" t="s">
        <v>71</v>
      </c>
      <c r="C50" t="s">
        <v>132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498</v>
      </c>
      <c r="L50" t="s">
        <v>77</v>
      </c>
      <c r="M50" t="s"/>
      <c r="N50" t="s">
        <v>129</v>
      </c>
      <c r="O50" t="s">
        <v>79</v>
      </c>
      <c r="P50" t="s">
        <v>163</v>
      </c>
      <c r="Q50" t="s"/>
      <c r="R50" t="s">
        <v>102</v>
      </c>
      <c r="S50" t="s">
        <v>165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HYPERLINK("https://hotel-media.eclerx.com/savepage/tk_15468564730346546_sr_362.html","info")</f>
        <v/>
      </c>
      <c r="AA50" t="n">
        <v>-8219221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138</v>
      </c>
      <c r="AQ50" t="s">
        <v>89</v>
      </c>
      <c r="AR50" t="s">
        <v>90</v>
      </c>
      <c r="AS50" t="s"/>
      <c r="AT50" t="s">
        <v>91</v>
      </c>
      <c r="AU50" t="s"/>
      <c r="AV50" t="s"/>
      <c r="AW50" t="s"/>
      <c r="AX50" t="s"/>
      <c r="AY50" t="n">
        <v>8219221</v>
      </c>
      <c r="AZ50" t="s">
        <v>166</v>
      </c>
      <c r="BA50" t="s"/>
      <c r="BB50" t="n">
        <v>198171</v>
      </c>
      <c r="BC50" t="n">
        <v>43.118052107604</v>
      </c>
      <c r="BD50" t="n">
        <v>43.118052107604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153</v>
      </c>
    </row>
    <row r="51" spans="1:70">
      <c r="A51" t="s">
        <v>70</v>
      </c>
      <c r="B51" t="s">
        <v>71</v>
      </c>
      <c r="C51" t="s">
        <v>132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567</v>
      </c>
      <c r="L51" t="s">
        <v>77</v>
      </c>
      <c r="M51" t="s"/>
      <c r="N51" t="s">
        <v>129</v>
      </c>
      <c r="O51" t="s">
        <v>79</v>
      </c>
      <c r="P51" t="s">
        <v>163</v>
      </c>
      <c r="Q51" t="s"/>
      <c r="R51" t="s">
        <v>102</v>
      </c>
      <c r="S51" t="s">
        <v>168</v>
      </c>
      <c r="T51" t="s">
        <v>82</v>
      </c>
      <c r="U51" t="s">
        <v>83</v>
      </c>
      <c r="V51" t="s">
        <v>84</v>
      </c>
      <c r="W51" t="s">
        <v>110</v>
      </c>
      <c r="X51" t="s"/>
      <c r="Y51" t="s">
        <v>86</v>
      </c>
      <c r="Z51">
        <f>HYPERLINK("https://hotel-media.eclerx.com/savepage/tk_15468564730346546_sr_362.html","info")</f>
        <v/>
      </c>
      <c r="AA51" t="n">
        <v>-8219221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138</v>
      </c>
      <c r="AQ51" t="s">
        <v>89</v>
      </c>
      <c r="AR51" t="s">
        <v>90</v>
      </c>
      <c r="AS51" t="s"/>
      <c r="AT51" t="s">
        <v>91</v>
      </c>
      <c r="AU51" t="s"/>
      <c r="AV51" t="s"/>
      <c r="AW51" t="s"/>
      <c r="AX51" t="s"/>
      <c r="AY51" t="n">
        <v>8219221</v>
      </c>
      <c r="AZ51" t="s">
        <v>166</v>
      </c>
      <c r="BA51" t="s"/>
      <c r="BB51" t="n">
        <v>198171</v>
      </c>
      <c r="BC51" t="n">
        <v>43.118052107604</v>
      </c>
      <c r="BD51" t="n">
        <v>43.118052107604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153</v>
      </c>
    </row>
    <row r="52" spans="1:70">
      <c r="A52" t="s">
        <v>70</v>
      </c>
      <c r="B52" t="s">
        <v>71</v>
      </c>
      <c r="C52" t="s">
        <v>132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567</v>
      </c>
      <c r="L52" t="s">
        <v>77</v>
      </c>
      <c r="M52" t="s"/>
      <c r="N52" t="s">
        <v>167</v>
      </c>
      <c r="O52" t="s">
        <v>79</v>
      </c>
      <c r="P52" t="s">
        <v>163</v>
      </c>
      <c r="Q52" t="s"/>
      <c r="R52" t="s">
        <v>102</v>
      </c>
      <c r="S52" t="s">
        <v>168</v>
      </c>
      <c r="T52" t="s">
        <v>82</v>
      </c>
      <c r="U52" t="s">
        <v>83</v>
      </c>
      <c r="V52" t="s">
        <v>84</v>
      </c>
      <c r="W52" t="s">
        <v>110</v>
      </c>
      <c r="X52" t="s"/>
      <c r="Y52" t="s">
        <v>86</v>
      </c>
      <c r="Z52">
        <f>HYPERLINK("https://hotel-media.eclerx.com/savepage/tk_15468564730346546_sr_362.html","info")</f>
        <v/>
      </c>
      <c r="AA52" t="n">
        <v>-8219221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138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8219221</v>
      </c>
      <c r="AZ52" t="s">
        <v>166</v>
      </c>
      <c r="BA52" t="s"/>
      <c r="BB52" t="n">
        <v>198171</v>
      </c>
      <c r="BC52" t="n">
        <v>43.118052107604</v>
      </c>
      <c r="BD52" t="n">
        <v>43.118052107604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153</v>
      </c>
    </row>
    <row r="53" spans="1:70">
      <c r="A53" t="s">
        <v>70</v>
      </c>
      <c r="B53" t="s">
        <v>71</v>
      </c>
      <c r="C53" t="s">
        <v>132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567</v>
      </c>
      <c r="L53" t="s">
        <v>77</v>
      </c>
      <c r="M53" t="s"/>
      <c r="N53" t="s">
        <v>164</v>
      </c>
      <c r="O53" t="s">
        <v>79</v>
      </c>
      <c r="P53" t="s">
        <v>163</v>
      </c>
      <c r="Q53" t="s"/>
      <c r="R53" t="s">
        <v>102</v>
      </c>
      <c r="S53" t="s">
        <v>168</v>
      </c>
      <c r="T53" t="s">
        <v>82</v>
      </c>
      <c r="U53" t="s">
        <v>83</v>
      </c>
      <c r="V53" t="s">
        <v>84</v>
      </c>
      <c r="W53" t="s">
        <v>110</v>
      </c>
      <c r="X53" t="s"/>
      <c r="Y53" t="s">
        <v>86</v>
      </c>
      <c r="Z53">
        <f>HYPERLINK("https://hotel-media.eclerx.com/savepage/tk_15468564730346546_sr_362.html","info")</f>
        <v/>
      </c>
      <c r="AA53" t="n">
        <v>-8219221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138</v>
      </c>
      <c r="AQ53" t="s">
        <v>89</v>
      </c>
      <c r="AR53" t="s">
        <v>90</v>
      </c>
      <c r="AS53" t="s"/>
      <c r="AT53" t="s">
        <v>91</v>
      </c>
      <c r="AU53" t="s"/>
      <c r="AV53" t="s"/>
      <c r="AW53" t="s"/>
      <c r="AX53" t="s"/>
      <c r="AY53" t="n">
        <v>8219221</v>
      </c>
      <c r="AZ53" t="s">
        <v>166</v>
      </c>
      <c r="BA53" t="s"/>
      <c r="BB53" t="n">
        <v>198171</v>
      </c>
      <c r="BC53" t="n">
        <v>43.118052107604</v>
      </c>
      <c r="BD53" t="n">
        <v>43.118052107604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153</v>
      </c>
    </row>
    <row r="54" spans="1:70">
      <c r="A54" t="s">
        <v>70</v>
      </c>
      <c r="B54" t="s">
        <v>71</v>
      </c>
      <c r="C54" t="s">
        <v>132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607</v>
      </c>
      <c r="L54" t="s">
        <v>77</v>
      </c>
      <c r="M54" t="s"/>
      <c r="N54" t="s">
        <v>164</v>
      </c>
      <c r="O54" t="s">
        <v>79</v>
      </c>
      <c r="P54" t="s">
        <v>163</v>
      </c>
      <c r="Q54" t="s"/>
      <c r="R54" t="s">
        <v>102</v>
      </c>
      <c r="S54" t="s">
        <v>169</v>
      </c>
      <c r="T54" t="s">
        <v>82</v>
      </c>
      <c r="U54" t="s">
        <v>83</v>
      </c>
      <c r="V54" t="s">
        <v>84</v>
      </c>
      <c r="W54" t="s">
        <v>115</v>
      </c>
      <c r="X54" t="s"/>
      <c r="Y54" t="s">
        <v>86</v>
      </c>
      <c r="Z54">
        <f>HYPERLINK("https://hotel-media.eclerx.com/savepage/tk_15468564730346546_sr_362.html","info")</f>
        <v/>
      </c>
      <c r="AA54" t="n">
        <v>-8219221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138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8219221</v>
      </c>
      <c r="AZ54" t="s">
        <v>166</v>
      </c>
      <c r="BA54" t="s"/>
      <c r="BB54" t="n">
        <v>198171</v>
      </c>
      <c r="BC54" t="n">
        <v>43.118052107604</v>
      </c>
      <c r="BD54" t="n">
        <v>43.118052107604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153</v>
      </c>
    </row>
    <row r="55" spans="1:70">
      <c r="A55" t="s">
        <v>70</v>
      </c>
      <c r="B55" t="s">
        <v>71</v>
      </c>
      <c r="C55" t="s">
        <v>132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607</v>
      </c>
      <c r="L55" t="s">
        <v>77</v>
      </c>
      <c r="M55" t="s"/>
      <c r="N55" t="s">
        <v>129</v>
      </c>
      <c r="O55" t="s">
        <v>79</v>
      </c>
      <c r="P55" t="s">
        <v>163</v>
      </c>
      <c r="Q55" t="s"/>
      <c r="R55" t="s">
        <v>102</v>
      </c>
      <c r="S55" t="s">
        <v>169</v>
      </c>
      <c r="T55" t="s">
        <v>82</v>
      </c>
      <c r="U55" t="s">
        <v>83</v>
      </c>
      <c r="V55" t="s">
        <v>84</v>
      </c>
      <c r="W55" t="s">
        <v>115</v>
      </c>
      <c r="X55" t="s"/>
      <c r="Y55" t="s">
        <v>86</v>
      </c>
      <c r="Z55">
        <f>HYPERLINK("https://hotel-media.eclerx.com/savepage/tk_15468564730346546_sr_362.html","info")</f>
        <v/>
      </c>
      <c r="AA55" t="n">
        <v>-8219221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138</v>
      </c>
      <c r="AQ55" t="s">
        <v>89</v>
      </c>
      <c r="AR55" t="s">
        <v>90</v>
      </c>
      <c r="AS55" t="s"/>
      <c r="AT55" t="s">
        <v>91</v>
      </c>
      <c r="AU55" t="s"/>
      <c r="AV55" t="s"/>
      <c r="AW55" t="s"/>
      <c r="AX55" t="s"/>
      <c r="AY55" t="n">
        <v>8219221</v>
      </c>
      <c r="AZ55" t="s">
        <v>166</v>
      </c>
      <c r="BA55" t="s"/>
      <c r="BB55" t="n">
        <v>198171</v>
      </c>
      <c r="BC55" t="n">
        <v>43.118052107604</v>
      </c>
      <c r="BD55" t="n">
        <v>43.118052107604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153</v>
      </c>
    </row>
    <row r="56" spans="1:70">
      <c r="A56" t="s">
        <v>70</v>
      </c>
      <c r="B56" t="s">
        <v>71</v>
      </c>
      <c r="C56" t="s">
        <v>132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607</v>
      </c>
      <c r="L56" t="s">
        <v>77</v>
      </c>
      <c r="M56" t="s"/>
      <c r="N56" t="s">
        <v>167</v>
      </c>
      <c r="O56" t="s">
        <v>79</v>
      </c>
      <c r="P56" t="s">
        <v>163</v>
      </c>
      <c r="Q56" t="s"/>
      <c r="R56" t="s">
        <v>102</v>
      </c>
      <c r="S56" t="s">
        <v>169</v>
      </c>
      <c r="T56" t="s">
        <v>82</v>
      </c>
      <c r="U56" t="s">
        <v>83</v>
      </c>
      <c r="V56" t="s">
        <v>84</v>
      </c>
      <c r="W56" t="s">
        <v>115</v>
      </c>
      <c r="X56" t="s"/>
      <c r="Y56" t="s">
        <v>86</v>
      </c>
      <c r="Z56">
        <f>HYPERLINK("https://hotel-media.eclerx.com/savepage/tk_15468564730346546_sr_362.html","info")</f>
        <v/>
      </c>
      <c r="AA56" t="n">
        <v>-8219221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138</v>
      </c>
      <c r="AQ56" t="s">
        <v>89</v>
      </c>
      <c r="AR56" t="s">
        <v>90</v>
      </c>
      <c r="AS56" t="s"/>
      <c r="AT56" t="s">
        <v>91</v>
      </c>
      <c r="AU56" t="s"/>
      <c r="AV56" t="s"/>
      <c r="AW56" t="s"/>
      <c r="AX56" t="s"/>
      <c r="AY56" t="n">
        <v>8219221</v>
      </c>
      <c r="AZ56" t="s">
        <v>166</v>
      </c>
      <c r="BA56" t="s"/>
      <c r="BB56" t="n">
        <v>198171</v>
      </c>
      <c r="BC56" t="n">
        <v>43.118052107604</v>
      </c>
      <c r="BD56" t="n">
        <v>43.118052107604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281</v>
      </c>
      <c r="L57" t="s">
        <v>77</v>
      </c>
      <c r="M57" t="s"/>
      <c r="N57" t="s">
        <v>167</v>
      </c>
      <c r="O57" t="s">
        <v>79</v>
      </c>
      <c r="P57" t="s">
        <v>170</v>
      </c>
      <c r="Q57" t="s"/>
      <c r="R57" t="s">
        <v>102</v>
      </c>
      <c r="S57" t="s">
        <v>171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HYPERLINK("https://hotel-media.eclerx.com/savepage/tk_15468564896504798_sr_364.html","info")</f>
        <v/>
      </c>
      <c r="AA57" t="n">
        <v>-3775193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140</v>
      </c>
      <c r="AQ57" t="s">
        <v>89</v>
      </c>
      <c r="AR57" t="s">
        <v>90</v>
      </c>
      <c r="AS57" t="s"/>
      <c r="AT57" t="s">
        <v>91</v>
      </c>
      <c r="AU57" t="s"/>
      <c r="AV57" t="s"/>
      <c r="AW57" t="s"/>
      <c r="AX57" t="s"/>
      <c r="AY57" t="n">
        <v>3775193</v>
      </c>
      <c r="AZ57" t="s">
        <v>172</v>
      </c>
      <c r="BA57" t="s"/>
      <c r="BB57" t="n">
        <v>94422</v>
      </c>
      <c r="BC57" t="n">
        <v>44.309543164168</v>
      </c>
      <c r="BD57" t="n">
        <v>44.309543164168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323</v>
      </c>
      <c r="L58" t="s">
        <v>77</v>
      </c>
      <c r="M58" t="s"/>
      <c r="N58" t="s">
        <v>173</v>
      </c>
      <c r="O58" t="s">
        <v>79</v>
      </c>
      <c r="P58" t="s">
        <v>170</v>
      </c>
      <c r="Q58" t="s"/>
      <c r="R58" t="s">
        <v>102</v>
      </c>
      <c r="S58" t="s">
        <v>174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HYPERLINK("https://hotel-media.eclerx.com/savepage/tk_15468564896504798_sr_364.html","info")</f>
        <v/>
      </c>
      <c r="AA58" t="n">
        <v>-3775193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140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3775193</v>
      </c>
      <c r="AZ58" t="s">
        <v>172</v>
      </c>
      <c r="BA58" t="s"/>
      <c r="BB58" t="n">
        <v>94422</v>
      </c>
      <c r="BC58" t="n">
        <v>44.309543164168</v>
      </c>
      <c r="BD58" t="n">
        <v>44.309543164168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344</v>
      </c>
      <c r="L59" t="s">
        <v>77</v>
      </c>
      <c r="M59" t="s"/>
      <c r="N59" t="s">
        <v>175</v>
      </c>
      <c r="O59" t="s">
        <v>79</v>
      </c>
      <c r="P59" t="s">
        <v>170</v>
      </c>
      <c r="Q59" t="s"/>
      <c r="R59" t="s">
        <v>102</v>
      </c>
      <c r="S59" t="s">
        <v>176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HYPERLINK("https://hotel-media.eclerx.com/savepage/tk_15468564896504798_sr_364.html","info")</f>
        <v/>
      </c>
      <c r="AA59" t="n">
        <v>-3775193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140</v>
      </c>
      <c r="AQ59" t="s">
        <v>89</v>
      </c>
      <c r="AR59" t="s">
        <v>90</v>
      </c>
      <c r="AS59" t="s"/>
      <c r="AT59" t="s">
        <v>91</v>
      </c>
      <c r="AU59" t="s"/>
      <c r="AV59" t="s"/>
      <c r="AW59" t="s"/>
      <c r="AX59" t="s"/>
      <c r="AY59" t="n">
        <v>3775193</v>
      </c>
      <c r="AZ59" t="s">
        <v>172</v>
      </c>
      <c r="BA59" t="s"/>
      <c r="BB59" t="n">
        <v>94422</v>
      </c>
      <c r="BC59" t="n">
        <v>44.309543164168</v>
      </c>
      <c r="BD59" t="n">
        <v>44.309543164168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132</v>
      </c>
      <c r="D60" t="n">
        <v>2</v>
      </c>
      <c r="E60" t="s">
        <v>177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60</v>
      </c>
      <c r="L60" t="s">
        <v>77</v>
      </c>
      <c r="M60" t="s"/>
      <c r="N60" t="s">
        <v>178</v>
      </c>
      <c r="O60" t="s">
        <v>79</v>
      </c>
      <c r="P60" t="s">
        <v>177</v>
      </c>
      <c r="Q60" t="s"/>
      <c r="R60" t="s">
        <v>80</v>
      </c>
      <c r="S60" t="s">
        <v>179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HYPERLINK("https://hotel-media.eclerx.com/savepage/tk_15468564197190285_sr_362.html","info")</f>
        <v/>
      </c>
      <c r="AA60" t="n">
        <v>-2312010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113</v>
      </c>
      <c r="AQ60" t="s">
        <v>89</v>
      </c>
      <c r="AR60" t="s">
        <v>90</v>
      </c>
      <c r="AS60" t="s"/>
      <c r="AT60" t="s">
        <v>91</v>
      </c>
      <c r="AU60" t="s"/>
      <c r="AV60" t="s"/>
      <c r="AW60" t="s"/>
      <c r="AX60" t="s"/>
      <c r="AY60" t="n">
        <v>2312010</v>
      </c>
      <c r="AZ60" t="s">
        <v>180</v>
      </c>
      <c r="BA60" t="s"/>
      <c r="BB60" t="n">
        <v>43103</v>
      </c>
      <c r="BC60" t="n">
        <v>44.060852</v>
      </c>
      <c r="BD60" t="n">
        <v>44.060852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132</v>
      </c>
      <c r="D61" t="n">
        <v>2</v>
      </c>
      <c r="E61" t="s">
        <v>181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71</v>
      </c>
      <c r="L61" t="s">
        <v>77</v>
      </c>
      <c r="M61" t="s"/>
      <c r="N61" t="s">
        <v>182</v>
      </c>
      <c r="O61" t="s">
        <v>79</v>
      </c>
      <c r="P61" t="s">
        <v>181</v>
      </c>
      <c r="Q61" t="s"/>
      <c r="R61" t="s">
        <v>80</v>
      </c>
      <c r="S61" t="s">
        <v>142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HYPERLINK("https://hotel-media.eclerx.com/savepage/tk_15468562283543363_sr_362.html","info")</f>
        <v/>
      </c>
      <c r="AA61" t="n">
        <v>-3538140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37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3538140</v>
      </c>
      <c r="AZ61" t="s">
        <v>183</v>
      </c>
      <c r="BA61" t="s"/>
      <c r="BB61" t="n">
        <v>30810</v>
      </c>
      <c r="BC61" t="n">
        <v>44.400797</v>
      </c>
      <c r="BD61" t="n">
        <v>44.400797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133</v>
      </c>
      <c r="L62" t="s">
        <v>77</v>
      </c>
      <c r="M62" t="s"/>
      <c r="N62" t="s">
        <v>185</v>
      </c>
      <c r="O62" t="s">
        <v>79</v>
      </c>
      <c r="P62" t="s">
        <v>184</v>
      </c>
      <c r="Q62" t="s"/>
      <c r="R62" t="s">
        <v>102</v>
      </c>
      <c r="S62" t="s">
        <v>186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HYPERLINK("https://hotel-media.eclerx.com/savepage/tk_15468565666574588_sr_364.html","info")</f>
        <v/>
      </c>
      <c r="AA62" t="n">
        <v>-8219223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180</v>
      </c>
      <c r="AQ62" t="s">
        <v>89</v>
      </c>
      <c r="AR62" t="s">
        <v>140</v>
      </c>
      <c r="AS62" t="s"/>
      <c r="AT62" t="s">
        <v>91</v>
      </c>
      <c r="AU62" t="s"/>
      <c r="AV62" t="s"/>
      <c r="AW62" t="s"/>
      <c r="AX62" t="s"/>
      <c r="AY62" t="n">
        <v>8219223</v>
      </c>
      <c r="AZ62" t="s">
        <v>187</v>
      </c>
      <c r="BA62" t="s"/>
      <c r="BB62" t="n">
        <v>156259</v>
      </c>
      <c r="BC62" t="n">
        <v>43.615929</v>
      </c>
      <c r="BD62" t="n">
        <v>43.615929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153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151</v>
      </c>
      <c r="L63" t="s">
        <v>77</v>
      </c>
      <c r="M63" t="s"/>
      <c r="N63" t="s">
        <v>78</v>
      </c>
      <c r="O63" t="s">
        <v>79</v>
      </c>
      <c r="P63" t="s">
        <v>188</v>
      </c>
      <c r="Q63" t="s"/>
      <c r="R63" t="s">
        <v>189</v>
      </c>
      <c r="S63" t="s">
        <v>130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HYPERLINK("https://hotel-media.eclerx.com/savepage/tk_15468566115136364_sr_364.html","info")</f>
        <v/>
      </c>
      <c r="AA63" t="n">
        <v>-10087321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203</v>
      </c>
      <c r="AQ63" t="s">
        <v>89</v>
      </c>
      <c r="AR63" t="s">
        <v>90</v>
      </c>
      <c r="AS63" t="s"/>
      <c r="AT63" t="s">
        <v>91</v>
      </c>
      <c r="AU63" t="s"/>
      <c r="AV63" t="s"/>
      <c r="AW63" t="s"/>
      <c r="AX63" t="s"/>
      <c r="AY63" t="n">
        <v>10087321</v>
      </c>
      <c r="AZ63" t="s">
        <v>190</v>
      </c>
      <c r="BA63" t="s"/>
      <c r="BB63" t="n">
        <v>67530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153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217</v>
      </c>
      <c r="L64" t="s">
        <v>77</v>
      </c>
      <c r="M64" t="s"/>
      <c r="N64" t="s">
        <v>78</v>
      </c>
      <c r="O64" t="s">
        <v>79</v>
      </c>
      <c r="P64" t="s">
        <v>188</v>
      </c>
      <c r="Q64" t="s"/>
      <c r="R64" t="s">
        <v>189</v>
      </c>
      <c r="S64" t="s">
        <v>121</v>
      </c>
      <c r="T64" t="s">
        <v>82</v>
      </c>
      <c r="U64" t="s">
        <v>83</v>
      </c>
      <c r="V64" t="s">
        <v>84</v>
      </c>
      <c r="W64" t="s">
        <v>110</v>
      </c>
      <c r="X64" t="s"/>
      <c r="Y64" t="s">
        <v>86</v>
      </c>
      <c r="Z64">
        <f>HYPERLINK("https://hotel-media.eclerx.com/savepage/tk_15468566115136364_sr_364.html","info")</f>
        <v/>
      </c>
      <c r="AA64" t="n">
        <v>-10087321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203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10087321</v>
      </c>
      <c r="AZ64" t="s">
        <v>190</v>
      </c>
      <c r="BA64" t="s"/>
      <c r="BB64" t="n">
        <v>67530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153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187</v>
      </c>
      <c r="L65" t="s">
        <v>77</v>
      </c>
      <c r="M65" t="s"/>
      <c r="N65" t="s">
        <v>192</v>
      </c>
      <c r="O65" t="s">
        <v>79</v>
      </c>
      <c r="P65" t="s">
        <v>191</v>
      </c>
      <c r="Q65" t="s"/>
      <c r="R65" t="s">
        <v>189</v>
      </c>
      <c r="S65" t="s">
        <v>193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HYPERLINK("https://hotel-media.eclerx.com/savepage/tk_15468565802647262_sr_364.html","info")</f>
        <v/>
      </c>
      <c r="AA65" t="n">
        <v>-3265105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187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3265105</v>
      </c>
      <c r="AZ65" t="s">
        <v>194</v>
      </c>
      <c r="BA65" t="s"/>
      <c r="BB65" t="n">
        <v>57925</v>
      </c>
      <c r="BC65" t="n">
        <v>43.907354</v>
      </c>
      <c r="BD65" t="n">
        <v>43.907354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153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205</v>
      </c>
      <c r="L66" t="s">
        <v>77</v>
      </c>
      <c r="M66" t="s"/>
      <c r="N66" t="s">
        <v>195</v>
      </c>
      <c r="O66" t="s">
        <v>79</v>
      </c>
      <c r="P66" t="s">
        <v>191</v>
      </c>
      <c r="Q66" t="s"/>
      <c r="R66" t="s">
        <v>189</v>
      </c>
      <c r="S66" t="s">
        <v>196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HYPERLINK("https://hotel-media.eclerx.com/savepage/tk_15468565802647262_sr_364.html","info")</f>
        <v/>
      </c>
      <c r="AA66" t="n">
        <v>-3265105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187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3265105</v>
      </c>
      <c r="AZ66" t="s">
        <v>194</v>
      </c>
      <c r="BA66" t="s"/>
      <c r="BB66" t="n">
        <v>57925</v>
      </c>
      <c r="BC66" t="n">
        <v>43.907354</v>
      </c>
      <c r="BD66" t="n">
        <v>43.907354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153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197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104</v>
      </c>
      <c r="L67" t="s">
        <v>77</v>
      </c>
      <c r="M67" t="s"/>
      <c r="N67" t="s">
        <v>198</v>
      </c>
      <c r="O67" t="s">
        <v>79</v>
      </c>
      <c r="P67" t="s">
        <v>197</v>
      </c>
      <c r="Q67" t="s"/>
      <c r="R67" t="s">
        <v>80</v>
      </c>
      <c r="S67" t="s">
        <v>199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HYPERLINK("https://hotel-media.eclerx.com/savepage/tk_15468565063252711_sr_364.html","info")</f>
        <v/>
      </c>
      <c r="AA67" t="n">
        <v>-2325802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148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2325802</v>
      </c>
      <c r="AZ67" t="s">
        <v>200</v>
      </c>
      <c r="BA67" t="s"/>
      <c r="BB67" t="n">
        <v>132414</v>
      </c>
      <c r="BC67" t="n">
        <v>44.4217199</v>
      </c>
      <c r="BD67" t="n">
        <v>44.4217199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132</v>
      </c>
      <c r="D68" t="n">
        <v>2</v>
      </c>
      <c r="E68" t="s">
        <v>201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75</v>
      </c>
      <c r="L68" t="s">
        <v>77</v>
      </c>
      <c r="M68" t="s"/>
      <c r="N68" t="s">
        <v>144</v>
      </c>
      <c r="O68" t="s">
        <v>79</v>
      </c>
      <c r="P68" t="s">
        <v>201</v>
      </c>
      <c r="Q68" t="s"/>
      <c r="R68" t="s">
        <v>102</v>
      </c>
      <c r="S68" t="s">
        <v>202</v>
      </c>
      <c r="T68" t="s">
        <v>82</v>
      </c>
      <c r="U68" t="s">
        <v>83</v>
      </c>
      <c r="V68" t="s">
        <v>84</v>
      </c>
      <c r="W68" t="s">
        <v>146</v>
      </c>
      <c r="X68" t="s"/>
      <c r="Y68" t="s">
        <v>86</v>
      </c>
      <c r="Z68">
        <f>HYPERLINK("https://hotel-media.eclerx.com/savepage/tk_15468562091247735_sr_362.html","info")</f>
        <v/>
      </c>
      <c r="AA68" t="n">
        <v>-3516370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27</v>
      </c>
      <c r="AQ68" t="s">
        <v>89</v>
      </c>
      <c r="AR68" t="s">
        <v>90</v>
      </c>
      <c r="AS68" t="s"/>
      <c r="AT68" t="s">
        <v>91</v>
      </c>
      <c r="AU68" t="s"/>
      <c r="AV68" t="s"/>
      <c r="AW68" t="s"/>
      <c r="AX68" t="s"/>
      <c r="AY68" t="n">
        <v>3516370</v>
      </c>
      <c r="AZ68" t="s">
        <v>203</v>
      </c>
      <c r="BA68" t="s"/>
      <c r="BB68" t="n">
        <v>77205</v>
      </c>
      <c r="BC68" t="n">
        <v>44.490956782939</v>
      </c>
      <c r="BD68" t="n">
        <v>44.490956782939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132</v>
      </c>
      <c r="D69" t="n">
        <v>2</v>
      </c>
      <c r="E69" t="s">
        <v>201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89</v>
      </c>
      <c r="L69" t="s">
        <v>77</v>
      </c>
      <c r="M69" t="s"/>
      <c r="N69" t="s">
        <v>204</v>
      </c>
      <c r="O69" t="s">
        <v>79</v>
      </c>
      <c r="P69" t="s">
        <v>201</v>
      </c>
      <c r="Q69" t="s"/>
      <c r="R69" t="s">
        <v>102</v>
      </c>
      <c r="S69" t="s">
        <v>205</v>
      </c>
      <c r="T69" t="s">
        <v>82</v>
      </c>
      <c r="U69" t="s">
        <v>83</v>
      </c>
      <c r="V69" t="s">
        <v>84</v>
      </c>
      <c r="W69" t="s">
        <v>146</v>
      </c>
      <c r="X69" t="s"/>
      <c r="Y69" t="s">
        <v>86</v>
      </c>
      <c r="Z69">
        <f>HYPERLINK("https://hotel-media.eclerx.com/savepage/tk_15468562091247735_sr_362.html","info")</f>
        <v/>
      </c>
      <c r="AA69" t="n">
        <v>-3516370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27</v>
      </c>
      <c r="AQ69" t="s">
        <v>89</v>
      </c>
      <c r="AR69" t="s">
        <v>104</v>
      </c>
      <c r="AS69" t="s"/>
      <c r="AT69" t="s">
        <v>91</v>
      </c>
      <c r="AU69" t="s"/>
      <c r="AV69" t="s"/>
      <c r="AW69" t="s"/>
      <c r="AX69" t="s"/>
      <c r="AY69" t="n">
        <v>3516370</v>
      </c>
      <c r="AZ69" t="s">
        <v>203</v>
      </c>
      <c r="BA69" t="s"/>
      <c r="BB69" t="n">
        <v>77205</v>
      </c>
      <c r="BC69" t="n">
        <v>44.490956782939</v>
      </c>
      <c r="BD69" t="n">
        <v>44.490956782939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132</v>
      </c>
      <c r="D70" t="n">
        <v>2</v>
      </c>
      <c r="E70" t="s">
        <v>201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89</v>
      </c>
      <c r="L70" t="s">
        <v>77</v>
      </c>
      <c r="M70" t="s"/>
      <c r="N70" t="s">
        <v>206</v>
      </c>
      <c r="O70" t="s">
        <v>79</v>
      </c>
      <c r="P70" t="s">
        <v>201</v>
      </c>
      <c r="Q70" t="s"/>
      <c r="R70" t="s">
        <v>102</v>
      </c>
      <c r="S70" t="s">
        <v>205</v>
      </c>
      <c r="T70" t="s">
        <v>82</v>
      </c>
      <c r="U70" t="s">
        <v>83</v>
      </c>
      <c r="V70" t="s">
        <v>84</v>
      </c>
      <c r="W70" t="s">
        <v>146</v>
      </c>
      <c r="X70" t="s"/>
      <c r="Y70" t="s">
        <v>86</v>
      </c>
      <c r="Z70">
        <f>HYPERLINK("https://hotel-media.eclerx.com/savepage/tk_15468562091247735_sr_362.html","info")</f>
        <v/>
      </c>
      <c r="AA70" t="n">
        <v>-3516370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27</v>
      </c>
      <c r="AQ70" t="s">
        <v>89</v>
      </c>
      <c r="AR70" t="s">
        <v>104</v>
      </c>
      <c r="AS70" t="s"/>
      <c r="AT70" t="s">
        <v>91</v>
      </c>
      <c r="AU70" t="s"/>
      <c r="AV70" t="s"/>
      <c r="AW70" t="s"/>
      <c r="AX70" t="s"/>
      <c r="AY70" t="n">
        <v>3516370</v>
      </c>
      <c r="AZ70" t="s">
        <v>203</v>
      </c>
      <c r="BA70" t="s"/>
      <c r="BB70" t="n">
        <v>77205</v>
      </c>
      <c r="BC70" t="n">
        <v>44.490956782939</v>
      </c>
      <c r="BD70" t="n">
        <v>44.490956782939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132</v>
      </c>
      <c r="D71" t="n">
        <v>2</v>
      </c>
      <c r="E71" t="s">
        <v>201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92</v>
      </c>
      <c r="L71" t="s">
        <v>77</v>
      </c>
      <c r="M71" t="s"/>
      <c r="N71" t="s">
        <v>144</v>
      </c>
      <c r="O71" t="s">
        <v>79</v>
      </c>
      <c r="P71" t="s">
        <v>201</v>
      </c>
      <c r="Q71" t="s"/>
      <c r="R71" t="s">
        <v>102</v>
      </c>
      <c r="S71" t="s">
        <v>149</v>
      </c>
      <c r="T71" t="s">
        <v>82</v>
      </c>
      <c r="U71" t="s">
        <v>83</v>
      </c>
      <c r="V71" t="s">
        <v>84</v>
      </c>
      <c r="W71" t="s">
        <v>146</v>
      </c>
      <c r="X71" t="s"/>
      <c r="Y71" t="s">
        <v>86</v>
      </c>
      <c r="Z71">
        <f>HYPERLINK("https://hotel-media.eclerx.com/savepage/tk_15468562091247735_sr_362.html","info")</f>
        <v/>
      </c>
      <c r="AA71" t="n">
        <v>-3516370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27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3516370</v>
      </c>
      <c r="AZ71" t="s">
        <v>203</v>
      </c>
      <c r="BA71" t="s"/>
      <c r="BB71" t="n">
        <v>77205</v>
      </c>
      <c r="BC71" t="n">
        <v>44.490956782939</v>
      </c>
      <c r="BD71" t="n">
        <v>44.490956782939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207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162</v>
      </c>
      <c r="L72" t="s">
        <v>77</v>
      </c>
      <c r="M72" t="s"/>
      <c r="N72" t="s">
        <v>208</v>
      </c>
      <c r="O72" t="s">
        <v>79</v>
      </c>
      <c r="P72" t="s">
        <v>207</v>
      </c>
      <c r="Q72" t="s"/>
      <c r="R72" t="s">
        <v>102</v>
      </c>
      <c r="S72" t="s">
        <v>209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HYPERLINK("https://hotel-media.eclerx.com/savepage/tk_1546856223717283_sr_364.html","info")</f>
        <v/>
      </c>
      <c r="AA72" t="n">
        <v>-2313862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30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2313862</v>
      </c>
      <c r="AZ72" t="s">
        <v>210</v>
      </c>
      <c r="BA72" t="s"/>
      <c r="BB72" t="n">
        <v>146534</v>
      </c>
      <c r="BC72" t="n">
        <v>44.401337894953</v>
      </c>
      <c r="BD72" t="n">
        <v>44.401337894953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162</v>
      </c>
      <c r="L73" t="s">
        <v>77</v>
      </c>
      <c r="M73" t="s"/>
      <c r="N73" t="s">
        <v>208</v>
      </c>
      <c r="O73" t="s">
        <v>79</v>
      </c>
      <c r="P73" t="s">
        <v>207</v>
      </c>
      <c r="Q73" t="s"/>
      <c r="R73" t="s">
        <v>102</v>
      </c>
      <c r="S73" t="s">
        <v>209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HYPERLINK("https://hotel-media.eclerx.com/savepage/tk_1546856223717283_sr_364.html","info")</f>
        <v/>
      </c>
      <c r="AA73" t="n">
        <v>-2313862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30</v>
      </c>
      <c r="AQ73" t="s">
        <v>89</v>
      </c>
      <c r="AR73" t="s">
        <v>211</v>
      </c>
      <c r="AS73" t="s"/>
      <c r="AT73" t="s">
        <v>91</v>
      </c>
      <c r="AU73" t="s"/>
      <c r="AV73" t="s"/>
      <c r="AW73" t="s"/>
      <c r="AX73" t="s"/>
      <c r="AY73" t="n">
        <v>2313862</v>
      </c>
      <c r="AZ73" t="s">
        <v>210</v>
      </c>
      <c r="BA73" t="s"/>
      <c r="BB73" t="n">
        <v>146534</v>
      </c>
      <c r="BC73" t="n">
        <v>44.401337894953</v>
      </c>
      <c r="BD73" t="n">
        <v>44.401337894953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181</v>
      </c>
      <c r="L74" t="s">
        <v>77</v>
      </c>
      <c r="M74" t="s"/>
      <c r="N74" t="s">
        <v>212</v>
      </c>
      <c r="O74" t="s">
        <v>79</v>
      </c>
      <c r="P74" t="s">
        <v>207</v>
      </c>
      <c r="Q74" t="s"/>
      <c r="R74" t="s">
        <v>102</v>
      </c>
      <c r="S74" t="s">
        <v>117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HYPERLINK("https://hotel-media.eclerx.com/savepage/tk_1546856223717283_sr_364.html","info")</f>
        <v/>
      </c>
      <c r="AA74" t="n">
        <v>-2313862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30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2313862</v>
      </c>
      <c r="AZ74" t="s">
        <v>210</v>
      </c>
      <c r="BA74" t="s"/>
      <c r="BB74" t="n">
        <v>146534</v>
      </c>
      <c r="BC74" t="n">
        <v>44.401337894953</v>
      </c>
      <c r="BD74" t="n">
        <v>44.401337894953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181</v>
      </c>
      <c r="L75" t="s">
        <v>77</v>
      </c>
      <c r="M75" t="s"/>
      <c r="N75" t="s">
        <v>212</v>
      </c>
      <c r="O75" t="s">
        <v>79</v>
      </c>
      <c r="P75" t="s">
        <v>207</v>
      </c>
      <c r="Q75" t="s"/>
      <c r="R75" t="s">
        <v>102</v>
      </c>
      <c r="S75" t="s">
        <v>117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HYPERLINK("https://hotel-media.eclerx.com/savepage/tk_1546856223717283_sr_364.html","info")</f>
        <v/>
      </c>
      <c r="AA75" t="n">
        <v>-2313862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30</v>
      </c>
      <c r="AQ75" t="s">
        <v>89</v>
      </c>
      <c r="AR75" t="s">
        <v>211</v>
      </c>
      <c r="AS75" t="s"/>
      <c r="AT75" t="s">
        <v>91</v>
      </c>
      <c r="AU75" t="s"/>
      <c r="AV75" t="s"/>
      <c r="AW75" t="s"/>
      <c r="AX75" t="s"/>
      <c r="AY75" t="n">
        <v>2313862</v>
      </c>
      <c r="AZ75" t="s">
        <v>210</v>
      </c>
      <c r="BA75" t="s"/>
      <c r="BB75" t="n">
        <v>146534</v>
      </c>
      <c r="BC75" t="n">
        <v>44.401337894953</v>
      </c>
      <c r="BD75" t="n">
        <v>44.401337894953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207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201</v>
      </c>
      <c r="L76" t="s">
        <v>77</v>
      </c>
      <c r="M76" t="s"/>
      <c r="N76" t="s">
        <v>213</v>
      </c>
      <c r="O76" t="s">
        <v>79</v>
      </c>
      <c r="P76" t="s">
        <v>207</v>
      </c>
      <c r="Q76" t="s"/>
      <c r="R76" t="s">
        <v>102</v>
      </c>
      <c r="S76" t="s">
        <v>214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HYPERLINK("https://hotel-media.eclerx.com/savepage/tk_1546856223717283_sr_364.html","info")</f>
        <v/>
      </c>
      <c r="AA76" t="n">
        <v>-2313862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30</v>
      </c>
      <c r="AQ76" t="s">
        <v>89</v>
      </c>
      <c r="AR76" t="s">
        <v>90</v>
      </c>
      <c r="AS76" t="s"/>
      <c r="AT76" t="s">
        <v>91</v>
      </c>
      <c r="AU76" t="s"/>
      <c r="AV76" t="s"/>
      <c r="AW76" t="s"/>
      <c r="AX76" t="s"/>
      <c r="AY76" t="n">
        <v>2313862</v>
      </c>
      <c r="AZ76" t="s">
        <v>210</v>
      </c>
      <c r="BA76" t="s"/>
      <c r="BB76" t="n">
        <v>146534</v>
      </c>
      <c r="BC76" t="n">
        <v>44.401337894953</v>
      </c>
      <c r="BD76" t="n">
        <v>44.401337894953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201</v>
      </c>
      <c r="L77" t="s">
        <v>77</v>
      </c>
      <c r="M77" t="s"/>
      <c r="N77" t="s">
        <v>213</v>
      </c>
      <c r="O77" t="s">
        <v>79</v>
      </c>
      <c r="P77" t="s">
        <v>207</v>
      </c>
      <c r="Q77" t="s"/>
      <c r="R77" t="s">
        <v>102</v>
      </c>
      <c r="S77" t="s">
        <v>214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HYPERLINK("https://hotel-media.eclerx.com/savepage/tk_1546856223717283_sr_364.html","info")</f>
        <v/>
      </c>
      <c r="AA77" t="n">
        <v>-2313862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30</v>
      </c>
      <c r="AQ77" t="s">
        <v>89</v>
      </c>
      <c r="AR77" t="s">
        <v>211</v>
      </c>
      <c r="AS77" t="s"/>
      <c r="AT77" t="s">
        <v>91</v>
      </c>
      <c r="AU77" t="s"/>
      <c r="AV77" t="s"/>
      <c r="AW77" t="s"/>
      <c r="AX77" t="s"/>
      <c r="AY77" t="n">
        <v>2313862</v>
      </c>
      <c r="AZ77" t="s">
        <v>210</v>
      </c>
      <c r="BA77" t="s"/>
      <c r="BB77" t="n">
        <v>146534</v>
      </c>
      <c r="BC77" t="n">
        <v>44.401337894953</v>
      </c>
      <c r="BD77" t="n">
        <v>44.401337894953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243</v>
      </c>
      <c r="L78" t="s">
        <v>77</v>
      </c>
      <c r="M78" t="s"/>
      <c r="N78" t="s">
        <v>215</v>
      </c>
      <c r="O78" t="s">
        <v>79</v>
      </c>
      <c r="P78" t="s">
        <v>207</v>
      </c>
      <c r="Q78" t="s"/>
      <c r="R78" t="s">
        <v>102</v>
      </c>
      <c r="S78" t="s">
        <v>216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HYPERLINK("https://hotel-media.eclerx.com/savepage/tk_1546856223717283_sr_364.html","info")</f>
        <v/>
      </c>
      <c r="AA78" t="n">
        <v>-2313862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30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2313862</v>
      </c>
      <c r="AZ78" t="s">
        <v>210</v>
      </c>
      <c r="BA78" t="s"/>
      <c r="BB78" t="n">
        <v>146534</v>
      </c>
      <c r="BC78" t="n">
        <v>44.401337894953</v>
      </c>
      <c r="BD78" t="n">
        <v>44.401337894953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243</v>
      </c>
      <c r="L79" t="s">
        <v>77</v>
      </c>
      <c r="M79" t="s"/>
      <c r="N79" t="s">
        <v>215</v>
      </c>
      <c r="O79" t="s">
        <v>79</v>
      </c>
      <c r="P79" t="s">
        <v>207</v>
      </c>
      <c r="Q79" t="s"/>
      <c r="R79" t="s">
        <v>102</v>
      </c>
      <c r="S79" t="s">
        <v>216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HYPERLINK("https://hotel-media.eclerx.com/savepage/tk_1546856223717283_sr_364.html","info")</f>
        <v/>
      </c>
      <c r="AA79" t="n">
        <v>-2313862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30</v>
      </c>
      <c r="AQ79" t="s">
        <v>89</v>
      </c>
      <c r="AR79" t="s">
        <v>211</v>
      </c>
      <c r="AS79" t="s"/>
      <c r="AT79" t="s">
        <v>91</v>
      </c>
      <c r="AU79" t="s"/>
      <c r="AV79" t="s"/>
      <c r="AW79" t="s"/>
      <c r="AX79" t="s"/>
      <c r="AY79" t="n">
        <v>2313862</v>
      </c>
      <c r="AZ79" t="s">
        <v>210</v>
      </c>
      <c r="BA79" t="s"/>
      <c r="BB79" t="n">
        <v>146534</v>
      </c>
      <c r="BC79" t="n">
        <v>44.401337894953</v>
      </c>
      <c r="BD79" t="n">
        <v>44.401337894953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256</v>
      </c>
      <c r="L80" t="s">
        <v>77</v>
      </c>
      <c r="M80" t="s"/>
      <c r="N80" t="s">
        <v>208</v>
      </c>
      <c r="O80" t="s">
        <v>79</v>
      </c>
      <c r="P80" t="s">
        <v>207</v>
      </c>
      <c r="Q80" t="s"/>
      <c r="R80" t="s">
        <v>102</v>
      </c>
      <c r="S80" t="s">
        <v>217</v>
      </c>
      <c r="T80" t="s">
        <v>82</v>
      </c>
      <c r="U80" t="s">
        <v>83</v>
      </c>
      <c r="V80" t="s">
        <v>84</v>
      </c>
      <c r="W80" t="s">
        <v>110</v>
      </c>
      <c r="X80" t="s"/>
      <c r="Y80" t="s">
        <v>86</v>
      </c>
      <c r="Z80">
        <f>HYPERLINK("https://hotel-media.eclerx.com/savepage/tk_1546856223717283_sr_364.html","info")</f>
        <v/>
      </c>
      <c r="AA80" t="n">
        <v>-2313862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30</v>
      </c>
      <c r="AQ80" t="s">
        <v>89</v>
      </c>
      <c r="AR80" t="s">
        <v>90</v>
      </c>
      <c r="AS80" t="s"/>
      <c r="AT80" t="s">
        <v>91</v>
      </c>
      <c r="AU80" t="s"/>
      <c r="AV80" t="s"/>
      <c r="AW80" t="s"/>
      <c r="AX80" t="s"/>
      <c r="AY80" t="n">
        <v>2313862</v>
      </c>
      <c r="AZ80" t="s">
        <v>210</v>
      </c>
      <c r="BA80" t="s"/>
      <c r="BB80" t="n">
        <v>146534</v>
      </c>
      <c r="BC80" t="n">
        <v>44.401337894953</v>
      </c>
      <c r="BD80" t="n">
        <v>44.401337894953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256</v>
      </c>
      <c r="L81" t="s">
        <v>77</v>
      </c>
      <c r="M81" t="s"/>
      <c r="N81" t="s">
        <v>208</v>
      </c>
      <c r="O81" t="s">
        <v>79</v>
      </c>
      <c r="P81" t="s">
        <v>207</v>
      </c>
      <c r="Q81" t="s"/>
      <c r="R81" t="s">
        <v>102</v>
      </c>
      <c r="S81" t="s">
        <v>217</v>
      </c>
      <c r="T81" t="s">
        <v>82</v>
      </c>
      <c r="U81" t="s">
        <v>83</v>
      </c>
      <c r="V81" t="s">
        <v>84</v>
      </c>
      <c r="W81" t="s">
        <v>110</v>
      </c>
      <c r="X81" t="s"/>
      <c r="Y81" t="s">
        <v>86</v>
      </c>
      <c r="Z81">
        <f>HYPERLINK("https://hotel-media.eclerx.com/savepage/tk_1546856223717283_sr_364.html","info")</f>
        <v/>
      </c>
      <c r="AA81" t="n">
        <v>-2313862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30</v>
      </c>
      <c r="AQ81" t="s">
        <v>89</v>
      </c>
      <c r="AR81" t="s">
        <v>211</v>
      </c>
      <c r="AS81" t="s"/>
      <c r="AT81" t="s">
        <v>91</v>
      </c>
      <c r="AU81" t="s"/>
      <c r="AV81" t="s"/>
      <c r="AW81" t="s"/>
      <c r="AX81" t="s"/>
      <c r="AY81" t="n">
        <v>2313862</v>
      </c>
      <c r="AZ81" t="s">
        <v>210</v>
      </c>
      <c r="BA81" t="s"/>
      <c r="BB81" t="n">
        <v>146534</v>
      </c>
      <c r="BC81" t="n">
        <v>44.401337894953</v>
      </c>
      <c r="BD81" t="n">
        <v>44.401337894953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274</v>
      </c>
      <c r="L82" t="s">
        <v>77</v>
      </c>
      <c r="M82" t="s"/>
      <c r="N82" t="s">
        <v>218</v>
      </c>
      <c r="O82" t="s">
        <v>79</v>
      </c>
      <c r="P82" t="s">
        <v>207</v>
      </c>
      <c r="Q82" t="s"/>
      <c r="R82" t="s">
        <v>102</v>
      </c>
      <c r="S82" t="s">
        <v>219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HYPERLINK("https://hotel-media.eclerx.com/savepage/tk_1546856223717283_sr_364.html","info")</f>
        <v/>
      </c>
      <c r="AA82" t="n">
        <v>-2313862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30</v>
      </c>
      <c r="AQ82" t="s">
        <v>89</v>
      </c>
      <c r="AR82" t="s">
        <v>90</v>
      </c>
      <c r="AS82" t="s"/>
      <c r="AT82" t="s">
        <v>91</v>
      </c>
      <c r="AU82" t="s"/>
      <c r="AV82" t="s"/>
      <c r="AW82" t="s"/>
      <c r="AX82" t="s"/>
      <c r="AY82" t="n">
        <v>2313862</v>
      </c>
      <c r="AZ82" t="s">
        <v>210</v>
      </c>
      <c r="BA82" t="s"/>
      <c r="BB82" t="n">
        <v>146534</v>
      </c>
      <c r="BC82" t="n">
        <v>44.401337894953</v>
      </c>
      <c r="BD82" t="n">
        <v>44.401337894953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207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274</v>
      </c>
      <c r="L83" t="s">
        <v>77</v>
      </c>
      <c r="M83" t="s"/>
      <c r="N83" t="s">
        <v>218</v>
      </c>
      <c r="O83" t="s">
        <v>79</v>
      </c>
      <c r="P83" t="s">
        <v>207</v>
      </c>
      <c r="Q83" t="s"/>
      <c r="R83" t="s">
        <v>102</v>
      </c>
      <c r="S83" t="s">
        <v>219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HYPERLINK("https://hotel-media.eclerx.com/savepage/tk_1546856223717283_sr_364.html","info")</f>
        <v/>
      </c>
      <c r="AA83" t="n">
        <v>-2313862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30</v>
      </c>
      <c r="AQ83" t="s">
        <v>89</v>
      </c>
      <c r="AR83" t="s">
        <v>211</v>
      </c>
      <c r="AS83" t="s"/>
      <c r="AT83" t="s">
        <v>91</v>
      </c>
      <c r="AU83" t="s"/>
      <c r="AV83" t="s"/>
      <c r="AW83" t="s"/>
      <c r="AX83" t="s"/>
      <c r="AY83" t="n">
        <v>2313862</v>
      </c>
      <c r="AZ83" t="s">
        <v>210</v>
      </c>
      <c r="BA83" t="s"/>
      <c r="BB83" t="n">
        <v>146534</v>
      </c>
      <c r="BC83" t="n">
        <v>44.401337894953</v>
      </c>
      <c r="BD83" t="n">
        <v>44.401337894953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207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275</v>
      </c>
      <c r="L84" t="s">
        <v>77</v>
      </c>
      <c r="M84" t="s"/>
      <c r="N84" t="s">
        <v>212</v>
      </c>
      <c r="O84" t="s">
        <v>79</v>
      </c>
      <c r="P84" t="s">
        <v>207</v>
      </c>
      <c r="Q84" t="s"/>
      <c r="R84" t="s">
        <v>102</v>
      </c>
      <c r="S84" t="s">
        <v>220</v>
      </c>
      <c r="T84" t="s">
        <v>82</v>
      </c>
      <c r="U84" t="s">
        <v>83</v>
      </c>
      <c r="V84" t="s">
        <v>84</v>
      </c>
      <c r="W84" t="s">
        <v>110</v>
      </c>
      <c r="X84" t="s"/>
      <c r="Y84" t="s">
        <v>86</v>
      </c>
      <c r="Z84">
        <f>HYPERLINK("https://hotel-media.eclerx.com/savepage/tk_1546856223717283_sr_364.html","info")</f>
        <v/>
      </c>
      <c r="AA84" t="n">
        <v>-2313862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30</v>
      </c>
      <c r="AQ84" t="s">
        <v>89</v>
      </c>
      <c r="AR84" t="s">
        <v>90</v>
      </c>
      <c r="AS84" t="s"/>
      <c r="AT84" t="s">
        <v>91</v>
      </c>
      <c r="AU84" t="s"/>
      <c r="AV84" t="s"/>
      <c r="AW84" t="s"/>
      <c r="AX84" t="s"/>
      <c r="AY84" t="n">
        <v>2313862</v>
      </c>
      <c r="AZ84" t="s">
        <v>210</v>
      </c>
      <c r="BA84" t="s"/>
      <c r="BB84" t="n">
        <v>146534</v>
      </c>
      <c r="BC84" t="n">
        <v>44.401337894953</v>
      </c>
      <c r="BD84" t="n">
        <v>44.401337894953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275</v>
      </c>
      <c r="L85" t="s">
        <v>77</v>
      </c>
      <c r="M85" t="s"/>
      <c r="N85" t="s">
        <v>212</v>
      </c>
      <c r="O85" t="s">
        <v>79</v>
      </c>
      <c r="P85" t="s">
        <v>207</v>
      </c>
      <c r="Q85" t="s"/>
      <c r="R85" t="s">
        <v>102</v>
      </c>
      <c r="S85" t="s">
        <v>220</v>
      </c>
      <c r="T85" t="s">
        <v>82</v>
      </c>
      <c r="U85" t="s">
        <v>83</v>
      </c>
      <c r="V85" t="s">
        <v>84</v>
      </c>
      <c r="W85" t="s">
        <v>110</v>
      </c>
      <c r="X85" t="s"/>
      <c r="Y85" t="s">
        <v>86</v>
      </c>
      <c r="Z85">
        <f>HYPERLINK("https://hotel-media.eclerx.com/savepage/tk_1546856223717283_sr_364.html","info")</f>
        <v/>
      </c>
      <c r="AA85" t="n">
        <v>-2313862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30</v>
      </c>
      <c r="AQ85" t="s">
        <v>89</v>
      </c>
      <c r="AR85" t="s">
        <v>211</v>
      </c>
      <c r="AS85" t="s"/>
      <c r="AT85" t="s">
        <v>91</v>
      </c>
      <c r="AU85" t="s"/>
      <c r="AV85" t="s"/>
      <c r="AW85" t="s"/>
      <c r="AX85" t="s"/>
      <c r="AY85" t="n">
        <v>2313862</v>
      </c>
      <c r="AZ85" t="s">
        <v>210</v>
      </c>
      <c r="BA85" t="s"/>
      <c r="BB85" t="n">
        <v>146534</v>
      </c>
      <c r="BC85" t="n">
        <v>44.401337894953</v>
      </c>
      <c r="BD85" t="n">
        <v>44.401337894953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207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295</v>
      </c>
      <c r="L86" t="s">
        <v>77</v>
      </c>
      <c r="M86" t="s"/>
      <c r="N86" t="s">
        <v>213</v>
      </c>
      <c r="O86" t="s">
        <v>79</v>
      </c>
      <c r="P86" t="s">
        <v>207</v>
      </c>
      <c r="Q86" t="s"/>
      <c r="R86" t="s">
        <v>102</v>
      </c>
      <c r="S86" t="s">
        <v>221</v>
      </c>
      <c r="T86" t="s">
        <v>82</v>
      </c>
      <c r="U86" t="s">
        <v>83</v>
      </c>
      <c r="V86" t="s">
        <v>84</v>
      </c>
      <c r="W86" t="s">
        <v>110</v>
      </c>
      <c r="X86" t="s"/>
      <c r="Y86" t="s">
        <v>86</v>
      </c>
      <c r="Z86">
        <f>HYPERLINK("https://hotel-media.eclerx.com/savepage/tk_1546856223717283_sr_364.html","info")</f>
        <v/>
      </c>
      <c r="AA86" t="n">
        <v>-2313862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30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2313862</v>
      </c>
      <c r="AZ86" t="s">
        <v>210</v>
      </c>
      <c r="BA86" t="s"/>
      <c r="BB86" t="n">
        <v>146534</v>
      </c>
      <c r="BC86" t="n">
        <v>44.401337894953</v>
      </c>
      <c r="BD86" t="n">
        <v>44.401337894953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295</v>
      </c>
      <c r="L87" t="s">
        <v>77</v>
      </c>
      <c r="M87" t="s"/>
      <c r="N87" t="s">
        <v>213</v>
      </c>
      <c r="O87" t="s">
        <v>79</v>
      </c>
      <c r="P87" t="s">
        <v>207</v>
      </c>
      <c r="Q87" t="s"/>
      <c r="R87" t="s">
        <v>102</v>
      </c>
      <c r="S87" t="s">
        <v>221</v>
      </c>
      <c r="T87" t="s">
        <v>82</v>
      </c>
      <c r="U87" t="s">
        <v>83</v>
      </c>
      <c r="V87" t="s">
        <v>84</v>
      </c>
      <c r="W87" t="s">
        <v>110</v>
      </c>
      <c r="X87" t="s"/>
      <c r="Y87" t="s">
        <v>86</v>
      </c>
      <c r="Z87">
        <f>HYPERLINK("https://hotel-media.eclerx.com/savepage/tk_1546856223717283_sr_364.html","info")</f>
        <v/>
      </c>
      <c r="AA87" t="n">
        <v>-2313862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30</v>
      </c>
      <c r="AQ87" t="s">
        <v>89</v>
      </c>
      <c r="AR87" t="s">
        <v>211</v>
      </c>
      <c r="AS87" t="s"/>
      <c r="AT87" t="s">
        <v>91</v>
      </c>
      <c r="AU87" t="s"/>
      <c r="AV87" t="s"/>
      <c r="AW87" t="s"/>
      <c r="AX87" t="s"/>
      <c r="AY87" t="n">
        <v>2313862</v>
      </c>
      <c r="AZ87" t="s">
        <v>210</v>
      </c>
      <c r="BA87" t="s"/>
      <c r="BB87" t="n">
        <v>146534</v>
      </c>
      <c r="BC87" t="n">
        <v>44.401337894953</v>
      </c>
      <c r="BD87" t="n">
        <v>44.401337894953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337</v>
      </c>
      <c r="L88" t="s">
        <v>77</v>
      </c>
      <c r="M88" t="s"/>
      <c r="N88" t="s">
        <v>215</v>
      </c>
      <c r="O88" t="s">
        <v>79</v>
      </c>
      <c r="P88" t="s">
        <v>207</v>
      </c>
      <c r="Q88" t="s"/>
      <c r="R88" t="s">
        <v>102</v>
      </c>
      <c r="S88" t="s">
        <v>222</v>
      </c>
      <c r="T88" t="s">
        <v>82</v>
      </c>
      <c r="U88" t="s">
        <v>83</v>
      </c>
      <c r="V88" t="s">
        <v>84</v>
      </c>
      <c r="W88" t="s">
        <v>110</v>
      </c>
      <c r="X88" t="s"/>
      <c r="Y88" t="s">
        <v>86</v>
      </c>
      <c r="Z88">
        <f>HYPERLINK("https://hotel-media.eclerx.com/savepage/tk_1546856223717283_sr_364.html","info")</f>
        <v/>
      </c>
      <c r="AA88" t="n">
        <v>-2313862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30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2313862</v>
      </c>
      <c r="AZ88" t="s">
        <v>210</v>
      </c>
      <c r="BA88" t="s"/>
      <c r="BB88" t="n">
        <v>146534</v>
      </c>
      <c r="BC88" t="n">
        <v>44.401337894953</v>
      </c>
      <c r="BD88" t="n">
        <v>44.401337894953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207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337</v>
      </c>
      <c r="L89" t="s">
        <v>77</v>
      </c>
      <c r="M89" t="s"/>
      <c r="N89" t="s">
        <v>215</v>
      </c>
      <c r="O89" t="s">
        <v>79</v>
      </c>
      <c r="P89" t="s">
        <v>207</v>
      </c>
      <c r="Q89" t="s"/>
      <c r="R89" t="s">
        <v>102</v>
      </c>
      <c r="S89" t="s">
        <v>222</v>
      </c>
      <c r="T89" t="s">
        <v>82</v>
      </c>
      <c r="U89" t="s">
        <v>83</v>
      </c>
      <c r="V89" t="s">
        <v>84</v>
      </c>
      <c r="W89" t="s">
        <v>110</v>
      </c>
      <c r="X89" t="s"/>
      <c r="Y89" t="s">
        <v>86</v>
      </c>
      <c r="Z89">
        <f>HYPERLINK("https://hotel-media.eclerx.com/savepage/tk_1546856223717283_sr_364.html","info")</f>
        <v/>
      </c>
      <c r="AA89" t="n">
        <v>-2313862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30</v>
      </c>
      <c r="AQ89" t="s">
        <v>89</v>
      </c>
      <c r="AR89" t="s">
        <v>211</v>
      </c>
      <c r="AS89" t="s"/>
      <c r="AT89" t="s">
        <v>91</v>
      </c>
      <c r="AU89" t="s"/>
      <c r="AV89" t="s"/>
      <c r="AW89" t="s"/>
      <c r="AX89" t="s"/>
      <c r="AY89" t="n">
        <v>2313862</v>
      </c>
      <c r="AZ89" t="s">
        <v>210</v>
      </c>
      <c r="BA89" t="s"/>
      <c r="BB89" t="n">
        <v>146534</v>
      </c>
      <c r="BC89" t="n">
        <v>44.401337894953</v>
      </c>
      <c r="BD89" t="n">
        <v>44.401337894953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207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368</v>
      </c>
      <c r="L90" t="s">
        <v>77</v>
      </c>
      <c r="M90" t="s"/>
      <c r="N90" t="s">
        <v>218</v>
      </c>
      <c r="O90" t="s">
        <v>79</v>
      </c>
      <c r="P90" t="s">
        <v>207</v>
      </c>
      <c r="Q90" t="s"/>
      <c r="R90" t="s">
        <v>102</v>
      </c>
      <c r="S90" t="s">
        <v>223</v>
      </c>
      <c r="T90" t="s">
        <v>82</v>
      </c>
      <c r="U90" t="s">
        <v>83</v>
      </c>
      <c r="V90" t="s">
        <v>84</v>
      </c>
      <c r="W90" t="s">
        <v>110</v>
      </c>
      <c r="X90" t="s"/>
      <c r="Y90" t="s">
        <v>86</v>
      </c>
      <c r="Z90">
        <f>HYPERLINK("https://hotel-media.eclerx.com/savepage/tk_1546856223717283_sr_364.html","info")</f>
        <v/>
      </c>
      <c r="AA90" t="n">
        <v>-2313862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30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2313862</v>
      </c>
      <c r="AZ90" t="s">
        <v>210</v>
      </c>
      <c r="BA90" t="s"/>
      <c r="BB90" t="n">
        <v>146534</v>
      </c>
      <c r="BC90" t="n">
        <v>44.401337894953</v>
      </c>
      <c r="BD90" t="n">
        <v>44.401337894953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368</v>
      </c>
      <c r="L91" t="s">
        <v>77</v>
      </c>
      <c r="M91" t="s"/>
      <c r="N91" t="s">
        <v>218</v>
      </c>
      <c r="O91" t="s">
        <v>79</v>
      </c>
      <c r="P91" t="s">
        <v>207</v>
      </c>
      <c r="Q91" t="s"/>
      <c r="R91" t="s">
        <v>102</v>
      </c>
      <c r="S91" t="s">
        <v>223</v>
      </c>
      <c r="T91" t="s">
        <v>82</v>
      </c>
      <c r="U91" t="s">
        <v>83</v>
      </c>
      <c r="V91" t="s">
        <v>84</v>
      </c>
      <c r="W91" t="s">
        <v>110</v>
      </c>
      <c r="X91" t="s"/>
      <c r="Y91" t="s">
        <v>86</v>
      </c>
      <c r="Z91">
        <f>HYPERLINK("https://hotel-media.eclerx.com/savepage/tk_1546856223717283_sr_364.html","info")</f>
        <v/>
      </c>
      <c r="AA91" t="n">
        <v>-2313862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30</v>
      </c>
      <c r="AQ91" t="s">
        <v>89</v>
      </c>
      <c r="AR91" t="s">
        <v>211</v>
      </c>
      <c r="AS91" t="s"/>
      <c r="AT91" t="s">
        <v>91</v>
      </c>
      <c r="AU91" t="s"/>
      <c r="AV91" t="s"/>
      <c r="AW91" t="s"/>
      <c r="AX91" t="s"/>
      <c r="AY91" t="n">
        <v>2313862</v>
      </c>
      <c r="AZ91" t="s">
        <v>210</v>
      </c>
      <c r="BA91" t="s"/>
      <c r="BB91" t="n">
        <v>146534</v>
      </c>
      <c r="BC91" t="n">
        <v>44.401337894953</v>
      </c>
      <c r="BD91" t="n">
        <v>44.401337894953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224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137</v>
      </c>
      <c r="L92" t="s">
        <v>77</v>
      </c>
      <c r="M92" t="s"/>
      <c r="N92" t="s">
        <v>138</v>
      </c>
      <c r="O92" t="s">
        <v>79</v>
      </c>
      <c r="P92" t="s">
        <v>224</v>
      </c>
      <c r="Q92" t="s"/>
      <c r="R92" t="s">
        <v>102</v>
      </c>
      <c r="S92" t="s">
        <v>225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HYPERLINK("https://hotel-media.eclerx.com/savepage/tk_1546856536054275_sr_364.html","info")</f>
        <v/>
      </c>
      <c r="AA92" t="n">
        <v>-2311871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163</v>
      </c>
      <c r="AQ92" t="s">
        <v>89</v>
      </c>
      <c r="AR92" t="s">
        <v>140</v>
      </c>
      <c r="AS92" t="s"/>
      <c r="AT92" t="s">
        <v>91</v>
      </c>
      <c r="AU92" t="s"/>
      <c r="AV92" t="s"/>
      <c r="AW92" t="s"/>
      <c r="AX92" t="s"/>
      <c r="AY92" t="n">
        <v>2311871</v>
      </c>
      <c r="AZ92" t="s">
        <v>226</v>
      </c>
      <c r="BA92" t="s"/>
      <c r="BB92" t="n">
        <v>55764</v>
      </c>
      <c r="BC92" t="n">
        <v>44.060630038838</v>
      </c>
      <c r="BD92" t="n">
        <v>44.060630038838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224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143</v>
      </c>
      <c r="L93" t="s">
        <v>77</v>
      </c>
      <c r="M93" t="s"/>
      <c r="N93" t="s">
        <v>178</v>
      </c>
      <c r="O93" t="s">
        <v>79</v>
      </c>
      <c r="P93" t="s">
        <v>224</v>
      </c>
      <c r="Q93" t="s"/>
      <c r="R93" t="s">
        <v>102</v>
      </c>
      <c r="S93" t="s">
        <v>227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HYPERLINK("https://hotel-media.eclerx.com/savepage/tk_1546856536054275_sr_364.html","info")</f>
        <v/>
      </c>
      <c r="AA93" t="n">
        <v>-2311871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163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2311871</v>
      </c>
      <c r="AZ93" t="s">
        <v>226</v>
      </c>
      <c r="BA93" t="s"/>
      <c r="BB93" t="n">
        <v>55764</v>
      </c>
      <c r="BC93" t="n">
        <v>44.060630038838</v>
      </c>
      <c r="BD93" t="n">
        <v>44.060630038838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152</v>
      </c>
      <c r="L94" t="s">
        <v>77</v>
      </c>
      <c r="M94" t="s"/>
      <c r="N94" t="s">
        <v>78</v>
      </c>
      <c r="O94" t="s">
        <v>79</v>
      </c>
      <c r="P94" t="s">
        <v>228</v>
      </c>
      <c r="Q94" t="s"/>
      <c r="R94" t="s">
        <v>102</v>
      </c>
      <c r="S94" t="s">
        <v>229</v>
      </c>
      <c r="T94" t="s">
        <v>82</v>
      </c>
      <c r="U94" t="s">
        <v>83</v>
      </c>
      <c r="V94" t="s">
        <v>84</v>
      </c>
      <c r="W94" t="s">
        <v>146</v>
      </c>
      <c r="X94" t="s"/>
      <c r="Y94" t="s">
        <v>86</v>
      </c>
      <c r="Z94">
        <f>HYPERLINK("https://hotel-media.eclerx.com/savepage/tk_15468563213655136_sr_364.html","info")</f>
        <v/>
      </c>
      <c r="AA94" t="n">
        <v>-3721242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78</v>
      </c>
      <c r="AQ94" t="s">
        <v>89</v>
      </c>
      <c r="AR94" t="s">
        <v>90</v>
      </c>
      <c r="AS94" t="s"/>
      <c r="AT94" t="s">
        <v>91</v>
      </c>
      <c r="AU94" t="s"/>
      <c r="AV94" t="s"/>
      <c r="AW94" t="s"/>
      <c r="AX94" t="s"/>
      <c r="AY94" t="n">
        <v>3721242</v>
      </c>
      <c r="AZ94" t="s">
        <v>230</v>
      </c>
      <c r="BA94" t="s"/>
      <c r="BB94" t="n">
        <v>111195</v>
      </c>
      <c r="BC94" t="n">
        <v>44.501919897791</v>
      </c>
      <c r="BD94" t="n">
        <v>44.501919897791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157</v>
      </c>
      <c r="L95" t="s">
        <v>77</v>
      </c>
      <c r="M95" t="s"/>
      <c r="N95" t="s">
        <v>138</v>
      </c>
      <c r="O95" t="s">
        <v>79</v>
      </c>
      <c r="P95" t="s">
        <v>228</v>
      </c>
      <c r="Q95" t="s"/>
      <c r="R95" t="s">
        <v>102</v>
      </c>
      <c r="S95" t="s">
        <v>231</v>
      </c>
      <c r="T95" t="s">
        <v>82</v>
      </c>
      <c r="U95" t="s">
        <v>83</v>
      </c>
      <c r="V95" t="s">
        <v>84</v>
      </c>
      <c r="W95" t="s">
        <v>146</v>
      </c>
      <c r="X95" t="s"/>
      <c r="Y95" t="s">
        <v>86</v>
      </c>
      <c r="Z95">
        <f>HYPERLINK("https://hotel-media.eclerx.com/savepage/tk_15468563213655136_sr_364.html","info")</f>
        <v/>
      </c>
      <c r="AA95" t="n">
        <v>-3721242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78</v>
      </c>
      <c r="AQ95" t="s">
        <v>89</v>
      </c>
      <c r="AR95" t="s">
        <v>140</v>
      </c>
      <c r="AS95" t="s"/>
      <c r="AT95" t="s">
        <v>91</v>
      </c>
      <c r="AU95" t="s"/>
      <c r="AV95" t="s"/>
      <c r="AW95" t="s"/>
      <c r="AX95" t="s"/>
      <c r="AY95" t="n">
        <v>3721242</v>
      </c>
      <c r="AZ95" t="s">
        <v>230</v>
      </c>
      <c r="BA95" t="s"/>
      <c r="BB95" t="n">
        <v>111195</v>
      </c>
      <c r="BC95" t="n">
        <v>44.501919897791</v>
      </c>
      <c r="BD95" t="n">
        <v>44.501919897791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185</v>
      </c>
      <c r="L96" t="s">
        <v>77</v>
      </c>
      <c r="M96" t="s"/>
      <c r="N96" t="s">
        <v>78</v>
      </c>
      <c r="O96" t="s">
        <v>79</v>
      </c>
      <c r="P96" t="s">
        <v>228</v>
      </c>
      <c r="Q96" t="s"/>
      <c r="R96" t="s">
        <v>102</v>
      </c>
      <c r="S96" t="s">
        <v>232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HYPERLINK("https://hotel-media.eclerx.com/savepage/tk_15468563213655136_sr_364.html","info")</f>
        <v/>
      </c>
      <c r="AA96" t="n">
        <v>-3721242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78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3721242</v>
      </c>
      <c r="AZ96" t="s">
        <v>230</v>
      </c>
      <c r="BA96" t="s"/>
      <c r="BB96" t="n">
        <v>111195</v>
      </c>
      <c r="BC96" t="n">
        <v>44.501919897791</v>
      </c>
      <c r="BD96" t="n">
        <v>44.501919897791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189</v>
      </c>
      <c r="L97" t="s">
        <v>77</v>
      </c>
      <c r="M97" t="s"/>
      <c r="N97" t="s">
        <v>233</v>
      </c>
      <c r="O97" t="s">
        <v>79</v>
      </c>
      <c r="P97" t="s">
        <v>228</v>
      </c>
      <c r="Q97" t="s"/>
      <c r="R97" t="s">
        <v>102</v>
      </c>
      <c r="S97" t="s">
        <v>234</v>
      </c>
      <c r="T97" t="s">
        <v>82</v>
      </c>
      <c r="U97" t="s">
        <v>83</v>
      </c>
      <c r="V97" t="s">
        <v>84</v>
      </c>
      <c r="W97" t="s">
        <v>146</v>
      </c>
      <c r="X97" t="s"/>
      <c r="Y97" t="s">
        <v>86</v>
      </c>
      <c r="Z97">
        <f>HYPERLINK("https://hotel-media.eclerx.com/savepage/tk_15468563213655136_sr_364.html","info")</f>
        <v/>
      </c>
      <c r="AA97" t="n">
        <v>-3721242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78</v>
      </c>
      <c r="AQ97" t="s">
        <v>89</v>
      </c>
      <c r="AR97" t="s">
        <v>140</v>
      </c>
      <c r="AS97" t="s"/>
      <c r="AT97" t="s">
        <v>91</v>
      </c>
      <c r="AU97" t="s"/>
      <c r="AV97" t="s"/>
      <c r="AW97" t="s"/>
      <c r="AX97" t="s"/>
      <c r="AY97" t="n">
        <v>3721242</v>
      </c>
      <c r="AZ97" t="s">
        <v>230</v>
      </c>
      <c r="BA97" t="s"/>
      <c r="BB97" t="n">
        <v>111195</v>
      </c>
      <c r="BC97" t="n">
        <v>44.501919897791</v>
      </c>
      <c r="BD97" t="n">
        <v>44.501919897791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192</v>
      </c>
      <c r="L98" t="s">
        <v>77</v>
      </c>
      <c r="M98" t="s"/>
      <c r="N98" t="s">
        <v>138</v>
      </c>
      <c r="O98" t="s">
        <v>79</v>
      </c>
      <c r="P98" t="s">
        <v>228</v>
      </c>
      <c r="Q98" t="s"/>
      <c r="R98" t="s">
        <v>102</v>
      </c>
      <c r="S98" t="s">
        <v>235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HYPERLINK("https://hotel-media.eclerx.com/savepage/tk_15468563213655136_sr_364.html","info")</f>
        <v/>
      </c>
      <c r="AA98" t="n">
        <v>-3721242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78</v>
      </c>
      <c r="AQ98" t="s">
        <v>89</v>
      </c>
      <c r="AR98" t="s">
        <v>140</v>
      </c>
      <c r="AS98" t="s"/>
      <c r="AT98" t="s">
        <v>91</v>
      </c>
      <c r="AU98" t="s"/>
      <c r="AV98" t="s"/>
      <c r="AW98" t="s"/>
      <c r="AX98" t="s"/>
      <c r="AY98" t="n">
        <v>3721242</v>
      </c>
      <c r="AZ98" t="s">
        <v>230</v>
      </c>
      <c r="BA98" t="s"/>
      <c r="BB98" t="n">
        <v>111195</v>
      </c>
      <c r="BC98" t="n">
        <v>44.501919897791</v>
      </c>
      <c r="BD98" t="n">
        <v>44.501919897791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224</v>
      </c>
      <c r="L99" t="s">
        <v>77</v>
      </c>
      <c r="M99" t="s"/>
      <c r="N99" t="s">
        <v>233</v>
      </c>
      <c r="O99" t="s">
        <v>79</v>
      </c>
      <c r="P99" t="s">
        <v>228</v>
      </c>
      <c r="Q99" t="s"/>
      <c r="R99" t="s">
        <v>102</v>
      </c>
      <c r="S99" t="s">
        <v>236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HYPERLINK("https://hotel-media.eclerx.com/savepage/tk_15468563213655136_sr_364.html","info")</f>
        <v/>
      </c>
      <c r="AA99" t="n">
        <v>-3721242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78</v>
      </c>
      <c r="AQ99" t="s">
        <v>89</v>
      </c>
      <c r="AR99" t="s">
        <v>140</v>
      </c>
      <c r="AS99" t="s"/>
      <c r="AT99" t="s">
        <v>91</v>
      </c>
      <c r="AU99" t="s"/>
      <c r="AV99" t="s"/>
      <c r="AW99" t="s"/>
      <c r="AX99" t="s"/>
      <c r="AY99" t="n">
        <v>3721242</v>
      </c>
      <c r="AZ99" t="s">
        <v>230</v>
      </c>
      <c r="BA99" t="s"/>
      <c r="BB99" t="n">
        <v>111195</v>
      </c>
      <c r="BC99" t="n">
        <v>44.501919897791</v>
      </c>
      <c r="BD99" t="n">
        <v>44.501919897791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358</v>
      </c>
      <c r="L100" t="s">
        <v>77</v>
      </c>
      <c r="M100" t="s"/>
      <c r="N100" t="s">
        <v>173</v>
      </c>
      <c r="O100" t="s">
        <v>79</v>
      </c>
      <c r="P100" t="s">
        <v>228</v>
      </c>
      <c r="Q100" t="s"/>
      <c r="R100" t="s">
        <v>102</v>
      </c>
      <c r="S100" t="s">
        <v>237</v>
      </c>
      <c r="T100" t="s">
        <v>82</v>
      </c>
      <c r="U100" t="s">
        <v>83</v>
      </c>
      <c r="V100" t="s">
        <v>84</v>
      </c>
      <c r="W100" t="s">
        <v>146</v>
      </c>
      <c r="X100" t="s"/>
      <c r="Y100" t="s">
        <v>86</v>
      </c>
      <c r="Z100">
        <f>HYPERLINK("https://hotel-media.eclerx.com/savepage/tk_15468563213655136_sr_364.html","info")</f>
        <v/>
      </c>
      <c r="AA100" t="n">
        <v>-3721242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78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3721242</v>
      </c>
      <c r="AZ100" t="s">
        <v>230</v>
      </c>
      <c r="BA100" t="s"/>
      <c r="BB100" t="n">
        <v>111195</v>
      </c>
      <c r="BC100" t="n">
        <v>44.501919897791</v>
      </c>
      <c r="BD100" t="n">
        <v>44.501919897791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391</v>
      </c>
      <c r="L101" t="s">
        <v>77</v>
      </c>
      <c r="M101" t="s"/>
      <c r="N101" t="s">
        <v>173</v>
      </c>
      <c r="O101" t="s">
        <v>79</v>
      </c>
      <c r="P101" t="s">
        <v>228</v>
      </c>
      <c r="Q101" t="s"/>
      <c r="R101" t="s">
        <v>102</v>
      </c>
      <c r="S101" t="s">
        <v>238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HYPERLINK("https://hotel-media.eclerx.com/savepage/tk_15468563213655136_sr_364.html","info")</f>
        <v/>
      </c>
      <c r="AA101" t="n">
        <v>-3721242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78</v>
      </c>
      <c r="AQ101" t="s">
        <v>89</v>
      </c>
      <c r="AR101" t="s">
        <v>90</v>
      </c>
      <c r="AS101" t="s"/>
      <c r="AT101" t="s">
        <v>91</v>
      </c>
      <c r="AU101" t="s"/>
      <c r="AV101" t="s"/>
      <c r="AW101" t="s"/>
      <c r="AX101" t="s"/>
      <c r="AY101" t="n">
        <v>3721242</v>
      </c>
      <c r="AZ101" t="s">
        <v>230</v>
      </c>
      <c r="BA101" t="s"/>
      <c r="BB101" t="n">
        <v>111195</v>
      </c>
      <c r="BC101" t="n">
        <v>44.501919897791</v>
      </c>
      <c r="BD101" t="n">
        <v>44.501919897791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1017</v>
      </c>
      <c r="L102" t="s">
        <v>77</v>
      </c>
      <c r="M102" t="s"/>
      <c r="N102" t="s">
        <v>239</v>
      </c>
      <c r="O102" t="s">
        <v>79</v>
      </c>
      <c r="P102" t="s">
        <v>228</v>
      </c>
      <c r="Q102" t="s"/>
      <c r="R102" t="s">
        <v>102</v>
      </c>
      <c r="S102" t="s">
        <v>240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HYPERLINK("https://hotel-media.eclerx.com/savepage/tk_15468563213655136_sr_364.html","info")</f>
        <v/>
      </c>
      <c r="AA102" t="n">
        <v>-3721242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78</v>
      </c>
      <c r="AQ102" t="s">
        <v>89</v>
      </c>
      <c r="AR102" t="s">
        <v>90</v>
      </c>
      <c r="AS102" t="s"/>
      <c r="AT102" t="s">
        <v>91</v>
      </c>
      <c r="AU102" t="s"/>
      <c r="AV102" t="s"/>
      <c r="AW102" t="s"/>
      <c r="AX102" t="s"/>
      <c r="AY102" t="n">
        <v>3721242</v>
      </c>
      <c r="AZ102" t="s">
        <v>230</v>
      </c>
      <c r="BA102" t="s"/>
      <c r="BB102" t="n">
        <v>111195</v>
      </c>
      <c r="BC102" t="n">
        <v>44.501919897791</v>
      </c>
      <c r="BD102" t="n">
        <v>44.501919897791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1017</v>
      </c>
      <c r="L103" t="s">
        <v>77</v>
      </c>
      <c r="M103" t="s"/>
      <c r="N103" t="s">
        <v>241</v>
      </c>
      <c r="O103" t="s">
        <v>79</v>
      </c>
      <c r="P103" t="s">
        <v>228</v>
      </c>
      <c r="Q103" t="s"/>
      <c r="R103" t="s">
        <v>102</v>
      </c>
      <c r="S103" t="s">
        <v>240</v>
      </c>
      <c r="T103" t="s">
        <v>82</v>
      </c>
      <c r="U103" t="s">
        <v>83</v>
      </c>
      <c r="V103" t="s">
        <v>84</v>
      </c>
      <c r="W103" t="s">
        <v>146</v>
      </c>
      <c r="X103" t="s"/>
      <c r="Y103" t="s">
        <v>86</v>
      </c>
      <c r="Z103">
        <f>HYPERLINK("https://hotel-media.eclerx.com/savepage/tk_15468563213655136_sr_364.html","info")</f>
        <v/>
      </c>
      <c r="AA103" t="n">
        <v>-3721242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78</v>
      </c>
      <c r="AQ103" t="s">
        <v>89</v>
      </c>
      <c r="AR103" t="s">
        <v>90</v>
      </c>
      <c r="AS103" t="s"/>
      <c r="AT103" t="s">
        <v>91</v>
      </c>
      <c r="AU103" t="s"/>
      <c r="AV103" t="s"/>
      <c r="AW103" t="s"/>
      <c r="AX103" t="s"/>
      <c r="AY103" t="n">
        <v>3721242</v>
      </c>
      <c r="AZ103" t="s">
        <v>230</v>
      </c>
      <c r="BA103" t="s"/>
      <c r="BB103" t="n">
        <v>111195</v>
      </c>
      <c r="BC103" t="n">
        <v>44.501919897791</v>
      </c>
      <c r="BD103" t="n">
        <v>44.501919897791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1017</v>
      </c>
      <c r="L104" t="s">
        <v>77</v>
      </c>
      <c r="M104" t="s"/>
      <c r="N104" t="s">
        <v>239</v>
      </c>
      <c r="O104" t="s">
        <v>79</v>
      </c>
      <c r="P104" t="s">
        <v>228</v>
      </c>
      <c r="Q104" t="s"/>
      <c r="R104" t="s">
        <v>102</v>
      </c>
      <c r="S104" t="s">
        <v>240</v>
      </c>
      <c r="T104" t="s">
        <v>82</v>
      </c>
      <c r="U104" t="s">
        <v>83</v>
      </c>
      <c r="V104" t="s">
        <v>84</v>
      </c>
      <c r="W104" t="s">
        <v>146</v>
      </c>
      <c r="X104" t="s"/>
      <c r="Y104" t="s">
        <v>86</v>
      </c>
      <c r="Z104">
        <f>HYPERLINK("https://hotel-media.eclerx.com/savepage/tk_15468563213655136_sr_364.html","info")</f>
        <v/>
      </c>
      <c r="AA104" t="n">
        <v>-3721242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78</v>
      </c>
      <c r="AQ104" t="s">
        <v>89</v>
      </c>
      <c r="AR104" t="s">
        <v>90</v>
      </c>
      <c r="AS104" t="s"/>
      <c r="AT104" t="s">
        <v>91</v>
      </c>
      <c r="AU104" t="s"/>
      <c r="AV104" t="s"/>
      <c r="AW104" t="s"/>
      <c r="AX104" t="s"/>
      <c r="AY104" t="n">
        <v>3721242</v>
      </c>
      <c r="AZ104" t="s">
        <v>230</v>
      </c>
      <c r="BA104" t="s"/>
      <c r="BB104" t="n">
        <v>111195</v>
      </c>
      <c r="BC104" t="n">
        <v>44.501919897791</v>
      </c>
      <c r="BD104" t="n">
        <v>44.501919897791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1017</v>
      </c>
      <c r="L105" t="s">
        <v>77</v>
      </c>
      <c r="M105" t="s"/>
      <c r="N105" t="s">
        <v>242</v>
      </c>
      <c r="O105" t="s">
        <v>79</v>
      </c>
      <c r="P105" t="s">
        <v>228</v>
      </c>
      <c r="Q105" t="s"/>
      <c r="R105" t="s">
        <v>102</v>
      </c>
      <c r="S105" t="s">
        <v>240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HYPERLINK("https://hotel-media.eclerx.com/savepage/tk_15468563213655136_sr_364.html","info")</f>
        <v/>
      </c>
      <c r="AA105" t="n">
        <v>-3721242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78</v>
      </c>
      <c r="AQ105" t="s">
        <v>89</v>
      </c>
      <c r="AR105" t="s">
        <v>90</v>
      </c>
      <c r="AS105" t="s"/>
      <c r="AT105" t="s">
        <v>91</v>
      </c>
      <c r="AU105" t="s"/>
      <c r="AV105" t="s"/>
      <c r="AW105" t="s"/>
      <c r="AX105" t="s"/>
      <c r="AY105" t="n">
        <v>3721242</v>
      </c>
      <c r="AZ105" t="s">
        <v>230</v>
      </c>
      <c r="BA105" t="s"/>
      <c r="BB105" t="n">
        <v>111195</v>
      </c>
      <c r="BC105" t="n">
        <v>44.501919897791</v>
      </c>
      <c r="BD105" t="n">
        <v>44.501919897791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1017</v>
      </c>
      <c r="L106" t="s">
        <v>77</v>
      </c>
      <c r="M106" t="s"/>
      <c r="N106" t="s">
        <v>243</v>
      </c>
      <c r="O106" t="s">
        <v>79</v>
      </c>
      <c r="P106" t="s">
        <v>228</v>
      </c>
      <c r="Q106" t="s"/>
      <c r="R106" t="s">
        <v>102</v>
      </c>
      <c r="S106" t="s">
        <v>240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HYPERLINK("https://hotel-media.eclerx.com/savepage/tk_15468563213655136_sr_364.html","info")</f>
        <v/>
      </c>
      <c r="AA106" t="n">
        <v>-3721242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78</v>
      </c>
      <c r="AQ106" t="s">
        <v>89</v>
      </c>
      <c r="AR106" t="s">
        <v>90</v>
      </c>
      <c r="AS106" t="s"/>
      <c r="AT106" t="s">
        <v>91</v>
      </c>
      <c r="AU106" t="s"/>
      <c r="AV106" t="s"/>
      <c r="AW106" t="s"/>
      <c r="AX106" t="s"/>
      <c r="AY106" t="n">
        <v>3721242</v>
      </c>
      <c r="AZ106" t="s">
        <v>230</v>
      </c>
      <c r="BA106" t="s"/>
      <c r="BB106" t="n">
        <v>111195</v>
      </c>
      <c r="BC106" t="n">
        <v>44.501919897791</v>
      </c>
      <c r="BD106" t="n">
        <v>44.501919897791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1017</v>
      </c>
      <c r="L107" t="s">
        <v>77</v>
      </c>
      <c r="M107" t="s"/>
      <c r="N107" t="s">
        <v>242</v>
      </c>
      <c r="O107" t="s">
        <v>79</v>
      </c>
      <c r="P107" t="s">
        <v>228</v>
      </c>
      <c r="Q107" t="s"/>
      <c r="R107" t="s">
        <v>102</v>
      </c>
      <c r="S107" t="s">
        <v>240</v>
      </c>
      <c r="T107" t="s">
        <v>82</v>
      </c>
      <c r="U107" t="s">
        <v>83</v>
      </c>
      <c r="V107" t="s">
        <v>84</v>
      </c>
      <c r="W107" t="s">
        <v>146</v>
      </c>
      <c r="X107" t="s"/>
      <c r="Y107" t="s">
        <v>86</v>
      </c>
      <c r="Z107">
        <f>HYPERLINK("https://hotel-media.eclerx.com/savepage/tk_15468563213655136_sr_364.html","info")</f>
        <v/>
      </c>
      <c r="AA107" t="n">
        <v>-3721242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78</v>
      </c>
      <c r="AQ107" t="s">
        <v>89</v>
      </c>
      <c r="AR107" t="s">
        <v>90</v>
      </c>
      <c r="AS107" t="s"/>
      <c r="AT107" t="s">
        <v>91</v>
      </c>
      <c r="AU107" t="s"/>
      <c r="AV107" t="s"/>
      <c r="AW107" t="s"/>
      <c r="AX107" t="s"/>
      <c r="AY107" t="n">
        <v>3721242</v>
      </c>
      <c r="AZ107" t="s">
        <v>230</v>
      </c>
      <c r="BA107" t="s"/>
      <c r="BB107" t="n">
        <v>111195</v>
      </c>
      <c r="BC107" t="n">
        <v>44.501919897791</v>
      </c>
      <c r="BD107" t="n">
        <v>44.501919897791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1017</v>
      </c>
      <c r="L108" t="s">
        <v>77</v>
      </c>
      <c r="M108" t="s"/>
      <c r="N108" t="s">
        <v>243</v>
      </c>
      <c r="O108" t="s">
        <v>79</v>
      </c>
      <c r="P108" t="s">
        <v>228</v>
      </c>
      <c r="Q108" t="s"/>
      <c r="R108" t="s">
        <v>102</v>
      </c>
      <c r="S108" t="s">
        <v>240</v>
      </c>
      <c r="T108" t="s">
        <v>82</v>
      </c>
      <c r="U108" t="s">
        <v>83</v>
      </c>
      <c r="V108" t="s">
        <v>84</v>
      </c>
      <c r="W108" t="s">
        <v>146</v>
      </c>
      <c r="X108" t="s"/>
      <c r="Y108" t="s">
        <v>86</v>
      </c>
      <c r="Z108">
        <f>HYPERLINK("https://hotel-media.eclerx.com/savepage/tk_15468563213655136_sr_364.html","info")</f>
        <v/>
      </c>
      <c r="AA108" t="n">
        <v>-3721242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78</v>
      </c>
      <c r="AQ108" t="s">
        <v>89</v>
      </c>
      <c r="AR108" t="s">
        <v>90</v>
      </c>
      <c r="AS108" t="s"/>
      <c r="AT108" t="s">
        <v>91</v>
      </c>
      <c r="AU108" t="s"/>
      <c r="AV108" t="s"/>
      <c r="AW108" t="s"/>
      <c r="AX108" t="s"/>
      <c r="AY108" t="n">
        <v>3721242</v>
      </c>
      <c r="AZ108" t="s">
        <v>230</v>
      </c>
      <c r="BA108" t="s"/>
      <c r="BB108" t="n">
        <v>111195</v>
      </c>
      <c r="BC108" t="n">
        <v>44.501919897791</v>
      </c>
      <c r="BD108" t="n">
        <v>44.501919897791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1017</v>
      </c>
      <c r="L109" t="s">
        <v>77</v>
      </c>
      <c r="M109" t="s"/>
      <c r="N109" t="s">
        <v>241</v>
      </c>
      <c r="O109" t="s">
        <v>79</v>
      </c>
      <c r="P109" t="s">
        <v>228</v>
      </c>
      <c r="Q109" t="s"/>
      <c r="R109" t="s">
        <v>102</v>
      </c>
      <c r="S109" t="s">
        <v>240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HYPERLINK("https://hotel-media.eclerx.com/savepage/tk_15468563213655136_sr_364.html","info")</f>
        <v/>
      </c>
      <c r="AA109" t="n">
        <v>-3721242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78</v>
      </c>
      <c r="AQ109" t="s">
        <v>89</v>
      </c>
      <c r="AR109" t="s">
        <v>90</v>
      </c>
      <c r="AS109" t="s"/>
      <c r="AT109" t="s">
        <v>91</v>
      </c>
      <c r="AU109" t="s"/>
      <c r="AV109" t="s"/>
      <c r="AW109" t="s"/>
      <c r="AX109" t="s"/>
      <c r="AY109" t="n">
        <v>3721242</v>
      </c>
      <c r="AZ109" t="s">
        <v>230</v>
      </c>
      <c r="BA109" t="s"/>
      <c r="BB109" t="n">
        <v>111195</v>
      </c>
      <c r="BC109" t="n">
        <v>44.501919897791</v>
      </c>
      <c r="BD109" t="n">
        <v>44.501919897791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132</v>
      </c>
      <c r="D110" t="n">
        <v>2</v>
      </c>
      <c r="E110" t="s">
        <v>244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412</v>
      </c>
      <c r="L110" t="s">
        <v>77</v>
      </c>
      <c r="M110" t="s"/>
      <c r="N110" t="s">
        <v>245</v>
      </c>
      <c r="O110" t="s">
        <v>79</v>
      </c>
      <c r="P110" t="s">
        <v>244</v>
      </c>
      <c r="Q110" t="s"/>
      <c r="R110" t="s">
        <v>102</v>
      </c>
      <c r="S110" t="s">
        <v>246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HYPERLINK("https://hotel-media.eclerx.com/savepage/tk_15468563359684174_sr_362.html","info")</f>
        <v/>
      </c>
      <c r="AA110" t="n">
        <v>-5246210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90</v>
      </c>
      <c r="AQ110" t="s">
        <v>89</v>
      </c>
      <c r="AR110" t="s">
        <v>90</v>
      </c>
      <c r="AS110" t="s"/>
      <c r="AT110" t="s">
        <v>91</v>
      </c>
      <c r="AU110" t="s"/>
      <c r="AV110" t="s"/>
      <c r="AW110" t="s"/>
      <c r="AX110" t="s"/>
      <c r="AY110" t="n">
        <v>5246210</v>
      </c>
      <c r="AZ110" t="s">
        <v>247</v>
      </c>
      <c r="BA110" t="s"/>
      <c r="BB110" t="n">
        <v>53460</v>
      </c>
      <c r="BC110" t="n">
        <v>43.998387</v>
      </c>
      <c r="BD110" t="n">
        <v>43.998387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132</v>
      </c>
      <c r="D111" t="n">
        <v>2</v>
      </c>
      <c r="E111" t="s">
        <v>244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449</v>
      </c>
      <c r="L111" t="s">
        <v>77</v>
      </c>
      <c r="M111" t="s"/>
      <c r="N111" t="s">
        <v>245</v>
      </c>
      <c r="O111" t="s">
        <v>79</v>
      </c>
      <c r="P111" t="s">
        <v>244</v>
      </c>
      <c r="Q111" t="s"/>
      <c r="R111" t="s">
        <v>102</v>
      </c>
      <c r="S111" t="s">
        <v>248</v>
      </c>
      <c r="T111" t="s">
        <v>82</v>
      </c>
      <c r="U111" t="s">
        <v>83</v>
      </c>
      <c r="V111" t="s">
        <v>84</v>
      </c>
      <c r="W111" t="s">
        <v>110</v>
      </c>
      <c r="X111" t="s"/>
      <c r="Y111" t="s">
        <v>86</v>
      </c>
      <c r="Z111">
        <f>HYPERLINK("https://hotel-media.eclerx.com/savepage/tk_15468563359684174_sr_362.html","info")</f>
        <v/>
      </c>
      <c r="AA111" t="n">
        <v>-5246210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90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5246210</v>
      </c>
      <c r="AZ111" t="s">
        <v>247</v>
      </c>
      <c r="BA111" t="s"/>
      <c r="BB111" t="n">
        <v>53460</v>
      </c>
      <c r="BC111" t="n">
        <v>43.998387</v>
      </c>
      <c r="BD111" t="n">
        <v>43.998387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84</v>
      </c>
      <c r="L112" t="s">
        <v>77</v>
      </c>
      <c r="M112" t="s"/>
      <c r="N112" t="s">
        <v>250</v>
      </c>
      <c r="O112" t="s">
        <v>79</v>
      </c>
      <c r="P112" t="s">
        <v>249</v>
      </c>
      <c r="Q112" t="s"/>
      <c r="R112" t="s">
        <v>102</v>
      </c>
      <c r="S112" t="s">
        <v>251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HYPERLINK("https://hotel-media.eclerx.com/savepage/tk_15468563670182128_sr_364.html","info")</f>
        <v/>
      </c>
      <c r="AA112" t="n">
        <v>-2442993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100</v>
      </c>
      <c r="AQ112" t="s">
        <v>89</v>
      </c>
      <c r="AR112" t="s">
        <v>90</v>
      </c>
      <c r="AS112" t="s"/>
      <c r="AT112" t="s">
        <v>91</v>
      </c>
      <c r="AU112" t="s"/>
      <c r="AV112" t="s"/>
      <c r="AW112" t="s"/>
      <c r="AX112" t="s"/>
      <c r="AY112" t="n">
        <v>2442993</v>
      </c>
      <c r="AZ112" t="s">
        <v>252</v>
      </c>
      <c r="BA112" t="s"/>
      <c r="BB112" t="n">
        <v>100976</v>
      </c>
      <c r="BC112" t="n">
        <v>44.818871</v>
      </c>
      <c r="BD112" t="n">
        <v>44.818871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86</v>
      </c>
      <c r="L113" t="s">
        <v>77</v>
      </c>
      <c r="M113" t="s"/>
      <c r="N113" t="s">
        <v>253</v>
      </c>
      <c r="O113" t="s">
        <v>79</v>
      </c>
      <c r="P113" t="s">
        <v>249</v>
      </c>
      <c r="Q113" t="s"/>
      <c r="R113" t="s">
        <v>102</v>
      </c>
      <c r="S113" t="s">
        <v>254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HYPERLINK("https://hotel-media.eclerx.com/savepage/tk_15468563670182128_sr_364.html","info")</f>
        <v/>
      </c>
      <c r="AA113" t="n">
        <v>-2442993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100</v>
      </c>
      <c r="AQ113" t="s">
        <v>89</v>
      </c>
      <c r="AR113" t="s">
        <v>90</v>
      </c>
      <c r="AS113" t="s"/>
      <c r="AT113" t="s">
        <v>91</v>
      </c>
      <c r="AU113" t="s"/>
      <c r="AV113" t="s"/>
      <c r="AW113" t="s"/>
      <c r="AX113" t="s"/>
      <c r="AY113" t="n">
        <v>2442993</v>
      </c>
      <c r="AZ113" t="s">
        <v>252</v>
      </c>
      <c r="BA113" t="s"/>
      <c r="BB113" t="n">
        <v>100976</v>
      </c>
      <c r="BC113" t="n">
        <v>44.818871</v>
      </c>
      <c r="BD113" t="n">
        <v>44.818871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96</v>
      </c>
      <c r="L114" t="s">
        <v>77</v>
      </c>
      <c r="M114" t="s"/>
      <c r="N114" t="s">
        <v>178</v>
      </c>
      <c r="O114" t="s">
        <v>79</v>
      </c>
      <c r="P114" t="s">
        <v>249</v>
      </c>
      <c r="Q114" t="s"/>
      <c r="R114" t="s">
        <v>102</v>
      </c>
      <c r="S114" t="s">
        <v>255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HYPERLINK("https://hotel-media.eclerx.com/savepage/tk_15468563670182128_sr_364.html","info")</f>
        <v/>
      </c>
      <c r="AA114" t="n">
        <v>-2442993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100</v>
      </c>
      <c r="AQ114" t="s">
        <v>89</v>
      </c>
      <c r="AR114" t="s">
        <v>90</v>
      </c>
      <c r="AS114" t="s"/>
      <c r="AT114" t="s">
        <v>91</v>
      </c>
      <c r="AU114" t="s"/>
      <c r="AV114" t="s"/>
      <c r="AW114" t="s"/>
      <c r="AX114" t="s"/>
      <c r="AY114" t="n">
        <v>2442993</v>
      </c>
      <c r="AZ114" t="s">
        <v>252</v>
      </c>
      <c r="BA114" t="s"/>
      <c r="BB114" t="n">
        <v>100976</v>
      </c>
      <c r="BC114" t="n">
        <v>44.818871</v>
      </c>
      <c r="BD114" t="n">
        <v>44.818871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106</v>
      </c>
      <c r="L115" t="s">
        <v>77</v>
      </c>
      <c r="M115" t="s"/>
      <c r="N115" t="s">
        <v>178</v>
      </c>
      <c r="O115" t="s">
        <v>79</v>
      </c>
      <c r="P115" t="s">
        <v>249</v>
      </c>
      <c r="Q115" t="s"/>
      <c r="R115" t="s">
        <v>102</v>
      </c>
      <c r="S115" t="s">
        <v>256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HYPERLINK("https://hotel-media.eclerx.com/savepage/tk_15468563670182128_sr_364.html","info")</f>
        <v/>
      </c>
      <c r="AA115" t="n">
        <v>-2442993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100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2442993</v>
      </c>
      <c r="AZ115" t="s">
        <v>252</v>
      </c>
      <c r="BA115" t="s"/>
      <c r="BB115" t="n">
        <v>100976</v>
      </c>
      <c r="BC115" t="n">
        <v>44.818871</v>
      </c>
      <c r="BD115" t="n">
        <v>44.818871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132</v>
      </c>
      <c r="D116" t="n">
        <v>2</v>
      </c>
      <c r="E116" t="s">
        <v>257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94</v>
      </c>
      <c r="L116" t="s">
        <v>77</v>
      </c>
      <c r="M116" t="s"/>
      <c r="N116" t="s">
        <v>78</v>
      </c>
      <c r="O116" t="s">
        <v>79</v>
      </c>
      <c r="P116" t="s">
        <v>257</v>
      </c>
      <c r="Q116" t="s"/>
      <c r="R116" t="s">
        <v>102</v>
      </c>
      <c r="S116" t="s">
        <v>96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HYPERLINK("https://hotel-media.eclerx.com/savepage/tk_15468564535057435_sr_362.html","info")</f>
        <v/>
      </c>
      <c r="AA116" t="n">
        <v>-7287451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127</v>
      </c>
      <c r="AQ116" t="s">
        <v>89</v>
      </c>
      <c r="AR116" t="s">
        <v>90</v>
      </c>
      <c r="AS116" t="s"/>
      <c r="AT116" t="s">
        <v>91</v>
      </c>
      <c r="AU116" t="s"/>
      <c r="AV116" t="s"/>
      <c r="AW116" t="s"/>
      <c r="AX116" t="s"/>
      <c r="AY116" t="n">
        <v>7287451</v>
      </c>
      <c r="AZ116" t="s">
        <v>258</v>
      </c>
      <c r="BA116" t="s"/>
      <c r="BB116" t="n">
        <v>110662</v>
      </c>
      <c r="BC116" t="n">
        <v>43.615059768262</v>
      </c>
      <c r="BD116" t="n">
        <v>43.615059768262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153</v>
      </c>
    </row>
    <row r="117" spans="1:70">
      <c r="A117" t="s">
        <v>70</v>
      </c>
      <c r="B117" t="s">
        <v>71</v>
      </c>
      <c r="C117" t="s">
        <v>132</v>
      </c>
      <c r="D117" t="n">
        <v>2</v>
      </c>
      <c r="E117" t="s">
        <v>257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94</v>
      </c>
      <c r="L117" t="s">
        <v>77</v>
      </c>
      <c r="M117" t="s"/>
      <c r="N117" t="s">
        <v>78</v>
      </c>
      <c r="O117" t="s">
        <v>79</v>
      </c>
      <c r="P117" t="s">
        <v>257</v>
      </c>
      <c r="Q117" t="s"/>
      <c r="R117" t="s">
        <v>102</v>
      </c>
      <c r="S117" t="s">
        <v>96</v>
      </c>
      <c r="T117" t="s">
        <v>82</v>
      </c>
      <c r="U117" t="s">
        <v>83</v>
      </c>
      <c r="V117" t="s">
        <v>84</v>
      </c>
      <c r="W117" t="s">
        <v>146</v>
      </c>
      <c r="X117" t="s"/>
      <c r="Y117" t="s">
        <v>86</v>
      </c>
      <c r="Z117">
        <f>HYPERLINK("https://hotel-media.eclerx.com/savepage/tk_15468564535057435_sr_362.html","info")</f>
        <v/>
      </c>
      <c r="AA117" t="n">
        <v>-7287451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127</v>
      </c>
      <c r="AQ117" t="s">
        <v>89</v>
      </c>
      <c r="AR117" t="s">
        <v>90</v>
      </c>
      <c r="AS117" t="s"/>
      <c r="AT117" t="s">
        <v>91</v>
      </c>
      <c r="AU117" t="s"/>
      <c r="AV117" t="s"/>
      <c r="AW117" t="s"/>
      <c r="AX117" t="s"/>
      <c r="AY117" t="n">
        <v>7287451</v>
      </c>
      <c r="AZ117" t="s">
        <v>258</v>
      </c>
      <c r="BA117" t="s"/>
      <c r="BB117" t="n">
        <v>110662</v>
      </c>
      <c r="BC117" t="n">
        <v>43.615059768262</v>
      </c>
      <c r="BD117" t="n">
        <v>43.615059768262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153</v>
      </c>
    </row>
    <row r="118" spans="1:70">
      <c r="A118" t="s">
        <v>70</v>
      </c>
      <c r="B118" t="s">
        <v>71</v>
      </c>
      <c r="C118" t="s">
        <v>132</v>
      </c>
      <c r="D118" t="n">
        <v>2</v>
      </c>
      <c r="E118" t="s">
        <v>257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98</v>
      </c>
      <c r="L118" t="s">
        <v>77</v>
      </c>
      <c r="M118" t="s"/>
      <c r="N118" t="s">
        <v>259</v>
      </c>
      <c r="O118" t="s">
        <v>79</v>
      </c>
      <c r="P118" t="s">
        <v>257</v>
      </c>
      <c r="Q118" t="s"/>
      <c r="R118" t="s">
        <v>102</v>
      </c>
      <c r="S118" t="s">
        <v>260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HYPERLINK("https://hotel-media.eclerx.com/savepage/tk_15468564535057435_sr_362.html","info")</f>
        <v/>
      </c>
      <c r="AA118" t="n">
        <v>-7287451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127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7287451</v>
      </c>
      <c r="AZ118" t="s">
        <v>258</v>
      </c>
      <c r="BA118" t="s"/>
      <c r="BB118" t="n">
        <v>110662</v>
      </c>
      <c r="BC118" t="n">
        <v>43.615059768262</v>
      </c>
      <c r="BD118" t="n">
        <v>43.615059768262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153</v>
      </c>
    </row>
    <row r="119" spans="1:70">
      <c r="A119" t="s">
        <v>70</v>
      </c>
      <c r="B119" t="s">
        <v>71</v>
      </c>
      <c r="C119" t="s">
        <v>132</v>
      </c>
      <c r="D119" t="n">
        <v>2</v>
      </c>
      <c r="E119" t="s">
        <v>257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116</v>
      </c>
      <c r="L119" t="s">
        <v>77</v>
      </c>
      <c r="M119" t="s"/>
      <c r="N119" t="s">
        <v>78</v>
      </c>
      <c r="O119" t="s">
        <v>79</v>
      </c>
      <c r="P119" t="s">
        <v>257</v>
      </c>
      <c r="Q119" t="s"/>
      <c r="R119" t="s">
        <v>102</v>
      </c>
      <c r="S119" t="s">
        <v>261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HYPERLINK("https://hotel-media.eclerx.com/savepage/tk_15468564535057435_sr_362.html","info")</f>
        <v/>
      </c>
      <c r="AA119" t="n">
        <v>-7287451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127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7287451</v>
      </c>
      <c r="AZ119" t="s">
        <v>258</v>
      </c>
      <c r="BA119" t="s"/>
      <c r="BB119" t="n">
        <v>110662</v>
      </c>
      <c r="BC119" t="n">
        <v>43.615059768262</v>
      </c>
      <c r="BD119" t="n">
        <v>43.615059768262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132</v>
      </c>
      <c r="D120" t="n">
        <v>2</v>
      </c>
      <c r="E120" t="s">
        <v>257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180</v>
      </c>
      <c r="L120" t="s">
        <v>77</v>
      </c>
      <c r="M120" t="s"/>
      <c r="N120" t="s">
        <v>262</v>
      </c>
      <c r="O120" t="s">
        <v>79</v>
      </c>
      <c r="P120" t="s">
        <v>257</v>
      </c>
      <c r="Q120" t="s"/>
      <c r="R120" t="s">
        <v>102</v>
      </c>
      <c r="S120" t="s">
        <v>263</v>
      </c>
      <c r="T120" t="s">
        <v>82</v>
      </c>
      <c r="U120" t="s">
        <v>83</v>
      </c>
      <c r="V120" t="s">
        <v>84</v>
      </c>
      <c r="W120" t="s">
        <v>146</v>
      </c>
      <c r="X120" t="s"/>
      <c r="Y120" t="s">
        <v>86</v>
      </c>
      <c r="Z120">
        <f>HYPERLINK("https://hotel-media.eclerx.com/savepage/tk_15468564535057435_sr_362.html","info")</f>
        <v/>
      </c>
      <c r="AA120" t="n">
        <v>-7287451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127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7287451</v>
      </c>
      <c r="AZ120" t="s">
        <v>258</v>
      </c>
      <c r="BA120" t="s"/>
      <c r="BB120" t="n">
        <v>110662</v>
      </c>
      <c r="BC120" t="n">
        <v>43.615059768262</v>
      </c>
      <c r="BD120" t="n">
        <v>43.615059768262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132</v>
      </c>
      <c r="D121" t="n">
        <v>2</v>
      </c>
      <c r="E121" t="s">
        <v>257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180</v>
      </c>
      <c r="L121" t="s">
        <v>77</v>
      </c>
      <c r="M121" t="s"/>
      <c r="N121" t="s">
        <v>262</v>
      </c>
      <c r="O121" t="s">
        <v>79</v>
      </c>
      <c r="P121" t="s">
        <v>257</v>
      </c>
      <c r="Q121" t="s"/>
      <c r="R121" t="s">
        <v>102</v>
      </c>
      <c r="S121" t="s">
        <v>263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HYPERLINK("https://hotel-media.eclerx.com/savepage/tk_15468564535057435_sr_362.html","info")</f>
        <v/>
      </c>
      <c r="AA121" t="n">
        <v>-7287451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127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7287451</v>
      </c>
      <c r="AZ121" t="s">
        <v>258</v>
      </c>
      <c r="BA121" t="s"/>
      <c r="BB121" t="n">
        <v>110662</v>
      </c>
      <c r="BC121" t="n">
        <v>43.615059768262</v>
      </c>
      <c r="BD121" t="n">
        <v>43.615059768262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153</v>
      </c>
    </row>
    <row r="122" spans="1:70">
      <c r="A122" t="s">
        <v>70</v>
      </c>
      <c r="B122" t="s">
        <v>71</v>
      </c>
      <c r="C122" t="s">
        <v>132</v>
      </c>
      <c r="D122" t="n">
        <v>2</v>
      </c>
      <c r="E122" t="s">
        <v>257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234</v>
      </c>
      <c r="L122" t="s">
        <v>77</v>
      </c>
      <c r="M122" t="s"/>
      <c r="N122" t="s">
        <v>262</v>
      </c>
      <c r="O122" t="s">
        <v>79</v>
      </c>
      <c r="P122" t="s">
        <v>257</v>
      </c>
      <c r="Q122" t="s"/>
      <c r="R122" t="s">
        <v>102</v>
      </c>
      <c r="S122" t="s">
        <v>264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HYPERLINK("https://hotel-media.eclerx.com/savepage/tk_15468564535057435_sr_362.html","info")</f>
        <v/>
      </c>
      <c r="AA122" t="n">
        <v>-7287451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127</v>
      </c>
      <c r="AQ122" t="s">
        <v>89</v>
      </c>
      <c r="AR122" t="s">
        <v>90</v>
      </c>
      <c r="AS122" t="s"/>
      <c r="AT122" t="s">
        <v>91</v>
      </c>
      <c r="AU122" t="s"/>
      <c r="AV122" t="s"/>
      <c r="AW122" t="s"/>
      <c r="AX122" t="s"/>
      <c r="AY122" t="n">
        <v>7287451</v>
      </c>
      <c r="AZ122" t="s">
        <v>258</v>
      </c>
      <c r="BA122" t="s"/>
      <c r="BB122" t="n">
        <v>110662</v>
      </c>
      <c r="BC122" t="n">
        <v>43.615059768262</v>
      </c>
      <c r="BD122" t="n">
        <v>43.615059768262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153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265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512</v>
      </c>
      <c r="L123" t="s">
        <v>77</v>
      </c>
      <c r="M123" t="s"/>
      <c r="N123" t="s">
        <v>266</v>
      </c>
      <c r="O123" t="s">
        <v>79</v>
      </c>
      <c r="P123" t="s">
        <v>265</v>
      </c>
      <c r="Q123" t="s"/>
      <c r="R123" t="s">
        <v>267</v>
      </c>
      <c r="S123" t="s">
        <v>268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HYPERLINK("https://hotel-media.eclerx.com/savepage/tk_15468566094336274_sr_364.html","info")</f>
        <v/>
      </c>
      <c r="AA123" t="n">
        <v>-2559649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202</v>
      </c>
      <c r="AQ123" t="s">
        <v>89</v>
      </c>
      <c r="AR123" t="s">
        <v>90</v>
      </c>
      <c r="AS123" t="s"/>
      <c r="AT123" t="s">
        <v>91</v>
      </c>
      <c r="AU123" t="s"/>
      <c r="AV123" t="s"/>
      <c r="AW123" t="s"/>
      <c r="AX123" t="s"/>
      <c r="AY123" t="n">
        <v>2559649</v>
      </c>
      <c r="AZ123" t="s">
        <v>269</v>
      </c>
      <c r="BA123" t="s"/>
      <c r="BB123" t="n">
        <v>162136</v>
      </c>
      <c r="BC123" t="n">
        <v>43.137123</v>
      </c>
      <c r="BD123" t="n">
        <v>43.137123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153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265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512</v>
      </c>
      <c r="L124" t="s">
        <v>77</v>
      </c>
      <c r="M124" t="s"/>
      <c r="N124" t="s">
        <v>167</v>
      </c>
      <c r="O124" t="s">
        <v>79</v>
      </c>
      <c r="P124" t="s">
        <v>265</v>
      </c>
      <c r="Q124" t="s"/>
      <c r="R124" t="s">
        <v>267</v>
      </c>
      <c r="S124" t="s">
        <v>268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HYPERLINK("https://hotel-media.eclerx.com/savepage/tk_15468566094336274_sr_364.html","info")</f>
        <v/>
      </c>
      <c r="AA124" t="n">
        <v>-2559649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202</v>
      </c>
      <c r="AQ124" t="s">
        <v>89</v>
      </c>
      <c r="AR124" t="s">
        <v>90</v>
      </c>
      <c r="AS124" t="s"/>
      <c r="AT124" t="s">
        <v>91</v>
      </c>
      <c r="AU124" t="s"/>
      <c r="AV124" t="s"/>
      <c r="AW124" t="s"/>
      <c r="AX124" t="s"/>
      <c r="AY124" t="n">
        <v>2559649</v>
      </c>
      <c r="AZ124" t="s">
        <v>269</v>
      </c>
      <c r="BA124" t="s"/>
      <c r="BB124" t="n">
        <v>162136</v>
      </c>
      <c r="BC124" t="n">
        <v>43.137123</v>
      </c>
      <c r="BD124" t="n">
        <v>43.137123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153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265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604</v>
      </c>
      <c r="L125" t="s">
        <v>77</v>
      </c>
      <c r="M125" t="s"/>
      <c r="N125" t="s">
        <v>266</v>
      </c>
      <c r="O125" t="s">
        <v>79</v>
      </c>
      <c r="P125" t="s">
        <v>265</v>
      </c>
      <c r="Q125" t="s"/>
      <c r="R125" t="s">
        <v>267</v>
      </c>
      <c r="S125" t="s">
        <v>270</v>
      </c>
      <c r="T125" t="s">
        <v>82</v>
      </c>
      <c r="U125" t="s">
        <v>83</v>
      </c>
      <c r="V125" t="s">
        <v>84</v>
      </c>
      <c r="W125" t="s">
        <v>110</v>
      </c>
      <c r="X125" t="s"/>
      <c r="Y125" t="s">
        <v>86</v>
      </c>
      <c r="Z125">
        <f>HYPERLINK("https://hotel-media.eclerx.com/savepage/tk_15468566094336274_sr_364.html","info")</f>
        <v/>
      </c>
      <c r="AA125" t="n">
        <v>-2559649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202</v>
      </c>
      <c r="AQ125" t="s">
        <v>89</v>
      </c>
      <c r="AR125" t="s">
        <v>90</v>
      </c>
      <c r="AS125" t="s"/>
      <c r="AT125" t="s">
        <v>91</v>
      </c>
      <c r="AU125" t="s"/>
      <c r="AV125" t="s"/>
      <c r="AW125" t="s"/>
      <c r="AX125" t="s"/>
      <c r="AY125" t="n">
        <v>2559649</v>
      </c>
      <c r="AZ125" t="s">
        <v>269</v>
      </c>
      <c r="BA125" t="s"/>
      <c r="BB125" t="n">
        <v>162136</v>
      </c>
      <c r="BC125" t="n">
        <v>43.137123</v>
      </c>
      <c r="BD125" t="n">
        <v>43.137123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153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604</v>
      </c>
      <c r="L126" t="s">
        <v>77</v>
      </c>
      <c r="M126" t="s"/>
      <c r="N126" t="s">
        <v>167</v>
      </c>
      <c r="O126" t="s">
        <v>79</v>
      </c>
      <c r="P126" t="s">
        <v>265</v>
      </c>
      <c r="Q126" t="s"/>
      <c r="R126" t="s">
        <v>267</v>
      </c>
      <c r="S126" t="s">
        <v>270</v>
      </c>
      <c r="T126" t="s">
        <v>82</v>
      </c>
      <c r="U126" t="s">
        <v>83</v>
      </c>
      <c r="V126" t="s">
        <v>84</v>
      </c>
      <c r="W126" t="s">
        <v>110</v>
      </c>
      <c r="X126" t="s"/>
      <c r="Y126" t="s">
        <v>86</v>
      </c>
      <c r="Z126">
        <f>HYPERLINK("https://hotel-media.eclerx.com/savepage/tk_15468566094336274_sr_364.html","info")</f>
        <v/>
      </c>
      <c r="AA126" t="n">
        <v>-2559649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202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2559649</v>
      </c>
      <c r="AZ126" t="s">
        <v>269</v>
      </c>
      <c r="BA126" t="s"/>
      <c r="BB126" t="n">
        <v>162136</v>
      </c>
      <c r="BC126" t="n">
        <v>43.137123</v>
      </c>
      <c r="BD126" t="n">
        <v>43.137123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153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265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676</v>
      </c>
      <c r="L127" t="s">
        <v>77</v>
      </c>
      <c r="M127" t="s"/>
      <c r="N127" t="s">
        <v>266</v>
      </c>
      <c r="O127" t="s">
        <v>79</v>
      </c>
      <c r="P127" t="s">
        <v>265</v>
      </c>
      <c r="Q127" t="s"/>
      <c r="R127" t="s">
        <v>267</v>
      </c>
      <c r="S127" t="s">
        <v>271</v>
      </c>
      <c r="T127" t="s">
        <v>82</v>
      </c>
      <c r="U127" t="s">
        <v>83</v>
      </c>
      <c r="V127" t="s">
        <v>84</v>
      </c>
      <c r="W127" t="s">
        <v>115</v>
      </c>
      <c r="X127" t="s"/>
      <c r="Y127" t="s">
        <v>86</v>
      </c>
      <c r="Z127">
        <f>HYPERLINK("https://hotel-media.eclerx.com/savepage/tk_15468566094336274_sr_364.html","info")</f>
        <v/>
      </c>
      <c r="AA127" t="n">
        <v>-2559649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202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2559649</v>
      </c>
      <c r="AZ127" t="s">
        <v>269</v>
      </c>
      <c r="BA127" t="s"/>
      <c r="BB127" t="n">
        <v>162136</v>
      </c>
      <c r="BC127" t="n">
        <v>43.137123</v>
      </c>
      <c r="BD127" t="n">
        <v>43.137123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676</v>
      </c>
      <c r="L128" t="s">
        <v>77</v>
      </c>
      <c r="M128" t="s"/>
      <c r="N128" t="s">
        <v>167</v>
      </c>
      <c r="O128" t="s">
        <v>79</v>
      </c>
      <c r="P128" t="s">
        <v>265</v>
      </c>
      <c r="Q128" t="s"/>
      <c r="R128" t="s">
        <v>267</v>
      </c>
      <c r="S128" t="s">
        <v>271</v>
      </c>
      <c r="T128" t="s">
        <v>82</v>
      </c>
      <c r="U128" t="s">
        <v>83</v>
      </c>
      <c r="V128" t="s">
        <v>84</v>
      </c>
      <c r="W128" t="s">
        <v>115</v>
      </c>
      <c r="X128" t="s"/>
      <c r="Y128" t="s">
        <v>86</v>
      </c>
      <c r="Z128">
        <f>HYPERLINK("https://hotel-media.eclerx.com/savepage/tk_15468566094336274_sr_364.html","info")</f>
        <v/>
      </c>
      <c r="AA128" t="n">
        <v>-2559649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202</v>
      </c>
      <c r="AQ128" t="s">
        <v>89</v>
      </c>
      <c r="AR128" t="s">
        <v>90</v>
      </c>
      <c r="AS128" t="s"/>
      <c r="AT128" t="s">
        <v>91</v>
      </c>
      <c r="AU128" t="s"/>
      <c r="AV128" t="s"/>
      <c r="AW128" t="s"/>
      <c r="AX128" t="s"/>
      <c r="AY128" t="n">
        <v>2559649</v>
      </c>
      <c r="AZ128" t="s">
        <v>269</v>
      </c>
      <c r="BA128" t="s"/>
      <c r="BB128" t="n">
        <v>162136</v>
      </c>
      <c r="BC128" t="n">
        <v>43.137123</v>
      </c>
      <c r="BD128" t="n">
        <v>43.137123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272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121</v>
      </c>
      <c r="L129" t="s">
        <v>77</v>
      </c>
      <c r="M129" t="s"/>
      <c r="N129" t="s">
        <v>78</v>
      </c>
      <c r="O129" t="s">
        <v>79</v>
      </c>
      <c r="P129" t="s">
        <v>272</v>
      </c>
      <c r="Q129" t="s"/>
      <c r="R129" t="s">
        <v>80</v>
      </c>
      <c r="S129" t="s">
        <v>273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HYPERLINK("https://hotel-media.eclerx.com/savepage/tk_1546856595878472_sr_364.html","info")</f>
        <v/>
      </c>
      <c r="AA129" t="n">
        <v>-10087322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194</v>
      </c>
      <c r="AQ129" t="s">
        <v>89</v>
      </c>
      <c r="AR129" t="s">
        <v>90</v>
      </c>
      <c r="AS129" t="s"/>
      <c r="AT129" t="s">
        <v>91</v>
      </c>
      <c r="AU129" t="s"/>
      <c r="AV129" t="s"/>
      <c r="AW129" t="s"/>
      <c r="AX129" t="s"/>
      <c r="AY129" t="n">
        <v>10087322</v>
      </c>
      <c r="AZ129" t="s">
        <v>190</v>
      </c>
      <c r="BA129" t="s"/>
      <c r="BB129" t="n">
        <v>36776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174</v>
      </c>
      <c r="L130" t="s">
        <v>77</v>
      </c>
      <c r="M130" t="s"/>
      <c r="N130" t="s">
        <v>78</v>
      </c>
      <c r="O130" t="s">
        <v>79</v>
      </c>
      <c r="P130" t="s">
        <v>272</v>
      </c>
      <c r="Q130" t="s"/>
      <c r="R130" t="s">
        <v>80</v>
      </c>
      <c r="S130" t="s">
        <v>274</v>
      </c>
      <c r="T130" t="s">
        <v>82</v>
      </c>
      <c r="U130" t="s">
        <v>83</v>
      </c>
      <c r="V130" t="s">
        <v>84</v>
      </c>
      <c r="W130" t="s">
        <v>110</v>
      </c>
      <c r="X130" t="s"/>
      <c r="Y130" t="s">
        <v>86</v>
      </c>
      <c r="Z130">
        <f>HYPERLINK("https://hotel-media.eclerx.com/savepage/tk_1546856595878472_sr_364.html","info")</f>
        <v/>
      </c>
      <c r="AA130" t="n">
        <v>-10087322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194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10087322</v>
      </c>
      <c r="AZ130" t="s">
        <v>190</v>
      </c>
      <c r="BA130" t="s"/>
      <c r="BB130" t="n">
        <v>36776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153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275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57</v>
      </c>
      <c r="L131" t="s">
        <v>77</v>
      </c>
      <c r="M131" t="s"/>
      <c r="N131" t="s">
        <v>138</v>
      </c>
      <c r="O131" t="s">
        <v>79</v>
      </c>
      <c r="P131" t="s">
        <v>275</v>
      </c>
      <c r="Q131" t="s"/>
      <c r="R131" t="s">
        <v>102</v>
      </c>
      <c r="S131" t="s">
        <v>276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HYPERLINK("https://hotel-media.eclerx.com/savepage/tk_15468561819784088_sr_364.html","info")</f>
        <v/>
      </c>
      <c r="AA131" t="n">
        <v>-2443826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8</v>
      </c>
      <c r="AQ131" t="s">
        <v>89</v>
      </c>
      <c r="AR131" t="s">
        <v>140</v>
      </c>
      <c r="AS131" t="s"/>
      <c r="AT131" t="s">
        <v>91</v>
      </c>
      <c r="AU131" t="s"/>
      <c r="AV131" t="s"/>
      <c r="AW131" t="s"/>
      <c r="AX131" t="s"/>
      <c r="AY131" t="n">
        <v>2443826</v>
      </c>
      <c r="AZ131" t="s">
        <v>277</v>
      </c>
      <c r="BA131" t="s"/>
      <c r="BB131" t="n">
        <v>110790</v>
      </c>
      <c r="BC131" t="n">
        <v>44.491128987199</v>
      </c>
      <c r="BD131" t="n">
        <v>44.491128987199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86</v>
      </c>
      <c r="L132" t="s">
        <v>77</v>
      </c>
      <c r="M132" t="s"/>
      <c r="N132" t="s">
        <v>279</v>
      </c>
      <c r="O132" t="s">
        <v>79</v>
      </c>
      <c r="P132" t="s">
        <v>278</v>
      </c>
      <c r="Q132" t="s"/>
      <c r="R132" t="s">
        <v>80</v>
      </c>
      <c r="S132" t="s">
        <v>254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HYPERLINK("https://hotel-media.eclerx.com/savepage/tk_15468562963089797_sr_364.html","info")</f>
        <v/>
      </c>
      <c r="AA132" t="n">
        <v>-5247049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69</v>
      </c>
      <c r="AQ132" t="s">
        <v>89</v>
      </c>
      <c r="AR132" t="s">
        <v>90</v>
      </c>
      <c r="AS132" t="s"/>
      <c r="AT132" t="s">
        <v>91</v>
      </c>
      <c r="AU132" t="s"/>
      <c r="AV132" t="s"/>
      <c r="AW132" t="s"/>
      <c r="AX132" t="s"/>
      <c r="AY132" t="n">
        <v>5247049</v>
      </c>
      <c r="AZ132" t="s">
        <v>280</v>
      </c>
      <c r="BA132" t="s"/>
      <c r="BB132" t="n">
        <v>76499</v>
      </c>
      <c r="BC132" t="n">
        <v>44.5034072</v>
      </c>
      <c r="BD132" t="n">
        <v>44.5034072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90</v>
      </c>
      <c r="L133" t="s">
        <v>77</v>
      </c>
      <c r="M133" t="s"/>
      <c r="N133" t="s">
        <v>138</v>
      </c>
      <c r="O133" t="s">
        <v>79</v>
      </c>
      <c r="P133" t="s">
        <v>278</v>
      </c>
      <c r="Q133" t="s"/>
      <c r="R133" t="s">
        <v>80</v>
      </c>
      <c r="S133" t="s">
        <v>145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HYPERLINK("https://hotel-media.eclerx.com/savepage/tk_15468562963089797_sr_364.html","info")</f>
        <v/>
      </c>
      <c r="AA133" t="n">
        <v>-5247049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69</v>
      </c>
      <c r="AQ133" t="s">
        <v>89</v>
      </c>
      <c r="AR133" t="s">
        <v>140</v>
      </c>
      <c r="AS133" t="s"/>
      <c r="AT133" t="s">
        <v>91</v>
      </c>
      <c r="AU133" t="s"/>
      <c r="AV133" t="s"/>
      <c r="AW133" t="s"/>
      <c r="AX133" t="s"/>
      <c r="AY133" t="n">
        <v>5247049</v>
      </c>
      <c r="AZ133" t="s">
        <v>280</v>
      </c>
      <c r="BA133" t="s"/>
      <c r="BB133" t="n">
        <v>76499</v>
      </c>
      <c r="BC133" t="n">
        <v>44.5034072</v>
      </c>
      <c r="BD133" t="n">
        <v>44.5034072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281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198</v>
      </c>
      <c r="L134" t="s">
        <v>77</v>
      </c>
      <c r="M134" t="s"/>
      <c r="N134" t="s">
        <v>282</v>
      </c>
      <c r="O134" t="s">
        <v>79</v>
      </c>
      <c r="P134" t="s">
        <v>281</v>
      </c>
      <c r="Q134" t="s"/>
      <c r="R134" t="s">
        <v>102</v>
      </c>
      <c r="S134" t="s">
        <v>283</v>
      </c>
      <c r="T134" t="s">
        <v>82</v>
      </c>
      <c r="U134" t="s">
        <v>83</v>
      </c>
      <c r="V134" t="s">
        <v>84</v>
      </c>
      <c r="W134" t="s">
        <v>146</v>
      </c>
      <c r="X134" t="s"/>
      <c r="Y134" t="s">
        <v>86</v>
      </c>
      <c r="Z134">
        <f>HYPERLINK("https://hotel-media.eclerx.com/savepage/tk_15468563543205345_sr_364.html","info")</f>
        <v/>
      </c>
      <c r="AA134" t="n">
        <v>-2444722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94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2444722</v>
      </c>
      <c r="AZ134" t="s">
        <v>284</v>
      </c>
      <c r="BA134" t="s"/>
      <c r="BB134" t="n">
        <v>89556</v>
      </c>
      <c r="BC134" t="n">
        <v>44.670676</v>
      </c>
      <c r="BD134" t="n">
        <v>44.670676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483</v>
      </c>
      <c r="L135" t="s">
        <v>77</v>
      </c>
      <c r="M135" t="s"/>
      <c r="N135" t="s">
        <v>282</v>
      </c>
      <c r="O135" t="s">
        <v>79</v>
      </c>
      <c r="P135" t="s">
        <v>281</v>
      </c>
      <c r="Q135" t="s"/>
      <c r="R135" t="s">
        <v>102</v>
      </c>
      <c r="S135" t="s">
        <v>285</v>
      </c>
      <c r="T135" t="s">
        <v>82</v>
      </c>
      <c r="U135" t="s">
        <v>83</v>
      </c>
      <c r="V135" t="s">
        <v>84</v>
      </c>
      <c r="W135" t="s">
        <v>146</v>
      </c>
      <c r="X135" t="s"/>
      <c r="Y135" t="s">
        <v>86</v>
      </c>
      <c r="Z135">
        <f>HYPERLINK("https://hotel-media.eclerx.com/savepage/tk_15468563543205345_sr_364.html","info")</f>
        <v/>
      </c>
      <c r="AA135" t="n">
        <v>-2444722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94</v>
      </c>
      <c r="AQ135" t="s">
        <v>89</v>
      </c>
      <c r="AR135" t="s">
        <v>90</v>
      </c>
      <c r="AS135" t="s"/>
      <c r="AT135" t="s">
        <v>91</v>
      </c>
      <c r="AU135" t="s"/>
      <c r="AV135" t="s"/>
      <c r="AW135" t="s"/>
      <c r="AX135" t="s"/>
      <c r="AY135" t="n">
        <v>2444722</v>
      </c>
      <c r="AZ135" t="s">
        <v>284</v>
      </c>
      <c r="BA135" t="s"/>
      <c r="BB135" t="n">
        <v>89556</v>
      </c>
      <c r="BC135" t="n">
        <v>44.670676</v>
      </c>
      <c r="BD135" t="n">
        <v>44.670676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281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483</v>
      </c>
      <c r="L136" t="s">
        <v>77</v>
      </c>
      <c r="M136" t="s"/>
      <c r="N136" t="s">
        <v>282</v>
      </c>
      <c r="O136" t="s">
        <v>79</v>
      </c>
      <c r="P136" t="s">
        <v>281</v>
      </c>
      <c r="Q136" t="s"/>
      <c r="R136" t="s">
        <v>102</v>
      </c>
      <c r="S136" t="s">
        <v>285</v>
      </c>
      <c r="T136" t="s">
        <v>82</v>
      </c>
      <c r="U136" t="s">
        <v>83</v>
      </c>
      <c r="V136" t="s">
        <v>84</v>
      </c>
      <c r="W136" t="s">
        <v>146</v>
      </c>
      <c r="X136" t="s"/>
      <c r="Y136" t="s">
        <v>86</v>
      </c>
      <c r="Z136">
        <f>HYPERLINK("https://hotel-media.eclerx.com/savepage/tk_15468563543205345_sr_364.html","info")</f>
        <v/>
      </c>
      <c r="AA136" t="n">
        <v>-2444722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94</v>
      </c>
      <c r="AQ136" t="s">
        <v>89</v>
      </c>
      <c r="AR136" t="s">
        <v>90</v>
      </c>
      <c r="AS136" t="s"/>
      <c r="AT136" t="s">
        <v>91</v>
      </c>
      <c r="AU136" t="s"/>
      <c r="AV136" t="s"/>
      <c r="AW136" t="s"/>
      <c r="AX136" t="s"/>
      <c r="AY136" t="n">
        <v>2444722</v>
      </c>
      <c r="AZ136" t="s">
        <v>284</v>
      </c>
      <c r="BA136" t="s"/>
      <c r="BB136" t="n">
        <v>89556</v>
      </c>
      <c r="BC136" t="n">
        <v>44.670676</v>
      </c>
      <c r="BD136" t="n">
        <v>44.670676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162</v>
      </c>
      <c r="L137" t="s">
        <v>77</v>
      </c>
      <c r="M137" t="s"/>
      <c r="N137" t="s">
        <v>287</v>
      </c>
      <c r="O137" t="s">
        <v>79</v>
      </c>
      <c r="P137" t="s">
        <v>286</v>
      </c>
      <c r="Q137" t="s"/>
      <c r="R137" t="s">
        <v>102</v>
      </c>
      <c r="S137" t="s">
        <v>209</v>
      </c>
      <c r="T137" t="s">
        <v>82</v>
      </c>
      <c r="U137" t="s">
        <v>83</v>
      </c>
      <c r="V137" t="s">
        <v>84</v>
      </c>
      <c r="W137" t="s">
        <v>110</v>
      </c>
      <c r="X137" t="s"/>
      <c r="Y137" t="s">
        <v>86</v>
      </c>
      <c r="Z137">
        <f>HYPERLINK("https://hotel-media.eclerx.com/savepage/tk_15468564048667152_sr_364.html","info")</f>
        <v/>
      </c>
      <c r="AA137" t="n">
        <v>-2312018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104</v>
      </c>
      <c r="AQ137" t="s">
        <v>89</v>
      </c>
      <c r="AR137" t="s">
        <v>288</v>
      </c>
      <c r="AS137" t="s"/>
      <c r="AT137" t="s">
        <v>91</v>
      </c>
      <c r="AU137" t="s"/>
      <c r="AV137" t="s"/>
      <c r="AW137" t="s"/>
      <c r="AX137" t="s"/>
      <c r="AY137" t="n">
        <v>2312018</v>
      </c>
      <c r="AZ137" t="s">
        <v>289</v>
      </c>
      <c r="BA137" t="s"/>
      <c r="BB137" t="n">
        <v>71882</v>
      </c>
      <c r="BC137" t="n">
        <v>44.03397</v>
      </c>
      <c r="BD137" t="n">
        <v>44.03397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168</v>
      </c>
      <c r="L138" t="s">
        <v>77</v>
      </c>
      <c r="M138" t="s"/>
      <c r="N138" t="s">
        <v>287</v>
      </c>
      <c r="O138" t="s">
        <v>79</v>
      </c>
      <c r="P138" t="s">
        <v>286</v>
      </c>
      <c r="Q138" t="s"/>
      <c r="R138" t="s">
        <v>102</v>
      </c>
      <c r="S138" t="s">
        <v>290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HYPERLINK("https://hotel-media.eclerx.com/savepage/tk_15468564048667152_sr_364.html","info")</f>
        <v/>
      </c>
      <c r="AA138" t="n">
        <v>-2312018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104</v>
      </c>
      <c r="AQ138" t="s">
        <v>89</v>
      </c>
      <c r="AR138" t="s">
        <v>288</v>
      </c>
      <c r="AS138" t="s"/>
      <c r="AT138" t="s">
        <v>91</v>
      </c>
      <c r="AU138" t="s"/>
      <c r="AV138" t="s"/>
      <c r="AW138" t="s"/>
      <c r="AX138" t="s"/>
      <c r="AY138" t="n">
        <v>2312018</v>
      </c>
      <c r="AZ138" t="s">
        <v>289</v>
      </c>
      <c r="BA138" t="s"/>
      <c r="BB138" t="n">
        <v>71882</v>
      </c>
      <c r="BC138" t="n">
        <v>44.03397</v>
      </c>
      <c r="BD138" t="n">
        <v>44.03397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180</v>
      </c>
      <c r="L139" t="s">
        <v>77</v>
      </c>
      <c r="M139" t="s"/>
      <c r="N139" t="s">
        <v>291</v>
      </c>
      <c r="O139" t="s">
        <v>79</v>
      </c>
      <c r="P139" t="s">
        <v>286</v>
      </c>
      <c r="Q139" t="s"/>
      <c r="R139" t="s">
        <v>102</v>
      </c>
      <c r="S139" t="s">
        <v>263</v>
      </c>
      <c r="T139" t="s">
        <v>82</v>
      </c>
      <c r="U139" t="s">
        <v>83</v>
      </c>
      <c r="V139" t="s">
        <v>84</v>
      </c>
      <c r="W139" t="s">
        <v>110</v>
      </c>
      <c r="X139" t="s"/>
      <c r="Y139" t="s">
        <v>86</v>
      </c>
      <c r="Z139">
        <f>HYPERLINK("https://hotel-media.eclerx.com/savepage/tk_15468564048667152_sr_364.html","info")</f>
        <v/>
      </c>
      <c r="AA139" t="n">
        <v>-2312018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104</v>
      </c>
      <c r="AQ139" t="s">
        <v>89</v>
      </c>
      <c r="AR139" t="s">
        <v>288</v>
      </c>
      <c r="AS139" t="s"/>
      <c r="AT139" t="s">
        <v>91</v>
      </c>
      <c r="AU139" t="s"/>
      <c r="AV139" t="s"/>
      <c r="AW139" t="s"/>
      <c r="AX139" t="s"/>
      <c r="AY139" t="n">
        <v>2312018</v>
      </c>
      <c r="AZ139" t="s">
        <v>289</v>
      </c>
      <c r="BA139" t="s"/>
      <c r="BB139" t="n">
        <v>71882</v>
      </c>
      <c r="BC139" t="n">
        <v>44.03397</v>
      </c>
      <c r="BD139" t="n">
        <v>44.03397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188</v>
      </c>
      <c r="L140" t="s">
        <v>77</v>
      </c>
      <c r="M140" t="s"/>
      <c r="N140" t="s">
        <v>291</v>
      </c>
      <c r="O140" t="s">
        <v>79</v>
      </c>
      <c r="P140" t="s">
        <v>286</v>
      </c>
      <c r="Q140" t="s"/>
      <c r="R140" t="s">
        <v>102</v>
      </c>
      <c r="S140" t="s">
        <v>292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HYPERLINK("https://hotel-media.eclerx.com/savepage/tk_15468564048667152_sr_364.html","info")</f>
        <v/>
      </c>
      <c r="AA140" t="n">
        <v>-2312018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104</v>
      </c>
      <c r="AQ140" t="s">
        <v>89</v>
      </c>
      <c r="AR140" t="s">
        <v>288</v>
      </c>
      <c r="AS140" t="s"/>
      <c r="AT140" t="s">
        <v>91</v>
      </c>
      <c r="AU140" t="s"/>
      <c r="AV140" t="s"/>
      <c r="AW140" t="s"/>
      <c r="AX140" t="s"/>
      <c r="AY140" t="n">
        <v>2312018</v>
      </c>
      <c r="AZ140" t="s">
        <v>289</v>
      </c>
      <c r="BA140" t="s"/>
      <c r="BB140" t="n">
        <v>71882</v>
      </c>
      <c r="BC140" t="n">
        <v>44.03397</v>
      </c>
      <c r="BD140" t="n">
        <v>44.03397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202</v>
      </c>
      <c r="L141" t="s">
        <v>77</v>
      </c>
      <c r="M141" t="s"/>
      <c r="N141" t="s">
        <v>287</v>
      </c>
      <c r="O141" t="s">
        <v>79</v>
      </c>
      <c r="P141" t="s">
        <v>286</v>
      </c>
      <c r="Q141" t="s"/>
      <c r="R141" t="s">
        <v>102</v>
      </c>
      <c r="S141" t="s">
        <v>293</v>
      </c>
      <c r="T141" t="s">
        <v>82</v>
      </c>
      <c r="U141" t="s">
        <v>83</v>
      </c>
      <c r="V141" t="s">
        <v>84</v>
      </c>
      <c r="W141" t="s">
        <v>115</v>
      </c>
      <c r="X141" t="s"/>
      <c r="Y141" t="s">
        <v>86</v>
      </c>
      <c r="Z141">
        <f>HYPERLINK("https://hotel-media.eclerx.com/savepage/tk_15468564048667152_sr_364.html","info")</f>
        <v/>
      </c>
      <c r="AA141" t="n">
        <v>-2312018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104</v>
      </c>
      <c r="AQ141" t="s">
        <v>89</v>
      </c>
      <c r="AR141" t="s">
        <v>288</v>
      </c>
      <c r="AS141" t="s"/>
      <c r="AT141" t="s">
        <v>91</v>
      </c>
      <c r="AU141" t="s"/>
      <c r="AV141" t="s"/>
      <c r="AW141" t="s"/>
      <c r="AX141" t="s"/>
      <c r="AY141" t="n">
        <v>2312018</v>
      </c>
      <c r="AZ141" t="s">
        <v>289</v>
      </c>
      <c r="BA141" t="s"/>
      <c r="BB141" t="n">
        <v>71882</v>
      </c>
      <c r="BC141" t="n">
        <v>44.03397</v>
      </c>
      <c r="BD141" t="n">
        <v>44.03397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208</v>
      </c>
      <c r="L142" t="s">
        <v>77</v>
      </c>
      <c r="M142" t="s"/>
      <c r="N142" t="s">
        <v>287</v>
      </c>
      <c r="O142" t="s">
        <v>79</v>
      </c>
      <c r="P142" t="s">
        <v>286</v>
      </c>
      <c r="Q142" t="s"/>
      <c r="R142" t="s">
        <v>102</v>
      </c>
      <c r="S142" t="s">
        <v>294</v>
      </c>
      <c r="T142" t="s">
        <v>82</v>
      </c>
      <c r="U142" t="s">
        <v>83</v>
      </c>
      <c r="V142" t="s">
        <v>84</v>
      </c>
      <c r="W142" t="s">
        <v>110</v>
      </c>
      <c r="X142" t="s"/>
      <c r="Y142" t="s">
        <v>86</v>
      </c>
      <c r="Z142">
        <f>HYPERLINK("https://hotel-media.eclerx.com/savepage/tk_15468564048667152_sr_364.html","info")</f>
        <v/>
      </c>
      <c r="AA142" t="n">
        <v>-2312018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104</v>
      </c>
      <c r="AQ142" t="s">
        <v>89</v>
      </c>
      <c r="AR142" t="s">
        <v>288</v>
      </c>
      <c r="AS142" t="s"/>
      <c r="AT142" t="s">
        <v>91</v>
      </c>
      <c r="AU142" t="s"/>
      <c r="AV142" t="s"/>
      <c r="AW142" t="s"/>
      <c r="AX142" t="s"/>
      <c r="AY142" t="n">
        <v>2312018</v>
      </c>
      <c r="AZ142" t="s">
        <v>289</v>
      </c>
      <c r="BA142" t="s"/>
      <c r="BB142" t="n">
        <v>71882</v>
      </c>
      <c r="BC142" t="n">
        <v>44.03397</v>
      </c>
      <c r="BD142" t="n">
        <v>44.03397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222</v>
      </c>
      <c r="L143" t="s">
        <v>77</v>
      </c>
      <c r="M143" t="s"/>
      <c r="N143" t="s">
        <v>291</v>
      </c>
      <c r="O143" t="s">
        <v>79</v>
      </c>
      <c r="P143" t="s">
        <v>286</v>
      </c>
      <c r="Q143" t="s"/>
      <c r="R143" t="s">
        <v>102</v>
      </c>
      <c r="S143" t="s">
        <v>295</v>
      </c>
      <c r="T143" t="s">
        <v>82</v>
      </c>
      <c r="U143" t="s">
        <v>83</v>
      </c>
      <c r="V143" t="s">
        <v>84</v>
      </c>
      <c r="W143" t="s">
        <v>115</v>
      </c>
      <c r="X143" t="s"/>
      <c r="Y143" t="s">
        <v>86</v>
      </c>
      <c r="Z143">
        <f>HYPERLINK("https://hotel-media.eclerx.com/savepage/tk_15468564048667152_sr_364.html","info")</f>
        <v/>
      </c>
      <c r="AA143" t="n">
        <v>-2312018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104</v>
      </c>
      <c r="AQ143" t="s">
        <v>89</v>
      </c>
      <c r="AR143" t="s">
        <v>288</v>
      </c>
      <c r="AS143" t="s"/>
      <c r="AT143" t="s">
        <v>91</v>
      </c>
      <c r="AU143" t="s"/>
      <c r="AV143" t="s"/>
      <c r="AW143" t="s"/>
      <c r="AX143" t="s"/>
      <c r="AY143" t="n">
        <v>2312018</v>
      </c>
      <c r="AZ143" t="s">
        <v>289</v>
      </c>
      <c r="BA143" t="s"/>
      <c r="BB143" t="n">
        <v>71882</v>
      </c>
      <c r="BC143" t="n">
        <v>44.03397</v>
      </c>
      <c r="BD143" t="n">
        <v>44.03397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228</v>
      </c>
      <c r="L144" t="s">
        <v>77</v>
      </c>
      <c r="M144" t="s"/>
      <c r="N144" t="s">
        <v>291</v>
      </c>
      <c r="O144" t="s">
        <v>79</v>
      </c>
      <c r="P144" t="s">
        <v>286</v>
      </c>
      <c r="Q144" t="s"/>
      <c r="R144" t="s">
        <v>102</v>
      </c>
      <c r="S144" t="s">
        <v>296</v>
      </c>
      <c r="T144" t="s">
        <v>82</v>
      </c>
      <c r="U144" t="s">
        <v>83</v>
      </c>
      <c r="V144" t="s">
        <v>84</v>
      </c>
      <c r="W144" t="s">
        <v>110</v>
      </c>
      <c r="X144" t="s"/>
      <c r="Y144" t="s">
        <v>86</v>
      </c>
      <c r="Z144">
        <f>HYPERLINK("https://hotel-media.eclerx.com/savepage/tk_15468564048667152_sr_364.html","info")</f>
        <v/>
      </c>
      <c r="AA144" t="n">
        <v>-2312018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104</v>
      </c>
      <c r="AQ144" t="s">
        <v>89</v>
      </c>
      <c r="AR144" t="s">
        <v>288</v>
      </c>
      <c r="AS144" t="s"/>
      <c r="AT144" t="s">
        <v>91</v>
      </c>
      <c r="AU144" t="s"/>
      <c r="AV144" t="s"/>
      <c r="AW144" t="s"/>
      <c r="AX144" t="s"/>
      <c r="AY144" t="n">
        <v>2312018</v>
      </c>
      <c r="AZ144" t="s">
        <v>289</v>
      </c>
      <c r="BA144" t="s"/>
      <c r="BB144" t="n">
        <v>71882</v>
      </c>
      <c r="BC144" t="n">
        <v>44.03397</v>
      </c>
      <c r="BD144" t="n">
        <v>44.03397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234</v>
      </c>
      <c r="L145" t="s">
        <v>77</v>
      </c>
      <c r="M145" t="s"/>
      <c r="N145" t="s">
        <v>287</v>
      </c>
      <c r="O145" t="s">
        <v>79</v>
      </c>
      <c r="P145" t="s">
        <v>286</v>
      </c>
      <c r="Q145" t="s"/>
      <c r="R145" t="s">
        <v>102</v>
      </c>
      <c r="S145" t="s">
        <v>264</v>
      </c>
      <c r="T145" t="s">
        <v>82</v>
      </c>
      <c r="U145" t="s">
        <v>83</v>
      </c>
      <c r="V145" t="s">
        <v>84</v>
      </c>
      <c r="W145" t="s">
        <v>115</v>
      </c>
      <c r="X145" t="s"/>
      <c r="Y145" t="s">
        <v>86</v>
      </c>
      <c r="Z145">
        <f>HYPERLINK("https://hotel-media.eclerx.com/savepage/tk_15468564048667152_sr_364.html","info")</f>
        <v/>
      </c>
      <c r="AA145" t="n">
        <v>-2312018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104</v>
      </c>
      <c r="AQ145" t="s">
        <v>89</v>
      </c>
      <c r="AR145" t="s">
        <v>288</v>
      </c>
      <c r="AS145" t="s"/>
      <c r="AT145" t="s">
        <v>91</v>
      </c>
      <c r="AU145" t="s"/>
      <c r="AV145" t="s"/>
      <c r="AW145" t="s"/>
      <c r="AX145" t="s"/>
      <c r="AY145" t="n">
        <v>2312018</v>
      </c>
      <c r="AZ145" t="s">
        <v>289</v>
      </c>
      <c r="BA145" t="s"/>
      <c r="BB145" t="n">
        <v>71882</v>
      </c>
      <c r="BC145" t="n">
        <v>44.03397</v>
      </c>
      <c r="BD145" t="n">
        <v>44.03397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286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254</v>
      </c>
      <c r="L146" t="s">
        <v>77</v>
      </c>
      <c r="M146" t="s"/>
      <c r="N146" t="s">
        <v>291</v>
      </c>
      <c r="O146" t="s">
        <v>79</v>
      </c>
      <c r="P146" t="s">
        <v>286</v>
      </c>
      <c r="Q146" t="s"/>
      <c r="R146" t="s">
        <v>102</v>
      </c>
      <c r="S146" t="s">
        <v>297</v>
      </c>
      <c r="T146" t="s">
        <v>82</v>
      </c>
      <c r="U146" t="s">
        <v>83</v>
      </c>
      <c r="V146" t="s">
        <v>84</v>
      </c>
      <c r="W146" t="s">
        <v>115</v>
      </c>
      <c r="X146" t="s"/>
      <c r="Y146" t="s">
        <v>86</v>
      </c>
      <c r="Z146">
        <f>HYPERLINK("https://hotel-media.eclerx.com/savepage/tk_15468564048667152_sr_364.html","info")</f>
        <v/>
      </c>
      <c r="AA146" t="n">
        <v>-2312018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104</v>
      </c>
      <c r="AQ146" t="s">
        <v>89</v>
      </c>
      <c r="AR146" t="s">
        <v>288</v>
      </c>
      <c r="AS146" t="s"/>
      <c r="AT146" t="s">
        <v>91</v>
      </c>
      <c r="AU146" t="s"/>
      <c r="AV146" t="s"/>
      <c r="AW146" t="s"/>
      <c r="AX146" t="s"/>
      <c r="AY146" t="n">
        <v>2312018</v>
      </c>
      <c r="AZ146" t="s">
        <v>289</v>
      </c>
      <c r="BA146" t="s"/>
      <c r="BB146" t="n">
        <v>71882</v>
      </c>
      <c r="BC146" t="n">
        <v>44.03397</v>
      </c>
      <c r="BD146" t="n">
        <v>44.03397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92</v>
      </c>
      <c r="L147" t="s">
        <v>77</v>
      </c>
      <c r="M147" t="s"/>
      <c r="N147" t="s">
        <v>250</v>
      </c>
      <c r="O147" t="s">
        <v>79</v>
      </c>
      <c r="P147" t="s">
        <v>298</v>
      </c>
      <c r="Q147" t="s"/>
      <c r="R147" t="s">
        <v>102</v>
      </c>
      <c r="S147" t="s">
        <v>149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HYPERLINK("https://hotel-media.eclerx.com/savepage/tk_15468563066984756_sr_364.html","info")</f>
        <v/>
      </c>
      <c r="AA147" t="n">
        <v>-10087317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75</v>
      </c>
      <c r="AQ147" t="s">
        <v>89</v>
      </c>
      <c r="AR147" t="s">
        <v>90</v>
      </c>
      <c r="AS147" t="s"/>
      <c r="AT147" t="s">
        <v>91</v>
      </c>
      <c r="AU147" t="s"/>
      <c r="AV147" t="s"/>
      <c r="AW147" t="s"/>
      <c r="AX147" t="s"/>
      <c r="AY147" t="n">
        <v>10087317</v>
      </c>
      <c r="AZ147" t="s">
        <v>299</v>
      </c>
      <c r="BA147" t="s"/>
      <c r="BB147" t="n">
        <v>113270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132</v>
      </c>
      <c r="D148" t="n">
        <v>2</v>
      </c>
      <c r="E148" t="s">
        <v>300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148</v>
      </c>
      <c r="L148" t="s">
        <v>77</v>
      </c>
      <c r="M148" t="s"/>
      <c r="N148" t="s">
        <v>301</v>
      </c>
      <c r="O148" t="s">
        <v>79</v>
      </c>
      <c r="P148" t="s">
        <v>300</v>
      </c>
      <c r="Q148" t="s"/>
      <c r="R148" t="s">
        <v>267</v>
      </c>
      <c r="S148" t="s">
        <v>302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HYPERLINK("https://hotel-media.eclerx.com/savepage/tk_15468562955481443_sr_362.html","info")</f>
        <v/>
      </c>
      <c r="AA148" t="n">
        <v>-3002032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70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3002032</v>
      </c>
      <c r="AZ148" t="s">
        <v>303</v>
      </c>
      <c r="BA148" t="s"/>
      <c r="BB148" t="n">
        <v>50683</v>
      </c>
      <c r="BC148" t="n">
        <v>44.072636039958</v>
      </c>
      <c r="BD148" t="n">
        <v>44.072636039958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132</v>
      </c>
      <c r="D149" t="n">
        <v>2</v>
      </c>
      <c r="E149" t="s">
        <v>300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148</v>
      </c>
      <c r="L149" t="s">
        <v>77</v>
      </c>
      <c r="M149" t="s"/>
      <c r="N149" t="s">
        <v>301</v>
      </c>
      <c r="O149" t="s">
        <v>79</v>
      </c>
      <c r="P149" t="s">
        <v>300</v>
      </c>
      <c r="Q149" t="s"/>
      <c r="R149" t="s">
        <v>267</v>
      </c>
      <c r="S149" t="s">
        <v>302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HYPERLINK("https://hotel-media.eclerx.com/savepage/tk_15468562955481443_sr_362.html","info")</f>
        <v/>
      </c>
      <c r="AA149" t="n">
        <v>-3002032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70</v>
      </c>
      <c r="AQ149" t="s">
        <v>89</v>
      </c>
      <c r="AR149" t="s">
        <v>211</v>
      </c>
      <c r="AS149" t="s"/>
      <c r="AT149" t="s">
        <v>91</v>
      </c>
      <c r="AU149" t="s"/>
      <c r="AV149" t="s"/>
      <c r="AW149" t="s"/>
      <c r="AX149" t="s"/>
      <c r="AY149" t="n">
        <v>3002032</v>
      </c>
      <c r="AZ149" t="s">
        <v>303</v>
      </c>
      <c r="BA149" t="s"/>
      <c r="BB149" t="n">
        <v>50683</v>
      </c>
      <c r="BC149" t="n">
        <v>44.072636039958</v>
      </c>
      <c r="BD149" t="n">
        <v>44.072636039958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132</v>
      </c>
      <c r="D150" t="n">
        <v>2</v>
      </c>
      <c r="E150" t="s">
        <v>300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160</v>
      </c>
      <c r="L150" t="s">
        <v>77</v>
      </c>
      <c r="M150" t="s"/>
      <c r="N150" t="s">
        <v>304</v>
      </c>
      <c r="O150" t="s">
        <v>79</v>
      </c>
      <c r="P150" t="s">
        <v>300</v>
      </c>
      <c r="Q150" t="s"/>
      <c r="R150" t="s">
        <v>267</v>
      </c>
      <c r="S150" t="s">
        <v>305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HYPERLINK("https://hotel-media.eclerx.com/savepage/tk_15468562955481443_sr_362.html","info")</f>
        <v/>
      </c>
      <c r="AA150" t="n">
        <v>-3002032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70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3002032</v>
      </c>
      <c r="AZ150" t="s">
        <v>303</v>
      </c>
      <c r="BA150" t="s"/>
      <c r="BB150" t="n">
        <v>50683</v>
      </c>
      <c r="BC150" t="n">
        <v>44.072636039958</v>
      </c>
      <c r="BD150" t="n">
        <v>44.072636039958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132</v>
      </c>
      <c r="D151" t="n">
        <v>2</v>
      </c>
      <c r="E151" t="s">
        <v>300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160</v>
      </c>
      <c r="L151" t="s">
        <v>77</v>
      </c>
      <c r="M151" t="s"/>
      <c r="N151" t="s">
        <v>304</v>
      </c>
      <c r="O151" t="s">
        <v>79</v>
      </c>
      <c r="P151" t="s">
        <v>300</v>
      </c>
      <c r="Q151" t="s"/>
      <c r="R151" t="s">
        <v>267</v>
      </c>
      <c r="S151" t="s">
        <v>305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HYPERLINK("https://hotel-media.eclerx.com/savepage/tk_15468562955481443_sr_362.html","info")</f>
        <v/>
      </c>
      <c r="AA151" t="n">
        <v>-3002032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70</v>
      </c>
      <c r="AQ151" t="s">
        <v>89</v>
      </c>
      <c r="AR151" t="s">
        <v>211</v>
      </c>
      <c r="AS151" t="s"/>
      <c r="AT151" t="s">
        <v>91</v>
      </c>
      <c r="AU151" t="s"/>
      <c r="AV151" t="s"/>
      <c r="AW151" t="s"/>
      <c r="AX151" t="s"/>
      <c r="AY151" t="n">
        <v>3002032</v>
      </c>
      <c r="AZ151" t="s">
        <v>303</v>
      </c>
      <c r="BA151" t="s"/>
      <c r="BB151" t="n">
        <v>50683</v>
      </c>
      <c r="BC151" t="n">
        <v>44.072636039958</v>
      </c>
      <c r="BD151" t="n">
        <v>44.072636039958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132</v>
      </c>
      <c r="D152" t="n">
        <v>2</v>
      </c>
      <c r="E152" t="s">
        <v>300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194</v>
      </c>
      <c r="L152" t="s">
        <v>77</v>
      </c>
      <c r="M152" t="s"/>
      <c r="N152" t="s">
        <v>306</v>
      </c>
      <c r="O152" t="s">
        <v>79</v>
      </c>
      <c r="P152" t="s">
        <v>300</v>
      </c>
      <c r="Q152" t="s"/>
      <c r="R152" t="s">
        <v>267</v>
      </c>
      <c r="S152" t="s">
        <v>118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HYPERLINK("https://hotel-media.eclerx.com/savepage/tk_15468562955481443_sr_362.html","info")</f>
        <v/>
      </c>
      <c r="AA152" t="n">
        <v>-3002032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70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3002032</v>
      </c>
      <c r="AZ152" t="s">
        <v>303</v>
      </c>
      <c r="BA152" t="s"/>
      <c r="BB152" t="n">
        <v>50683</v>
      </c>
      <c r="BC152" t="n">
        <v>44.072636039958</v>
      </c>
      <c r="BD152" t="n">
        <v>44.072636039958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132</v>
      </c>
      <c r="D153" t="n">
        <v>2</v>
      </c>
      <c r="E153" t="s">
        <v>300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194</v>
      </c>
      <c r="L153" t="s">
        <v>77</v>
      </c>
      <c r="M153" t="s"/>
      <c r="N153" t="s">
        <v>306</v>
      </c>
      <c r="O153" t="s">
        <v>79</v>
      </c>
      <c r="P153" t="s">
        <v>300</v>
      </c>
      <c r="Q153" t="s"/>
      <c r="R153" t="s">
        <v>267</v>
      </c>
      <c r="S153" t="s">
        <v>118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HYPERLINK("https://hotel-media.eclerx.com/savepage/tk_15468562955481443_sr_362.html","info")</f>
        <v/>
      </c>
      <c r="AA153" t="n">
        <v>-3002032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70</v>
      </c>
      <c r="AQ153" t="s">
        <v>89</v>
      </c>
      <c r="AR153" t="s">
        <v>211</v>
      </c>
      <c r="AS153" t="s"/>
      <c r="AT153" t="s">
        <v>91</v>
      </c>
      <c r="AU153" t="s"/>
      <c r="AV153" t="s"/>
      <c r="AW153" t="s"/>
      <c r="AX153" t="s"/>
      <c r="AY153" t="n">
        <v>3002032</v>
      </c>
      <c r="AZ153" t="s">
        <v>303</v>
      </c>
      <c r="BA153" t="s"/>
      <c r="BB153" t="n">
        <v>50683</v>
      </c>
      <c r="BC153" t="n">
        <v>44.072636039958</v>
      </c>
      <c r="BD153" t="n">
        <v>44.072636039958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132</v>
      </c>
      <c r="D154" t="n">
        <v>2</v>
      </c>
      <c r="E154" t="s">
        <v>300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268</v>
      </c>
      <c r="L154" t="s">
        <v>77</v>
      </c>
      <c r="M154" t="s"/>
      <c r="N154" t="s">
        <v>307</v>
      </c>
      <c r="O154" t="s">
        <v>79</v>
      </c>
      <c r="P154" t="s">
        <v>300</v>
      </c>
      <c r="Q154" t="s"/>
      <c r="R154" t="s">
        <v>267</v>
      </c>
      <c r="S154" t="s">
        <v>308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HYPERLINK("https://hotel-media.eclerx.com/savepage/tk_15468562955481443_sr_362.html","info")</f>
        <v/>
      </c>
      <c r="AA154" t="n">
        <v>-3002032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70</v>
      </c>
      <c r="AQ154" t="s">
        <v>89</v>
      </c>
      <c r="AR154" t="s">
        <v>90</v>
      </c>
      <c r="AS154" t="s"/>
      <c r="AT154" t="s">
        <v>91</v>
      </c>
      <c r="AU154" t="s"/>
      <c r="AV154" t="s"/>
      <c r="AW154" t="s"/>
      <c r="AX154" t="s"/>
      <c r="AY154" t="n">
        <v>3002032</v>
      </c>
      <c r="AZ154" t="s">
        <v>303</v>
      </c>
      <c r="BA154" t="s"/>
      <c r="BB154" t="n">
        <v>50683</v>
      </c>
      <c r="BC154" t="n">
        <v>44.072636039958</v>
      </c>
      <c r="BD154" t="n">
        <v>44.072636039958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132</v>
      </c>
      <c r="D155" t="n">
        <v>2</v>
      </c>
      <c r="E155" t="s">
        <v>300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268</v>
      </c>
      <c r="L155" t="s">
        <v>77</v>
      </c>
      <c r="M155" t="s"/>
      <c r="N155" t="s">
        <v>307</v>
      </c>
      <c r="O155" t="s">
        <v>79</v>
      </c>
      <c r="P155" t="s">
        <v>300</v>
      </c>
      <c r="Q155" t="s"/>
      <c r="R155" t="s">
        <v>267</v>
      </c>
      <c r="S155" t="s">
        <v>308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HYPERLINK("https://hotel-media.eclerx.com/savepage/tk_15468562955481443_sr_362.html","info")</f>
        <v/>
      </c>
      <c r="AA155" t="n">
        <v>-3002032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70</v>
      </c>
      <c r="AQ155" t="s">
        <v>89</v>
      </c>
      <c r="AR155" t="s">
        <v>211</v>
      </c>
      <c r="AS155" t="s"/>
      <c r="AT155" t="s">
        <v>91</v>
      </c>
      <c r="AU155" t="s"/>
      <c r="AV155" t="s"/>
      <c r="AW155" t="s"/>
      <c r="AX155" t="s"/>
      <c r="AY155" t="n">
        <v>3002032</v>
      </c>
      <c r="AZ155" t="s">
        <v>303</v>
      </c>
      <c r="BA155" t="s"/>
      <c r="BB155" t="n">
        <v>50683</v>
      </c>
      <c r="BC155" t="n">
        <v>44.072636039958</v>
      </c>
      <c r="BD155" t="n">
        <v>44.072636039958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132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50</v>
      </c>
      <c r="L156" t="s">
        <v>77</v>
      </c>
      <c r="M156" t="s"/>
      <c r="N156" t="s">
        <v>138</v>
      </c>
      <c r="O156" t="s">
        <v>79</v>
      </c>
      <c r="P156" t="s">
        <v>309</v>
      </c>
      <c r="Q156" t="s"/>
      <c r="R156" t="s">
        <v>134</v>
      </c>
      <c r="S156" t="s">
        <v>310</v>
      </c>
      <c r="T156" t="s">
        <v>82</v>
      </c>
      <c r="U156" t="s">
        <v>83</v>
      </c>
      <c r="V156" t="s">
        <v>84</v>
      </c>
      <c r="W156" t="s">
        <v>146</v>
      </c>
      <c r="X156" t="s"/>
      <c r="Y156" t="s">
        <v>86</v>
      </c>
      <c r="Z156">
        <f>HYPERLINK("https://hotel-media.eclerx.com/savepage/tk_15468562268629174_sr_362.html","info")</f>
        <v/>
      </c>
      <c r="AA156" t="n">
        <v>-7287264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36</v>
      </c>
      <c r="AQ156" t="s">
        <v>89</v>
      </c>
      <c r="AR156" t="s">
        <v>140</v>
      </c>
      <c r="AS156" t="s"/>
      <c r="AT156" t="s">
        <v>91</v>
      </c>
      <c r="AU156" t="s"/>
      <c r="AV156" t="s"/>
      <c r="AW156" t="s"/>
      <c r="AX156" t="s"/>
      <c r="AY156" t="n">
        <v>7287264</v>
      </c>
      <c r="AZ156" t="s">
        <v>311</v>
      </c>
      <c r="BA156" t="s"/>
      <c r="BB156" t="n">
        <v>92811</v>
      </c>
      <c r="BC156" t="n">
        <v>44.400887</v>
      </c>
      <c r="BD156" t="n">
        <v>44.400887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132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50</v>
      </c>
      <c r="L157" t="s">
        <v>77</v>
      </c>
      <c r="M157" t="s"/>
      <c r="N157" t="s">
        <v>78</v>
      </c>
      <c r="O157" t="s">
        <v>79</v>
      </c>
      <c r="P157" t="s">
        <v>309</v>
      </c>
      <c r="Q157" t="s"/>
      <c r="R157" t="s">
        <v>134</v>
      </c>
      <c r="S157" t="s">
        <v>310</v>
      </c>
      <c r="T157" t="s">
        <v>82</v>
      </c>
      <c r="U157" t="s">
        <v>83</v>
      </c>
      <c r="V157" t="s">
        <v>84</v>
      </c>
      <c r="W157" t="s">
        <v>146</v>
      </c>
      <c r="X157" t="s"/>
      <c r="Y157" t="s">
        <v>86</v>
      </c>
      <c r="Z157">
        <f>HYPERLINK("https://hotel-media.eclerx.com/savepage/tk_15468562268629174_sr_362.html","info")</f>
        <v/>
      </c>
      <c r="AA157" t="n">
        <v>-7287264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36</v>
      </c>
      <c r="AQ157" t="s">
        <v>89</v>
      </c>
      <c r="AR157" t="s">
        <v>90</v>
      </c>
      <c r="AS157" t="s"/>
      <c r="AT157" t="s">
        <v>91</v>
      </c>
      <c r="AU157" t="s"/>
      <c r="AV157" t="s"/>
      <c r="AW157" t="s"/>
      <c r="AX157" t="s"/>
      <c r="AY157" t="n">
        <v>7287264</v>
      </c>
      <c r="AZ157" t="s">
        <v>311</v>
      </c>
      <c r="BA157" t="s"/>
      <c r="BB157" t="n">
        <v>92811</v>
      </c>
      <c r="BC157" t="n">
        <v>44.400887</v>
      </c>
      <c r="BD157" t="n">
        <v>44.400887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132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50</v>
      </c>
      <c r="L158" t="s">
        <v>77</v>
      </c>
      <c r="M158" t="s"/>
      <c r="N158" t="s">
        <v>78</v>
      </c>
      <c r="O158" t="s">
        <v>79</v>
      </c>
      <c r="P158" t="s">
        <v>309</v>
      </c>
      <c r="Q158" t="s"/>
      <c r="R158" t="s">
        <v>134</v>
      </c>
      <c r="S158" t="s">
        <v>310</v>
      </c>
      <c r="T158" t="s">
        <v>82</v>
      </c>
      <c r="U158" t="s">
        <v>83</v>
      </c>
      <c r="V158" t="s">
        <v>84</v>
      </c>
      <c r="W158" t="s">
        <v>146</v>
      </c>
      <c r="X158" t="s"/>
      <c r="Y158" t="s">
        <v>86</v>
      </c>
      <c r="Z158">
        <f>HYPERLINK("https://hotel-media.eclerx.com/savepage/tk_15468562268629174_sr_362.html","info")</f>
        <v/>
      </c>
      <c r="AA158" t="n">
        <v>-7287264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36</v>
      </c>
      <c r="AQ158" t="s">
        <v>89</v>
      </c>
      <c r="AR158" t="s">
        <v>90</v>
      </c>
      <c r="AS158" t="s"/>
      <c r="AT158" t="s">
        <v>91</v>
      </c>
      <c r="AU158" t="s"/>
      <c r="AV158" t="s"/>
      <c r="AW158" t="s"/>
      <c r="AX158" t="s"/>
      <c r="AY158" t="n">
        <v>7287264</v>
      </c>
      <c r="AZ158" t="s">
        <v>311</v>
      </c>
      <c r="BA158" t="s"/>
      <c r="BB158" t="n">
        <v>92811</v>
      </c>
      <c r="BC158" t="n">
        <v>44.400887</v>
      </c>
      <c r="BD158" t="n">
        <v>44.400887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312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114</v>
      </c>
      <c r="L159" t="s">
        <v>77</v>
      </c>
      <c r="M159" t="s"/>
      <c r="N159" t="s">
        <v>78</v>
      </c>
      <c r="O159" t="s">
        <v>79</v>
      </c>
      <c r="P159" t="s">
        <v>312</v>
      </c>
      <c r="Q159" t="s"/>
      <c r="R159" t="s">
        <v>80</v>
      </c>
      <c r="S159" t="s">
        <v>313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HYPERLINK("https://hotel-media.eclerx.com/savepage/tk_15468566027082772_sr_364.html","info")</f>
        <v/>
      </c>
      <c r="AA159" t="n">
        <v>-10087316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198</v>
      </c>
      <c r="AQ159" t="s">
        <v>89</v>
      </c>
      <c r="AR159" t="s">
        <v>90</v>
      </c>
      <c r="AS159" t="s"/>
      <c r="AT159" t="s">
        <v>91</v>
      </c>
      <c r="AU159" t="s"/>
      <c r="AV159" t="s"/>
      <c r="AW159" t="s"/>
      <c r="AX159" t="s"/>
      <c r="AY159" t="n">
        <v>10087316</v>
      </c>
      <c r="AZ159" t="s">
        <v>314</v>
      </c>
      <c r="BA159" t="s"/>
      <c r="BB159" t="n">
        <v>96659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132</v>
      </c>
      <c r="D160" t="n">
        <v>2</v>
      </c>
      <c r="E160" t="s">
        <v>315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109</v>
      </c>
      <c r="L160" t="s">
        <v>77</v>
      </c>
      <c r="M160" t="s"/>
      <c r="N160" t="s">
        <v>316</v>
      </c>
      <c r="O160" t="s">
        <v>79</v>
      </c>
      <c r="P160" t="s">
        <v>315</v>
      </c>
      <c r="Q160" t="s"/>
      <c r="R160" t="s">
        <v>102</v>
      </c>
      <c r="S160" t="s">
        <v>317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HYPERLINK("https://hotel-media.eclerx.com/savepage/tk_15468561570792835_sr_362.html","info")</f>
        <v/>
      </c>
      <c r="AA160" t="n">
        <v>-5078101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1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5078101</v>
      </c>
      <c r="AZ160" t="s">
        <v>318</v>
      </c>
      <c r="BA160" t="s"/>
      <c r="BB160" t="n">
        <v>184483</v>
      </c>
      <c r="BC160" t="n">
        <v>44.293253508458</v>
      </c>
      <c r="BD160" t="n">
        <v>44.293253508458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132</v>
      </c>
      <c r="D161" t="n">
        <v>2</v>
      </c>
      <c r="E161" t="s">
        <v>315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125</v>
      </c>
      <c r="L161" t="s">
        <v>77</v>
      </c>
      <c r="M161" t="s"/>
      <c r="N161" t="s">
        <v>129</v>
      </c>
      <c r="O161" t="s">
        <v>79</v>
      </c>
      <c r="P161" t="s">
        <v>315</v>
      </c>
      <c r="Q161" t="s"/>
      <c r="R161" t="s">
        <v>102</v>
      </c>
      <c r="S161" t="s">
        <v>319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HYPERLINK("https://hotel-media.eclerx.com/savepage/tk_15468561570792835_sr_362.html","info")</f>
        <v/>
      </c>
      <c r="AA161" t="n">
        <v>-5078101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1</v>
      </c>
      <c r="AQ161" t="s">
        <v>89</v>
      </c>
      <c r="AR161" t="s">
        <v>90</v>
      </c>
      <c r="AS161" t="s"/>
      <c r="AT161" t="s">
        <v>91</v>
      </c>
      <c r="AU161" t="s"/>
      <c r="AV161" t="s"/>
      <c r="AW161" t="s"/>
      <c r="AX161" t="s"/>
      <c r="AY161" t="n">
        <v>5078101</v>
      </c>
      <c r="AZ161" t="s">
        <v>318</v>
      </c>
      <c r="BA161" t="s"/>
      <c r="BB161" t="n">
        <v>184483</v>
      </c>
      <c r="BC161" t="n">
        <v>44.293253508458</v>
      </c>
      <c r="BD161" t="n">
        <v>44.293253508458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132</v>
      </c>
      <c r="D162" t="n">
        <v>2</v>
      </c>
      <c r="E162" t="s">
        <v>320</v>
      </c>
      <c r="F162" t="s"/>
      <c r="G162" t="s">
        <v>74</v>
      </c>
      <c r="H162" t="s">
        <v>75</v>
      </c>
      <c r="I162" t="s"/>
      <c r="J162" t="s">
        <v>76</v>
      </c>
      <c r="K162" t="n">
        <v>103</v>
      </c>
      <c r="L162" t="s">
        <v>77</v>
      </c>
      <c r="M162" t="s"/>
      <c r="N162" t="s">
        <v>138</v>
      </c>
      <c r="O162" t="s">
        <v>79</v>
      </c>
      <c r="P162" t="s">
        <v>320</v>
      </c>
      <c r="Q162" t="s"/>
      <c r="R162" t="s">
        <v>102</v>
      </c>
      <c r="S162" t="s">
        <v>321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HYPERLINK("https://hotel-media.eclerx.com/savepage/tk_1546856385071202_sr_362.html","info")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108</v>
      </c>
      <c r="AQ162" t="s">
        <v>89</v>
      </c>
      <c r="AR162" t="s">
        <v>140</v>
      </c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81495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132</v>
      </c>
      <c r="D163" t="n">
        <v>2</v>
      </c>
      <c r="E163" t="s">
        <v>320</v>
      </c>
      <c r="F163" t="s"/>
      <c r="G163" t="s">
        <v>74</v>
      </c>
      <c r="H163" t="s">
        <v>75</v>
      </c>
      <c r="I163" t="s"/>
      <c r="J163" t="s">
        <v>76</v>
      </c>
      <c r="K163" t="n">
        <v>128</v>
      </c>
      <c r="L163" t="s">
        <v>77</v>
      </c>
      <c r="M163" t="s"/>
      <c r="N163" t="s">
        <v>322</v>
      </c>
      <c r="O163" t="s">
        <v>79</v>
      </c>
      <c r="P163" t="s">
        <v>320</v>
      </c>
      <c r="Q163" t="s"/>
      <c r="R163" t="s">
        <v>102</v>
      </c>
      <c r="S163" t="s">
        <v>323</v>
      </c>
      <c r="T163" t="s">
        <v>82</v>
      </c>
      <c r="U163" t="s">
        <v>83</v>
      </c>
      <c r="V163" t="s">
        <v>84</v>
      </c>
      <c r="W163" t="s">
        <v>146</v>
      </c>
      <c r="X163" t="s"/>
      <c r="Y163" t="s">
        <v>86</v>
      </c>
      <c r="Z163">
        <f>HYPERLINK("https://hotel-media.eclerx.com/savepage/tk_1546856385071202_sr_362.html","info")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108</v>
      </c>
      <c r="AQ163" t="s">
        <v>89</v>
      </c>
      <c r="AR163" t="s">
        <v>104</v>
      </c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81495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132</v>
      </c>
      <c r="D164" t="n">
        <v>2</v>
      </c>
      <c r="E164" t="s">
        <v>320</v>
      </c>
      <c r="F164" t="s"/>
      <c r="G164" t="s">
        <v>74</v>
      </c>
      <c r="H164" t="s">
        <v>75</v>
      </c>
      <c r="I164" t="s"/>
      <c r="J164" t="s">
        <v>76</v>
      </c>
      <c r="K164" t="n">
        <v>136</v>
      </c>
      <c r="L164" t="s">
        <v>77</v>
      </c>
      <c r="M164" t="s"/>
      <c r="N164" t="s">
        <v>324</v>
      </c>
      <c r="O164" t="s">
        <v>79</v>
      </c>
      <c r="P164" t="s">
        <v>320</v>
      </c>
      <c r="Q164" t="s"/>
      <c r="R164" t="s">
        <v>102</v>
      </c>
      <c r="S164" t="s">
        <v>108</v>
      </c>
      <c r="T164" t="s">
        <v>82</v>
      </c>
      <c r="U164" t="s">
        <v>83</v>
      </c>
      <c r="V164" t="s">
        <v>84</v>
      </c>
      <c r="W164" t="s">
        <v>146</v>
      </c>
      <c r="X164" t="s"/>
      <c r="Y164" t="s">
        <v>86</v>
      </c>
      <c r="Z164">
        <f>HYPERLINK("https://hotel-media.eclerx.com/savepage/tk_1546856385071202_sr_362.html","info")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108</v>
      </c>
      <c r="AQ164" t="s">
        <v>89</v>
      </c>
      <c r="AR164" t="s">
        <v>104</v>
      </c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81495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132</v>
      </c>
      <c r="D165" t="n">
        <v>2</v>
      </c>
      <c r="E165" t="s">
        <v>320</v>
      </c>
      <c r="F165" t="s"/>
      <c r="G165" t="s">
        <v>74</v>
      </c>
      <c r="H165" t="s">
        <v>75</v>
      </c>
      <c r="I165" t="s"/>
      <c r="J165" t="s">
        <v>76</v>
      </c>
      <c r="K165" t="n">
        <v>143</v>
      </c>
      <c r="L165" t="s">
        <v>77</v>
      </c>
      <c r="M165" t="s"/>
      <c r="N165" t="s">
        <v>325</v>
      </c>
      <c r="O165" t="s">
        <v>79</v>
      </c>
      <c r="P165" t="s">
        <v>320</v>
      </c>
      <c r="Q165" t="s"/>
      <c r="R165" t="s">
        <v>102</v>
      </c>
      <c r="S165" t="s">
        <v>227</v>
      </c>
      <c r="T165" t="s">
        <v>82</v>
      </c>
      <c r="U165" t="s">
        <v>83</v>
      </c>
      <c r="V165" t="s">
        <v>84</v>
      </c>
      <c r="W165" t="s">
        <v>146</v>
      </c>
      <c r="X165" t="s"/>
      <c r="Y165" t="s">
        <v>86</v>
      </c>
      <c r="Z165">
        <f>HYPERLINK("https://hotel-media.eclerx.com/savepage/tk_1546856385071202_sr_362.html","info")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108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81495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132</v>
      </c>
      <c r="D166" t="n">
        <v>2</v>
      </c>
      <c r="E166" t="s">
        <v>320</v>
      </c>
      <c r="F166" t="s"/>
      <c r="G166" t="s">
        <v>74</v>
      </c>
      <c r="H166" t="s">
        <v>75</v>
      </c>
      <c r="I166" t="s"/>
      <c r="J166" t="s">
        <v>76</v>
      </c>
      <c r="K166" t="n">
        <v>150</v>
      </c>
      <c r="L166" t="s">
        <v>77</v>
      </c>
      <c r="M166" t="s"/>
      <c r="N166" t="s">
        <v>322</v>
      </c>
      <c r="O166" t="s">
        <v>79</v>
      </c>
      <c r="P166" t="s">
        <v>320</v>
      </c>
      <c r="Q166" t="s"/>
      <c r="R166" t="s">
        <v>102</v>
      </c>
      <c r="S166" t="s">
        <v>326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HYPERLINK("https://hotel-media.eclerx.com/savepage/tk_1546856385071202_sr_362.html","info")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108</v>
      </c>
      <c r="AQ166" t="s">
        <v>89</v>
      </c>
      <c r="AR166" t="s">
        <v>104</v>
      </c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81495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132</v>
      </c>
      <c r="D167" t="n">
        <v>2</v>
      </c>
      <c r="E167" t="s">
        <v>320</v>
      </c>
      <c r="F167" t="s"/>
      <c r="G167" t="s">
        <v>74</v>
      </c>
      <c r="H167" t="s">
        <v>75</v>
      </c>
      <c r="I167" t="s"/>
      <c r="J167" t="s">
        <v>76</v>
      </c>
      <c r="K167" t="n">
        <v>158</v>
      </c>
      <c r="L167" t="s">
        <v>77</v>
      </c>
      <c r="M167" t="s"/>
      <c r="N167" t="s">
        <v>324</v>
      </c>
      <c r="O167" t="s">
        <v>79</v>
      </c>
      <c r="P167" t="s">
        <v>320</v>
      </c>
      <c r="Q167" t="s"/>
      <c r="R167" t="s">
        <v>102</v>
      </c>
      <c r="S167" t="s">
        <v>327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HYPERLINK("https://hotel-media.eclerx.com/savepage/tk_1546856385071202_sr_362.html","info")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108</v>
      </c>
      <c r="AQ167" t="s">
        <v>89</v>
      </c>
      <c r="AR167" t="s">
        <v>104</v>
      </c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81495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132</v>
      </c>
      <c r="D168" t="n">
        <v>2</v>
      </c>
      <c r="E168" t="s">
        <v>320</v>
      </c>
      <c r="F168" t="s"/>
      <c r="G168" t="s">
        <v>74</v>
      </c>
      <c r="H168" t="s">
        <v>75</v>
      </c>
      <c r="I168" t="s"/>
      <c r="J168" t="s">
        <v>76</v>
      </c>
      <c r="K168" t="n">
        <v>168</v>
      </c>
      <c r="L168" t="s">
        <v>77</v>
      </c>
      <c r="M168" t="s"/>
      <c r="N168" t="s">
        <v>325</v>
      </c>
      <c r="O168" t="s">
        <v>79</v>
      </c>
      <c r="P168" t="s">
        <v>320</v>
      </c>
      <c r="Q168" t="s"/>
      <c r="R168" t="s">
        <v>102</v>
      </c>
      <c r="S168" t="s">
        <v>290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HYPERLINK("https://hotel-media.eclerx.com/savepage/tk_1546856385071202_sr_362.html","info")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108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81495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132</v>
      </c>
      <c r="D169" t="n">
        <v>2</v>
      </c>
      <c r="E169" t="s">
        <v>228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137</v>
      </c>
      <c r="L169" t="s">
        <v>77</v>
      </c>
      <c r="M169" t="s"/>
      <c r="N169" t="s">
        <v>138</v>
      </c>
      <c r="O169" t="s">
        <v>79</v>
      </c>
      <c r="P169" t="s">
        <v>228</v>
      </c>
      <c r="Q169" t="s"/>
      <c r="R169" t="s">
        <v>102</v>
      </c>
      <c r="S169" t="s">
        <v>225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HYPERLINK("https://hotel-media.eclerx.com/savepage/tk_15468562673381832_sr_362.html","info")</f>
        <v/>
      </c>
      <c r="AA169" t="n">
        <v>-3721242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56</v>
      </c>
      <c r="AQ169" t="s">
        <v>89</v>
      </c>
      <c r="AR169" t="s">
        <v>140</v>
      </c>
      <c r="AS169" t="s"/>
      <c r="AT169" t="s">
        <v>91</v>
      </c>
      <c r="AU169" t="s"/>
      <c r="AV169" t="s"/>
      <c r="AW169" t="s"/>
      <c r="AX169" t="s"/>
      <c r="AY169" t="n">
        <v>3721242</v>
      </c>
      <c r="AZ169" t="s">
        <v>230</v>
      </c>
      <c r="BA169" t="s"/>
      <c r="BB169" t="n">
        <v>111195</v>
      </c>
      <c r="BC169" t="n">
        <v>44.501919897791</v>
      </c>
      <c r="BD169" t="n">
        <v>44.501919897791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132</v>
      </c>
      <c r="D170" t="n">
        <v>2</v>
      </c>
      <c r="E170" t="s">
        <v>228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138</v>
      </c>
      <c r="L170" t="s">
        <v>77</v>
      </c>
      <c r="M170" t="s"/>
      <c r="N170" t="s">
        <v>328</v>
      </c>
      <c r="O170" t="s">
        <v>79</v>
      </c>
      <c r="P170" t="s">
        <v>228</v>
      </c>
      <c r="Q170" t="s"/>
      <c r="R170" t="s">
        <v>102</v>
      </c>
      <c r="S170" t="s">
        <v>329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HYPERLINK("https://hotel-media.eclerx.com/savepage/tk_15468562673381832_sr_362.html","info")</f>
        <v/>
      </c>
      <c r="AA170" t="n">
        <v>-3721242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56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3721242</v>
      </c>
      <c r="AZ170" t="s">
        <v>230</v>
      </c>
      <c r="BA170" t="s"/>
      <c r="BB170" t="n">
        <v>111195</v>
      </c>
      <c r="BC170" t="n">
        <v>44.501919897791</v>
      </c>
      <c r="BD170" t="n">
        <v>44.501919897791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132</v>
      </c>
      <c r="D171" t="n">
        <v>2</v>
      </c>
      <c r="E171" t="s">
        <v>228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586</v>
      </c>
      <c r="L171" t="s">
        <v>77</v>
      </c>
      <c r="M171" t="s"/>
      <c r="N171" t="s">
        <v>233</v>
      </c>
      <c r="O171" t="s">
        <v>79</v>
      </c>
      <c r="P171" t="s">
        <v>228</v>
      </c>
      <c r="Q171" t="s"/>
      <c r="R171" t="s">
        <v>102</v>
      </c>
      <c r="S171" t="s">
        <v>330</v>
      </c>
      <c r="T171" t="s">
        <v>82</v>
      </c>
      <c r="U171" t="s">
        <v>83</v>
      </c>
      <c r="V171" t="s">
        <v>84</v>
      </c>
      <c r="W171" t="s">
        <v>146</v>
      </c>
      <c r="X171" t="s"/>
      <c r="Y171" t="s">
        <v>86</v>
      </c>
      <c r="Z171">
        <f>HYPERLINK("https://hotel-media.eclerx.com/savepage/tk_15468562673381832_sr_362.html","info")</f>
        <v/>
      </c>
      <c r="AA171" t="n">
        <v>-3721242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56</v>
      </c>
      <c r="AQ171" t="s">
        <v>89</v>
      </c>
      <c r="AR171" t="s">
        <v>140</v>
      </c>
      <c r="AS171" t="s"/>
      <c r="AT171" t="s">
        <v>91</v>
      </c>
      <c r="AU171" t="s"/>
      <c r="AV171" t="s"/>
      <c r="AW171" t="s"/>
      <c r="AX171" t="s"/>
      <c r="AY171" t="n">
        <v>3721242</v>
      </c>
      <c r="AZ171" t="s">
        <v>230</v>
      </c>
      <c r="BA171" t="s"/>
      <c r="BB171" t="n">
        <v>111195</v>
      </c>
      <c r="BC171" t="n">
        <v>44.501919897791</v>
      </c>
      <c r="BD171" t="n">
        <v>44.501919897791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132</v>
      </c>
      <c r="D172" t="n">
        <v>2</v>
      </c>
      <c r="E172" t="s">
        <v>228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620</v>
      </c>
      <c r="L172" t="s">
        <v>77</v>
      </c>
      <c r="M172" t="s"/>
      <c r="N172" t="s">
        <v>233</v>
      </c>
      <c r="O172" t="s">
        <v>79</v>
      </c>
      <c r="P172" t="s">
        <v>228</v>
      </c>
      <c r="Q172" t="s"/>
      <c r="R172" t="s">
        <v>102</v>
      </c>
      <c r="S172" t="s">
        <v>331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HYPERLINK("https://hotel-media.eclerx.com/savepage/tk_15468562673381832_sr_362.html","info")</f>
        <v/>
      </c>
      <c r="AA172" t="n">
        <v>-3721242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56</v>
      </c>
      <c r="AQ172" t="s">
        <v>89</v>
      </c>
      <c r="AR172" t="s">
        <v>140</v>
      </c>
      <c r="AS172" t="s"/>
      <c r="AT172" t="s">
        <v>91</v>
      </c>
      <c r="AU172" t="s"/>
      <c r="AV172" t="s"/>
      <c r="AW172" t="s"/>
      <c r="AX172" t="s"/>
      <c r="AY172" t="n">
        <v>3721242</v>
      </c>
      <c r="AZ172" t="s">
        <v>230</v>
      </c>
      <c r="BA172" t="s"/>
      <c r="BB172" t="n">
        <v>111195</v>
      </c>
      <c r="BC172" t="n">
        <v>44.501919897791</v>
      </c>
      <c r="BD172" t="n">
        <v>44.501919897791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132</v>
      </c>
      <c r="D173" t="n">
        <v>2</v>
      </c>
      <c r="E173" t="s">
        <v>228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1017</v>
      </c>
      <c r="L173" t="s">
        <v>77</v>
      </c>
      <c r="M173" t="s"/>
      <c r="N173" t="s">
        <v>243</v>
      </c>
      <c r="O173" t="s">
        <v>79</v>
      </c>
      <c r="P173" t="s">
        <v>228</v>
      </c>
      <c r="Q173" t="s"/>
      <c r="R173" t="s">
        <v>102</v>
      </c>
      <c r="S173" t="s">
        <v>240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HYPERLINK("https://hotel-media.eclerx.com/savepage/tk_15468562673381832_sr_362.html","info")</f>
        <v/>
      </c>
      <c r="AA173" t="n">
        <v>-3721242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56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3721242</v>
      </c>
      <c r="AZ173" t="s">
        <v>230</v>
      </c>
      <c r="BA173" t="s"/>
      <c r="BB173" t="n">
        <v>111195</v>
      </c>
      <c r="BC173" t="n">
        <v>44.501919897791</v>
      </c>
      <c r="BD173" t="n">
        <v>44.501919897791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132</v>
      </c>
      <c r="D174" t="n">
        <v>2</v>
      </c>
      <c r="E174" t="s">
        <v>228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1017</v>
      </c>
      <c r="L174" t="s">
        <v>77</v>
      </c>
      <c r="M174" t="s"/>
      <c r="N174" t="s">
        <v>242</v>
      </c>
      <c r="O174" t="s">
        <v>79</v>
      </c>
      <c r="P174" t="s">
        <v>228</v>
      </c>
      <c r="Q174" t="s"/>
      <c r="R174" t="s">
        <v>102</v>
      </c>
      <c r="S174" t="s">
        <v>240</v>
      </c>
      <c r="T174" t="s">
        <v>82</v>
      </c>
      <c r="U174" t="s">
        <v>83</v>
      </c>
      <c r="V174" t="s">
        <v>84</v>
      </c>
      <c r="W174" t="s">
        <v>146</v>
      </c>
      <c r="X174" t="s"/>
      <c r="Y174" t="s">
        <v>86</v>
      </c>
      <c r="Z174">
        <f>HYPERLINK("https://hotel-media.eclerx.com/savepage/tk_15468562673381832_sr_362.html","info")</f>
        <v/>
      </c>
      <c r="AA174" t="n">
        <v>-3721242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56</v>
      </c>
      <c r="AQ174" t="s">
        <v>89</v>
      </c>
      <c r="AR174" t="s">
        <v>90</v>
      </c>
      <c r="AS174" t="s"/>
      <c r="AT174" t="s">
        <v>91</v>
      </c>
      <c r="AU174" t="s"/>
      <c r="AV174" t="s"/>
      <c r="AW174" t="s"/>
      <c r="AX174" t="s"/>
      <c r="AY174" t="n">
        <v>3721242</v>
      </c>
      <c r="AZ174" t="s">
        <v>230</v>
      </c>
      <c r="BA174" t="s"/>
      <c r="BB174" t="n">
        <v>111195</v>
      </c>
      <c r="BC174" t="n">
        <v>44.501919897791</v>
      </c>
      <c r="BD174" t="n">
        <v>44.501919897791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132</v>
      </c>
      <c r="D175" t="n">
        <v>2</v>
      </c>
      <c r="E175" t="s">
        <v>228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1017</v>
      </c>
      <c r="L175" t="s">
        <v>77</v>
      </c>
      <c r="M175" t="s"/>
      <c r="N175" t="s">
        <v>242</v>
      </c>
      <c r="O175" t="s">
        <v>79</v>
      </c>
      <c r="P175" t="s">
        <v>228</v>
      </c>
      <c r="Q175" t="s"/>
      <c r="R175" t="s">
        <v>102</v>
      </c>
      <c r="S175" t="s">
        <v>240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HYPERLINK("https://hotel-media.eclerx.com/savepage/tk_15468562673381832_sr_362.html","info")</f>
        <v/>
      </c>
      <c r="AA175" t="n">
        <v>-3721242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56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3721242</v>
      </c>
      <c r="AZ175" t="s">
        <v>230</v>
      </c>
      <c r="BA175" t="s"/>
      <c r="BB175" t="n">
        <v>111195</v>
      </c>
      <c r="BC175" t="n">
        <v>44.501919897791</v>
      </c>
      <c r="BD175" t="n">
        <v>44.501919897791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132</v>
      </c>
      <c r="D176" t="n">
        <v>2</v>
      </c>
      <c r="E176" t="s">
        <v>228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1017</v>
      </c>
      <c r="L176" t="s">
        <v>77</v>
      </c>
      <c r="M176" t="s"/>
      <c r="N176" t="s">
        <v>243</v>
      </c>
      <c r="O176" t="s">
        <v>79</v>
      </c>
      <c r="P176" t="s">
        <v>228</v>
      </c>
      <c r="Q176" t="s"/>
      <c r="R176" t="s">
        <v>102</v>
      </c>
      <c r="S176" t="s">
        <v>240</v>
      </c>
      <c r="T176" t="s">
        <v>82</v>
      </c>
      <c r="U176" t="s">
        <v>83</v>
      </c>
      <c r="V176" t="s">
        <v>84</v>
      </c>
      <c r="W176" t="s">
        <v>146</v>
      </c>
      <c r="X176" t="s"/>
      <c r="Y176" t="s">
        <v>86</v>
      </c>
      <c r="Z176">
        <f>HYPERLINK("https://hotel-media.eclerx.com/savepage/tk_15468562673381832_sr_362.html","info")</f>
        <v/>
      </c>
      <c r="AA176" t="n">
        <v>-3721242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56</v>
      </c>
      <c r="AQ176" t="s">
        <v>89</v>
      </c>
      <c r="AR176" t="s">
        <v>90</v>
      </c>
      <c r="AS176" t="s"/>
      <c r="AT176" t="s">
        <v>91</v>
      </c>
      <c r="AU176" t="s"/>
      <c r="AV176" t="s"/>
      <c r="AW176" t="s"/>
      <c r="AX176" t="s"/>
      <c r="AY176" t="n">
        <v>3721242</v>
      </c>
      <c r="AZ176" t="s">
        <v>230</v>
      </c>
      <c r="BA176" t="s"/>
      <c r="BB176" t="n">
        <v>111195</v>
      </c>
      <c r="BC176" t="n">
        <v>44.501919897791</v>
      </c>
      <c r="BD176" t="n">
        <v>44.501919897791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132</v>
      </c>
      <c r="D177" t="n">
        <v>2</v>
      </c>
      <c r="E177" t="s">
        <v>228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1017</v>
      </c>
      <c r="L177" t="s">
        <v>77</v>
      </c>
      <c r="M177" t="s"/>
      <c r="N177" t="s">
        <v>239</v>
      </c>
      <c r="O177" t="s">
        <v>79</v>
      </c>
      <c r="P177" t="s">
        <v>228</v>
      </c>
      <c r="Q177" t="s"/>
      <c r="R177" t="s">
        <v>102</v>
      </c>
      <c r="S177" t="s">
        <v>240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HYPERLINK("https://hotel-media.eclerx.com/savepage/tk_15468562673381832_sr_362.html","info")</f>
        <v/>
      </c>
      <c r="AA177" t="n">
        <v>-3721242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56</v>
      </c>
      <c r="AQ177" t="s">
        <v>89</v>
      </c>
      <c r="AR177" t="s">
        <v>90</v>
      </c>
      <c r="AS177" t="s"/>
      <c r="AT177" t="s">
        <v>91</v>
      </c>
      <c r="AU177" t="s"/>
      <c r="AV177" t="s"/>
      <c r="AW177" t="s"/>
      <c r="AX177" t="s"/>
      <c r="AY177" t="n">
        <v>3721242</v>
      </c>
      <c r="AZ177" t="s">
        <v>230</v>
      </c>
      <c r="BA177" t="s"/>
      <c r="BB177" t="n">
        <v>111195</v>
      </c>
      <c r="BC177" t="n">
        <v>44.501919897791</v>
      </c>
      <c r="BD177" t="n">
        <v>44.501919897791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132</v>
      </c>
      <c r="D178" t="n">
        <v>2</v>
      </c>
      <c r="E178" t="s">
        <v>228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1017</v>
      </c>
      <c r="L178" t="s">
        <v>77</v>
      </c>
      <c r="M178" t="s"/>
      <c r="N178" t="s">
        <v>239</v>
      </c>
      <c r="O178" t="s">
        <v>79</v>
      </c>
      <c r="P178" t="s">
        <v>228</v>
      </c>
      <c r="Q178" t="s"/>
      <c r="R178" t="s">
        <v>102</v>
      </c>
      <c r="S178" t="s">
        <v>240</v>
      </c>
      <c r="T178" t="s">
        <v>82</v>
      </c>
      <c r="U178" t="s">
        <v>83</v>
      </c>
      <c r="V178" t="s">
        <v>84</v>
      </c>
      <c r="W178" t="s">
        <v>146</v>
      </c>
      <c r="X178" t="s"/>
      <c r="Y178" t="s">
        <v>86</v>
      </c>
      <c r="Z178">
        <f>HYPERLINK("https://hotel-media.eclerx.com/savepage/tk_15468562673381832_sr_362.html","info")</f>
        <v/>
      </c>
      <c r="AA178" t="n">
        <v>-3721242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56</v>
      </c>
      <c r="AQ178" t="s">
        <v>89</v>
      </c>
      <c r="AR178" t="s">
        <v>90</v>
      </c>
      <c r="AS178" t="s"/>
      <c r="AT178" t="s">
        <v>91</v>
      </c>
      <c r="AU178" t="s"/>
      <c r="AV178" t="s"/>
      <c r="AW178" t="s"/>
      <c r="AX178" t="s"/>
      <c r="AY178" t="n">
        <v>3721242</v>
      </c>
      <c r="AZ178" t="s">
        <v>230</v>
      </c>
      <c r="BA178" t="s"/>
      <c r="BB178" t="n">
        <v>111195</v>
      </c>
      <c r="BC178" t="n">
        <v>44.501919897791</v>
      </c>
      <c r="BD178" t="n">
        <v>44.501919897791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132</v>
      </c>
      <c r="D179" t="n">
        <v>2</v>
      </c>
      <c r="E179" t="s">
        <v>228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1017</v>
      </c>
      <c r="L179" t="s">
        <v>77</v>
      </c>
      <c r="M179" t="s"/>
      <c r="N179" t="s">
        <v>241</v>
      </c>
      <c r="O179" t="s">
        <v>79</v>
      </c>
      <c r="P179" t="s">
        <v>228</v>
      </c>
      <c r="Q179" t="s"/>
      <c r="R179" t="s">
        <v>102</v>
      </c>
      <c r="S179" t="s">
        <v>240</v>
      </c>
      <c r="T179" t="s">
        <v>82</v>
      </c>
      <c r="U179" t="s">
        <v>83</v>
      </c>
      <c r="V179" t="s">
        <v>84</v>
      </c>
      <c r="W179" t="s">
        <v>146</v>
      </c>
      <c r="X179" t="s"/>
      <c r="Y179" t="s">
        <v>86</v>
      </c>
      <c r="Z179">
        <f>HYPERLINK("https://hotel-media.eclerx.com/savepage/tk_15468562673381832_sr_362.html","info")</f>
        <v/>
      </c>
      <c r="AA179" t="n">
        <v>-3721242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56</v>
      </c>
      <c r="AQ179" t="s">
        <v>89</v>
      </c>
      <c r="AR179" t="s">
        <v>90</v>
      </c>
      <c r="AS179" t="s"/>
      <c r="AT179" t="s">
        <v>91</v>
      </c>
      <c r="AU179" t="s"/>
      <c r="AV179" t="s"/>
      <c r="AW179" t="s"/>
      <c r="AX179" t="s"/>
      <c r="AY179" t="n">
        <v>3721242</v>
      </c>
      <c r="AZ179" t="s">
        <v>230</v>
      </c>
      <c r="BA179" t="s"/>
      <c r="BB179" t="n">
        <v>111195</v>
      </c>
      <c r="BC179" t="n">
        <v>44.501919897791</v>
      </c>
      <c r="BD179" t="n">
        <v>44.501919897791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132</v>
      </c>
      <c r="D180" t="n">
        <v>2</v>
      </c>
      <c r="E180" t="s">
        <v>228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1017</v>
      </c>
      <c r="L180" t="s">
        <v>77</v>
      </c>
      <c r="M180" t="s"/>
      <c r="N180" t="s">
        <v>241</v>
      </c>
      <c r="O180" t="s">
        <v>79</v>
      </c>
      <c r="P180" t="s">
        <v>228</v>
      </c>
      <c r="Q180" t="s"/>
      <c r="R180" t="s">
        <v>102</v>
      </c>
      <c r="S180" t="s">
        <v>240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HYPERLINK("https://hotel-media.eclerx.com/savepage/tk_15468562673381832_sr_362.html","info")</f>
        <v/>
      </c>
      <c r="AA180" t="n">
        <v>-3721242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56</v>
      </c>
      <c r="AQ180" t="s">
        <v>89</v>
      </c>
      <c r="AR180" t="s">
        <v>90</v>
      </c>
      <c r="AS180" t="s"/>
      <c r="AT180" t="s">
        <v>91</v>
      </c>
      <c r="AU180" t="s"/>
      <c r="AV180" t="s"/>
      <c r="AW180" t="s"/>
      <c r="AX180" t="s"/>
      <c r="AY180" t="n">
        <v>3721242</v>
      </c>
      <c r="AZ180" t="s">
        <v>230</v>
      </c>
      <c r="BA180" t="s"/>
      <c r="BB180" t="n">
        <v>111195</v>
      </c>
      <c r="BC180" t="n">
        <v>44.501919897791</v>
      </c>
      <c r="BD180" t="n">
        <v>44.501919897791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332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187</v>
      </c>
      <c r="L181" t="s">
        <v>77</v>
      </c>
      <c r="M181" t="s"/>
      <c r="N181" t="s">
        <v>333</v>
      </c>
      <c r="O181" t="s">
        <v>79</v>
      </c>
      <c r="P181" t="s">
        <v>332</v>
      </c>
      <c r="Q181" t="s"/>
      <c r="R181" t="s">
        <v>102</v>
      </c>
      <c r="S181" t="s">
        <v>193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HYPERLINK("https://hotel-media.eclerx.com/savepage/tk_15468565258252923_sr_364.html","info")</f>
        <v/>
      </c>
      <c r="AA181" t="n">
        <v>-10087323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158</v>
      </c>
      <c r="AQ181" t="s">
        <v>89</v>
      </c>
      <c r="AR181" t="s">
        <v>90</v>
      </c>
      <c r="AS181" t="s"/>
      <c r="AT181" t="s">
        <v>91</v>
      </c>
      <c r="AU181" t="s"/>
      <c r="AV181" t="s"/>
      <c r="AW181" t="s"/>
      <c r="AX181" t="s"/>
      <c r="AY181" t="n">
        <v>10087323</v>
      </c>
      <c r="AZ181" t="s">
        <v>334</v>
      </c>
      <c r="BA181" t="s"/>
      <c r="BB181" t="n">
        <v>109070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132</v>
      </c>
      <c r="D182" t="n">
        <v>2</v>
      </c>
      <c r="E182" t="s">
        <v>335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82</v>
      </c>
      <c r="L182" t="s">
        <v>77</v>
      </c>
      <c r="M182" t="s"/>
      <c r="N182" t="s">
        <v>78</v>
      </c>
      <c r="O182" t="s">
        <v>79</v>
      </c>
      <c r="P182" t="s">
        <v>335</v>
      </c>
      <c r="Q182" t="s"/>
      <c r="R182" t="s">
        <v>80</v>
      </c>
      <c r="S182" t="s">
        <v>336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HYPERLINK("https://hotel-media.eclerx.com/savepage/tk_15468563302710726_sr_362.html","info")</f>
        <v/>
      </c>
      <c r="AA182" t="n">
        <v>-3839569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87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3839569</v>
      </c>
      <c r="AZ182" t="s">
        <v>337</v>
      </c>
      <c r="BA182" t="s"/>
      <c r="BB182" t="n">
        <v>108084</v>
      </c>
      <c r="BC182" t="n">
        <v>44.498262</v>
      </c>
      <c r="BD182" t="n">
        <v>44.498262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132</v>
      </c>
      <c r="D183" t="n">
        <v>2</v>
      </c>
      <c r="E183" t="s">
        <v>335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</v>
      </c>
      <c r="L183" t="s">
        <v>77</v>
      </c>
      <c r="M183" t="s"/>
      <c r="N183" t="s">
        <v>138</v>
      </c>
      <c r="O183" t="s">
        <v>79</v>
      </c>
      <c r="P183" t="s">
        <v>335</v>
      </c>
      <c r="Q183" t="s"/>
      <c r="R183" t="s">
        <v>80</v>
      </c>
      <c r="S183" t="s">
        <v>251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HYPERLINK("https://hotel-media.eclerx.com/savepage/tk_15468563302710726_sr_362.html","info")</f>
        <v/>
      </c>
      <c r="AA183" t="n">
        <v>-3839569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87</v>
      </c>
      <c r="AQ183" t="s">
        <v>89</v>
      </c>
      <c r="AR183" t="s">
        <v>140</v>
      </c>
      <c r="AS183" t="s"/>
      <c r="AT183" t="s">
        <v>91</v>
      </c>
      <c r="AU183" t="s"/>
      <c r="AV183" t="s"/>
      <c r="AW183" t="s"/>
      <c r="AX183" t="s"/>
      <c r="AY183" t="n">
        <v>3839569</v>
      </c>
      <c r="AZ183" t="s">
        <v>337</v>
      </c>
      <c r="BA183" t="s"/>
      <c r="BB183" t="n">
        <v>108084</v>
      </c>
      <c r="BC183" t="n">
        <v>44.498262</v>
      </c>
      <c r="BD183" t="n">
        <v>44.498262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338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91</v>
      </c>
      <c r="L184" t="s">
        <v>77</v>
      </c>
      <c r="M184" t="s"/>
      <c r="N184" t="s">
        <v>148</v>
      </c>
      <c r="O184" t="s">
        <v>79</v>
      </c>
      <c r="P184" t="s">
        <v>338</v>
      </c>
      <c r="Q184" t="s"/>
      <c r="R184" t="s">
        <v>80</v>
      </c>
      <c r="S184" t="s">
        <v>127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HYPERLINK("https://hotel-media.eclerx.com/savepage/tk_1546856341634532_sr_364.html","info")</f>
        <v/>
      </c>
      <c r="AA184" t="n">
        <v>-3471908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88</v>
      </c>
      <c r="AQ184" t="s">
        <v>89</v>
      </c>
      <c r="AR184" t="s">
        <v>140</v>
      </c>
      <c r="AS184" t="s"/>
      <c r="AT184" t="s">
        <v>91</v>
      </c>
      <c r="AU184" t="s"/>
      <c r="AV184" t="s"/>
      <c r="AW184" t="s"/>
      <c r="AX184" t="s"/>
      <c r="AY184" t="n">
        <v>3471908</v>
      </c>
      <c r="AZ184" t="s">
        <v>339</v>
      </c>
      <c r="BA184" t="s"/>
      <c r="BB184" t="n">
        <v>76550</v>
      </c>
      <c r="BC184" t="n">
        <v>44.497033372302</v>
      </c>
      <c r="BD184" t="n">
        <v>44.497033372302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338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99</v>
      </c>
      <c r="L185" t="s">
        <v>77</v>
      </c>
      <c r="M185" t="s"/>
      <c r="N185" t="s">
        <v>144</v>
      </c>
      <c r="O185" t="s">
        <v>79</v>
      </c>
      <c r="P185" t="s">
        <v>338</v>
      </c>
      <c r="Q185" t="s"/>
      <c r="R185" t="s">
        <v>80</v>
      </c>
      <c r="S185" t="s">
        <v>340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HYPERLINK("https://hotel-media.eclerx.com/savepage/tk_1546856341634532_sr_364.html","info")</f>
        <v/>
      </c>
      <c r="AA185" t="n">
        <v>-3471908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88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3471908</v>
      </c>
      <c r="AZ185" t="s">
        <v>339</v>
      </c>
      <c r="BA185" t="s"/>
      <c r="BB185" t="n">
        <v>76550</v>
      </c>
      <c r="BC185" t="n">
        <v>44.497033372302</v>
      </c>
      <c r="BD185" t="n">
        <v>44.497033372302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338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118</v>
      </c>
      <c r="L186" t="s">
        <v>77</v>
      </c>
      <c r="M186" t="s"/>
      <c r="N186" t="s">
        <v>250</v>
      </c>
      <c r="O186" t="s">
        <v>79</v>
      </c>
      <c r="P186" t="s">
        <v>338</v>
      </c>
      <c r="Q186" t="s"/>
      <c r="R186" t="s">
        <v>80</v>
      </c>
      <c r="S186" t="s">
        <v>341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HYPERLINK("https://hotel-media.eclerx.com/savepage/tk_1546856341634532_sr_364.html","info")</f>
        <v/>
      </c>
      <c r="AA186" t="n">
        <v>-3471908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88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3471908</v>
      </c>
      <c r="AZ186" t="s">
        <v>339</v>
      </c>
      <c r="BA186" t="s"/>
      <c r="BB186" t="n">
        <v>76550</v>
      </c>
      <c r="BC186" t="n">
        <v>44.497033372302</v>
      </c>
      <c r="BD186" t="n">
        <v>44.497033372302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338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131</v>
      </c>
      <c r="L187" t="s">
        <v>77</v>
      </c>
      <c r="M187" t="s"/>
      <c r="N187" t="s">
        <v>342</v>
      </c>
      <c r="O187" t="s">
        <v>79</v>
      </c>
      <c r="P187" t="s">
        <v>338</v>
      </c>
      <c r="Q187" t="s"/>
      <c r="R187" t="s">
        <v>80</v>
      </c>
      <c r="S187" t="s">
        <v>343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HYPERLINK("https://hotel-media.eclerx.com/savepage/tk_1546856341634532_sr_364.html","info")</f>
        <v/>
      </c>
      <c r="AA187" t="n">
        <v>-3471908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88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3471908</v>
      </c>
      <c r="AZ187" t="s">
        <v>339</v>
      </c>
      <c r="BA187" t="s"/>
      <c r="BB187" t="n">
        <v>76550</v>
      </c>
      <c r="BC187" t="n">
        <v>44.497033372302</v>
      </c>
      <c r="BD187" t="n">
        <v>44.497033372302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344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83</v>
      </c>
      <c r="L188" t="s">
        <v>77</v>
      </c>
      <c r="M188" t="s"/>
      <c r="N188" t="s">
        <v>138</v>
      </c>
      <c r="O188" t="s">
        <v>79</v>
      </c>
      <c r="P188" t="s">
        <v>344</v>
      </c>
      <c r="Q188" t="s"/>
      <c r="R188" t="s">
        <v>102</v>
      </c>
      <c r="S188" t="s">
        <v>345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HYPERLINK("https://hotel-media.eclerx.com/savepage/tk_15468562944201367_sr_364.html","info")</f>
        <v/>
      </c>
      <c r="AA188" t="n">
        <v>-2311997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68</v>
      </c>
      <c r="AQ188" t="s">
        <v>89</v>
      </c>
      <c r="AR188" t="s">
        <v>140</v>
      </c>
      <c r="AS188" t="s"/>
      <c r="AT188" t="s">
        <v>91</v>
      </c>
      <c r="AU188" t="s"/>
      <c r="AV188" t="s"/>
      <c r="AW188" t="s"/>
      <c r="AX188" t="s"/>
      <c r="AY188" t="n">
        <v>2311997</v>
      </c>
      <c r="AZ188" t="s">
        <v>346</v>
      </c>
      <c r="BA188" t="s"/>
      <c r="BB188" t="n">
        <v>108087</v>
      </c>
      <c r="BC188" t="n">
        <v>44.501575</v>
      </c>
      <c r="BD188" t="n">
        <v>44.501575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347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121</v>
      </c>
      <c r="L189" t="s">
        <v>77</v>
      </c>
      <c r="M189" t="s"/>
      <c r="N189" t="s">
        <v>348</v>
      </c>
      <c r="O189" t="s">
        <v>79</v>
      </c>
      <c r="P189" t="s">
        <v>347</v>
      </c>
      <c r="Q189" t="s"/>
      <c r="R189" t="s">
        <v>349</v>
      </c>
      <c r="S189" t="s">
        <v>273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HYPERLINK("https://hotel-media.eclerx.com/savepage/tk_15468562808227632_sr_364.html","info")</f>
        <v/>
      </c>
      <c r="AA189" t="n">
        <v>-8779952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61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8779952</v>
      </c>
      <c r="AZ189" t="s">
        <v>350</v>
      </c>
      <c r="BA189" t="s"/>
      <c r="BB189" t="n">
        <v>100896</v>
      </c>
      <c r="BC189" t="n">
        <v>44.000916561774</v>
      </c>
      <c r="BD189" t="n">
        <v>44.000916561774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74</v>
      </c>
      <c r="L190" t="s">
        <v>77</v>
      </c>
      <c r="M190" t="s"/>
      <c r="N190" t="s">
        <v>352</v>
      </c>
      <c r="O190" t="s">
        <v>79</v>
      </c>
      <c r="P190" t="s">
        <v>351</v>
      </c>
      <c r="Q190" t="s"/>
      <c r="R190" t="s">
        <v>102</v>
      </c>
      <c r="S190" t="s">
        <v>353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HYPERLINK("https://hotel-media.eclerx.com/savepage/tk_15468564837532625_sr_364.html","info")</f>
        <v/>
      </c>
      <c r="AA190" t="n">
        <v>-3516391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137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3516391</v>
      </c>
      <c r="AZ190" t="s">
        <v>354</v>
      </c>
      <c r="BA190" t="s"/>
      <c r="BB190" t="n">
        <v>161314</v>
      </c>
      <c r="BC190" t="n">
        <v>44.473658044179</v>
      </c>
      <c r="BD190" t="n">
        <v>44.473658044179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78</v>
      </c>
      <c r="L191" t="s">
        <v>77</v>
      </c>
      <c r="M191" t="s"/>
      <c r="N191" t="s">
        <v>167</v>
      </c>
      <c r="O191" t="s">
        <v>79</v>
      </c>
      <c r="P191" t="s">
        <v>351</v>
      </c>
      <c r="Q191" t="s"/>
      <c r="R191" t="s">
        <v>102</v>
      </c>
      <c r="S191" t="s">
        <v>355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HYPERLINK("https://hotel-media.eclerx.com/savepage/tk_15468564837532625_sr_364.html","info")</f>
        <v/>
      </c>
      <c r="AA191" t="n">
        <v>-3516391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137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3516391</v>
      </c>
      <c r="AZ191" t="s">
        <v>354</v>
      </c>
      <c r="BA191" t="s"/>
      <c r="BB191" t="n">
        <v>161314</v>
      </c>
      <c r="BC191" t="n">
        <v>44.473658044179</v>
      </c>
      <c r="BD191" t="n">
        <v>44.473658044179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189</v>
      </c>
      <c r="L192" t="s">
        <v>77</v>
      </c>
      <c r="M192" t="s"/>
      <c r="N192" t="s">
        <v>356</v>
      </c>
      <c r="O192" t="s">
        <v>79</v>
      </c>
      <c r="P192" t="s">
        <v>351</v>
      </c>
      <c r="Q192" t="s"/>
      <c r="R192" t="s">
        <v>102</v>
      </c>
      <c r="S192" t="s">
        <v>234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HYPERLINK("https://hotel-media.eclerx.com/savepage/tk_15468564837532625_sr_364.html","info")</f>
        <v/>
      </c>
      <c r="AA192" t="n">
        <v>-3516391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137</v>
      </c>
      <c r="AQ192" t="s">
        <v>89</v>
      </c>
      <c r="AR192" t="s">
        <v>90</v>
      </c>
      <c r="AS192" t="s"/>
      <c r="AT192" t="s">
        <v>91</v>
      </c>
      <c r="AU192" t="s"/>
      <c r="AV192" t="s"/>
      <c r="AW192" t="s"/>
      <c r="AX192" t="s"/>
      <c r="AY192" t="n">
        <v>3516391</v>
      </c>
      <c r="AZ192" t="s">
        <v>354</v>
      </c>
      <c r="BA192" t="s"/>
      <c r="BB192" t="n">
        <v>161314</v>
      </c>
      <c r="BC192" t="n">
        <v>44.473658044179</v>
      </c>
      <c r="BD192" t="n">
        <v>44.473658044179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202</v>
      </c>
      <c r="L193" t="s">
        <v>77</v>
      </c>
      <c r="M193" t="s"/>
      <c r="N193" t="s">
        <v>357</v>
      </c>
      <c r="O193" t="s">
        <v>79</v>
      </c>
      <c r="P193" t="s">
        <v>351</v>
      </c>
      <c r="Q193" t="s"/>
      <c r="R193" t="s">
        <v>102</v>
      </c>
      <c r="S193" t="s">
        <v>293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HYPERLINK("https://hotel-media.eclerx.com/savepage/tk_15468564837532625_sr_364.html","info")</f>
        <v/>
      </c>
      <c r="AA193" t="n">
        <v>-3516391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137</v>
      </c>
      <c r="AQ193" t="s">
        <v>89</v>
      </c>
      <c r="AR193" t="s">
        <v>90</v>
      </c>
      <c r="AS193" t="s"/>
      <c r="AT193" t="s">
        <v>91</v>
      </c>
      <c r="AU193" t="s"/>
      <c r="AV193" t="s"/>
      <c r="AW193" t="s"/>
      <c r="AX193" t="s"/>
      <c r="AY193" t="n">
        <v>3516391</v>
      </c>
      <c r="AZ193" t="s">
        <v>354</v>
      </c>
      <c r="BA193" t="s"/>
      <c r="BB193" t="n">
        <v>161314</v>
      </c>
      <c r="BC193" t="n">
        <v>44.473658044179</v>
      </c>
      <c r="BD193" t="n">
        <v>44.473658044179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132</v>
      </c>
      <c r="D194" t="n">
        <v>2</v>
      </c>
      <c r="E194" t="s">
        <v>358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27</v>
      </c>
      <c r="L194" t="s">
        <v>77</v>
      </c>
      <c r="M194" t="s"/>
      <c r="N194" t="s">
        <v>178</v>
      </c>
      <c r="O194" t="s">
        <v>79</v>
      </c>
      <c r="P194" t="s">
        <v>358</v>
      </c>
      <c r="Q194" t="s"/>
      <c r="R194" t="s">
        <v>80</v>
      </c>
      <c r="S194" t="s">
        <v>359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HYPERLINK("https://hotel-media.eclerx.com/savepage/tk_15468563620839722_sr_362.html","info")</f>
        <v/>
      </c>
      <c r="AA194" t="n">
        <v>-5237400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104</v>
      </c>
      <c r="AQ194" t="s">
        <v>89</v>
      </c>
      <c r="AR194" t="s">
        <v>90</v>
      </c>
      <c r="AS194" t="s"/>
      <c r="AT194" t="s">
        <v>91</v>
      </c>
      <c r="AU194" t="s"/>
      <c r="AV194" t="s"/>
      <c r="AW194" t="s"/>
      <c r="AX194" t="s"/>
      <c r="AY194" t="n">
        <v>5237400</v>
      </c>
      <c r="AZ194" t="s">
        <v>360</v>
      </c>
      <c r="BA194" t="s"/>
      <c r="BB194" t="n">
        <v>116452</v>
      </c>
      <c r="BC194" t="n">
        <v>44.088877742079</v>
      </c>
      <c r="BD194" t="n">
        <v>44.088877742079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132</v>
      </c>
      <c r="D195" t="n">
        <v>2</v>
      </c>
      <c r="E195" t="s">
        <v>358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28</v>
      </c>
      <c r="L195" t="s">
        <v>77</v>
      </c>
      <c r="M195" t="s"/>
      <c r="N195" t="s">
        <v>178</v>
      </c>
      <c r="O195" t="s">
        <v>79</v>
      </c>
      <c r="P195" t="s">
        <v>358</v>
      </c>
      <c r="Q195" t="s"/>
      <c r="R195" t="s">
        <v>80</v>
      </c>
      <c r="S195" t="s">
        <v>361</v>
      </c>
      <c r="T195" t="s">
        <v>82</v>
      </c>
      <c r="U195" t="s">
        <v>83</v>
      </c>
      <c r="V195" t="s">
        <v>84</v>
      </c>
      <c r="W195" t="s">
        <v>146</v>
      </c>
      <c r="X195" t="s"/>
      <c r="Y195" t="s">
        <v>86</v>
      </c>
      <c r="Z195">
        <f>HYPERLINK("https://hotel-media.eclerx.com/savepage/tk_15468563620839722_sr_362.html","info")</f>
        <v/>
      </c>
      <c r="AA195" t="n">
        <v>-5237400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104</v>
      </c>
      <c r="AQ195" t="s">
        <v>89</v>
      </c>
      <c r="AR195" t="s">
        <v>90</v>
      </c>
      <c r="AS195" t="s"/>
      <c r="AT195" t="s">
        <v>91</v>
      </c>
      <c r="AU195" t="s"/>
      <c r="AV195" t="s"/>
      <c r="AW195" t="s"/>
      <c r="AX195" t="s"/>
      <c r="AY195" t="n">
        <v>5237400</v>
      </c>
      <c r="AZ195" t="s">
        <v>360</v>
      </c>
      <c r="BA195" t="s"/>
      <c r="BB195" t="n">
        <v>116452</v>
      </c>
      <c r="BC195" t="n">
        <v>44.088877742079</v>
      </c>
      <c r="BD195" t="n">
        <v>44.088877742079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132</v>
      </c>
      <c r="D196" t="n">
        <v>2</v>
      </c>
      <c r="E196" t="s">
        <v>358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28</v>
      </c>
      <c r="L196" t="s">
        <v>77</v>
      </c>
      <c r="M196" t="s"/>
      <c r="N196" t="s">
        <v>178</v>
      </c>
      <c r="O196" t="s">
        <v>79</v>
      </c>
      <c r="P196" t="s">
        <v>358</v>
      </c>
      <c r="Q196" t="s"/>
      <c r="R196" t="s">
        <v>80</v>
      </c>
      <c r="S196" t="s">
        <v>361</v>
      </c>
      <c r="T196" t="s">
        <v>82</v>
      </c>
      <c r="U196" t="s">
        <v>83</v>
      </c>
      <c r="V196" t="s">
        <v>84</v>
      </c>
      <c r="W196" t="s">
        <v>146</v>
      </c>
      <c r="X196" t="s"/>
      <c r="Y196" t="s">
        <v>86</v>
      </c>
      <c r="Z196">
        <f>HYPERLINK("https://hotel-media.eclerx.com/savepage/tk_15468563620839722_sr_362.html","info")</f>
        <v/>
      </c>
      <c r="AA196" t="n">
        <v>-5237400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104</v>
      </c>
      <c r="AQ196" t="s">
        <v>89</v>
      </c>
      <c r="AR196" t="s">
        <v>90</v>
      </c>
      <c r="AS196" t="s"/>
      <c r="AT196" t="s">
        <v>91</v>
      </c>
      <c r="AU196" t="s"/>
      <c r="AV196" t="s"/>
      <c r="AW196" t="s"/>
      <c r="AX196" t="s"/>
      <c r="AY196" t="n">
        <v>5237400</v>
      </c>
      <c r="AZ196" t="s">
        <v>360</v>
      </c>
      <c r="BA196" t="s"/>
      <c r="BB196" t="n">
        <v>116452</v>
      </c>
      <c r="BC196" t="n">
        <v>44.088877742079</v>
      </c>
      <c r="BD196" t="n">
        <v>44.088877742079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132</v>
      </c>
      <c r="D197" t="n">
        <v>2</v>
      </c>
      <c r="E197" t="s">
        <v>358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30</v>
      </c>
      <c r="L197" t="s">
        <v>77</v>
      </c>
      <c r="M197" t="s"/>
      <c r="N197" t="s">
        <v>178</v>
      </c>
      <c r="O197" t="s">
        <v>79</v>
      </c>
      <c r="P197" t="s">
        <v>358</v>
      </c>
      <c r="Q197" t="s"/>
      <c r="R197" t="s">
        <v>80</v>
      </c>
      <c r="S197" t="s">
        <v>362</v>
      </c>
      <c r="T197" t="s">
        <v>82</v>
      </c>
      <c r="U197" t="s">
        <v>83</v>
      </c>
      <c r="V197" t="s">
        <v>84</v>
      </c>
      <c r="W197" t="s">
        <v>146</v>
      </c>
      <c r="X197" t="s"/>
      <c r="Y197" t="s">
        <v>86</v>
      </c>
      <c r="Z197">
        <f>HYPERLINK("https://hotel-media.eclerx.com/savepage/tk_15468563620839722_sr_362.html","info")</f>
        <v/>
      </c>
      <c r="AA197" t="n">
        <v>-5237400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104</v>
      </c>
      <c r="AQ197" t="s">
        <v>89</v>
      </c>
      <c r="AR197" t="s">
        <v>90</v>
      </c>
      <c r="AS197" t="s"/>
      <c r="AT197" t="s">
        <v>91</v>
      </c>
      <c r="AU197" t="s"/>
      <c r="AV197" t="s"/>
      <c r="AW197" t="s"/>
      <c r="AX197" t="s"/>
      <c r="AY197" t="n">
        <v>5237400</v>
      </c>
      <c r="AZ197" t="s">
        <v>360</v>
      </c>
      <c r="BA197" t="s"/>
      <c r="BB197" t="n">
        <v>116452</v>
      </c>
      <c r="BC197" t="n">
        <v>44.088877742079</v>
      </c>
      <c r="BD197" t="n">
        <v>44.088877742079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132</v>
      </c>
      <c r="D198" t="n">
        <v>2</v>
      </c>
      <c r="E198" t="s">
        <v>358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30</v>
      </c>
      <c r="L198" t="s">
        <v>77</v>
      </c>
      <c r="M198" t="s"/>
      <c r="N198" t="s">
        <v>178</v>
      </c>
      <c r="O198" t="s">
        <v>79</v>
      </c>
      <c r="P198" t="s">
        <v>358</v>
      </c>
      <c r="Q198" t="s"/>
      <c r="R198" t="s">
        <v>80</v>
      </c>
      <c r="S198" t="s">
        <v>362</v>
      </c>
      <c r="T198" t="s">
        <v>82</v>
      </c>
      <c r="U198" t="s">
        <v>83</v>
      </c>
      <c r="V198" t="s">
        <v>84</v>
      </c>
      <c r="W198" t="s">
        <v>146</v>
      </c>
      <c r="X198" t="s"/>
      <c r="Y198" t="s">
        <v>86</v>
      </c>
      <c r="Z198">
        <f>HYPERLINK("https://hotel-media.eclerx.com/savepage/tk_15468563620839722_sr_362.html","info")</f>
        <v/>
      </c>
      <c r="AA198" t="n">
        <v>-5237400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104</v>
      </c>
      <c r="AQ198" t="s">
        <v>89</v>
      </c>
      <c r="AR198" t="s">
        <v>90</v>
      </c>
      <c r="AS198" t="s"/>
      <c r="AT198" t="s">
        <v>91</v>
      </c>
      <c r="AU198" t="s"/>
      <c r="AV198" t="s"/>
      <c r="AW198" t="s"/>
      <c r="AX198" t="s"/>
      <c r="AY198" t="n">
        <v>5237400</v>
      </c>
      <c r="AZ198" t="s">
        <v>360</v>
      </c>
      <c r="BA198" t="s"/>
      <c r="BB198" t="n">
        <v>116452</v>
      </c>
      <c r="BC198" t="n">
        <v>44.088877742079</v>
      </c>
      <c r="BD198" t="n">
        <v>44.088877742079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132</v>
      </c>
      <c r="D199" t="n">
        <v>2</v>
      </c>
      <c r="E199" t="s">
        <v>363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66</v>
      </c>
      <c r="L199" t="s">
        <v>77</v>
      </c>
      <c r="M199" t="s"/>
      <c r="N199" t="s">
        <v>178</v>
      </c>
      <c r="O199" t="s">
        <v>79</v>
      </c>
      <c r="P199" t="s">
        <v>363</v>
      </c>
      <c r="Q199" t="s"/>
      <c r="R199" t="s">
        <v>80</v>
      </c>
      <c r="S199" t="s">
        <v>364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HYPERLINK("https://hotel-media.eclerx.com/savepage/tk_15468563515107992_sr_362.html","info")</f>
        <v/>
      </c>
      <c r="AA199" t="n">
        <v>-3937995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98</v>
      </c>
      <c r="AQ199" t="s">
        <v>89</v>
      </c>
      <c r="AR199" t="s">
        <v>90</v>
      </c>
      <c r="AS199" t="s"/>
      <c r="AT199" t="s">
        <v>91</v>
      </c>
      <c r="AU199" t="s"/>
      <c r="AV199" t="s"/>
      <c r="AW199" t="s"/>
      <c r="AX199" t="s"/>
      <c r="AY199" t="n">
        <v>3937995</v>
      </c>
      <c r="AZ199" t="s">
        <v>365</v>
      </c>
      <c r="BA199" t="s"/>
      <c r="BB199" t="n">
        <v>94614</v>
      </c>
      <c r="BC199" t="n">
        <v>44.067914</v>
      </c>
      <c r="BD199" t="n">
        <v>44.067914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132</v>
      </c>
      <c r="D200" t="n">
        <v>2</v>
      </c>
      <c r="E200" t="s">
        <v>363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76</v>
      </c>
      <c r="L200" t="s">
        <v>77</v>
      </c>
      <c r="M200" t="s"/>
      <c r="N200" t="s">
        <v>366</v>
      </c>
      <c r="O200" t="s">
        <v>79</v>
      </c>
      <c r="P200" t="s">
        <v>363</v>
      </c>
      <c r="Q200" t="s"/>
      <c r="R200" t="s">
        <v>80</v>
      </c>
      <c r="S200" t="s">
        <v>367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HYPERLINK("https://hotel-media.eclerx.com/savepage/tk_15468563515107992_sr_362.html","info")</f>
        <v/>
      </c>
      <c r="AA200" t="n">
        <v>-3937995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98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3937995</v>
      </c>
      <c r="AZ200" t="s">
        <v>365</v>
      </c>
      <c r="BA200" t="s"/>
      <c r="BB200" t="n">
        <v>94614</v>
      </c>
      <c r="BC200" t="n">
        <v>44.067914</v>
      </c>
      <c r="BD200" t="n">
        <v>44.067914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132</v>
      </c>
      <c r="D201" t="n">
        <v>2</v>
      </c>
      <c r="E201" t="s">
        <v>363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76</v>
      </c>
      <c r="L201" t="s">
        <v>77</v>
      </c>
      <c r="M201" t="s"/>
      <c r="N201" t="s">
        <v>368</v>
      </c>
      <c r="O201" t="s">
        <v>79</v>
      </c>
      <c r="P201" t="s">
        <v>363</v>
      </c>
      <c r="Q201" t="s"/>
      <c r="R201" t="s">
        <v>80</v>
      </c>
      <c r="S201" t="s">
        <v>367</v>
      </c>
      <c r="T201" t="s">
        <v>82</v>
      </c>
      <c r="U201" t="s">
        <v>83</v>
      </c>
      <c r="V201" t="s">
        <v>84</v>
      </c>
      <c r="W201" t="s">
        <v>146</v>
      </c>
      <c r="X201" t="s"/>
      <c r="Y201" t="s">
        <v>86</v>
      </c>
      <c r="Z201">
        <f>HYPERLINK("https://hotel-media.eclerx.com/savepage/tk_15468563515107992_sr_362.html","info")</f>
        <v/>
      </c>
      <c r="AA201" t="n">
        <v>-3937995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98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3937995</v>
      </c>
      <c r="AZ201" t="s">
        <v>365</v>
      </c>
      <c r="BA201" t="s"/>
      <c r="BB201" t="n">
        <v>94614</v>
      </c>
      <c r="BC201" t="n">
        <v>44.067914</v>
      </c>
      <c r="BD201" t="n">
        <v>44.067914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369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189</v>
      </c>
      <c r="L202" t="s">
        <v>77</v>
      </c>
      <c r="M202" t="s"/>
      <c r="N202" t="s">
        <v>370</v>
      </c>
      <c r="O202" t="s">
        <v>79</v>
      </c>
      <c r="P202" t="s">
        <v>369</v>
      </c>
      <c r="Q202" t="s"/>
      <c r="R202" t="s">
        <v>102</v>
      </c>
      <c r="S202" t="s">
        <v>234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HYPERLINK("https://hotel-media.eclerx.com/savepage/tk_15468565879009125_sr_364.html","info")</f>
        <v/>
      </c>
      <c r="AA202" t="n">
        <v>-6020005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190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6020005</v>
      </c>
      <c r="AZ202" t="s">
        <v>371</v>
      </c>
      <c r="BA202" t="s"/>
      <c r="BB202" t="n">
        <v>79487</v>
      </c>
      <c r="BC202" t="n">
        <v>43.795033094168</v>
      </c>
      <c r="BD202" t="n">
        <v>43.795033094168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153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369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225</v>
      </c>
      <c r="L203" t="s">
        <v>77</v>
      </c>
      <c r="M203" t="s"/>
      <c r="N203" t="s">
        <v>372</v>
      </c>
      <c r="O203" t="s">
        <v>79</v>
      </c>
      <c r="P203" t="s">
        <v>369</v>
      </c>
      <c r="Q203" t="s"/>
      <c r="R203" t="s">
        <v>102</v>
      </c>
      <c r="S203" t="s">
        <v>373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HYPERLINK("https://hotel-media.eclerx.com/savepage/tk_15468565879009125_sr_364.html","info")</f>
        <v/>
      </c>
      <c r="AA203" t="n">
        <v>-6020005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190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6020005</v>
      </c>
      <c r="AZ203" t="s">
        <v>371</v>
      </c>
      <c r="BA203" t="s"/>
      <c r="BB203" t="n">
        <v>79487</v>
      </c>
      <c r="BC203" t="n">
        <v>43.795033094168</v>
      </c>
      <c r="BD203" t="n">
        <v>43.795033094168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153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369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244</v>
      </c>
      <c r="L204" t="s">
        <v>77</v>
      </c>
      <c r="M204" t="s"/>
      <c r="N204" t="s">
        <v>374</v>
      </c>
      <c r="O204" t="s">
        <v>79</v>
      </c>
      <c r="P204" t="s">
        <v>369</v>
      </c>
      <c r="Q204" t="s"/>
      <c r="R204" t="s">
        <v>102</v>
      </c>
      <c r="S204" t="s">
        <v>375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HYPERLINK("https://hotel-media.eclerx.com/savepage/tk_15468565879009125_sr_364.html","info")</f>
        <v/>
      </c>
      <c r="AA204" t="n">
        <v>-6020005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190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6020005</v>
      </c>
      <c r="AZ204" t="s">
        <v>371</v>
      </c>
      <c r="BA204" t="s"/>
      <c r="BB204" t="n">
        <v>79487</v>
      </c>
      <c r="BC204" t="n">
        <v>43.795033094168</v>
      </c>
      <c r="BD204" t="n">
        <v>43.795033094168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153</v>
      </c>
    </row>
    <row r="205" spans="1:70">
      <c r="A205" t="s">
        <v>70</v>
      </c>
      <c r="B205" t="s">
        <v>71</v>
      </c>
      <c r="C205" t="s">
        <v>132</v>
      </c>
      <c r="D205" t="n">
        <v>2</v>
      </c>
      <c r="E205" t="s">
        <v>376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71</v>
      </c>
      <c r="L205" t="s">
        <v>77</v>
      </c>
      <c r="M205" t="s"/>
      <c r="N205" t="s">
        <v>138</v>
      </c>
      <c r="O205" t="s">
        <v>79</v>
      </c>
      <c r="P205" t="s">
        <v>376</v>
      </c>
      <c r="Q205" t="s"/>
      <c r="R205" t="s">
        <v>377</v>
      </c>
      <c r="S205" t="s">
        <v>142</v>
      </c>
      <c r="T205" t="s">
        <v>82</v>
      </c>
      <c r="U205" t="s">
        <v>83</v>
      </c>
      <c r="V205" t="s">
        <v>84</v>
      </c>
      <c r="W205" t="s">
        <v>146</v>
      </c>
      <c r="X205" t="s"/>
      <c r="Y205" t="s">
        <v>86</v>
      </c>
      <c r="Z205">
        <f>HYPERLINK("https://hotel-media.eclerx.com/savepage/tk_15468564409121957_sr_362.html","info")</f>
        <v/>
      </c>
      <c r="AA205" t="n">
        <v>-8317884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121</v>
      </c>
      <c r="AQ205" t="s">
        <v>89</v>
      </c>
      <c r="AR205" t="s">
        <v>140</v>
      </c>
      <c r="AS205" t="s"/>
      <c r="AT205" t="s">
        <v>91</v>
      </c>
      <c r="AU205" t="s"/>
      <c r="AV205" t="s"/>
      <c r="AW205" t="s"/>
      <c r="AX205" t="s"/>
      <c r="AY205" t="n">
        <v>8317884</v>
      </c>
      <c r="AZ205" t="s">
        <v>378</v>
      </c>
      <c r="BA205" t="s"/>
      <c r="BB205" t="n">
        <v>48103</v>
      </c>
      <c r="BC205" t="n">
        <v>44.638894</v>
      </c>
      <c r="BD205" t="n">
        <v>44.638894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132</v>
      </c>
      <c r="D206" t="n">
        <v>2</v>
      </c>
      <c r="E206" t="s">
        <v>379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42</v>
      </c>
      <c r="L206" t="s">
        <v>77</v>
      </c>
      <c r="M206" t="s"/>
      <c r="N206" t="s">
        <v>78</v>
      </c>
      <c r="O206" t="s">
        <v>79</v>
      </c>
      <c r="P206" t="s">
        <v>379</v>
      </c>
      <c r="Q206" t="s"/>
      <c r="R206" t="s">
        <v>80</v>
      </c>
      <c r="S206" t="s">
        <v>380</v>
      </c>
      <c r="T206" t="s">
        <v>82</v>
      </c>
      <c r="U206" t="s">
        <v>83</v>
      </c>
      <c r="V206" t="s">
        <v>84</v>
      </c>
      <c r="W206" t="s">
        <v>146</v>
      </c>
      <c r="X206" t="s"/>
      <c r="Y206" t="s">
        <v>86</v>
      </c>
      <c r="Z206">
        <f>HYPERLINK("https://hotel-media.eclerx.com/savepage/tk_15468564351888578_sr_362.html","info")</f>
        <v/>
      </c>
      <c r="AA206" t="n">
        <v>-2312011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118</v>
      </c>
      <c r="AQ206" t="s">
        <v>89</v>
      </c>
      <c r="AR206" t="s">
        <v>90</v>
      </c>
      <c r="AS206" t="s"/>
      <c r="AT206" t="s">
        <v>91</v>
      </c>
      <c r="AU206" t="s"/>
      <c r="AV206" t="s"/>
      <c r="AW206" t="s"/>
      <c r="AX206" t="s"/>
      <c r="AY206" t="n">
        <v>2312011</v>
      </c>
      <c r="AZ206" t="s">
        <v>381</v>
      </c>
      <c r="BA206" t="s"/>
      <c r="BB206" t="n">
        <v>68173</v>
      </c>
      <c r="BC206" t="n">
        <v>44.067402700081</v>
      </c>
      <c r="BD206" t="n">
        <v>44.067402700081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132</v>
      </c>
      <c r="D207" t="n">
        <v>2</v>
      </c>
      <c r="E207" t="s">
        <v>379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42</v>
      </c>
      <c r="L207" t="s">
        <v>77</v>
      </c>
      <c r="M207" t="s"/>
      <c r="N207" t="s">
        <v>382</v>
      </c>
      <c r="O207" t="s">
        <v>79</v>
      </c>
      <c r="P207" t="s">
        <v>379</v>
      </c>
      <c r="Q207" t="s"/>
      <c r="R207" t="s">
        <v>80</v>
      </c>
      <c r="S207" t="s">
        <v>380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HYPERLINK("https://hotel-media.eclerx.com/savepage/tk_15468564351888578_sr_362.html","info")</f>
        <v/>
      </c>
      <c r="AA207" t="n">
        <v>-2312011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118</v>
      </c>
      <c r="AQ207" t="s">
        <v>89</v>
      </c>
      <c r="AR207" t="s">
        <v>104</v>
      </c>
      <c r="AS207" t="s"/>
      <c r="AT207" t="s">
        <v>91</v>
      </c>
      <c r="AU207" t="s"/>
      <c r="AV207" t="s"/>
      <c r="AW207" t="s"/>
      <c r="AX207" t="s"/>
      <c r="AY207" t="n">
        <v>2312011</v>
      </c>
      <c r="AZ207" t="s">
        <v>381</v>
      </c>
      <c r="BA207" t="s"/>
      <c r="BB207" t="n">
        <v>68173</v>
      </c>
      <c r="BC207" t="n">
        <v>44.067402700081</v>
      </c>
      <c r="BD207" t="n">
        <v>44.067402700081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132</v>
      </c>
      <c r="D208" t="n">
        <v>2</v>
      </c>
      <c r="E208" t="s">
        <v>379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45</v>
      </c>
      <c r="L208" t="s">
        <v>77</v>
      </c>
      <c r="M208" t="s"/>
      <c r="N208" t="s">
        <v>383</v>
      </c>
      <c r="O208" t="s">
        <v>79</v>
      </c>
      <c r="P208" t="s">
        <v>379</v>
      </c>
      <c r="Q208" t="s"/>
      <c r="R208" t="s">
        <v>80</v>
      </c>
      <c r="S208" t="s">
        <v>384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HYPERLINK("https://hotel-media.eclerx.com/savepage/tk_15468564351888578_sr_362.html","info")</f>
        <v/>
      </c>
      <c r="AA208" t="n">
        <v>-2312011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118</v>
      </c>
      <c r="AQ208" t="s">
        <v>89</v>
      </c>
      <c r="AR208" t="s">
        <v>104</v>
      </c>
      <c r="AS208" t="s"/>
      <c r="AT208" t="s">
        <v>91</v>
      </c>
      <c r="AU208" t="s"/>
      <c r="AV208" t="s"/>
      <c r="AW208" t="s"/>
      <c r="AX208" t="s"/>
      <c r="AY208" t="n">
        <v>2312011</v>
      </c>
      <c r="AZ208" t="s">
        <v>381</v>
      </c>
      <c r="BA208" t="s"/>
      <c r="BB208" t="n">
        <v>68173</v>
      </c>
      <c r="BC208" t="n">
        <v>44.067402700081</v>
      </c>
      <c r="BD208" t="n">
        <v>44.067402700081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132</v>
      </c>
      <c r="D209" t="n">
        <v>2</v>
      </c>
      <c r="E209" t="s">
        <v>379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46</v>
      </c>
      <c r="L209" t="s">
        <v>77</v>
      </c>
      <c r="M209" t="s"/>
      <c r="N209" t="s">
        <v>78</v>
      </c>
      <c r="O209" t="s">
        <v>79</v>
      </c>
      <c r="P209" t="s">
        <v>379</v>
      </c>
      <c r="Q209" t="s"/>
      <c r="R209" t="s">
        <v>80</v>
      </c>
      <c r="S209" t="s">
        <v>385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HYPERLINK("https://hotel-media.eclerx.com/savepage/tk_15468564351888578_sr_362.html","info")</f>
        <v/>
      </c>
      <c r="AA209" t="n">
        <v>-2312011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118</v>
      </c>
      <c r="AQ209" t="s">
        <v>89</v>
      </c>
      <c r="AR209" t="s">
        <v>90</v>
      </c>
      <c r="AS209" t="s"/>
      <c r="AT209" t="s">
        <v>91</v>
      </c>
      <c r="AU209" t="s"/>
      <c r="AV209" t="s"/>
      <c r="AW209" t="s"/>
      <c r="AX209" t="s"/>
      <c r="AY209" t="n">
        <v>2312011</v>
      </c>
      <c r="AZ209" t="s">
        <v>381</v>
      </c>
      <c r="BA209" t="s"/>
      <c r="BB209" t="n">
        <v>68173</v>
      </c>
      <c r="BC209" t="n">
        <v>44.067402700081</v>
      </c>
      <c r="BD209" t="n">
        <v>44.067402700081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132</v>
      </c>
      <c r="D210" t="n">
        <v>2</v>
      </c>
      <c r="E210" t="s">
        <v>379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47</v>
      </c>
      <c r="L210" t="s">
        <v>77</v>
      </c>
      <c r="M210" t="s"/>
      <c r="N210" t="s">
        <v>348</v>
      </c>
      <c r="O210" t="s">
        <v>79</v>
      </c>
      <c r="P210" t="s">
        <v>379</v>
      </c>
      <c r="Q210" t="s"/>
      <c r="R210" t="s">
        <v>80</v>
      </c>
      <c r="S210" t="s">
        <v>386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HYPERLINK("https://hotel-media.eclerx.com/savepage/tk_15468564351888578_sr_362.html","info")</f>
        <v/>
      </c>
      <c r="AA210" t="n">
        <v>-2312011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118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2312011</v>
      </c>
      <c r="AZ210" t="s">
        <v>381</v>
      </c>
      <c r="BA210" t="s"/>
      <c r="BB210" t="n">
        <v>68173</v>
      </c>
      <c r="BC210" t="n">
        <v>44.067402700081</v>
      </c>
      <c r="BD210" t="n">
        <v>44.067402700081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132</v>
      </c>
      <c r="D211" t="n">
        <v>2</v>
      </c>
      <c r="E211" t="s">
        <v>379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48</v>
      </c>
      <c r="L211" t="s">
        <v>77</v>
      </c>
      <c r="M211" t="s"/>
      <c r="N211" t="s">
        <v>78</v>
      </c>
      <c r="O211" t="s">
        <v>79</v>
      </c>
      <c r="P211" t="s">
        <v>379</v>
      </c>
      <c r="Q211" t="s"/>
      <c r="R211" t="s">
        <v>80</v>
      </c>
      <c r="S211" t="s">
        <v>387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HYPERLINK("https://hotel-media.eclerx.com/savepage/tk_15468564351888578_sr_362.html","info")</f>
        <v/>
      </c>
      <c r="AA211" t="n">
        <v>-2312011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118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2312011</v>
      </c>
      <c r="AZ211" t="s">
        <v>381</v>
      </c>
      <c r="BA211" t="s"/>
      <c r="BB211" t="n">
        <v>68173</v>
      </c>
      <c r="BC211" t="n">
        <v>44.067402700081</v>
      </c>
      <c r="BD211" t="n">
        <v>44.067402700081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132</v>
      </c>
      <c r="D212" t="n">
        <v>2</v>
      </c>
      <c r="E212" t="s">
        <v>379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48</v>
      </c>
      <c r="L212" t="s">
        <v>77</v>
      </c>
      <c r="M212" t="s"/>
      <c r="N212" t="s">
        <v>388</v>
      </c>
      <c r="O212" t="s">
        <v>79</v>
      </c>
      <c r="P212" t="s">
        <v>379</v>
      </c>
      <c r="Q212" t="s"/>
      <c r="R212" t="s">
        <v>80</v>
      </c>
      <c r="S212" t="s">
        <v>387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HYPERLINK("https://hotel-media.eclerx.com/savepage/tk_15468564351888578_sr_362.html","info")</f>
        <v/>
      </c>
      <c r="AA212" t="n">
        <v>-2312011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118</v>
      </c>
      <c r="AQ212" t="s">
        <v>89</v>
      </c>
      <c r="AR212" t="s">
        <v>90</v>
      </c>
      <c r="AS212" t="s"/>
      <c r="AT212" t="s">
        <v>91</v>
      </c>
      <c r="AU212" t="s"/>
      <c r="AV212" t="s"/>
      <c r="AW212" t="s"/>
      <c r="AX212" t="s"/>
      <c r="AY212" t="n">
        <v>2312011</v>
      </c>
      <c r="AZ212" t="s">
        <v>381</v>
      </c>
      <c r="BA212" t="s"/>
      <c r="BB212" t="n">
        <v>68173</v>
      </c>
      <c r="BC212" t="n">
        <v>44.067402700081</v>
      </c>
      <c r="BD212" t="n">
        <v>44.067402700081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132</v>
      </c>
      <c r="D213" t="n">
        <v>2</v>
      </c>
      <c r="E213" t="s">
        <v>379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60</v>
      </c>
      <c r="L213" t="s">
        <v>77</v>
      </c>
      <c r="M213" t="s"/>
      <c r="N213" t="s">
        <v>389</v>
      </c>
      <c r="O213" t="s">
        <v>79</v>
      </c>
      <c r="P213" t="s">
        <v>379</v>
      </c>
      <c r="Q213" t="s"/>
      <c r="R213" t="s">
        <v>80</v>
      </c>
      <c r="S213" t="s">
        <v>179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HYPERLINK("https://hotel-media.eclerx.com/savepage/tk_15468564351888578_sr_362.html","info")</f>
        <v/>
      </c>
      <c r="AA213" t="n">
        <v>-2312011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118</v>
      </c>
      <c r="AQ213" t="s">
        <v>89</v>
      </c>
      <c r="AR213" t="s">
        <v>104</v>
      </c>
      <c r="AS213" t="s"/>
      <c r="AT213" t="s">
        <v>91</v>
      </c>
      <c r="AU213" t="s"/>
      <c r="AV213" t="s"/>
      <c r="AW213" t="s"/>
      <c r="AX213" t="s"/>
      <c r="AY213" t="n">
        <v>2312011</v>
      </c>
      <c r="AZ213" t="s">
        <v>381</v>
      </c>
      <c r="BA213" t="s"/>
      <c r="BB213" t="n">
        <v>68173</v>
      </c>
      <c r="BC213" t="n">
        <v>44.067402700081</v>
      </c>
      <c r="BD213" t="n">
        <v>44.067402700081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132</v>
      </c>
      <c r="D214" t="n">
        <v>2</v>
      </c>
      <c r="E214" t="s">
        <v>379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62</v>
      </c>
      <c r="L214" t="s">
        <v>77</v>
      </c>
      <c r="M214" t="s"/>
      <c r="N214" t="s">
        <v>390</v>
      </c>
      <c r="O214" t="s">
        <v>79</v>
      </c>
      <c r="P214" t="s">
        <v>379</v>
      </c>
      <c r="Q214" t="s"/>
      <c r="R214" t="s">
        <v>80</v>
      </c>
      <c r="S214" t="s">
        <v>391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HYPERLINK("https://hotel-media.eclerx.com/savepage/tk_15468564351888578_sr_362.html","info")</f>
        <v/>
      </c>
      <c r="AA214" t="n">
        <v>-2312011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118</v>
      </c>
      <c r="AQ214" t="s">
        <v>89</v>
      </c>
      <c r="AR214" t="s">
        <v>104</v>
      </c>
      <c r="AS214" t="s"/>
      <c r="AT214" t="s">
        <v>91</v>
      </c>
      <c r="AU214" t="s"/>
      <c r="AV214" t="s"/>
      <c r="AW214" t="s"/>
      <c r="AX214" t="s"/>
      <c r="AY214" t="n">
        <v>2312011</v>
      </c>
      <c r="AZ214" t="s">
        <v>381</v>
      </c>
      <c r="BA214" t="s"/>
      <c r="BB214" t="n">
        <v>68173</v>
      </c>
      <c r="BC214" t="n">
        <v>44.067402700081</v>
      </c>
      <c r="BD214" t="n">
        <v>44.067402700081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132</v>
      </c>
      <c r="D215" t="n">
        <v>2</v>
      </c>
      <c r="E215" t="s">
        <v>379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75</v>
      </c>
      <c r="L215" t="s">
        <v>77</v>
      </c>
      <c r="M215" t="s"/>
      <c r="N215" t="s">
        <v>392</v>
      </c>
      <c r="O215" t="s">
        <v>79</v>
      </c>
      <c r="P215" t="s">
        <v>379</v>
      </c>
      <c r="Q215" t="s"/>
      <c r="R215" t="s">
        <v>80</v>
      </c>
      <c r="S215" t="s">
        <v>202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HYPERLINK("https://hotel-media.eclerx.com/savepage/tk_15468564351888578_sr_362.html","info")</f>
        <v/>
      </c>
      <c r="AA215" t="n">
        <v>-2312011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118</v>
      </c>
      <c r="AQ215" t="s">
        <v>89</v>
      </c>
      <c r="AR215" t="s">
        <v>104</v>
      </c>
      <c r="AS215" t="s"/>
      <c r="AT215" t="s">
        <v>91</v>
      </c>
      <c r="AU215" t="s"/>
      <c r="AV215" t="s"/>
      <c r="AW215" t="s"/>
      <c r="AX215" t="s"/>
      <c r="AY215" t="n">
        <v>2312011</v>
      </c>
      <c r="AZ215" t="s">
        <v>381</v>
      </c>
      <c r="BA215" t="s"/>
      <c r="BB215" t="n">
        <v>68173</v>
      </c>
      <c r="BC215" t="n">
        <v>44.067402700081</v>
      </c>
      <c r="BD215" t="n">
        <v>44.067402700081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132</v>
      </c>
      <c r="D216" t="n">
        <v>2</v>
      </c>
      <c r="E216" t="s">
        <v>379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87</v>
      </c>
      <c r="L216" t="s">
        <v>77</v>
      </c>
      <c r="M216" t="s"/>
      <c r="N216" t="s">
        <v>78</v>
      </c>
      <c r="O216" t="s">
        <v>79</v>
      </c>
      <c r="P216" t="s">
        <v>379</v>
      </c>
      <c r="Q216" t="s"/>
      <c r="R216" t="s">
        <v>80</v>
      </c>
      <c r="S216" t="s">
        <v>393</v>
      </c>
      <c r="T216" t="s">
        <v>82</v>
      </c>
      <c r="U216" t="s">
        <v>83</v>
      </c>
      <c r="V216" t="s">
        <v>84</v>
      </c>
      <c r="W216" t="s">
        <v>110</v>
      </c>
      <c r="X216" t="s"/>
      <c r="Y216" t="s">
        <v>86</v>
      </c>
      <c r="Z216">
        <f>HYPERLINK("https://hotel-media.eclerx.com/savepage/tk_15468564351888578_sr_362.html","info")</f>
        <v/>
      </c>
      <c r="AA216" t="n">
        <v>-2312011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118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2312011</v>
      </c>
      <c r="AZ216" t="s">
        <v>381</v>
      </c>
      <c r="BA216" t="s"/>
      <c r="BB216" t="n">
        <v>68173</v>
      </c>
      <c r="BC216" t="n">
        <v>44.067402700081</v>
      </c>
      <c r="BD216" t="n">
        <v>44.067402700081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132</v>
      </c>
      <c r="D217" t="n">
        <v>2</v>
      </c>
      <c r="E217" t="s">
        <v>379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90</v>
      </c>
      <c r="L217" t="s">
        <v>77</v>
      </c>
      <c r="M217" t="s"/>
      <c r="N217" t="s">
        <v>78</v>
      </c>
      <c r="O217" t="s">
        <v>79</v>
      </c>
      <c r="P217" t="s">
        <v>379</v>
      </c>
      <c r="Q217" t="s"/>
      <c r="R217" t="s">
        <v>80</v>
      </c>
      <c r="S217" t="s">
        <v>145</v>
      </c>
      <c r="T217" t="s">
        <v>82</v>
      </c>
      <c r="U217" t="s">
        <v>83</v>
      </c>
      <c r="V217" t="s">
        <v>84</v>
      </c>
      <c r="W217" t="s">
        <v>110</v>
      </c>
      <c r="X217" t="s"/>
      <c r="Y217" t="s">
        <v>86</v>
      </c>
      <c r="Z217">
        <f>HYPERLINK("https://hotel-media.eclerx.com/savepage/tk_15468564351888578_sr_362.html","info")</f>
        <v/>
      </c>
      <c r="AA217" t="n">
        <v>-2312011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118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2312011</v>
      </c>
      <c r="AZ217" t="s">
        <v>381</v>
      </c>
      <c r="BA217" t="s"/>
      <c r="BB217" t="n">
        <v>68173</v>
      </c>
      <c r="BC217" t="n">
        <v>44.067402700081</v>
      </c>
      <c r="BD217" t="n">
        <v>44.067402700081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132</v>
      </c>
      <c r="D218" t="n">
        <v>2</v>
      </c>
      <c r="E218" t="s">
        <v>278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81</v>
      </c>
      <c r="L218" t="s">
        <v>77</v>
      </c>
      <c r="M218" t="s"/>
      <c r="N218" t="s">
        <v>279</v>
      </c>
      <c r="O218" t="s">
        <v>79</v>
      </c>
      <c r="P218" t="s">
        <v>278</v>
      </c>
      <c r="Q218" t="s"/>
      <c r="R218" t="s">
        <v>80</v>
      </c>
      <c r="S218" t="s">
        <v>394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HYPERLINK("https://hotel-media.eclerx.com/savepage/tk_154685625690477_sr_362.html","info")</f>
        <v/>
      </c>
      <c r="AA218" t="n">
        <v>-5247049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50</v>
      </c>
      <c r="AQ218" t="s">
        <v>89</v>
      </c>
      <c r="AR218" t="s">
        <v>90</v>
      </c>
      <c r="AS218" t="s"/>
      <c r="AT218" t="s">
        <v>91</v>
      </c>
      <c r="AU218" t="s"/>
      <c r="AV218" t="s"/>
      <c r="AW218" t="s"/>
      <c r="AX218" t="s"/>
      <c r="AY218" t="n">
        <v>5247049</v>
      </c>
      <c r="AZ218" t="s">
        <v>280</v>
      </c>
      <c r="BA218" t="s"/>
      <c r="BB218" t="n">
        <v>76499</v>
      </c>
      <c r="BC218" t="n">
        <v>44.5034072</v>
      </c>
      <c r="BD218" t="n">
        <v>44.5034072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132</v>
      </c>
      <c r="D219" t="n">
        <v>2</v>
      </c>
      <c r="E219" t="s">
        <v>278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138</v>
      </c>
      <c r="O219" t="s">
        <v>79</v>
      </c>
      <c r="P219" t="s">
        <v>278</v>
      </c>
      <c r="Q219" t="s"/>
      <c r="R219" t="s">
        <v>80</v>
      </c>
      <c r="S219" t="s">
        <v>345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HYPERLINK("https://hotel-media.eclerx.com/savepage/tk_154685625690477_sr_362.html","info")</f>
        <v/>
      </c>
      <c r="AA219" t="n">
        <v>-5247049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50</v>
      </c>
      <c r="AQ219" t="s">
        <v>89</v>
      </c>
      <c r="AR219" t="s">
        <v>140</v>
      </c>
      <c r="AS219" t="s"/>
      <c r="AT219" t="s">
        <v>91</v>
      </c>
      <c r="AU219" t="s"/>
      <c r="AV219" t="s"/>
      <c r="AW219" t="s"/>
      <c r="AX219" t="s"/>
      <c r="AY219" t="n">
        <v>5247049</v>
      </c>
      <c r="AZ219" t="s">
        <v>280</v>
      </c>
      <c r="BA219" t="s"/>
      <c r="BB219" t="n">
        <v>76499</v>
      </c>
      <c r="BC219" t="n">
        <v>44.5034072</v>
      </c>
      <c r="BD219" t="n">
        <v>44.5034072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132</v>
      </c>
      <c r="D220" t="n">
        <v>2</v>
      </c>
      <c r="E220" t="s">
        <v>298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132</v>
      </c>
      <c r="L220" t="s">
        <v>77</v>
      </c>
      <c r="M220" t="s"/>
      <c r="N220" t="s">
        <v>250</v>
      </c>
      <c r="O220" t="s">
        <v>79</v>
      </c>
      <c r="P220" t="s">
        <v>298</v>
      </c>
      <c r="Q220" t="s"/>
      <c r="R220" t="s">
        <v>102</v>
      </c>
      <c r="S220" t="s">
        <v>395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HYPERLINK("https://hotel-media.eclerx.com/savepage/tk_15468562638442712_sr_362.html","info")</f>
        <v/>
      </c>
      <c r="AA220" t="n">
        <v>-10087317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54</v>
      </c>
      <c r="AQ220" t="s">
        <v>89</v>
      </c>
      <c r="AR220" t="s">
        <v>90</v>
      </c>
      <c r="AS220" t="s"/>
      <c r="AT220" t="s">
        <v>91</v>
      </c>
      <c r="AU220" t="s"/>
      <c r="AV220" t="s"/>
      <c r="AW220" t="s"/>
      <c r="AX220" t="s"/>
      <c r="AY220" t="n">
        <v>10087317</v>
      </c>
      <c r="AZ220" t="s">
        <v>299</v>
      </c>
      <c r="BA220" t="s"/>
      <c r="BB220" t="n">
        <v>113270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132</v>
      </c>
      <c r="D221" t="n">
        <v>2</v>
      </c>
      <c r="E221" t="s">
        <v>396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110</v>
      </c>
      <c r="L221" t="s">
        <v>77</v>
      </c>
      <c r="M221" t="s"/>
      <c r="N221" t="s">
        <v>245</v>
      </c>
      <c r="O221" t="s">
        <v>79</v>
      </c>
      <c r="P221" t="s">
        <v>396</v>
      </c>
      <c r="Q221" t="s"/>
      <c r="R221" t="s">
        <v>102</v>
      </c>
      <c r="S221" t="s">
        <v>397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HYPERLINK("https://hotel-media.eclerx.com/savepage/tk_1546856449141435_sr_362.html","info")</f>
        <v/>
      </c>
      <c r="AA221" t="n">
        <v>-2313850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125</v>
      </c>
      <c r="AQ221" t="s">
        <v>89</v>
      </c>
      <c r="AR221" t="s">
        <v>90</v>
      </c>
      <c r="AS221" t="s"/>
      <c r="AT221" t="s">
        <v>91</v>
      </c>
      <c r="AU221" t="s"/>
      <c r="AV221" t="s"/>
      <c r="AW221" t="s"/>
      <c r="AX221" t="s"/>
      <c r="AY221" t="n">
        <v>2313850</v>
      </c>
      <c r="AZ221" t="s">
        <v>398</v>
      </c>
      <c r="BA221" t="s"/>
      <c r="BB221" t="n">
        <v>81416</v>
      </c>
      <c r="BC221" t="n">
        <v>43.405987</v>
      </c>
      <c r="BD221" t="n">
        <v>43.405987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132</v>
      </c>
      <c r="D222" t="n">
        <v>2</v>
      </c>
      <c r="E222" t="s">
        <v>396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159</v>
      </c>
      <c r="L222" t="s">
        <v>77</v>
      </c>
      <c r="M222" t="s"/>
      <c r="N222" t="s">
        <v>399</v>
      </c>
      <c r="O222" t="s">
        <v>79</v>
      </c>
      <c r="P222" t="s">
        <v>396</v>
      </c>
      <c r="Q222" t="s"/>
      <c r="R222" t="s">
        <v>102</v>
      </c>
      <c r="S222" t="s">
        <v>400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HYPERLINK("https://hotel-media.eclerx.com/savepage/tk_1546856449141435_sr_362.html","info")</f>
        <v/>
      </c>
      <c r="AA222" t="n">
        <v>-2313850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125</v>
      </c>
      <c r="AQ222" t="s">
        <v>89</v>
      </c>
      <c r="AR222" t="s">
        <v>90</v>
      </c>
      <c r="AS222" t="s"/>
      <c r="AT222" t="s">
        <v>91</v>
      </c>
      <c r="AU222" t="s"/>
      <c r="AV222" t="s"/>
      <c r="AW222" t="s"/>
      <c r="AX222" t="s"/>
      <c r="AY222" t="n">
        <v>2313850</v>
      </c>
      <c r="AZ222" t="s">
        <v>398</v>
      </c>
      <c r="BA222" t="s"/>
      <c r="BB222" t="n">
        <v>81416</v>
      </c>
      <c r="BC222" t="n">
        <v>43.405987</v>
      </c>
      <c r="BD222" t="n">
        <v>43.405987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132</v>
      </c>
      <c r="D223" t="n">
        <v>2</v>
      </c>
      <c r="E223" t="s">
        <v>401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</v>
      </c>
      <c r="L223" t="s">
        <v>77</v>
      </c>
      <c r="M223" t="s"/>
      <c r="N223" t="s">
        <v>402</v>
      </c>
      <c r="O223" t="s">
        <v>79</v>
      </c>
      <c r="P223" t="s">
        <v>401</v>
      </c>
      <c r="Q223" t="s"/>
      <c r="R223" t="s">
        <v>80</v>
      </c>
      <c r="S223" t="s">
        <v>403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HYPERLINK("https://hotel-media.eclerx.com/savepage/tk_15468563495127852_sr_362.html","info")</f>
        <v/>
      </c>
      <c r="AA223" t="n">
        <v>-2444465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97</v>
      </c>
      <c r="AQ223" t="s">
        <v>89</v>
      </c>
      <c r="AR223" t="s">
        <v>104</v>
      </c>
      <c r="AS223" t="s"/>
      <c r="AT223" t="s">
        <v>91</v>
      </c>
      <c r="AU223" t="s"/>
      <c r="AV223" t="s"/>
      <c r="AW223" t="s"/>
      <c r="AX223" t="s"/>
      <c r="AY223" t="n">
        <v>2444465</v>
      </c>
      <c r="AZ223" t="s">
        <v>404</v>
      </c>
      <c r="BA223" t="s"/>
      <c r="BB223" t="n">
        <v>54896</v>
      </c>
      <c r="BC223" t="n">
        <v>44.48680842002</v>
      </c>
      <c r="BD223" t="n">
        <v>44.48680842002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132</v>
      </c>
      <c r="D224" t="n">
        <v>2</v>
      </c>
      <c r="E224" t="s">
        <v>401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106</v>
      </c>
      <c r="L224" t="s">
        <v>77</v>
      </c>
      <c r="M224" t="s"/>
      <c r="N224" t="s">
        <v>138</v>
      </c>
      <c r="O224" t="s">
        <v>79</v>
      </c>
      <c r="P224" t="s">
        <v>401</v>
      </c>
      <c r="Q224" t="s"/>
      <c r="R224" t="s">
        <v>80</v>
      </c>
      <c r="S224" t="s">
        <v>256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HYPERLINK("https://hotel-media.eclerx.com/savepage/tk_15468563495127852_sr_362.html","info")</f>
        <v/>
      </c>
      <c r="AA224" t="n">
        <v>-2444465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97</v>
      </c>
      <c r="AQ224" t="s">
        <v>89</v>
      </c>
      <c r="AR224" t="s">
        <v>140</v>
      </c>
      <c r="AS224" t="s"/>
      <c r="AT224" t="s">
        <v>91</v>
      </c>
      <c r="AU224" t="s"/>
      <c r="AV224" t="s"/>
      <c r="AW224" t="s"/>
      <c r="AX224" t="s"/>
      <c r="AY224" t="n">
        <v>2444465</v>
      </c>
      <c r="AZ224" t="s">
        <v>404</v>
      </c>
      <c r="BA224" t="s"/>
      <c r="BB224" t="n">
        <v>54896</v>
      </c>
      <c r="BC224" t="n">
        <v>44.48680842002</v>
      </c>
      <c r="BD224" t="n">
        <v>44.48680842002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132</v>
      </c>
      <c r="D225" t="n">
        <v>2</v>
      </c>
      <c r="E225" t="s">
        <v>401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114</v>
      </c>
      <c r="L225" t="s">
        <v>77</v>
      </c>
      <c r="M225" t="s"/>
      <c r="N225" t="s">
        <v>144</v>
      </c>
      <c r="O225" t="s">
        <v>79</v>
      </c>
      <c r="P225" t="s">
        <v>401</v>
      </c>
      <c r="Q225" t="s"/>
      <c r="R225" t="s">
        <v>80</v>
      </c>
      <c r="S225" t="s">
        <v>313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HYPERLINK("https://hotel-media.eclerx.com/savepage/tk_15468563495127852_sr_362.html","info")</f>
        <v/>
      </c>
      <c r="AA225" t="n">
        <v>-2444465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97</v>
      </c>
      <c r="AQ225" t="s">
        <v>89</v>
      </c>
      <c r="AR225" t="s">
        <v>90</v>
      </c>
      <c r="AS225" t="s"/>
      <c r="AT225" t="s">
        <v>91</v>
      </c>
      <c r="AU225" t="s"/>
      <c r="AV225" t="s"/>
      <c r="AW225" t="s"/>
      <c r="AX225" t="s"/>
      <c r="AY225" t="n">
        <v>2444465</v>
      </c>
      <c r="AZ225" t="s">
        <v>404</v>
      </c>
      <c r="BA225" t="s"/>
      <c r="BB225" t="n">
        <v>54896</v>
      </c>
      <c r="BC225" t="n">
        <v>44.48680842002</v>
      </c>
      <c r="BD225" t="n">
        <v>44.48680842002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132</v>
      </c>
      <c r="D226" t="n">
        <v>2</v>
      </c>
      <c r="E226" t="s">
        <v>401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121</v>
      </c>
      <c r="L226" t="s">
        <v>77</v>
      </c>
      <c r="M226" t="s"/>
      <c r="N226" t="s">
        <v>78</v>
      </c>
      <c r="O226" t="s">
        <v>79</v>
      </c>
      <c r="P226" t="s">
        <v>401</v>
      </c>
      <c r="Q226" t="s"/>
      <c r="R226" t="s">
        <v>80</v>
      </c>
      <c r="S226" t="s">
        <v>273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HYPERLINK("https://hotel-media.eclerx.com/savepage/tk_15468563495127852_sr_362.html","info")</f>
        <v/>
      </c>
      <c r="AA226" t="n">
        <v>-2444465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97</v>
      </c>
      <c r="AQ226" t="s">
        <v>89</v>
      </c>
      <c r="AR226" t="s">
        <v>90</v>
      </c>
      <c r="AS226" t="s"/>
      <c r="AT226" t="s">
        <v>91</v>
      </c>
      <c r="AU226" t="s"/>
      <c r="AV226" t="s"/>
      <c r="AW226" t="s"/>
      <c r="AX226" t="s"/>
      <c r="AY226" t="n">
        <v>2444465</v>
      </c>
      <c r="AZ226" t="s">
        <v>404</v>
      </c>
      <c r="BA226" t="s"/>
      <c r="BB226" t="n">
        <v>54896</v>
      </c>
      <c r="BC226" t="n">
        <v>44.48680842002</v>
      </c>
      <c r="BD226" t="n">
        <v>44.48680842002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132</v>
      </c>
      <c r="D227" t="n">
        <v>2</v>
      </c>
      <c r="E227" t="s">
        <v>401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124</v>
      </c>
      <c r="L227" t="s">
        <v>77</v>
      </c>
      <c r="M227" t="s"/>
      <c r="N227" t="s">
        <v>405</v>
      </c>
      <c r="O227" t="s">
        <v>79</v>
      </c>
      <c r="P227" t="s">
        <v>401</v>
      </c>
      <c r="Q227" t="s"/>
      <c r="R227" t="s">
        <v>80</v>
      </c>
      <c r="S227" t="s">
        <v>406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HYPERLINK("https://hotel-media.eclerx.com/savepage/tk_15468563495127852_sr_362.html","info")</f>
        <v/>
      </c>
      <c r="AA227" t="n">
        <v>-2444465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97</v>
      </c>
      <c r="AQ227" t="s">
        <v>89</v>
      </c>
      <c r="AR227" t="s">
        <v>104</v>
      </c>
      <c r="AS227" t="s"/>
      <c r="AT227" t="s">
        <v>91</v>
      </c>
      <c r="AU227" t="s"/>
      <c r="AV227" t="s"/>
      <c r="AW227" t="s"/>
      <c r="AX227" t="s"/>
      <c r="AY227" t="n">
        <v>2444465</v>
      </c>
      <c r="AZ227" t="s">
        <v>404</v>
      </c>
      <c r="BA227" t="s"/>
      <c r="BB227" t="n">
        <v>54896</v>
      </c>
      <c r="BC227" t="n">
        <v>44.48680842002</v>
      </c>
      <c r="BD227" t="n">
        <v>44.48680842002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132</v>
      </c>
      <c r="D228" t="n">
        <v>2</v>
      </c>
      <c r="E228" t="s">
        <v>401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125</v>
      </c>
      <c r="L228" t="s">
        <v>77</v>
      </c>
      <c r="M228" t="s"/>
      <c r="N228" t="s">
        <v>250</v>
      </c>
      <c r="O228" t="s">
        <v>79</v>
      </c>
      <c r="P228" t="s">
        <v>401</v>
      </c>
      <c r="Q228" t="s"/>
      <c r="R228" t="s">
        <v>80</v>
      </c>
      <c r="S228" t="s">
        <v>319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HYPERLINK("https://hotel-media.eclerx.com/savepage/tk_15468563495127852_sr_362.html","info")</f>
        <v/>
      </c>
      <c r="AA228" t="n">
        <v>-2444465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97</v>
      </c>
      <c r="AQ228" t="s">
        <v>89</v>
      </c>
      <c r="AR228" t="s">
        <v>90</v>
      </c>
      <c r="AS228" t="s"/>
      <c r="AT228" t="s">
        <v>91</v>
      </c>
      <c r="AU228" t="s"/>
      <c r="AV228" t="s"/>
      <c r="AW228" t="s"/>
      <c r="AX228" t="s"/>
      <c r="AY228" t="n">
        <v>2444465</v>
      </c>
      <c r="AZ228" t="s">
        <v>404</v>
      </c>
      <c r="BA228" t="s"/>
      <c r="BB228" t="n">
        <v>54896</v>
      </c>
      <c r="BC228" t="n">
        <v>44.48680842002</v>
      </c>
      <c r="BD228" t="n">
        <v>44.48680842002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132</v>
      </c>
      <c r="D229" t="n">
        <v>2</v>
      </c>
      <c r="E229" t="s">
        <v>407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90</v>
      </c>
      <c r="L229" t="s">
        <v>77</v>
      </c>
      <c r="M229" t="s"/>
      <c r="N229" t="s">
        <v>408</v>
      </c>
      <c r="O229" t="s">
        <v>79</v>
      </c>
      <c r="P229" t="s">
        <v>407</v>
      </c>
      <c r="Q229" t="s"/>
      <c r="R229" t="s">
        <v>102</v>
      </c>
      <c r="S229" t="s">
        <v>145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HYPERLINK("https://hotel-media.eclerx.com/savepage/tk_15468562209480417_sr_362.html","info")</f>
        <v/>
      </c>
      <c r="AA229" t="n">
        <v>-2442799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33</v>
      </c>
      <c r="AQ229" t="s">
        <v>89</v>
      </c>
      <c r="AR229" t="s">
        <v>104</v>
      </c>
      <c r="AS229" t="s"/>
      <c r="AT229" t="s">
        <v>91</v>
      </c>
      <c r="AU229" t="s"/>
      <c r="AV229" t="s"/>
      <c r="AW229" t="s"/>
      <c r="AX229" t="s"/>
      <c r="AY229" t="n">
        <v>2442799</v>
      </c>
      <c r="AZ229" t="s">
        <v>409</v>
      </c>
      <c r="BA229" t="s"/>
      <c r="BB229" t="n">
        <v>12286</v>
      </c>
      <c r="BC229" t="n">
        <v>44.028490779476</v>
      </c>
      <c r="BD229" t="n">
        <v>44.028490779476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132</v>
      </c>
      <c r="D230" t="n">
        <v>2</v>
      </c>
      <c r="E230" t="s">
        <v>407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93</v>
      </c>
      <c r="L230" t="s">
        <v>77</v>
      </c>
      <c r="M230" t="s"/>
      <c r="N230" t="s">
        <v>124</v>
      </c>
      <c r="O230" t="s">
        <v>79</v>
      </c>
      <c r="P230" t="s">
        <v>407</v>
      </c>
      <c r="Q230" t="s"/>
      <c r="R230" t="s">
        <v>102</v>
      </c>
      <c r="S230" t="s">
        <v>410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HYPERLINK("https://hotel-media.eclerx.com/savepage/tk_15468562209480417_sr_362.html","info")</f>
        <v/>
      </c>
      <c r="AA230" t="n">
        <v>-2442799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33</v>
      </c>
      <c r="AQ230" t="s">
        <v>89</v>
      </c>
      <c r="AR230" t="s">
        <v>90</v>
      </c>
      <c r="AS230" t="s"/>
      <c r="AT230" t="s">
        <v>91</v>
      </c>
      <c r="AU230" t="s"/>
      <c r="AV230" t="s"/>
      <c r="AW230" t="s"/>
      <c r="AX230" t="s"/>
      <c r="AY230" t="n">
        <v>2442799</v>
      </c>
      <c r="AZ230" t="s">
        <v>409</v>
      </c>
      <c r="BA230" t="s"/>
      <c r="BB230" t="n">
        <v>12286</v>
      </c>
      <c r="BC230" t="n">
        <v>44.028490779476</v>
      </c>
      <c r="BD230" t="n">
        <v>44.028490779476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132</v>
      </c>
      <c r="D231" t="n">
        <v>2</v>
      </c>
      <c r="E231" t="s">
        <v>407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109</v>
      </c>
      <c r="L231" t="s">
        <v>77</v>
      </c>
      <c r="M231" t="s"/>
      <c r="N231" t="s">
        <v>411</v>
      </c>
      <c r="O231" t="s">
        <v>79</v>
      </c>
      <c r="P231" t="s">
        <v>407</v>
      </c>
      <c r="Q231" t="s"/>
      <c r="R231" t="s">
        <v>102</v>
      </c>
      <c r="S231" t="s">
        <v>317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HYPERLINK("https://hotel-media.eclerx.com/savepage/tk_15468562209480417_sr_362.html","info")</f>
        <v/>
      </c>
      <c r="AA231" t="n">
        <v>-2442799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33</v>
      </c>
      <c r="AQ231" t="s">
        <v>89</v>
      </c>
      <c r="AR231" t="s">
        <v>104</v>
      </c>
      <c r="AS231" t="s"/>
      <c r="AT231" t="s">
        <v>91</v>
      </c>
      <c r="AU231" t="s"/>
      <c r="AV231" t="s"/>
      <c r="AW231" t="s"/>
      <c r="AX231" t="s"/>
      <c r="AY231" t="n">
        <v>2442799</v>
      </c>
      <c r="AZ231" t="s">
        <v>409</v>
      </c>
      <c r="BA231" t="s"/>
      <c r="BB231" t="n">
        <v>12286</v>
      </c>
      <c r="BC231" t="n">
        <v>44.028490779476</v>
      </c>
      <c r="BD231" t="n">
        <v>44.028490779476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132</v>
      </c>
      <c r="D232" t="n">
        <v>2</v>
      </c>
      <c r="E232" t="s">
        <v>407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112</v>
      </c>
      <c r="L232" t="s">
        <v>77</v>
      </c>
      <c r="M232" t="s"/>
      <c r="N232" t="s">
        <v>98</v>
      </c>
      <c r="O232" t="s">
        <v>79</v>
      </c>
      <c r="P232" t="s">
        <v>407</v>
      </c>
      <c r="Q232" t="s"/>
      <c r="R232" t="s">
        <v>102</v>
      </c>
      <c r="S232" t="s">
        <v>412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HYPERLINK("https://hotel-media.eclerx.com/savepage/tk_15468562209480417_sr_362.html","info")</f>
        <v/>
      </c>
      <c r="AA232" t="n">
        <v>-2442799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33</v>
      </c>
      <c r="AQ232" t="s">
        <v>89</v>
      </c>
      <c r="AR232" t="s">
        <v>90</v>
      </c>
      <c r="AS232" t="s"/>
      <c r="AT232" t="s">
        <v>91</v>
      </c>
      <c r="AU232" t="s"/>
      <c r="AV232" t="s"/>
      <c r="AW232" t="s"/>
      <c r="AX232" t="s"/>
      <c r="AY232" t="n">
        <v>2442799</v>
      </c>
      <c r="AZ232" t="s">
        <v>409</v>
      </c>
      <c r="BA232" t="s"/>
      <c r="BB232" t="n">
        <v>12286</v>
      </c>
      <c r="BC232" t="n">
        <v>44.028490779476</v>
      </c>
      <c r="BD232" t="n">
        <v>44.028490779476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132</v>
      </c>
      <c r="D233" t="n">
        <v>2</v>
      </c>
      <c r="E233" t="s">
        <v>407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119</v>
      </c>
      <c r="L233" t="s">
        <v>77</v>
      </c>
      <c r="M233" t="s"/>
      <c r="N233" t="s">
        <v>413</v>
      </c>
      <c r="O233" t="s">
        <v>79</v>
      </c>
      <c r="P233" t="s">
        <v>407</v>
      </c>
      <c r="Q233" t="s"/>
      <c r="R233" t="s">
        <v>102</v>
      </c>
      <c r="S233" t="s">
        <v>414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HYPERLINK("https://hotel-media.eclerx.com/savepage/tk_15468562209480417_sr_362.html","info")</f>
        <v/>
      </c>
      <c r="AA233" t="n">
        <v>-2442799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33</v>
      </c>
      <c r="AQ233" t="s">
        <v>89</v>
      </c>
      <c r="AR233" t="s">
        <v>104</v>
      </c>
      <c r="AS233" t="s"/>
      <c r="AT233" t="s">
        <v>91</v>
      </c>
      <c r="AU233" t="s"/>
      <c r="AV233" t="s"/>
      <c r="AW233" t="s"/>
      <c r="AX233" t="s"/>
      <c r="AY233" t="n">
        <v>2442799</v>
      </c>
      <c r="AZ233" t="s">
        <v>409</v>
      </c>
      <c r="BA233" t="s"/>
      <c r="BB233" t="n">
        <v>12286</v>
      </c>
      <c r="BC233" t="n">
        <v>44.028490779476</v>
      </c>
      <c r="BD233" t="n">
        <v>44.028490779476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132</v>
      </c>
      <c r="D234" t="n">
        <v>2</v>
      </c>
      <c r="E234" t="s">
        <v>407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129</v>
      </c>
      <c r="L234" t="s">
        <v>77</v>
      </c>
      <c r="M234" t="s"/>
      <c r="N234" t="s">
        <v>408</v>
      </c>
      <c r="O234" t="s">
        <v>79</v>
      </c>
      <c r="P234" t="s">
        <v>407</v>
      </c>
      <c r="Q234" t="s"/>
      <c r="R234" t="s">
        <v>102</v>
      </c>
      <c r="S234" t="s">
        <v>415</v>
      </c>
      <c r="T234" t="s">
        <v>82</v>
      </c>
      <c r="U234" t="s">
        <v>83</v>
      </c>
      <c r="V234" t="s">
        <v>84</v>
      </c>
      <c r="W234" t="s">
        <v>110</v>
      </c>
      <c r="X234" t="s"/>
      <c r="Y234" t="s">
        <v>86</v>
      </c>
      <c r="Z234">
        <f>HYPERLINK("https://hotel-media.eclerx.com/savepage/tk_15468562209480417_sr_362.html","info")</f>
        <v/>
      </c>
      <c r="AA234" t="n">
        <v>-2442799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33</v>
      </c>
      <c r="AQ234" t="s">
        <v>89</v>
      </c>
      <c r="AR234" t="s">
        <v>104</v>
      </c>
      <c r="AS234" t="s"/>
      <c r="AT234" t="s">
        <v>91</v>
      </c>
      <c r="AU234" t="s"/>
      <c r="AV234" t="s"/>
      <c r="AW234" t="s"/>
      <c r="AX234" t="s"/>
      <c r="AY234" t="n">
        <v>2442799</v>
      </c>
      <c r="AZ234" t="s">
        <v>409</v>
      </c>
      <c r="BA234" t="s"/>
      <c r="BB234" t="n">
        <v>12286</v>
      </c>
      <c r="BC234" t="n">
        <v>44.028490779476</v>
      </c>
      <c r="BD234" t="n">
        <v>44.028490779476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132</v>
      </c>
      <c r="D235" t="n">
        <v>2</v>
      </c>
      <c r="E235" t="s">
        <v>407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132</v>
      </c>
      <c r="L235" t="s">
        <v>77</v>
      </c>
      <c r="M235" t="s"/>
      <c r="N235" t="s">
        <v>124</v>
      </c>
      <c r="O235" t="s">
        <v>79</v>
      </c>
      <c r="P235" t="s">
        <v>407</v>
      </c>
      <c r="Q235" t="s"/>
      <c r="R235" t="s">
        <v>102</v>
      </c>
      <c r="S235" t="s">
        <v>395</v>
      </c>
      <c r="T235" t="s">
        <v>82</v>
      </c>
      <c r="U235" t="s">
        <v>83</v>
      </c>
      <c r="V235" t="s">
        <v>84</v>
      </c>
      <c r="W235" t="s">
        <v>110</v>
      </c>
      <c r="X235" t="s"/>
      <c r="Y235" t="s">
        <v>86</v>
      </c>
      <c r="Z235">
        <f>HYPERLINK("https://hotel-media.eclerx.com/savepage/tk_15468562209480417_sr_362.html","info")</f>
        <v/>
      </c>
      <c r="AA235" t="n">
        <v>-2442799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33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2442799</v>
      </c>
      <c r="AZ235" t="s">
        <v>409</v>
      </c>
      <c r="BA235" t="s"/>
      <c r="BB235" t="n">
        <v>12286</v>
      </c>
      <c r="BC235" t="n">
        <v>44.028490779476</v>
      </c>
      <c r="BD235" t="n">
        <v>44.028490779476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132</v>
      </c>
      <c r="D236" t="n">
        <v>2</v>
      </c>
      <c r="E236" t="s">
        <v>407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144</v>
      </c>
      <c r="L236" t="s">
        <v>77</v>
      </c>
      <c r="M236" t="s"/>
      <c r="N236" t="s">
        <v>416</v>
      </c>
      <c r="O236" t="s">
        <v>79</v>
      </c>
      <c r="P236" t="s">
        <v>407</v>
      </c>
      <c r="Q236" t="s"/>
      <c r="R236" t="s">
        <v>102</v>
      </c>
      <c r="S236" t="s">
        <v>417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HYPERLINK("https://hotel-media.eclerx.com/savepage/tk_15468562209480417_sr_362.html","info")</f>
        <v/>
      </c>
      <c r="AA236" t="n">
        <v>-2442799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33</v>
      </c>
      <c r="AQ236" t="s">
        <v>89</v>
      </c>
      <c r="AR236" t="s">
        <v>104</v>
      </c>
      <c r="AS236" t="s"/>
      <c r="AT236" t="s">
        <v>91</v>
      </c>
      <c r="AU236" t="s"/>
      <c r="AV236" t="s"/>
      <c r="AW236" t="s"/>
      <c r="AX236" t="s"/>
      <c r="AY236" t="n">
        <v>2442799</v>
      </c>
      <c r="AZ236" t="s">
        <v>409</v>
      </c>
      <c r="BA236" t="s"/>
      <c r="BB236" t="n">
        <v>12286</v>
      </c>
      <c r="BC236" t="n">
        <v>44.028490779476</v>
      </c>
      <c r="BD236" t="n">
        <v>44.028490779476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132</v>
      </c>
      <c r="D237" t="n">
        <v>2</v>
      </c>
      <c r="E237" t="s">
        <v>407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152</v>
      </c>
      <c r="L237" t="s">
        <v>77</v>
      </c>
      <c r="M237" t="s"/>
      <c r="N237" t="s">
        <v>98</v>
      </c>
      <c r="O237" t="s">
        <v>79</v>
      </c>
      <c r="P237" t="s">
        <v>407</v>
      </c>
      <c r="Q237" t="s"/>
      <c r="R237" t="s">
        <v>102</v>
      </c>
      <c r="S237" t="s">
        <v>229</v>
      </c>
      <c r="T237" t="s">
        <v>82</v>
      </c>
      <c r="U237" t="s">
        <v>83</v>
      </c>
      <c r="V237" t="s">
        <v>84</v>
      </c>
      <c r="W237" t="s">
        <v>110</v>
      </c>
      <c r="X237" t="s"/>
      <c r="Y237" t="s">
        <v>86</v>
      </c>
      <c r="Z237">
        <f>HYPERLINK("https://hotel-media.eclerx.com/savepage/tk_15468562209480417_sr_362.html","info")</f>
        <v/>
      </c>
      <c r="AA237" t="n">
        <v>-2442799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33</v>
      </c>
      <c r="AQ237" t="s">
        <v>89</v>
      </c>
      <c r="AR237" t="s">
        <v>90</v>
      </c>
      <c r="AS237" t="s"/>
      <c r="AT237" t="s">
        <v>91</v>
      </c>
      <c r="AU237" t="s"/>
      <c r="AV237" t="s"/>
      <c r="AW237" t="s"/>
      <c r="AX237" t="s"/>
      <c r="AY237" t="n">
        <v>2442799</v>
      </c>
      <c r="AZ237" t="s">
        <v>409</v>
      </c>
      <c r="BA237" t="s"/>
      <c r="BB237" t="n">
        <v>12286</v>
      </c>
      <c r="BC237" t="n">
        <v>44.028490779476</v>
      </c>
      <c r="BD237" t="n">
        <v>44.028490779476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132</v>
      </c>
      <c r="D238" t="n">
        <v>2</v>
      </c>
      <c r="E238" t="s">
        <v>407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192</v>
      </c>
      <c r="L238" t="s">
        <v>77</v>
      </c>
      <c r="M238" t="s"/>
      <c r="N238" t="s">
        <v>418</v>
      </c>
      <c r="O238" t="s">
        <v>79</v>
      </c>
      <c r="P238" t="s">
        <v>407</v>
      </c>
      <c r="Q238" t="s"/>
      <c r="R238" t="s">
        <v>102</v>
      </c>
      <c r="S238" t="s">
        <v>235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HYPERLINK("https://hotel-media.eclerx.com/savepage/tk_15468562209480417_sr_362.html","info")</f>
        <v/>
      </c>
      <c r="AA238" t="n">
        <v>-2442799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33</v>
      </c>
      <c r="AQ238" t="s">
        <v>89</v>
      </c>
      <c r="AR238" t="s">
        <v>90</v>
      </c>
      <c r="AS238" t="s"/>
      <c r="AT238" t="s">
        <v>91</v>
      </c>
      <c r="AU238" t="s"/>
      <c r="AV238" t="s"/>
      <c r="AW238" t="s"/>
      <c r="AX238" t="s"/>
      <c r="AY238" t="n">
        <v>2442799</v>
      </c>
      <c r="AZ238" t="s">
        <v>409</v>
      </c>
      <c r="BA238" t="s"/>
      <c r="BB238" t="n">
        <v>12286</v>
      </c>
      <c r="BC238" t="n">
        <v>44.028490779476</v>
      </c>
      <c r="BD238" t="n">
        <v>44.028490779476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132</v>
      </c>
      <c r="D239" t="n">
        <v>2</v>
      </c>
      <c r="E239" t="s">
        <v>407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252</v>
      </c>
      <c r="L239" t="s">
        <v>77</v>
      </c>
      <c r="M239" t="s"/>
      <c r="N239" t="s">
        <v>418</v>
      </c>
      <c r="O239" t="s">
        <v>79</v>
      </c>
      <c r="P239" t="s">
        <v>407</v>
      </c>
      <c r="Q239" t="s"/>
      <c r="R239" t="s">
        <v>102</v>
      </c>
      <c r="S239" t="s">
        <v>419</v>
      </c>
      <c r="T239" t="s">
        <v>82</v>
      </c>
      <c r="U239" t="s">
        <v>83</v>
      </c>
      <c r="V239" t="s">
        <v>84</v>
      </c>
      <c r="W239" t="s">
        <v>110</v>
      </c>
      <c r="X239" t="s"/>
      <c r="Y239" t="s">
        <v>86</v>
      </c>
      <c r="Z239">
        <f>HYPERLINK("https://hotel-media.eclerx.com/savepage/tk_15468562209480417_sr_362.html","info")</f>
        <v/>
      </c>
      <c r="AA239" t="n">
        <v>-2442799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33</v>
      </c>
      <c r="AQ239" t="s">
        <v>89</v>
      </c>
      <c r="AR239" t="s">
        <v>90</v>
      </c>
      <c r="AS239" t="s"/>
      <c r="AT239" t="s">
        <v>91</v>
      </c>
      <c r="AU239" t="s"/>
      <c r="AV239" t="s"/>
      <c r="AW239" t="s"/>
      <c r="AX239" t="s"/>
      <c r="AY239" t="n">
        <v>2442799</v>
      </c>
      <c r="AZ239" t="s">
        <v>409</v>
      </c>
      <c r="BA239" t="s"/>
      <c r="BB239" t="n">
        <v>12286</v>
      </c>
      <c r="BC239" t="n">
        <v>44.028490779476</v>
      </c>
      <c r="BD239" t="n">
        <v>44.028490779476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132</v>
      </c>
      <c r="D240" t="n">
        <v>2</v>
      </c>
      <c r="E240" t="s">
        <v>420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51</v>
      </c>
      <c r="L240" t="s">
        <v>77</v>
      </c>
      <c r="M240" t="s"/>
      <c r="N240" t="s">
        <v>178</v>
      </c>
      <c r="O240" t="s">
        <v>79</v>
      </c>
      <c r="P240" t="s">
        <v>420</v>
      </c>
      <c r="Q240" t="s"/>
      <c r="R240" t="s">
        <v>102</v>
      </c>
      <c r="S240" t="s">
        <v>421</v>
      </c>
      <c r="T240" t="s">
        <v>82</v>
      </c>
      <c r="U240" t="s">
        <v>83</v>
      </c>
      <c r="V240" t="s">
        <v>84</v>
      </c>
      <c r="W240" t="s">
        <v>146</v>
      </c>
      <c r="X240" t="s"/>
      <c r="Y240" t="s">
        <v>86</v>
      </c>
      <c r="Z240">
        <f>HYPERLINK("https://hotel-media.eclerx.com/savepage/tk_15468563151427412_sr_362.html","info")</f>
        <v/>
      </c>
      <c r="AA240" t="n">
        <v>-2311841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80</v>
      </c>
      <c r="AQ240" t="s">
        <v>89</v>
      </c>
      <c r="AR240" t="s">
        <v>90</v>
      </c>
      <c r="AS240" t="s"/>
      <c r="AT240" t="s">
        <v>91</v>
      </c>
      <c r="AU240" t="s"/>
      <c r="AV240" t="s"/>
      <c r="AW240" t="s"/>
      <c r="AX240" t="s"/>
      <c r="AY240" t="n">
        <v>2311841</v>
      </c>
      <c r="AZ240" t="s">
        <v>422</v>
      </c>
      <c r="BA240" t="s"/>
      <c r="BB240" t="n">
        <v>73423</v>
      </c>
      <c r="BC240" t="n">
        <v>44.074904</v>
      </c>
      <c r="BD240" t="n">
        <v>44.074904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132</v>
      </c>
      <c r="D241" t="n">
        <v>2</v>
      </c>
      <c r="E241" t="s">
        <v>420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54</v>
      </c>
      <c r="L241" t="s">
        <v>77</v>
      </c>
      <c r="M241" t="s"/>
      <c r="N241" t="s">
        <v>178</v>
      </c>
      <c r="O241" t="s">
        <v>79</v>
      </c>
      <c r="P241" t="s">
        <v>420</v>
      </c>
      <c r="Q241" t="s"/>
      <c r="R241" t="s">
        <v>102</v>
      </c>
      <c r="S241" t="s">
        <v>423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HYPERLINK("https://hotel-media.eclerx.com/savepage/tk_15468563151427412_sr_362.html","info")</f>
        <v/>
      </c>
      <c r="AA241" t="n">
        <v>-2311841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80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2311841</v>
      </c>
      <c r="AZ241" t="s">
        <v>422</v>
      </c>
      <c r="BA241" t="s"/>
      <c r="BB241" t="n">
        <v>73423</v>
      </c>
      <c r="BC241" t="n">
        <v>44.074904</v>
      </c>
      <c r="BD241" t="n">
        <v>44.074904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424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106</v>
      </c>
      <c r="L242" t="s">
        <v>77</v>
      </c>
      <c r="M242" t="s"/>
      <c r="N242" t="s">
        <v>425</v>
      </c>
      <c r="O242" t="s">
        <v>79</v>
      </c>
      <c r="P242" t="s">
        <v>424</v>
      </c>
      <c r="Q242" t="s"/>
      <c r="R242" t="s">
        <v>102</v>
      </c>
      <c r="S242" t="s">
        <v>256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HYPERLINK("https://hotel-media.eclerx.com/savepage/tk_15468562199167864_sr_364.html","info")</f>
        <v/>
      </c>
      <c r="AA242" t="n">
        <v>-2311958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28</v>
      </c>
      <c r="AQ242" t="s">
        <v>89</v>
      </c>
      <c r="AR242" t="s">
        <v>426</v>
      </c>
      <c r="AS242" t="s"/>
      <c r="AT242" t="s">
        <v>91</v>
      </c>
      <c r="AU242" t="s"/>
      <c r="AV242" t="s"/>
      <c r="AW242" t="s"/>
      <c r="AX242" t="s"/>
      <c r="AY242" t="n">
        <v>2311958</v>
      </c>
      <c r="AZ242" t="s">
        <v>427</v>
      </c>
      <c r="BA242" t="s"/>
      <c r="BB242" t="n">
        <v>92312</v>
      </c>
      <c r="BC242" t="n">
        <v>43.983478</v>
      </c>
      <c r="BD242" t="n">
        <v>43.983478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424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142</v>
      </c>
      <c r="L243" t="s">
        <v>77</v>
      </c>
      <c r="M243" t="s"/>
      <c r="N243" t="s">
        <v>428</v>
      </c>
      <c r="O243" t="s">
        <v>79</v>
      </c>
      <c r="P243" t="s">
        <v>424</v>
      </c>
      <c r="Q243" t="s"/>
      <c r="R243" t="s">
        <v>102</v>
      </c>
      <c r="S243" t="s">
        <v>429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HYPERLINK("https://hotel-media.eclerx.com/savepage/tk_15468562199167864_sr_364.html","info")</f>
        <v/>
      </c>
      <c r="AA243" t="n">
        <v>-2311958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28</v>
      </c>
      <c r="AQ243" t="s">
        <v>89</v>
      </c>
      <c r="AR243" t="s">
        <v>426</v>
      </c>
      <c r="AS243" t="s"/>
      <c r="AT243" t="s">
        <v>91</v>
      </c>
      <c r="AU243" t="s"/>
      <c r="AV243" t="s"/>
      <c r="AW243" t="s"/>
      <c r="AX243" t="s"/>
      <c r="AY243" t="n">
        <v>2311958</v>
      </c>
      <c r="AZ243" t="s">
        <v>427</v>
      </c>
      <c r="BA243" t="s"/>
      <c r="BB243" t="n">
        <v>92312</v>
      </c>
      <c r="BC243" t="n">
        <v>43.983478</v>
      </c>
      <c r="BD243" t="n">
        <v>43.983478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424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169</v>
      </c>
      <c r="L244" t="s">
        <v>77</v>
      </c>
      <c r="M244" t="s"/>
      <c r="N244" t="s">
        <v>425</v>
      </c>
      <c r="O244" t="s">
        <v>79</v>
      </c>
      <c r="P244" t="s">
        <v>424</v>
      </c>
      <c r="Q244" t="s"/>
      <c r="R244" t="s">
        <v>102</v>
      </c>
      <c r="S244" t="s">
        <v>116</v>
      </c>
      <c r="T244" t="s">
        <v>82</v>
      </c>
      <c r="U244" t="s">
        <v>83</v>
      </c>
      <c r="V244" t="s">
        <v>84</v>
      </c>
      <c r="W244" t="s">
        <v>110</v>
      </c>
      <c r="X244" t="s"/>
      <c r="Y244" t="s">
        <v>86</v>
      </c>
      <c r="Z244">
        <f>HYPERLINK("https://hotel-media.eclerx.com/savepage/tk_15468562199167864_sr_364.html","info")</f>
        <v/>
      </c>
      <c r="AA244" t="n">
        <v>-2311958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28</v>
      </c>
      <c r="AQ244" t="s">
        <v>89</v>
      </c>
      <c r="AR244" t="s">
        <v>426</v>
      </c>
      <c r="AS244" t="s"/>
      <c r="AT244" t="s">
        <v>91</v>
      </c>
      <c r="AU244" t="s"/>
      <c r="AV244" t="s"/>
      <c r="AW244" t="s"/>
      <c r="AX244" t="s"/>
      <c r="AY244" t="n">
        <v>2311958</v>
      </c>
      <c r="AZ244" t="s">
        <v>427</v>
      </c>
      <c r="BA244" t="s"/>
      <c r="BB244" t="n">
        <v>92312</v>
      </c>
      <c r="BC244" t="n">
        <v>43.983478</v>
      </c>
      <c r="BD244" t="n">
        <v>43.983478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424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205</v>
      </c>
      <c r="L245" t="s">
        <v>77</v>
      </c>
      <c r="M245" t="s"/>
      <c r="N245" t="s">
        <v>428</v>
      </c>
      <c r="O245" t="s">
        <v>79</v>
      </c>
      <c r="P245" t="s">
        <v>424</v>
      </c>
      <c r="Q245" t="s"/>
      <c r="R245" t="s">
        <v>102</v>
      </c>
      <c r="S245" t="s">
        <v>196</v>
      </c>
      <c r="T245" t="s">
        <v>82</v>
      </c>
      <c r="U245" t="s">
        <v>83</v>
      </c>
      <c r="V245" t="s">
        <v>84</v>
      </c>
      <c r="W245" t="s">
        <v>110</v>
      </c>
      <c r="X245" t="s"/>
      <c r="Y245" t="s">
        <v>86</v>
      </c>
      <c r="Z245">
        <f>HYPERLINK("https://hotel-media.eclerx.com/savepage/tk_15468562199167864_sr_364.html","info")</f>
        <v/>
      </c>
      <c r="AA245" t="n">
        <v>-2311958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28</v>
      </c>
      <c r="AQ245" t="s">
        <v>89</v>
      </c>
      <c r="AR245" t="s">
        <v>426</v>
      </c>
      <c r="AS245" t="s"/>
      <c r="AT245" t="s">
        <v>91</v>
      </c>
      <c r="AU245" t="s"/>
      <c r="AV245" t="s"/>
      <c r="AW245" t="s"/>
      <c r="AX245" t="s"/>
      <c r="AY245" t="n">
        <v>2311958</v>
      </c>
      <c r="AZ245" t="s">
        <v>427</v>
      </c>
      <c r="BA245" t="s"/>
      <c r="BB245" t="n">
        <v>92312</v>
      </c>
      <c r="BC245" t="n">
        <v>43.983478</v>
      </c>
      <c r="BD245" t="n">
        <v>43.983478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430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155</v>
      </c>
      <c r="L246" t="s">
        <v>77</v>
      </c>
      <c r="M246" t="s"/>
      <c r="N246" t="s">
        <v>178</v>
      </c>
      <c r="O246" t="s">
        <v>79</v>
      </c>
      <c r="P246" t="s">
        <v>430</v>
      </c>
      <c r="Q246" t="s"/>
      <c r="R246" t="s">
        <v>189</v>
      </c>
      <c r="S246" t="s">
        <v>431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HYPERLINK("https://hotel-media.eclerx.com/savepage/tk_15468564379427264_sr_364.html","info")</f>
        <v/>
      </c>
      <c r="AA246" t="n">
        <v>-2444002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113</v>
      </c>
      <c r="AQ246" t="s">
        <v>89</v>
      </c>
      <c r="AR246" t="s">
        <v>90</v>
      </c>
      <c r="AS246" t="s"/>
      <c r="AT246" t="s">
        <v>91</v>
      </c>
      <c r="AU246" t="s"/>
      <c r="AV246" t="s"/>
      <c r="AW246" t="s"/>
      <c r="AX246" t="s"/>
      <c r="AY246" t="n">
        <v>2444002</v>
      </c>
      <c r="AZ246" t="s">
        <v>432</v>
      </c>
      <c r="BA246" t="s"/>
      <c r="BB246" t="n">
        <v>21065</v>
      </c>
      <c r="BC246" t="n">
        <v>44.052782</v>
      </c>
      <c r="BD246" t="n">
        <v>44.052782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430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167</v>
      </c>
      <c r="L247" t="s">
        <v>77</v>
      </c>
      <c r="M247" t="s"/>
      <c r="N247" t="s">
        <v>348</v>
      </c>
      <c r="O247" t="s">
        <v>79</v>
      </c>
      <c r="P247" t="s">
        <v>430</v>
      </c>
      <c r="Q247" t="s"/>
      <c r="R247" t="s">
        <v>189</v>
      </c>
      <c r="S247" t="s">
        <v>433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HYPERLINK("https://hotel-media.eclerx.com/savepage/tk_15468564379427264_sr_364.html","info")</f>
        <v/>
      </c>
      <c r="AA247" t="n">
        <v>-2444002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113</v>
      </c>
      <c r="AQ247" t="s">
        <v>89</v>
      </c>
      <c r="AR247" t="s">
        <v>90</v>
      </c>
      <c r="AS247" t="s"/>
      <c r="AT247" t="s">
        <v>91</v>
      </c>
      <c r="AU247" t="s"/>
      <c r="AV247" t="s"/>
      <c r="AW247" t="s"/>
      <c r="AX247" t="s"/>
      <c r="AY247" t="n">
        <v>2444002</v>
      </c>
      <c r="AZ247" t="s">
        <v>432</v>
      </c>
      <c r="BA247" t="s"/>
      <c r="BB247" t="n">
        <v>21065</v>
      </c>
      <c r="BC247" t="n">
        <v>44.052782</v>
      </c>
      <c r="BD247" t="n">
        <v>44.052782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430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171</v>
      </c>
      <c r="L248" t="s">
        <v>77</v>
      </c>
      <c r="M248" t="s"/>
      <c r="N248" t="s">
        <v>388</v>
      </c>
      <c r="O248" t="s">
        <v>79</v>
      </c>
      <c r="P248" t="s">
        <v>430</v>
      </c>
      <c r="Q248" t="s"/>
      <c r="R248" t="s">
        <v>189</v>
      </c>
      <c r="S248" t="s">
        <v>434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HYPERLINK("https://hotel-media.eclerx.com/savepage/tk_15468564379427264_sr_364.html","info")</f>
        <v/>
      </c>
      <c r="AA248" t="n">
        <v>-2444002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113</v>
      </c>
      <c r="AQ248" t="s">
        <v>89</v>
      </c>
      <c r="AR248" t="s">
        <v>90</v>
      </c>
      <c r="AS248" t="s"/>
      <c r="AT248" t="s">
        <v>91</v>
      </c>
      <c r="AU248" t="s"/>
      <c r="AV248" t="s"/>
      <c r="AW248" t="s"/>
      <c r="AX248" t="s"/>
      <c r="AY248" t="n">
        <v>2444002</v>
      </c>
      <c r="AZ248" t="s">
        <v>432</v>
      </c>
      <c r="BA248" t="s"/>
      <c r="BB248" t="n">
        <v>21065</v>
      </c>
      <c r="BC248" t="n">
        <v>44.052782</v>
      </c>
      <c r="BD248" t="n">
        <v>44.052782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172</v>
      </c>
      <c r="L249" t="s">
        <v>77</v>
      </c>
      <c r="M249" t="s"/>
      <c r="N249" t="s">
        <v>178</v>
      </c>
      <c r="O249" t="s">
        <v>79</v>
      </c>
      <c r="P249" t="s">
        <v>430</v>
      </c>
      <c r="Q249" t="s"/>
      <c r="R249" t="s">
        <v>189</v>
      </c>
      <c r="S249" t="s">
        <v>435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HYPERLINK("https://hotel-media.eclerx.com/savepage/tk_15468564379427264_sr_364.html","info")</f>
        <v/>
      </c>
      <c r="AA249" t="n">
        <v>-2444002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113</v>
      </c>
      <c r="AQ249" t="s">
        <v>89</v>
      </c>
      <c r="AR249" t="s">
        <v>90</v>
      </c>
      <c r="AS249" t="s"/>
      <c r="AT249" t="s">
        <v>91</v>
      </c>
      <c r="AU249" t="s"/>
      <c r="AV249" t="s"/>
      <c r="AW249" t="s"/>
      <c r="AX249" t="s"/>
      <c r="AY249" t="n">
        <v>2444002</v>
      </c>
      <c r="AZ249" t="s">
        <v>432</v>
      </c>
      <c r="BA249" t="s"/>
      <c r="BB249" t="n">
        <v>21065</v>
      </c>
      <c r="BC249" t="n">
        <v>44.052782</v>
      </c>
      <c r="BD249" t="n">
        <v>44.052782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430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186</v>
      </c>
      <c r="L250" t="s">
        <v>77</v>
      </c>
      <c r="M250" t="s"/>
      <c r="N250" t="s">
        <v>436</v>
      </c>
      <c r="O250" t="s">
        <v>79</v>
      </c>
      <c r="P250" t="s">
        <v>430</v>
      </c>
      <c r="Q250" t="s"/>
      <c r="R250" t="s">
        <v>189</v>
      </c>
      <c r="S250" t="s">
        <v>437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HYPERLINK("https://hotel-media.eclerx.com/savepage/tk_15468564379427264_sr_364.html","info")</f>
        <v/>
      </c>
      <c r="AA250" t="n">
        <v>-2444002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113</v>
      </c>
      <c r="AQ250" t="s">
        <v>89</v>
      </c>
      <c r="AR250" t="s">
        <v>90</v>
      </c>
      <c r="AS250" t="s"/>
      <c r="AT250" t="s">
        <v>91</v>
      </c>
      <c r="AU250" t="s"/>
      <c r="AV250" t="s"/>
      <c r="AW250" t="s"/>
      <c r="AX250" t="s"/>
      <c r="AY250" t="n">
        <v>2444002</v>
      </c>
      <c r="AZ250" t="s">
        <v>432</v>
      </c>
      <c r="BA250" t="s"/>
      <c r="BB250" t="n">
        <v>21065</v>
      </c>
      <c r="BC250" t="n">
        <v>44.052782</v>
      </c>
      <c r="BD250" t="n">
        <v>44.052782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206</v>
      </c>
      <c r="L251" t="s">
        <v>77</v>
      </c>
      <c r="M251" t="s"/>
      <c r="N251" t="s">
        <v>436</v>
      </c>
      <c r="O251" t="s">
        <v>79</v>
      </c>
      <c r="P251" t="s">
        <v>430</v>
      </c>
      <c r="Q251" t="s"/>
      <c r="R251" t="s">
        <v>189</v>
      </c>
      <c r="S251" t="s">
        <v>438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HYPERLINK("https://hotel-media.eclerx.com/savepage/tk_15468564379427264_sr_364.html","info")</f>
        <v/>
      </c>
      <c r="AA251" t="n">
        <v>-2444002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113</v>
      </c>
      <c r="AQ251" t="s">
        <v>89</v>
      </c>
      <c r="AR251" t="s">
        <v>90</v>
      </c>
      <c r="AS251" t="s"/>
      <c r="AT251" t="s">
        <v>91</v>
      </c>
      <c r="AU251" t="s"/>
      <c r="AV251" t="s"/>
      <c r="AW251" t="s"/>
      <c r="AX251" t="s"/>
      <c r="AY251" t="n">
        <v>2444002</v>
      </c>
      <c r="AZ251" t="s">
        <v>432</v>
      </c>
      <c r="BA251" t="s"/>
      <c r="BB251" t="n">
        <v>21065</v>
      </c>
      <c r="BC251" t="n">
        <v>44.052782</v>
      </c>
      <c r="BD251" t="n">
        <v>44.052782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430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207</v>
      </c>
      <c r="L252" t="s">
        <v>77</v>
      </c>
      <c r="M252" t="s"/>
      <c r="N252" t="s">
        <v>178</v>
      </c>
      <c r="O252" t="s">
        <v>79</v>
      </c>
      <c r="P252" t="s">
        <v>430</v>
      </c>
      <c r="Q252" t="s"/>
      <c r="R252" t="s">
        <v>189</v>
      </c>
      <c r="S252" t="s">
        <v>439</v>
      </c>
      <c r="T252" t="s">
        <v>82</v>
      </c>
      <c r="U252" t="s">
        <v>83</v>
      </c>
      <c r="V252" t="s">
        <v>84</v>
      </c>
      <c r="W252" t="s">
        <v>110</v>
      </c>
      <c r="X252" t="s"/>
      <c r="Y252" t="s">
        <v>86</v>
      </c>
      <c r="Z252">
        <f>HYPERLINK("https://hotel-media.eclerx.com/savepage/tk_15468564379427264_sr_364.html","info")</f>
        <v/>
      </c>
      <c r="AA252" t="n">
        <v>-2444002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113</v>
      </c>
      <c r="AQ252" t="s">
        <v>89</v>
      </c>
      <c r="AR252" t="s">
        <v>90</v>
      </c>
      <c r="AS252" t="s"/>
      <c r="AT252" t="s">
        <v>91</v>
      </c>
      <c r="AU252" t="s"/>
      <c r="AV252" t="s"/>
      <c r="AW252" t="s"/>
      <c r="AX252" t="s"/>
      <c r="AY252" t="n">
        <v>2444002</v>
      </c>
      <c r="AZ252" t="s">
        <v>432</v>
      </c>
      <c r="BA252" t="s"/>
      <c r="BB252" t="n">
        <v>21065</v>
      </c>
      <c r="BC252" t="n">
        <v>44.052782</v>
      </c>
      <c r="BD252" t="n">
        <v>44.052782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430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224</v>
      </c>
      <c r="L253" t="s">
        <v>77</v>
      </c>
      <c r="M253" t="s"/>
      <c r="N253" t="s">
        <v>178</v>
      </c>
      <c r="O253" t="s">
        <v>79</v>
      </c>
      <c r="P253" t="s">
        <v>430</v>
      </c>
      <c r="Q253" t="s"/>
      <c r="R253" t="s">
        <v>189</v>
      </c>
      <c r="S253" t="s">
        <v>236</v>
      </c>
      <c r="T253" t="s">
        <v>82</v>
      </c>
      <c r="U253" t="s">
        <v>83</v>
      </c>
      <c r="V253" t="s">
        <v>84</v>
      </c>
      <c r="W253" t="s">
        <v>110</v>
      </c>
      <c r="X253" t="s"/>
      <c r="Y253" t="s">
        <v>86</v>
      </c>
      <c r="Z253">
        <f>HYPERLINK("https://hotel-media.eclerx.com/savepage/tk_15468564379427264_sr_364.html","info")</f>
        <v/>
      </c>
      <c r="AA253" t="n">
        <v>-2444002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113</v>
      </c>
      <c r="AQ253" t="s">
        <v>89</v>
      </c>
      <c r="AR253" t="s">
        <v>90</v>
      </c>
      <c r="AS253" t="s"/>
      <c r="AT253" t="s">
        <v>91</v>
      </c>
      <c r="AU253" t="s"/>
      <c r="AV253" t="s"/>
      <c r="AW253" t="s"/>
      <c r="AX253" t="s"/>
      <c r="AY253" t="n">
        <v>2444002</v>
      </c>
      <c r="AZ253" t="s">
        <v>432</v>
      </c>
      <c r="BA253" t="s"/>
      <c r="BB253" t="n">
        <v>21065</v>
      </c>
      <c r="BC253" t="n">
        <v>44.052782</v>
      </c>
      <c r="BD253" t="n">
        <v>44.052782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430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237</v>
      </c>
      <c r="L254" t="s">
        <v>77</v>
      </c>
      <c r="M254" t="s"/>
      <c r="N254" t="s">
        <v>436</v>
      </c>
      <c r="O254" t="s">
        <v>79</v>
      </c>
      <c r="P254" t="s">
        <v>430</v>
      </c>
      <c r="Q254" t="s"/>
      <c r="R254" t="s">
        <v>189</v>
      </c>
      <c r="S254" t="s">
        <v>440</v>
      </c>
      <c r="T254" t="s">
        <v>82</v>
      </c>
      <c r="U254" t="s">
        <v>83</v>
      </c>
      <c r="V254" t="s">
        <v>84</v>
      </c>
      <c r="W254" t="s">
        <v>110</v>
      </c>
      <c r="X254" t="s"/>
      <c r="Y254" t="s">
        <v>86</v>
      </c>
      <c r="Z254">
        <f>HYPERLINK("https://hotel-media.eclerx.com/savepage/tk_15468564379427264_sr_364.html","info")</f>
        <v/>
      </c>
      <c r="AA254" t="n">
        <v>-2444002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113</v>
      </c>
      <c r="AQ254" t="s">
        <v>89</v>
      </c>
      <c r="AR254" t="s">
        <v>90</v>
      </c>
      <c r="AS254" t="s"/>
      <c r="AT254" t="s">
        <v>91</v>
      </c>
      <c r="AU254" t="s"/>
      <c r="AV254" t="s"/>
      <c r="AW254" t="s"/>
      <c r="AX254" t="s"/>
      <c r="AY254" t="n">
        <v>2444002</v>
      </c>
      <c r="AZ254" t="s">
        <v>432</v>
      </c>
      <c r="BA254" t="s"/>
      <c r="BB254" t="n">
        <v>21065</v>
      </c>
      <c r="BC254" t="n">
        <v>44.052782</v>
      </c>
      <c r="BD254" t="n">
        <v>44.052782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430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257</v>
      </c>
      <c r="L255" t="s">
        <v>77</v>
      </c>
      <c r="M255" t="s"/>
      <c r="N255" t="s">
        <v>436</v>
      </c>
      <c r="O255" t="s">
        <v>79</v>
      </c>
      <c r="P255" t="s">
        <v>430</v>
      </c>
      <c r="Q255" t="s"/>
      <c r="R255" t="s">
        <v>189</v>
      </c>
      <c r="S255" t="s">
        <v>441</v>
      </c>
      <c r="T255" t="s">
        <v>82</v>
      </c>
      <c r="U255" t="s">
        <v>83</v>
      </c>
      <c r="V255" t="s">
        <v>84</v>
      </c>
      <c r="W255" t="s">
        <v>110</v>
      </c>
      <c r="X255" t="s"/>
      <c r="Y255" t="s">
        <v>86</v>
      </c>
      <c r="Z255">
        <f>HYPERLINK("https://hotel-media.eclerx.com/savepage/tk_15468564379427264_sr_364.html","info")</f>
        <v/>
      </c>
      <c r="AA255" t="n">
        <v>-2444002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113</v>
      </c>
      <c r="AQ255" t="s">
        <v>89</v>
      </c>
      <c r="AR255" t="s">
        <v>90</v>
      </c>
      <c r="AS255" t="s"/>
      <c r="AT255" t="s">
        <v>91</v>
      </c>
      <c r="AU255" t="s"/>
      <c r="AV255" t="s"/>
      <c r="AW255" t="s"/>
      <c r="AX255" t="s"/>
      <c r="AY255" t="n">
        <v>2444002</v>
      </c>
      <c r="AZ255" t="s">
        <v>432</v>
      </c>
      <c r="BA255" t="s"/>
      <c r="BB255" t="n">
        <v>21065</v>
      </c>
      <c r="BC255" t="n">
        <v>44.052782</v>
      </c>
      <c r="BD255" t="n">
        <v>44.052782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132</v>
      </c>
      <c r="D256" t="n">
        <v>2</v>
      </c>
      <c r="E256" t="s">
        <v>442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122</v>
      </c>
      <c r="L256" t="s">
        <v>77</v>
      </c>
      <c r="M256" t="s"/>
      <c r="N256" t="s">
        <v>443</v>
      </c>
      <c r="O256" t="s">
        <v>79</v>
      </c>
      <c r="P256" t="s">
        <v>442</v>
      </c>
      <c r="Q256" t="s"/>
      <c r="R256" t="s">
        <v>102</v>
      </c>
      <c r="S256" t="s">
        <v>444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HYPERLINK("https://hotel-media.eclerx.com/savepage/tk_15468562051173208_sr_362.html","info")</f>
        <v/>
      </c>
      <c r="AA256" t="n">
        <v>-2558534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25</v>
      </c>
      <c r="AQ256" t="s">
        <v>89</v>
      </c>
      <c r="AR256" t="s">
        <v>426</v>
      </c>
      <c r="AS256" t="s"/>
      <c r="AT256" t="s">
        <v>91</v>
      </c>
      <c r="AU256" t="s"/>
      <c r="AV256" t="s"/>
      <c r="AW256" t="s"/>
      <c r="AX256" t="s"/>
      <c r="AY256" t="n">
        <v>2558534</v>
      </c>
      <c r="AZ256" t="s">
        <v>445</v>
      </c>
      <c r="BA256" t="s"/>
      <c r="BB256" t="n">
        <v>163137</v>
      </c>
      <c r="BC256" t="n">
        <v>44.132750026742</v>
      </c>
      <c r="BD256" t="n">
        <v>44.132750026742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132</v>
      </c>
      <c r="D257" t="n">
        <v>2</v>
      </c>
      <c r="E257" t="s">
        <v>442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144</v>
      </c>
      <c r="L257" t="s">
        <v>77</v>
      </c>
      <c r="M257" t="s"/>
      <c r="N257" t="s">
        <v>446</v>
      </c>
      <c r="O257" t="s">
        <v>79</v>
      </c>
      <c r="P257" t="s">
        <v>442</v>
      </c>
      <c r="Q257" t="s"/>
      <c r="R257" t="s">
        <v>102</v>
      </c>
      <c r="S257" t="s">
        <v>417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HYPERLINK("https://hotel-media.eclerx.com/savepage/tk_15468562051173208_sr_362.html","info")</f>
        <v/>
      </c>
      <c r="AA257" t="n">
        <v>-2558534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25</v>
      </c>
      <c r="AQ257" t="s">
        <v>89</v>
      </c>
      <c r="AR257" t="s">
        <v>426</v>
      </c>
      <c r="AS257" t="s"/>
      <c r="AT257" t="s">
        <v>91</v>
      </c>
      <c r="AU257" t="s"/>
      <c r="AV257" t="s"/>
      <c r="AW257" t="s"/>
      <c r="AX257" t="s"/>
      <c r="AY257" t="n">
        <v>2558534</v>
      </c>
      <c r="AZ257" t="s">
        <v>445</v>
      </c>
      <c r="BA257" t="s"/>
      <c r="BB257" t="n">
        <v>163137</v>
      </c>
      <c r="BC257" t="n">
        <v>44.132750026742</v>
      </c>
      <c r="BD257" t="n">
        <v>44.132750026742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132</v>
      </c>
      <c r="D258" t="n">
        <v>2</v>
      </c>
      <c r="E258" t="s">
        <v>442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447</v>
      </c>
      <c r="O258" t="s">
        <v>79</v>
      </c>
      <c r="P258" t="s">
        <v>442</v>
      </c>
      <c r="Q258" t="s"/>
      <c r="R258" t="s">
        <v>102</v>
      </c>
      <c r="S258" t="s">
        <v>113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HYPERLINK("https://hotel-media.eclerx.com/savepage/tk_15468562051173208_sr_362.html","info")</f>
        <v/>
      </c>
      <c r="AA258" t="n">
        <v>-2558534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25</v>
      </c>
      <c r="AQ258" t="s">
        <v>89</v>
      </c>
      <c r="AR258" t="s">
        <v>90</v>
      </c>
      <c r="AS258" t="s"/>
      <c r="AT258" t="s">
        <v>91</v>
      </c>
      <c r="AU258" t="s"/>
      <c r="AV258" t="s"/>
      <c r="AW258" t="s"/>
      <c r="AX258" t="s"/>
      <c r="AY258" t="n">
        <v>2558534</v>
      </c>
      <c r="AZ258" t="s">
        <v>445</v>
      </c>
      <c r="BA258" t="s"/>
      <c r="BB258" t="n">
        <v>163137</v>
      </c>
      <c r="BC258" t="n">
        <v>44.132750026742</v>
      </c>
      <c r="BD258" t="n">
        <v>44.132750026742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132</v>
      </c>
      <c r="D259" t="n">
        <v>2</v>
      </c>
      <c r="E259" t="s">
        <v>442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170</v>
      </c>
      <c r="L259" t="s">
        <v>77</v>
      </c>
      <c r="M259" t="s"/>
      <c r="N259" t="s">
        <v>448</v>
      </c>
      <c r="O259" t="s">
        <v>79</v>
      </c>
      <c r="P259" t="s">
        <v>442</v>
      </c>
      <c r="Q259" t="s"/>
      <c r="R259" t="s">
        <v>102</v>
      </c>
      <c r="S259" t="s">
        <v>449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HYPERLINK("https://hotel-media.eclerx.com/savepage/tk_15468562051173208_sr_362.html","info")</f>
        <v/>
      </c>
      <c r="AA259" t="n">
        <v>-2558534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25</v>
      </c>
      <c r="AQ259" t="s">
        <v>89</v>
      </c>
      <c r="AR259" t="s">
        <v>90</v>
      </c>
      <c r="AS259" t="s"/>
      <c r="AT259" t="s">
        <v>91</v>
      </c>
      <c r="AU259" t="s"/>
      <c r="AV259" t="s"/>
      <c r="AW259" t="s"/>
      <c r="AX259" t="s"/>
      <c r="AY259" t="n">
        <v>2558534</v>
      </c>
      <c r="AZ259" t="s">
        <v>445</v>
      </c>
      <c r="BA259" t="s"/>
      <c r="BB259" t="n">
        <v>163137</v>
      </c>
      <c r="BC259" t="n">
        <v>44.132750026742</v>
      </c>
      <c r="BD259" t="n">
        <v>44.132750026742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132</v>
      </c>
      <c r="D260" t="n">
        <v>2</v>
      </c>
      <c r="E260" t="s">
        <v>442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171</v>
      </c>
      <c r="L260" t="s">
        <v>77</v>
      </c>
      <c r="M260" t="s"/>
      <c r="N260" t="s">
        <v>450</v>
      </c>
      <c r="O260" t="s">
        <v>79</v>
      </c>
      <c r="P260" t="s">
        <v>442</v>
      </c>
      <c r="Q260" t="s"/>
      <c r="R260" t="s">
        <v>102</v>
      </c>
      <c r="S260" t="s">
        <v>434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HYPERLINK("https://hotel-media.eclerx.com/savepage/tk_15468562051173208_sr_362.html","info")</f>
        <v/>
      </c>
      <c r="AA260" t="n">
        <v>-2558534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25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2558534</v>
      </c>
      <c r="AZ260" t="s">
        <v>445</v>
      </c>
      <c r="BA260" t="s"/>
      <c r="BB260" t="n">
        <v>163137</v>
      </c>
      <c r="BC260" t="n">
        <v>44.132750026742</v>
      </c>
      <c r="BD260" t="n">
        <v>44.132750026742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132</v>
      </c>
      <c r="D261" t="n">
        <v>2</v>
      </c>
      <c r="E261" t="s">
        <v>442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171</v>
      </c>
      <c r="L261" t="s">
        <v>77</v>
      </c>
      <c r="M261" t="s"/>
      <c r="N261" t="s">
        <v>450</v>
      </c>
      <c r="O261" t="s">
        <v>79</v>
      </c>
      <c r="P261" t="s">
        <v>442</v>
      </c>
      <c r="Q261" t="s"/>
      <c r="R261" t="s">
        <v>102</v>
      </c>
      <c r="S261" t="s">
        <v>434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HYPERLINK("https://hotel-media.eclerx.com/savepage/tk_15468562051173208_sr_362.html","info")</f>
        <v/>
      </c>
      <c r="AA261" t="n">
        <v>-2558534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25</v>
      </c>
      <c r="AQ261" t="s">
        <v>89</v>
      </c>
      <c r="AR261" t="s">
        <v>90</v>
      </c>
      <c r="AS261" t="s"/>
      <c r="AT261" t="s">
        <v>91</v>
      </c>
      <c r="AU261" t="s"/>
      <c r="AV261" t="s"/>
      <c r="AW261" t="s"/>
      <c r="AX261" t="s"/>
      <c r="AY261" t="n">
        <v>2558534</v>
      </c>
      <c r="AZ261" t="s">
        <v>445</v>
      </c>
      <c r="BA261" t="s"/>
      <c r="BB261" t="n">
        <v>163137</v>
      </c>
      <c r="BC261" t="n">
        <v>44.132750026742</v>
      </c>
      <c r="BD261" t="n">
        <v>44.132750026742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132</v>
      </c>
      <c r="D262" t="n">
        <v>2</v>
      </c>
      <c r="E262" t="s">
        <v>442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188</v>
      </c>
      <c r="L262" t="s">
        <v>77</v>
      </c>
      <c r="M262" t="s"/>
      <c r="N262" t="s">
        <v>443</v>
      </c>
      <c r="O262" t="s">
        <v>79</v>
      </c>
      <c r="P262" t="s">
        <v>442</v>
      </c>
      <c r="Q262" t="s"/>
      <c r="R262" t="s">
        <v>102</v>
      </c>
      <c r="S262" t="s">
        <v>292</v>
      </c>
      <c r="T262" t="s">
        <v>82</v>
      </c>
      <c r="U262" t="s">
        <v>83</v>
      </c>
      <c r="V262" t="s">
        <v>84</v>
      </c>
      <c r="W262" t="s">
        <v>110</v>
      </c>
      <c r="X262" t="s"/>
      <c r="Y262" t="s">
        <v>86</v>
      </c>
      <c r="Z262">
        <f>HYPERLINK("https://hotel-media.eclerx.com/savepage/tk_15468562051173208_sr_362.html","info")</f>
        <v/>
      </c>
      <c r="AA262" t="n">
        <v>-2558534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25</v>
      </c>
      <c r="AQ262" t="s">
        <v>89</v>
      </c>
      <c r="AR262" t="s">
        <v>426</v>
      </c>
      <c r="AS262" t="s"/>
      <c r="AT262" t="s">
        <v>91</v>
      </c>
      <c r="AU262" t="s"/>
      <c r="AV262" t="s"/>
      <c r="AW262" t="s"/>
      <c r="AX262" t="s"/>
      <c r="AY262" t="n">
        <v>2558534</v>
      </c>
      <c r="AZ262" t="s">
        <v>445</v>
      </c>
      <c r="BA262" t="s"/>
      <c r="BB262" t="n">
        <v>163137</v>
      </c>
      <c r="BC262" t="n">
        <v>44.132750026742</v>
      </c>
      <c r="BD262" t="n">
        <v>44.132750026742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132</v>
      </c>
      <c r="D263" t="n">
        <v>2</v>
      </c>
      <c r="E263" t="s">
        <v>442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210</v>
      </c>
      <c r="L263" t="s">
        <v>77</v>
      </c>
      <c r="M263" t="s"/>
      <c r="N263" t="s">
        <v>446</v>
      </c>
      <c r="O263" t="s">
        <v>79</v>
      </c>
      <c r="P263" t="s">
        <v>442</v>
      </c>
      <c r="Q263" t="s"/>
      <c r="R263" t="s">
        <v>102</v>
      </c>
      <c r="S263" t="s">
        <v>451</v>
      </c>
      <c r="T263" t="s">
        <v>82</v>
      </c>
      <c r="U263" t="s">
        <v>83</v>
      </c>
      <c r="V263" t="s">
        <v>84</v>
      </c>
      <c r="W263" t="s">
        <v>110</v>
      </c>
      <c r="X263" t="s"/>
      <c r="Y263" t="s">
        <v>86</v>
      </c>
      <c r="Z263">
        <f>HYPERLINK("https://hotel-media.eclerx.com/savepage/tk_15468562051173208_sr_362.html","info")</f>
        <v/>
      </c>
      <c r="AA263" t="n">
        <v>-2558534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25</v>
      </c>
      <c r="AQ263" t="s">
        <v>89</v>
      </c>
      <c r="AR263" t="s">
        <v>426</v>
      </c>
      <c r="AS263" t="s"/>
      <c r="AT263" t="s">
        <v>91</v>
      </c>
      <c r="AU263" t="s"/>
      <c r="AV263" t="s"/>
      <c r="AW263" t="s"/>
      <c r="AX263" t="s"/>
      <c r="AY263" t="n">
        <v>2558534</v>
      </c>
      <c r="AZ263" t="s">
        <v>445</v>
      </c>
      <c r="BA263" t="s"/>
      <c r="BB263" t="n">
        <v>163137</v>
      </c>
      <c r="BC263" t="n">
        <v>44.132750026742</v>
      </c>
      <c r="BD263" t="n">
        <v>44.132750026742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132</v>
      </c>
      <c r="D264" t="n">
        <v>2</v>
      </c>
      <c r="E264" t="s">
        <v>442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236</v>
      </c>
      <c r="L264" t="s">
        <v>77</v>
      </c>
      <c r="M264" t="s"/>
      <c r="N264" t="s">
        <v>447</v>
      </c>
      <c r="O264" t="s">
        <v>79</v>
      </c>
      <c r="P264" t="s">
        <v>442</v>
      </c>
      <c r="Q264" t="s"/>
      <c r="R264" t="s">
        <v>102</v>
      </c>
      <c r="S264" t="s">
        <v>452</v>
      </c>
      <c r="T264" t="s">
        <v>82</v>
      </c>
      <c r="U264" t="s">
        <v>83</v>
      </c>
      <c r="V264" t="s">
        <v>84</v>
      </c>
      <c r="W264" t="s">
        <v>110</v>
      </c>
      <c r="X264" t="s"/>
      <c r="Y264" t="s">
        <v>86</v>
      </c>
      <c r="Z264">
        <f>HYPERLINK("https://hotel-media.eclerx.com/savepage/tk_15468562051173208_sr_362.html","info")</f>
        <v/>
      </c>
      <c r="AA264" t="n">
        <v>-2558534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25</v>
      </c>
      <c r="AQ264" t="s">
        <v>89</v>
      </c>
      <c r="AR264" t="s">
        <v>90</v>
      </c>
      <c r="AS264" t="s"/>
      <c r="AT264" t="s">
        <v>91</v>
      </c>
      <c r="AU264" t="s"/>
      <c r="AV264" t="s"/>
      <c r="AW264" t="s"/>
      <c r="AX264" t="s"/>
      <c r="AY264" t="n">
        <v>2558534</v>
      </c>
      <c r="AZ264" t="s">
        <v>445</v>
      </c>
      <c r="BA264" t="s"/>
      <c r="BB264" t="n">
        <v>163137</v>
      </c>
      <c r="BC264" t="n">
        <v>44.132750026742</v>
      </c>
      <c r="BD264" t="n">
        <v>44.132750026742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132</v>
      </c>
      <c r="D265" t="n">
        <v>2</v>
      </c>
      <c r="E265" t="s">
        <v>442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250</v>
      </c>
      <c r="L265" t="s">
        <v>77</v>
      </c>
      <c r="M265" t="s"/>
      <c r="N265" t="s">
        <v>448</v>
      </c>
      <c r="O265" t="s">
        <v>79</v>
      </c>
      <c r="P265" t="s">
        <v>442</v>
      </c>
      <c r="Q265" t="s"/>
      <c r="R265" t="s">
        <v>102</v>
      </c>
      <c r="S265" t="s">
        <v>453</v>
      </c>
      <c r="T265" t="s">
        <v>82</v>
      </c>
      <c r="U265" t="s">
        <v>83</v>
      </c>
      <c r="V265" t="s">
        <v>84</v>
      </c>
      <c r="W265" t="s">
        <v>110</v>
      </c>
      <c r="X265" t="s"/>
      <c r="Y265" t="s">
        <v>86</v>
      </c>
      <c r="Z265">
        <f>HYPERLINK("https://hotel-media.eclerx.com/savepage/tk_15468562051173208_sr_362.html","info")</f>
        <v/>
      </c>
      <c r="AA265" t="n">
        <v>-2558534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25</v>
      </c>
      <c r="AQ265" t="s">
        <v>89</v>
      </c>
      <c r="AR265" t="s">
        <v>90</v>
      </c>
      <c r="AS265" t="s"/>
      <c r="AT265" t="s">
        <v>91</v>
      </c>
      <c r="AU265" t="s"/>
      <c r="AV265" t="s"/>
      <c r="AW265" t="s"/>
      <c r="AX265" t="s"/>
      <c r="AY265" t="n">
        <v>2558534</v>
      </c>
      <c r="AZ265" t="s">
        <v>445</v>
      </c>
      <c r="BA265" t="s"/>
      <c r="BB265" t="n">
        <v>163137</v>
      </c>
      <c r="BC265" t="n">
        <v>44.132750026742</v>
      </c>
      <c r="BD265" t="n">
        <v>44.132750026742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132</v>
      </c>
      <c r="D266" t="n">
        <v>2</v>
      </c>
      <c r="E266" t="s">
        <v>442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1366</v>
      </c>
      <c r="L266" t="s">
        <v>77</v>
      </c>
      <c r="M266" t="s"/>
      <c r="N266" t="s">
        <v>454</v>
      </c>
      <c r="O266" t="s">
        <v>79</v>
      </c>
      <c r="P266" t="s">
        <v>442</v>
      </c>
      <c r="Q266" t="s"/>
      <c r="R266" t="s">
        <v>102</v>
      </c>
      <c r="S266" t="s">
        <v>455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HYPERLINK("https://hotel-media.eclerx.com/savepage/tk_15468562051173208_sr_362.html","info")</f>
        <v/>
      </c>
      <c r="AA266" t="n">
        <v>-2558534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25</v>
      </c>
      <c r="AQ266" t="s">
        <v>89</v>
      </c>
      <c r="AR266" t="s">
        <v>90</v>
      </c>
      <c r="AS266" t="s"/>
      <c r="AT266" t="s">
        <v>91</v>
      </c>
      <c r="AU266" t="s"/>
      <c r="AV266" t="s"/>
      <c r="AW266" t="s"/>
      <c r="AX266" t="s"/>
      <c r="AY266" t="n">
        <v>2558534</v>
      </c>
      <c r="AZ266" t="s">
        <v>445</v>
      </c>
      <c r="BA266" t="s"/>
      <c r="BB266" t="n">
        <v>163137</v>
      </c>
      <c r="BC266" t="n">
        <v>44.132750026742</v>
      </c>
      <c r="BD266" t="n">
        <v>44.132750026742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132</v>
      </c>
      <c r="D267" t="n">
        <v>2</v>
      </c>
      <c r="E267" t="s">
        <v>442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1366</v>
      </c>
      <c r="L267" t="s">
        <v>77</v>
      </c>
      <c r="M267" t="s"/>
      <c r="N267" t="s">
        <v>454</v>
      </c>
      <c r="O267" t="s">
        <v>79</v>
      </c>
      <c r="P267" t="s">
        <v>442</v>
      </c>
      <c r="Q267" t="s"/>
      <c r="R267" t="s">
        <v>102</v>
      </c>
      <c r="S267" t="s">
        <v>455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HYPERLINK("https://hotel-media.eclerx.com/savepage/tk_15468562051173208_sr_362.html","info")</f>
        <v/>
      </c>
      <c r="AA267" t="n">
        <v>-2558534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25</v>
      </c>
      <c r="AQ267" t="s">
        <v>89</v>
      </c>
      <c r="AR267" t="s">
        <v>90</v>
      </c>
      <c r="AS267" t="s"/>
      <c r="AT267" t="s">
        <v>91</v>
      </c>
      <c r="AU267" t="s"/>
      <c r="AV267" t="s"/>
      <c r="AW267" t="s"/>
      <c r="AX267" t="s"/>
      <c r="AY267" t="n">
        <v>2558534</v>
      </c>
      <c r="AZ267" t="s">
        <v>445</v>
      </c>
      <c r="BA267" t="s"/>
      <c r="BB267" t="n">
        <v>163137</v>
      </c>
      <c r="BC267" t="n">
        <v>44.132750026742</v>
      </c>
      <c r="BD267" t="n">
        <v>44.132750026742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132</v>
      </c>
      <c r="D268" t="n">
        <v>2</v>
      </c>
      <c r="E268" t="s">
        <v>456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149</v>
      </c>
      <c r="L268" t="s">
        <v>77</v>
      </c>
      <c r="M268" t="s"/>
      <c r="N268" t="s">
        <v>457</v>
      </c>
      <c r="O268" t="s">
        <v>79</v>
      </c>
      <c r="P268" t="s">
        <v>456</v>
      </c>
      <c r="Q268" t="s"/>
      <c r="R268" t="s">
        <v>102</v>
      </c>
      <c r="S268" t="s">
        <v>112</v>
      </c>
      <c r="T268" t="s">
        <v>82</v>
      </c>
      <c r="U268" t="s">
        <v>83</v>
      </c>
      <c r="V268" t="s">
        <v>84</v>
      </c>
      <c r="W268" t="s">
        <v>146</v>
      </c>
      <c r="X268" t="s"/>
      <c r="Y268" t="s">
        <v>86</v>
      </c>
      <c r="Z268">
        <f>HYPERLINK("https://hotel-media.eclerx.com/savepage/tk_15468563253940544_sr_362.html","info")</f>
        <v/>
      </c>
      <c r="AA268" t="n">
        <v>-2311937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85</v>
      </c>
      <c r="AQ268" t="s">
        <v>89</v>
      </c>
      <c r="AR268" t="s">
        <v>90</v>
      </c>
      <c r="AS268" t="s"/>
      <c r="AT268" t="s">
        <v>91</v>
      </c>
      <c r="AU268" t="s"/>
      <c r="AV268" t="s"/>
      <c r="AW268" t="s"/>
      <c r="AX268" t="s"/>
      <c r="AY268" t="n">
        <v>2311937</v>
      </c>
      <c r="AZ268" t="s">
        <v>458</v>
      </c>
      <c r="BA268" t="s"/>
      <c r="BB268" t="n">
        <v>21066</v>
      </c>
      <c r="BC268" t="n">
        <v>44.065683589103</v>
      </c>
      <c r="BD268" t="n">
        <v>44.065683589103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459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87</v>
      </c>
      <c r="L269" t="s">
        <v>77</v>
      </c>
      <c r="M269" t="s"/>
      <c r="N269" t="s">
        <v>250</v>
      </c>
      <c r="O269" t="s">
        <v>79</v>
      </c>
      <c r="P269" t="s">
        <v>459</v>
      </c>
      <c r="Q269" t="s"/>
      <c r="R269" t="s">
        <v>102</v>
      </c>
      <c r="S269" t="s">
        <v>393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HYPERLINK("https://hotel-media.eclerx.com/savepage/tk_15468565046543677_sr_364.html","info")</f>
        <v/>
      </c>
      <c r="AA269" t="n">
        <v>-3516452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147</v>
      </c>
      <c r="AQ269" t="s">
        <v>89</v>
      </c>
      <c r="AR269" t="s">
        <v>90</v>
      </c>
      <c r="AS269" t="s"/>
      <c r="AT269" t="s">
        <v>91</v>
      </c>
      <c r="AU269" t="s"/>
      <c r="AV269" t="s"/>
      <c r="AW269" t="s"/>
      <c r="AX269" t="s"/>
      <c r="AY269" t="n">
        <v>3516452</v>
      </c>
      <c r="AZ269" t="s">
        <v>460</v>
      </c>
      <c r="BA269" t="s"/>
      <c r="BB269" t="n">
        <v>76465</v>
      </c>
      <c r="BC269" t="n">
        <v>44.462643</v>
      </c>
      <c r="BD269" t="n">
        <v>44.462643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461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99</v>
      </c>
      <c r="L270" t="s">
        <v>77</v>
      </c>
      <c r="M270" t="s"/>
      <c r="N270" t="s">
        <v>138</v>
      </c>
      <c r="O270" t="s">
        <v>79</v>
      </c>
      <c r="P270" t="s">
        <v>461</v>
      </c>
      <c r="Q270" t="s"/>
      <c r="R270" t="s">
        <v>102</v>
      </c>
      <c r="S270" t="s">
        <v>340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HYPERLINK("https://hotel-media.eclerx.com/savepage/tk_15468565445091422_sr_364.html","info")</f>
        <v/>
      </c>
      <c r="AA270" t="n">
        <v>-2443079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168</v>
      </c>
      <c r="AQ270" t="s">
        <v>89</v>
      </c>
      <c r="AR270" t="s">
        <v>140</v>
      </c>
      <c r="AS270" t="s"/>
      <c r="AT270" t="s">
        <v>91</v>
      </c>
      <c r="AU270" t="s"/>
      <c r="AV270" t="s"/>
      <c r="AW270" t="s"/>
      <c r="AX270" t="s"/>
      <c r="AY270" t="n">
        <v>2443079</v>
      </c>
      <c r="AZ270" t="s">
        <v>462</v>
      </c>
      <c r="BA270" t="s"/>
      <c r="BB270" t="n">
        <v>74577</v>
      </c>
      <c r="BC270" t="n">
        <v>44.440620748335</v>
      </c>
      <c r="BD270" t="n">
        <v>44.440620748335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463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512</v>
      </c>
      <c r="L271" t="s">
        <v>77</v>
      </c>
      <c r="M271" t="s"/>
      <c r="N271" t="s">
        <v>78</v>
      </c>
      <c r="O271" t="s">
        <v>79</v>
      </c>
      <c r="P271" t="s">
        <v>463</v>
      </c>
      <c r="Q271" t="s"/>
      <c r="R271" t="s">
        <v>80</v>
      </c>
      <c r="S271" t="s">
        <v>268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HYPERLINK("https://hotel-media.eclerx.com/savepage/tk_1546856474771726_sr_364.html","info")</f>
        <v/>
      </c>
      <c r="AA271" t="n">
        <v>-7287716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132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7287716</v>
      </c>
      <c r="AZ271" t="s">
        <v>464</v>
      </c>
      <c r="BA271" t="s"/>
      <c r="BB271" t="n">
        <v>160251</v>
      </c>
      <c r="BC271" t="n">
        <v>44.058915</v>
      </c>
      <c r="BD271" t="n">
        <v>44.058915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132</v>
      </c>
      <c r="D272" t="n">
        <v>2</v>
      </c>
      <c r="E272" t="s">
        <v>465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56</v>
      </c>
      <c r="L272" t="s">
        <v>77</v>
      </c>
      <c r="M272" t="s"/>
      <c r="N272" t="s">
        <v>466</v>
      </c>
      <c r="O272" t="s">
        <v>79</v>
      </c>
      <c r="P272" t="s">
        <v>465</v>
      </c>
      <c r="Q272" t="s"/>
      <c r="R272" t="s">
        <v>102</v>
      </c>
      <c r="S272" t="s">
        <v>467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HYPERLINK("https://hotel-media.eclerx.com/savepage/tk_15468561785174108_sr_362.html","info")</f>
        <v/>
      </c>
      <c r="AA272" t="n">
        <v>-2311962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12</v>
      </c>
      <c r="AQ272" t="s">
        <v>89</v>
      </c>
      <c r="AR272" t="s">
        <v>90</v>
      </c>
      <c r="AS272" t="s"/>
      <c r="AT272" t="s">
        <v>91</v>
      </c>
      <c r="AU272" t="s"/>
      <c r="AV272" t="s"/>
      <c r="AW272" t="s"/>
      <c r="AX272" t="s"/>
      <c r="AY272" t="n">
        <v>2311962</v>
      </c>
      <c r="AZ272" t="s">
        <v>468</v>
      </c>
      <c r="BA272" t="s"/>
      <c r="BB272" t="n">
        <v>91712</v>
      </c>
      <c r="BC272" t="n">
        <v>44.0547</v>
      </c>
      <c r="BD272" t="n">
        <v>44.0547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469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178</v>
      </c>
      <c r="L273" t="s">
        <v>77</v>
      </c>
      <c r="M273" t="s"/>
      <c r="N273" t="s">
        <v>470</v>
      </c>
      <c r="O273" t="s">
        <v>79</v>
      </c>
      <c r="P273" t="s">
        <v>469</v>
      </c>
      <c r="Q273" t="s"/>
      <c r="R273" t="s">
        <v>102</v>
      </c>
      <c r="S273" t="s">
        <v>471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HYPERLINK("https://hotel-media.eclerx.com/savepage/tk_15468561917295926_sr_364.html","info")</f>
        <v/>
      </c>
      <c r="AA273" t="n">
        <v>-2311915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13</v>
      </c>
      <c r="AQ273" t="s">
        <v>89</v>
      </c>
      <c r="AR273" t="s">
        <v>90</v>
      </c>
      <c r="AS273" t="s"/>
      <c r="AT273" t="s">
        <v>91</v>
      </c>
      <c r="AU273" t="s"/>
      <c r="AV273" t="s"/>
      <c r="AW273" t="s"/>
      <c r="AX273" t="s"/>
      <c r="AY273" t="n">
        <v>2311915</v>
      </c>
      <c r="AZ273" t="s">
        <v>472</v>
      </c>
      <c r="BA273" t="s"/>
      <c r="BB273" t="n">
        <v>108659</v>
      </c>
      <c r="BC273" t="n">
        <v>44.05832</v>
      </c>
      <c r="BD273" t="n">
        <v>44.05832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469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235</v>
      </c>
      <c r="L274" t="s">
        <v>77</v>
      </c>
      <c r="M274" t="s"/>
      <c r="N274" t="s">
        <v>473</v>
      </c>
      <c r="O274" t="s">
        <v>79</v>
      </c>
      <c r="P274" t="s">
        <v>469</v>
      </c>
      <c r="Q274" t="s"/>
      <c r="R274" t="s">
        <v>102</v>
      </c>
      <c r="S274" t="s">
        <v>474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HYPERLINK("https://hotel-media.eclerx.com/savepage/tk_15468561917295926_sr_364.html","info")</f>
        <v/>
      </c>
      <c r="AA274" t="n">
        <v>-2311915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13</v>
      </c>
      <c r="AQ274" t="s">
        <v>89</v>
      </c>
      <c r="AR274" t="s">
        <v>90</v>
      </c>
      <c r="AS274" t="s"/>
      <c r="AT274" t="s">
        <v>91</v>
      </c>
      <c r="AU274" t="s"/>
      <c r="AV274" t="s"/>
      <c r="AW274" t="s"/>
      <c r="AX274" t="s"/>
      <c r="AY274" t="n">
        <v>2311915</v>
      </c>
      <c r="AZ274" t="s">
        <v>472</v>
      </c>
      <c r="BA274" t="s"/>
      <c r="BB274" t="n">
        <v>108659</v>
      </c>
      <c r="BC274" t="n">
        <v>44.05832</v>
      </c>
      <c r="BD274" t="n">
        <v>44.05832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469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292</v>
      </c>
      <c r="L275" t="s">
        <v>77</v>
      </c>
      <c r="M275" t="s"/>
      <c r="N275" t="s">
        <v>475</v>
      </c>
      <c r="O275" t="s">
        <v>79</v>
      </c>
      <c r="P275" t="s">
        <v>469</v>
      </c>
      <c r="Q275" t="s"/>
      <c r="R275" t="s">
        <v>102</v>
      </c>
      <c r="S275" t="s">
        <v>476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HYPERLINK("https://hotel-media.eclerx.com/savepage/tk_15468561917295926_sr_364.html","info")</f>
        <v/>
      </c>
      <c r="AA275" t="n">
        <v>-2311915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13</v>
      </c>
      <c r="AQ275" t="s">
        <v>89</v>
      </c>
      <c r="AR275" t="s">
        <v>90</v>
      </c>
      <c r="AS275" t="s"/>
      <c r="AT275" t="s">
        <v>91</v>
      </c>
      <c r="AU275" t="s"/>
      <c r="AV275" t="s"/>
      <c r="AW275" t="s"/>
      <c r="AX275" t="s"/>
      <c r="AY275" t="n">
        <v>2311915</v>
      </c>
      <c r="AZ275" t="s">
        <v>472</v>
      </c>
      <c r="BA275" t="s"/>
      <c r="BB275" t="n">
        <v>108659</v>
      </c>
      <c r="BC275" t="n">
        <v>44.05832</v>
      </c>
      <c r="BD275" t="n">
        <v>44.05832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132</v>
      </c>
      <c r="D276" t="n">
        <v>2</v>
      </c>
      <c r="E276" t="s">
        <v>477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63</v>
      </c>
      <c r="L276" t="s">
        <v>77</v>
      </c>
      <c r="M276" t="s"/>
      <c r="N276" t="s">
        <v>478</v>
      </c>
      <c r="O276" t="s">
        <v>79</v>
      </c>
      <c r="P276" t="s">
        <v>477</v>
      </c>
      <c r="Q276" t="s"/>
      <c r="R276" t="s">
        <v>102</v>
      </c>
      <c r="S276" t="s">
        <v>479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HYPERLINK("https://hotel-media.eclerx.com/savepage/tk_1546856244104168_sr_362.html","info")</f>
        <v/>
      </c>
      <c r="AA276" t="n">
        <v>-2443744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44</v>
      </c>
      <c r="AQ276" t="s">
        <v>89</v>
      </c>
      <c r="AR276" t="s">
        <v>90</v>
      </c>
      <c r="AS276" t="s"/>
      <c r="AT276" t="s">
        <v>91</v>
      </c>
      <c r="AU276" t="s"/>
      <c r="AV276" t="s"/>
      <c r="AW276" t="s"/>
      <c r="AX276" t="s"/>
      <c r="AY276" t="n">
        <v>2443744</v>
      </c>
      <c r="AZ276" t="s">
        <v>480</v>
      </c>
      <c r="BA276" t="s"/>
      <c r="BB276" t="n">
        <v>9327</v>
      </c>
      <c r="BC276" t="n">
        <v>43.998291</v>
      </c>
      <c r="BD276" t="n">
        <v>43.998291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132</v>
      </c>
      <c r="D277" t="n">
        <v>2</v>
      </c>
      <c r="E277" t="s">
        <v>123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86</v>
      </c>
      <c r="L277" t="s">
        <v>77</v>
      </c>
      <c r="M277" t="s"/>
      <c r="N277" t="s">
        <v>124</v>
      </c>
      <c r="O277" t="s">
        <v>79</v>
      </c>
      <c r="P277" t="s">
        <v>123</v>
      </c>
      <c r="Q277" t="s"/>
      <c r="R277" t="s">
        <v>102</v>
      </c>
      <c r="S277" t="s">
        <v>254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HYPERLINK("https://hotel-media.eclerx.com/savepage/tk_15468562420789824_sr_362.html","info")</f>
        <v/>
      </c>
      <c r="AA277" t="n">
        <v>-8219149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43</v>
      </c>
      <c r="AQ277" t="s">
        <v>89</v>
      </c>
      <c r="AR277" t="s">
        <v>90</v>
      </c>
      <c r="AS277" t="s"/>
      <c r="AT277" t="s">
        <v>91</v>
      </c>
      <c r="AU277" t="s"/>
      <c r="AV277" t="s"/>
      <c r="AW277" t="s"/>
      <c r="AX277" t="s"/>
      <c r="AY277" t="n">
        <v>8219149</v>
      </c>
      <c r="AZ277" t="s">
        <v>126</v>
      </c>
      <c r="BA277" t="s"/>
      <c r="BB277" t="n">
        <v>43098</v>
      </c>
      <c r="BC277" t="n">
        <v>44.837700222371</v>
      </c>
      <c r="BD277" t="n">
        <v>44.837700222371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132</v>
      </c>
      <c r="D278" t="n">
        <v>2</v>
      </c>
      <c r="E278" t="s">
        <v>123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111</v>
      </c>
      <c r="L278" t="s">
        <v>77</v>
      </c>
      <c r="M278" t="s"/>
      <c r="N278" t="s">
        <v>124</v>
      </c>
      <c r="O278" t="s">
        <v>79</v>
      </c>
      <c r="P278" t="s">
        <v>123</v>
      </c>
      <c r="Q278" t="s"/>
      <c r="R278" t="s">
        <v>102</v>
      </c>
      <c r="S278" t="s">
        <v>481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HYPERLINK("https://hotel-media.eclerx.com/savepage/tk_15468562420789824_sr_362.html","info")</f>
        <v/>
      </c>
      <c r="AA278" t="n">
        <v>-8219149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43</v>
      </c>
      <c r="AQ278" t="s">
        <v>89</v>
      </c>
      <c r="AR278" t="s">
        <v>90</v>
      </c>
      <c r="AS278" t="s"/>
      <c r="AT278" t="s">
        <v>91</v>
      </c>
      <c r="AU278" t="s"/>
      <c r="AV278" t="s"/>
      <c r="AW278" t="s"/>
      <c r="AX278" t="s"/>
      <c r="AY278" t="n">
        <v>8219149</v>
      </c>
      <c r="AZ278" t="s">
        <v>126</v>
      </c>
      <c r="BA278" t="s"/>
      <c r="BB278" t="n">
        <v>43098</v>
      </c>
      <c r="BC278" t="n">
        <v>44.837700222371</v>
      </c>
      <c r="BD278" t="n">
        <v>44.837700222371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132</v>
      </c>
      <c r="D279" t="n">
        <v>2</v>
      </c>
      <c r="E279" t="s">
        <v>123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150</v>
      </c>
      <c r="L279" t="s">
        <v>77</v>
      </c>
      <c r="M279" t="s"/>
      <c r="N279" t="s">
        <v>128</v>
      </c>
      <c r="O279" t="s">
        <v>79</v>
      </c>
      <c r="P279" t="s">
        <v>123</v>
      </c>
      <c r="Q279" t="s"/>
      <c r="R279" t="s">
        <v>102</v>
      </c>
      <c r="S279" t="s">
        <v>326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HYPERLINK("https://hotel-media.eclerx.com/savepage/tk_15468562420789824_sr_362.html","info")</f>
        <v/>
      </c>
      <c r="AA279" t="n">
        <v>-8219149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43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8219149</v>
      </c>
      <c r="AZ279" t="s">
        <v>126</v>
      </c>
      <c r="BA279" t="s"/>
      <c r="BB279" t="n">
        <v>43098</v>
      </c>
      <c r="BC279" t="n">
        <v>44.837700222371</v>
      </c>
      <c r="BD279" t="n">
        <v>44.837700222371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132</v>
      </c>
      <c r="D280" t="n">
        <v>2</v>
      </c>
      <c r="E280" t="s">
        <v>123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150</v>
      </c>
      <c r="L280" t="s">
        <v>77</v>
      </c>
      <c r="M280" t="s"/>
      <c r="N280" t="s">
        <v>129</v>
      </c>
      <c r="O280" t="s">
        <v>79</v>
      </c>
      <c r="P280" t="s">
        <v>123</v>
      </c>
      <c r="Q280" t="s"/>
      <c r="R280" t="s">
        <v>102</v>
      </c>
      <c r="S280" t="s">
        <v>326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HYPERLINK("https://hotel-media.eclerx.com/savepage/tk_15468562420789824_sr_362.html","info")</f>
        <v/>
      </c>
      <c r="AA280" t="n">
        <v>-8219149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43</v>
      </c>
      <c r="AQ280" t="s">
        <v>89</v>
      </c>
      <c r="AR280" t="s">
        <v>90</v>
      </c>
      <c r="AS280" t="s"/>
      <c r="AT280" t="s">
        <v>91</v>
      </c>
      <c r="AU280" t="s"/>
      <c r="AV280" t="s"/>
      <c r="AW280" t="s"/>
      <c r="AX280" t="s"/>
      <c r="AY280" t="n">
        <v>8219149</v>
      </c>
      <c r="AZ280" t="s">
        <v>126</v>
      </c>
      <c r="BA280" t="s"/>
      <c r="BB280" t="n">
        <v>43098</v>
      </c>
      <c r="BC280" t="n">
        <v>44.837700222371</v>
      </c>
      <c r="BD280" t="n">
        <v>44.837700222371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132</v>
      </c>
      <c r="D281" t="n">
        <v>2</v>
      </c>
      <c r="E281" t="s">
        <v>123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161</v>
      </c>
      <c r="L281" t="s">
        <v>77</v>
      </c>
      <c r="M281" t="s"/>
      <c r="N281" t="s">
        <v>129</v>
      </c>
      <c r="O281" t="s">
        <v>79</v>
      </c>
      <c r="P281" t="s">
        <v>123</v>
      </c>
      <c r="Q281" t="s"/>
      <c r="R281" t="s">
        <v>102</v>
      </c>
      <c r="S281" t="s">
        <v>131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HYPERLINK("https://hotel-media.eclerx.com/savepage/tk_15468562420789824_sr_362.html","info")</f>
        <v/>
      </c>
      <c r="AA281" t="n">
        <v>-8219149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43</v>
      </c>
      <c r="AQ281" t="s">
        <v>89</v>
      </c>
      <c r="AR281" t="s">
        <v>90</v>
      </c>
      <c r="AS281" t="s"/>
      <c r="AT281" t="s">
        <v>91</v>
      </c>
      <c r="AU281" t="s"/>
      <c r="AV281" t="s"/>
      <c r="AW281" t="s"/>
      <c r="AX281" t="s"/>
      <c r="AY281" t="n">
        <v>8219149</v>
      </c>
      <c r="AZ281" t="s">
        <v>126</v>
      </c>
      <c r="BA281" t="s"/>
      <c r="BB281" t="n">
        <v>43098</v>
      </c>
      <c r="BC281" t="n">
        <v>44.837700222371</v>
      </c>
      <c r="BD281" t="n">
        <v>44.837700222371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132</v>
      </c>
      <c r="D282" t="n">
        <v>2</v>
      </c>
      <c r="E282" t="s">
        <v>123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171</v>
      </c>
      <c r="L282" t="s">
        <v>77</v>
      </c>
      <c r="M282" t="s"/>
      <c r="N282" t="s">
        <v>128</v>
      </c>
      <c r="O282" t="s">
        <v>79</v>
      </c>
      <c r="P282" t="s">
        <v>123</v>
      </c>
      <c r="Q282" t="s"/>
      <c r="R282" t="s">
        <v>102</v>
      </c>
      <c r="S282" t="s">
        <v>434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HYPERLINK("https://hotel-media.eclerx.com/savepage/tk_15468562420789824_sr_362.html","info")</f>
        <v/>
      </c>
      <c r="AA282" t="n">
        <v>-8219149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43</v>
      </c>
      <c r="AQ282" t="s">
        <v>89</v>
      </c>
      <c r="AR282" t="s">
        <v>90</v>
      </c>
      <c r="AS282" t="s"/>
      <c r="AT282" t="s">
        <v>91</v>
      </c>
      <c r="AU282" t="s"/>
      <c r="AV282" t="s"/>
      <c r="AW282" t="s"/>
      <c r="AX282" t="s"/>
      <c r="AY282" t="n">
        <v>8219149</v>
      </c>
      <c r="AZ282" t="s">
        <v>126</v>
      </c>
      <c r="BA282" t="s"/>
      <c r="BB282" t="n">
        <v>43098</v>
      </c>
      <c r="BC282" t="n">
        <v>44.837700222371</v>
      </c>
      <c r="BD282" t="n">
        <v>44.837700222371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482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143</v>
      </c>
      <c r="L283" t="s">
        <v>77</v>
      </c>
      <c r="M283" t="s"/>
      <c r="N283" t="s">
        <v>178</v>
      </c>
      <c r="O283" t="s">
        <v>79</v>
      </c>
      <c r="P283" t="s">
        <v>482</v>
      </c>
      <c r="Q283" t="s"/>
      <c r="R283" t="s">
        <v>80</v>
      </c>
      <c r="S283" t="s">
        <v>227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HYPERLINK("https://hotel-media.eclerx.com/savepage/tk_15468565138735204_sr_364.html","info")</f>
        <v/>
      </c>
      <c r="AA283" t="n">
        <v>-3538094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152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3538094</v>
      </c>
      <c r="AZ283" t="s">
        <v>483</v>
      </c>
      <c r="BA283" t="s"/>
      <c r="BB283" t="n">
        <v>133056</v>
      </c>
      <c r="BC283" t="n">
        <v>44.174284438926</v>
      </c>
      <c r="BD283" t="n">
        <v>44.174284438926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484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87</v>
      </c>
      <c r="L284" t="s">
        <v>77</v>
      </c>
      <c r="M284" t="s"/>
      <c r="N284" t="s">
        <v>485</v>
      </c>
      <c r="O284" t="s">
        <v>79</v>
      </c>
      <c r="P284" t="s">
        <v>484</v>
      </c>
      <c r="Q284" t="s"/>
      <c r="R284" t="s">
        <v>102</v>
      </c>
      <c r="S284" t="s">
        <v>393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HYPERLINK("https://hotel-media.eclerx.com/savepage/tk_15468563280375447_sr_364.html","info")</f>
        <v/>
      </c>
      <c r="AA284" t="n">
        <v>-2311992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81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2311992</v>
      </c>
      <c r="AZ284" t="s">
        <v>486</v>
      </c>
      <c r="BA284" t="s"/>
      <c r="BB284" t="n">
        <v>100974</v>
      </c>
      <c r="BC284" t="n">
        <v>44.808292022686</v>
      </c>
      <c r="BD284" t="n">
        <v>44.808292022686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484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93</v>
      </c>
      <c r="L285" t="s">
        <v>77</v>
      </c>
      <c r="M285" t="s"/>
      <c r="N285" t="s">
        <v>148</v>
      </c>
      <c r="O285" t="s">
        <v>79</v>
      </c>
      <c r="P285" t="s">
        <v>484</v>
      </c>
      <c r="Q285" t="s"/>
      <c r="R285" t="s">
        <v>102</v>
      </c>
      <c r="S285" t="s">
        <v>410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HYPERLINK("https://hotel-media.eclerx.com/savepage/tk_15468563280375447_sr_364.html","info")</f>
        <v/>
      </c>
      <c r="AA285" t="n">
        <v>-2311992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81</v>
      </c>
      <c r="AQ285" t="s">
        <v>89</v>
      </c>
      <c r="AR285" t="s">
        <v>140</v>
      </c>
      <c r="AS285" t="s"/>
      <c r="AT285" t="s">
        <v>91</v>
      </c>
      <c r="AU285" t="s"/>
      <c r="AV285" t="s"/>
      <c r="AW285" t="s"/>
      <c r="AX285" t="s"/>
      <c r="AY285" t="n">
        <v>2311992</v>
      </c>
      <c r="AZ285" t="s">
        <v>486</v>
      </c>
      <c r="BA285" t="s"/>
      <c r="BB285" t="n">
        <v>100974</v>
      </c>
      <c r="BC285" t="n">
        <v>44.808292022686</v>
      </c>
      <c r="BD285" t="n">
        <v>44.808292022686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484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94</v>
      </c>
      <c r="L286" t="s">
        <v>77</v>
      </c>
      <c r="M286" t="s"/>
      <c r="N286" t="s">
        <v>250</v>
      </c>
      <c r="O286" t="s">
        <v>79</v>
      </c>
      <c r="P286" t="s">
        <v>484</v>
      </c>
      <c r="Q286" t="s"/>
      <c r="R286" t="s">
        <v>102</v>
      </c>
      <c r="S286" t="s">
        <v>96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HYPERLINK("https://hotel-media.eclerx.com/savepage/tk_15468563280375447_sr_364.html","info")</f>
        <v/>
      </c>
      <c r="AA286" t="n">
        <v>-2311992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81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2311992</v>
      </c>
      <c r="AZ286" t="s">
        <v>486</v>
      </c>
      <c r="BA286" t="s"/>
      <c r="BB286" t="n">
        <v>100974</v>
      </c>
      <c r="BC286" t="n">
        <v>44.808292022686</v>
      </c>
      <c r="BD286" t="n">
        <v>44.808292022686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484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95</v>
      </c>
      <c r="L287" t="s">
        <v>77</v>
      </c>
      <c r="M287" t="s"/>
      <c r="N287" t="s">
        <v>487</v>
      </c>
      <c r="O287" t="s">
        <v>79</v>
      </c>
      <c r="P287" t="s">
        <v>484</v>
      </c>
      <c r="Q287" t="s"/>
      <c r="R287" t="s">
        <v>102</v>
      </c>
      <c r="S287" t="s">
        <v>488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HYPERLINK("https://hotel-media.eclerx.com/savepage/tk_15468563280375447_sr_364.html","info")</f>
        <v/>
      </c>
      <c r="AA287" t="n">
        <v>-2311992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81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2311992</v>
      </c>
      <c r="AZ287" t="s">
        <v>486</v>
      </c>
      <c r="BA287" t="s"/>
      <c r="BB287" t="n">
        <v>100974</v>
      </c>
      <c r="BC287" t="n">
        <v>44.808292022686</v>
      </c>
      <c r="BD287" t="n">
        <v>44.808292022686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484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98</v>
      </c>
      <c r="L288" t="s">
        <v>77</v>
      </c>
      <c r="M288" t="s"/>
      <c r="N288" t="s">
        <v>489</v>
      </c>
      <c r="O288" t="s">
        <v>79</v>
      </c>
      <c r="P288" t="s">
        <v>484</v>
      </c>
      <c r="Q288" t="s"/>
      <c r="R288" t="s">
        <v>102</v>
      </c>
      <c r="S288" t="s">
        <v>260</v>
      </c>
      <c r="T288" t="s">
        <v>82</v>
      </c>
      <c r="U288" t="s">
        <v>83</v>
      </c>
      <c r="V288" t="s">
        <v>84</v>
      </c>
      <c r="W288" t="s">
        <v>146</v>
      </c>
      <c r="X288" t="s"/>
      <c r="Y288" t="s">
        <v>86</v>
      </c>
      <c r="Z288">
        <f>HYPERLINK("https://hotel-media.eclerx.com/savepage/tk_15468563280375447_sr_364.html","info")</f>
        <v/>
      </c>
      <c r="AA288" t="n">
        <v>-2311992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81</v>
      </c>
      <c r="AQ288" t="s">
        <v>89</v>
      </c>
      <c r="AR288" t="s">
        <v>104</v>
      </c>
      <c r="AS288" t="s"/>
      <c r="AT288" t="s">
        <v>91</v>
      </c>
      <c r="AU288" t="s"/>
      <c r="AV288" t="s"/>
      <c r="AW288" t="s"/>
      <c r="AX288" t="s"/>
      <c r="AY288" t="n">
        <v>2311992</v>
      </c>
      <c r="AZ288" t="s">
        <v>486</v>
      </c>
      <c r="BA288" t="s"/>
      <c r="BB288" t="n">
        <v>100974</v>
      </c>
      <c r="BC288" t="n">
        <v>44.808292022686</v>
      </c>
      <c r="BD288" t="n">
        <v>44.808292022686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484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112</v>
      </c>
      <c r="L289" t="s">
        <v>77</v>
      </c>
      <c r="M289" t="s"/>
      <c r="N289" t="s">
        <v>490</v>
      </c>
      <c r="O289" t="s">
        <v>79</v>
      </c>
      <c r="P289" t="s">
        <v>484</v>
      </c>
      <c r="Q289" t="s"/>
      <c r="R289" t="s">
        <v>102</v>
      </c>
      <c r="S289" t="s">
        <v>412</v>
      </c>
      <c r="T289" t="s">
        <v>82</v>
      </c>
      <c r="U289" t="s">
        <v>83</v>
      </c>
      <c r="V289" t="s">
        <v>84</v>
      </c>
      <c r="W289" t="s">
        <v>146</v>
      </c>
      <c r="X289" t="s"/>
      <c r="Y289" t="s">
        <v>86</v>
      </c>
      <c r="Z289">
        <f>HYPERLINK("https://hotel-media.eclerx.com/savepage/tk_15468563280375447_sr_364.html","info")</f>
        <v/>
      </c>
      <c r="AA289" t="n">
        <v>-2311992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81</v>
      </c>
      <c r="AQ289" t="s">
        <v>89</v>
      </c>
      <c r="AR289" t="s">
        <v>104</v>
      </c>
      <c r="AS289" t="s"/>
      <c r="AT289" t="s">
        <v>91</v>
      </c>
      <c r="AU289" t="s"/>
      <c r="AV289" t="s"/>
      <c r="AW289" t="s"/>
      <c r="AX289" t="s"/>
      <c r="AY289" t="n">
        <v>2311992</v>
      </c>
      <c r="AZ289" t="s">
        <v>486</v>
      </c>
      <c r="BA289" t="s"/>
      <c r="BB289" t="n">
        <v>100974</v>
      </c>
      <c r="BC289" t="n">
        <v>44.808292022686</v>
      </c>
      <c r="BD289" t="n">
        <v>44.808292022686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484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113</v>
      </c>
      <c r="L290" t="s">
        <v>77</v>
      </c>
      <c r="M290" t="s"/>
      <c r="N290" t="s">
        <v>148</v>
      </c>
      <c r="O290" t="s">
        <v>79</v>
      </c>
      <c r="P290" t="s">
        <v>484</v>
      </c>
      <c r="Q290" t="s"/>
      <c r="R290" t="s">
        <v>102</v>
      </c>
      <c r="S290" t="s">
        <v>491</v>
      </c>
      <c r="T290" t="s">
        <v>82</v>
      </c>
      <c r="U290" t="s">
        <v>83</v>
      </c>
      <c r="V290" t="s">
        <v>84</v>
      </c>
      <c r="W290" t="s">
        <v>146</v>
      </c>
      <c r="X290" t="s"/>
      <c r="Y290" t="s">
        <v>86</v>
      </c>
      <c r="Z290">
        <f>HYPERLINK("https://hotel-media.eclerx.com/savepage/tk_15468563280375447_sr_364.html","info")</f>
        <v/>
      </c>
      <c r="AA290" t="n">
        <v>-2311992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81</v>
      </c>
      <c r="AQ290" t="s">
        <v>89</v>
      </c>
      <c r="AR290" t="s">
        <v>140</v>
      </c>
      <c r="AS290" t="s"/>
      <c r="AT290" t="s">
        <v>91</v>
      </c>
      <c r="AU290" t="s"/>
      <c r="AV290" t="s"/>
      <c r="AW290" t="s"/>
      <c r="AX290" t="s"/>
      <c r="AY290" t="n">
        <v>2311992</v>
      </c>
      <c r="AZ290" t="s">
        <v>486</v>
      </c>
      <c r="BA290" t="s"/>
      <c r="BB290" t="n">
        <v>100974</v>
      </c>
      <c r="BC290" t="n">
        <v>44.808292022686</v>
      </c>
      <c r="BD290" t="n">
        <v>44.808292022686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484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115</v>
      </c>
      <c r="L291" t="s">
        <v>77</v>
      </c>
      <c r="M291" t="s"/>
      <c r="N291" t="s">
        <v>489</v>
      </c>
      <c r="O291" t="s">
        <v>79</v>
      </c>
      <c r="P291" t="s">
        <v>484</v>
      </c>
      <c r="Q291" t="s"/>
      <c r="R291" t="s">
        <v>102</v>
      </c>
      <c r="S291" t="s">
        <v>99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HYPERLINK("https://hotel-media.eclerx.com/savepage/tk_15468563280375447_sr_364.html","info")</f>
        <v/>
      </c>
      <c r="AA291" t="n">
        <v>-2311992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81</v>
      </c>
      <c r="AQ291" t="s">
        <v>89</v>
      </c>
      <c r="AR291" t="s">
        <v>104</v>
      </c>
      <c r="AS291" t="s"/>
      <c r="AT291" t="s">
        <v>91</v>
      </c>
      <c r="AU291" t="s"/>
      <c r="AV291" t="s"/>
      <c r="AW291" t="s"/>
      <c r="AX291" t="s"/>
      <c r="AY291" t="n">
        <v>2311992</v>
      </c>
      <c r="AZ291" t="s">
        <v>486</v>
      </c>
      <c r="BA291" t="s"/>
      <c r="BB291" t="n">
        <v>100974</v>
      </c>
      <c r="BC291" t="n">
        <v>44.808292022686</v>
      </c>
      <c r="BD291" t="n">
        <v>44.808292022686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484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117</v>
      </c>
      <c r="L292" t="s">
        <v>77</v>
      </c>
      <c r="M292" t="s"/>
      <c r="N292" t="s">
        <v>492</v>
      </c>
      <c r="O292" t="s">
        <v>79</v>
      </c>
      <c r="P292" t="s">
        <v>484</v>
      </c>
      <c r="Q292" t="s"/>
      <c r="R292" t="s">
        <v>102</v>
      </c>
      <c r="S292" t="s">
        <v>493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HYPERLINK("https://hotel-media.eclerx.com/savepage/tk_15468563280375447_sr_364.html","info")</f>
        <v/>
      </c>
      <c r="AA292" t="n">
        <v>-2311992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81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2311992</v>
      </c>
      <c r="AZ292" t="s">
        <v>486</v>
      </c>
      <c r="BA292" t="s"/>
      <c r="BB292" t="n">
        <v>100974</v>
      </c>
      <c r="BC292" t="n">
        <v>44.808292022686</v>
      </c>
      <c r="BD292" t="n">
        <v>44.808292022686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484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127</v>
      </c>
      <c r="L293" t="s">
        <v>77</v>
      </c>
      <c r="M293" t="s"/>
      <c r="N293" t="s">
        <v>494</v>
      </c>
      <c r="O293" t="s">
        <v>79</v>
      </c>
      <c r="P293" t="s">
        <v>484</v>
      </c>
      <c r="Q293" t="s"/>
      <c r="R293" t="s">
        <v>102</v>
      </c>
      <c r="S293" t="s">
        <v>495</v>
      </c>
      <c r="T293" t="s">
        <v>82</v>
      </c>
      <c r="U293" t="s">
        <v>83</v>
      </c>
      <c r="V293" t="s">
        <v>84</v>
      </c>
      <c r="W293" t="s">
        <v>146</v>
      </c>
      <c r="X293" t="s"/>
      <c r="Y293" t="s">
        <v>86</v>
      </c>
      <c r="Z293">
        <f>HYPERLINK("https://hotel-media.eclerx.com/savepage/tk_15468563280375447_sr_364.html","info")</f>
        <v/>
      </c>
      <c r="AA293" t="n">
        <v>-2311992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81</v>
      </c>
      <c r="AQ293" t="s">
        <v>89</v>
      </c>
      <c r="AR293" t="s">
        <v>104</v>
      </c>
      <c r="AS293" t="s"/>
      <c r="AT293" t="s">
        <v>91</v>
      </c>
      <c r="AU293" t="s"/>
      <c r="AV293" t="s"/>
      <c r="AW293" t="s"/>
      <c r="AX293" t="s"/>
      <c r="AY293" t="n">
        <v>2311992</v>
      </c>
      <c r="AZ293" t="s">
        <v>486</v>
      </c>
      <c r="BA293" t="s"/>
      <c r="BB293" t="n">
        <v>100974</v>
      </c>
      <c r="BC293" t="n">
        <v>44.808292022686</v>
      </c>
      <c r="BD293" t="n">
        <v>44.808292022686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484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128</v>
      </c>
      <c r="L294" t="s">
        <v>77</v>
      </c>
      <c r="M294" t="s"/>
      <c r="N294" t="s">
        <v>496</v>
      </c>
      <c r="O294" t="s">
        <v>79</v>
      </c>
      <c r="P294" t="s">
        <v>484</v>
      </c>
      <c r="Q294" t="s"/>
      <c r="R294" t="s">
        <v>102</v>
      </c>
      <c r="S294" t="s">
        <v>323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HYPERLINK("https://hotel-media.eclerx.com/savepage/tk_15468563280375447_sr_364.html","info")</f>
        <v/>
      </c>
      <c r="AA294" t="n">
        <v>-2311992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81</v>
      </c>
      <c r="AQ294" t="s">
        <v>89</v>
      </c>
      <c r="AR294" t="s">
        <v>90</v>
      </c>
      <c r="AS294" t="s"/>
      <c r="AT294" t="s">
        <v>91</v>
      </c>
      <c r="AU294" t="s"/>
      <c r="AV294" t="s"/>
      <c r="AW294" t="s"/>
      <c r="AX294" t="s"/>
      <c r="AY294" t="n">
        <v>2311992</v>
      </c>
      <c r="AZ294" t="s">
        <v>486</v>
      </c>
      <c r="BA294" t="s"/>
      <c r="BB294" t="n">
        <v>100974</v>
      </c>
      <c r="BC294" t="n">
        <v>44.808292022686</v>
      </c>
      <c r="BD294" t="n">
        <v>44.808292022686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484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130</v>
      </c>
      <c r="L295" t="s">
        <v>77</v>
      </c>
      <c r="M295" t="s"/>
      <c r="N295" t="s">
        <v>490</v>
      </c>
      <c r="O295" t="s">
        <v>79</v>
      </c>
      <c r="P295" t="s">
        <v>484</v>
      </c>
      <c r="Q295" t="s"/>
      <c r="R295" t="s">
        <v>102</v>
      </c>
      <c r="S295" t="s">
        <v>497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HYPERLINK("https://hotel-media.eclerx.com/savepage/tk_15468563280375447_sr_364.html","info")</f>
        <v/>
      </c>
      <c r="AA295" t="n">
        <v>-2311992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81</v>
      </c>
      <c r="AQ295" t="s">
        <v>89</v>
      </c>
      <c r="AR295" t="s">
        <v>104</v>
      </c>
      <c r="AS295" t="s"/>
      <c r="AT295" t="s">
        <v>91</v>
      </c>
      <c r="AU295" t="s"/>
      <c r="AV295" t="s"/>
      <c r="AW295" t="s"/>
      <c r="AX295" t="s"/>
      <c r="AY295" t="n">
        <v>2311992</v>
      </c>
      <c r="AZ295" t="s">
        <v>486</v>
      </c>
      <c r="BA295" t="s"/>
      <c r="BB295" t="n">
        <v>100974</v>
      </c>
      <c r="BC295" t="n">
        <v>44.808292022686</v>
      </c>
      <c r="BD295" t="n">
        <v>44.808292022686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484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130</v>
      </c>
      <c r="L296" t="s">
        <v>77</v>
      </c>
      <c r="M296" t="s"/>
      <c r="N296" t="s">
        <v>233</v>
      </c>
      <c r="O296" t="s">
        <v>79</v>
      </c>
      <c r="P296" t="s">
        <v>484</v>
      </c>
      <c r="Q296" t="s"/>
      <c r="R296" t="s">
        <v>102</v>
      </c>
      <c r="S296" t="s">
        <v>497</v>
      </c>
      <c r="T296" t="s">
        <v>82</v>
      </c>
      <c r="U296" t="s">
        <v>83</v>
      </c>
      <c r="V296" t="s">
        <v>84</v>
      </c>
      <c r="W296" t="s">
        <v>146</v>
      </c>
      <c r="X296" t="s"/>
      <c r="Y296" t="s">
        <v>86</v>
      </c>
      <c r="Z296">
        <f>HYPERLINK("https://hotel-media.eclerx.com/savepage/tk_15468563280375447_sr_364.html","info")</f>
        <v/>
      </c>
      <c r="AA296" t="n">
        <v>-2311992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81</v>
      </c>
      <c r="AQ296" t="s">
        <v>89</v>
      </c>
      <c r="AR296" t="s">
        <v>140</v>
      </c>
      <c r="AS296" t="s"/>
      <c r="AT296" t="s">
        <v>91</v>
      </c>
      <c r="AU296" t="s"/>
      <c r="AV296" t="s"/>
      <c r="AW296" t="s"/>
      <c r="AX296" t="s"/>
      <c r="AY296" t="n">
        <v>2311992</v>
      </c>
      <c r="AZ296" t="s">
        <v>486</v>
      </c>
      <c r="BA296" t="s"/>
      <c r="BB296" t="n">
        <v>100974</v>
      </c>
      <c r="BC296" t="n">
        <v>44.808292022686</v>
      </c>
      <c r="BD296" t="n">
        <v>44.808292022686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484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132</v>
      </c>
      <c r="L297" t="s">
        <v>77</v>
      </c>
      <c r="M297" t="s"/>
      <c r="N297" t="s">
        <v>498</v>
      </c>
      <c r="O297" t="s">
        <v>79</v>
      </c>
      <c r="P297" t="s">
        <v>484</v>
      </c>
      <c r="Q297" t="s"/>
      <c r="R297" t="s">
        <v>102</v>
      </c>
      <c r="S297" t="s">
        <v>395</v>
      </c>
      <c r="T297" t="s">
        <v>82</v>
      </c>
      <c r="U297" t="s">
        <v>83</v>
      </c>
      <c r="V297" t="s">
        <v>84</v>
      </c>
      <c r="W297" t="s">
        <v>146</v>
      </c>
      <c r="X297" t="s"/>
      <c r="Y297" t="s">
        <v>86</v>
      </c>
      <c r="Z297">
        <f>HYPERLINK("https://hotel-media.eclerx.com/savepage/tk_15468563280375447_sr_364.html","info")</f>
        <v/>
      </c>
      <c r="AA297" t="n">
        <v>-2311992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81</v>
      </c>
      <c r="AQ297" t="s">
        <v>89</v>
      </c>
      <c r="AR297" t="s">
        <v>104</v>
      </c>
      <c r="AS297" t="s"/>
      <c r="AT297" t="s">
        <v>91</v>
      </c>
      <c r="AU297" t="s"/>
      <c r="AV297" t="s"/>
      <c r="AW297" t="s"/>
      <c r="AX297" t="s"/>
      <c r="AY297" t="n">
        <v>2311992</v>
      </c>
      <c r="AZ297" t="s">
        <v>486</v>
      </c>
      <c r="BA297" t="s"/>
      <c r="BB297" t="n">
        <v>100974</v>
      </c>
      <c r="BC297" t="n">
        <v>44.808292022686</v>
      </c>
      <c r="BD297" t="n">
        <v>44.808292022686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484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144</v>
      </c>
      <c r="L298" t="s">
        <v>77</v>
      </c>
      <c r="M298" t="s"/>
      <c r="N298" t="s">
        <v>494</v>
      </c>
      <c r="O298" t="s">
        <v>79</v>
      </c>
      <c r="P298" t="s">
        <v>484</v>
      </c>
      <c r="Q298" t="s"/>
      <c r="R298" t="s">
        <v>102</v>
      </c>
      <c r="S298" t="s">
        <v>417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HYPERLINK("https://hotel-media.eclerx.com/savepage/tk_15468563280375447_sr_364.html","info")</f>
        <v/>
      </c>
      <c r="AA298" t="n">
        <v>-2311992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81</v>
      </c>
      <c r="AQ298" t="s">
        <v>89</v>
      </c>
      <c r="AR298" t="s">
        <v>104</v>
      </c>
      <c r="AS298" t="s"/>
      <c r="AT298" t="s">
        <v>91</v>
      </c>
      <c r="AU298" t="s"/>
      <c r="AV298" t="s"/>
      <c r="AW298" t="s"/>
      <c r="AX298" t="s"/>
      <c r="AY298" t="n">
        <v>2311992</v>
      </c>
      <c r="AZ298" t="s">
        <v>486</v>
      </c>
      <c r="BA298" t="s"/>
      <c r="BB298" t="n">
        <v>100974</v>
      </c>
      <c r="BC298" t="n">
        <v>44.808292022686</v>
      </c>
      <c r="BD298" t="n">
        <v>44.808292022686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484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150</v>
      </c>
      <c r="L299" t="s">
        <v>77</v>
      </c>
      <c r="M299" t="s"/>
      <c r="N299" t="s">
        <v>233</v>
      </c>
      <c r="O299" t="s">
        <v>79</v>
      </c>
      <c r="P299" t="s">
        <v>484</v>
      </c>
      <c r="Q299" t="s"/>
      <c r="R299" t="s">
        <v>102</v>
      </c>
      <c r="S299" t="s">
        <v>326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HYPERLINK("https://hotel-media.eclerx.com/savepage/tk_15468563280375447_sr_364.html","info")</f>
        <v/>
      </c>
      <c r="AA299" t="n">
        <v>-2311992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81</v>
      </c>
      <c r="AQ299" t="s">
        <v>89</v>
      </c>
      <c r="AR299" t="s">
        <v>140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486</v>
      </c>
      <c r="BA299" t="s"/>
      <c r="BB299" t="n">
        <v>100974</v>
      </c>
      <c r="BC299" t="n">
        <v>44.808292022686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484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158</v>
      </c>
      <c r="L300" t="s">
        <v>77</v>
      </c>
      <c r="M300" t="s"/>
      <c r="N300" t="s">
        <v>498</v>
      </c>
      <c r="O300" t="s">
        <v>79</v>
      </c>
      <c r="P300" t="s">
        <v>484</v>
      </c>
      <c r="Q300" t="s"/>
      <c r="R300" t="s">
        <v>102</v>
      </c>
      <c r="S300" t="s">
        <v>327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HYPERLINK("https://hotel-media.eclerx.com/savepage/tk_15468563280375447_sr_364.html","info")</f>
        <v/>
      </c>
      <c r="AA300" t="n">
        <v>-2311992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81</v>
      </c>
      <c r="AQ300" t="s">
        <v>89</v>
      </c>
      <c r="AR300" t="s">
        <v>104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486</v>
      </c>
      <c r="BA300" t="s"/>
      <c r="BB300" t="n">
        <v>100974</v>
      </c>
      <c r="BC300" t="n">
        <v>44.808292022686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484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161</v>
      </c>
      <c r="L301" t="s">
        <v>77</v>
      </c>
      <c r="M301" t="s"/>
      <c r="N301" t="s">
        <v>499</v>
      </c>
      <c r="O301" t="s">
        <v>79</v>
      </c>
      <c r="P301" t="s">
        <v>484</v>
      </c>
      <c r="Q301" t="s"/>
      <c r="R301" t="s">
        <v>102</v>
      </c>
      <c r="S301" t="s">
        <v>131</v>
      </c>
      <c r="T301" t="s">
        <v>82</v>
      </c>
      <c r="U301" t="s">
        <v>83</v>
      </c>
      <c r="V301" t="s">
        <v>84</v>
      </c>
      <c r="W301" t="s">
        <v>146</v>
      </c>
      <c r="X301" t="s"/>
      <c r="Y301" t="s">
        <v>86</v>
      </c>
      <c r="Z301">
        <f>HYPERLINK("https://hotel-media.eclerx.com/savepage/tk_15468563280375447_sr_364.html","info")</f>
        <v/>
      </c>
      <c r="AA301" t="n">
        <v>-2311992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81</v>
      </c>
      <c r="AQ301" t="s">
        <v>89</v>
      </c>
      <c r="AR301" t="s">
        <v>104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486</v>
      </c>
      <c r="BA301" t="s"/>
      <c r="BB301" t="n">
        <v>100974</v>
      </c>
      <c r="BC301" t="n">
        <v>44.808292022686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484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166</v>
      </c>
      <c r="L302" t="s">
        <v>77</v>
      </c>
      <c r="M302" t="s"/>
      <c r="N302" t="s">
        <v>500</v>
      </c>
      <c r="O302" t="s">
        <v>79</v>
      </c>
      <c r="P302" t="s">
        <v>484</v>
      </c>
      <c r="Q302" t="s"/>
      <c r="R302" t="s">
        <v>102</v>
      </c>
      <c r="S302" t="s">
        <v>501</v>
      </c>
      <c r="T302" t="s">
        <v>82</v>
      </c>
      <c r="U302" t="s">
        <v>83</v>
      </c>
      <c r="V302" t="s">
        <v>84</v>
      </c>
      <c r="W302" t="s">
        <v>146</v>
      </c>
      <c r="X302" t="s"/>
      <c r="Y302" t="s">
        <v>86</v>
      </c>
      <c r="Z302">
        <f>HYPERLINK("https://hotel-media.eclerx.com/savepage/tk_15468563280375447_sr_364.html","info")</f>
        <v/>
      </c>
      <c r="AA302" t="n">
        <v>-2311992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81</v>
      </c>
      <c r="AQ302" t="s">
        <v>89</v>
      </c>
      <c r="AR302" t="s">
        <v>104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486</v>
      </c>
      <c r="BA302" t="s"/>
      <c r="BB302" t="n">
        <v>100974</v>
      </c>
      <c r="BC302" t="n">
        <v>44.808292022686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484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179</v>
      </c>
      <c r="L303" t="s">
        <v>77</v>
      </c>
      <c r="M303" t="s"/>
      <c r="N303" t="s">
        <v>499</v>
      </c>
      <c r="O303" t="s">
        <v>79</v>
      </c>
      <c r="P303" t="s">
        <v>484</v>
      </c>
      <c r="Q303" t="s"/>
      <c r="R303" t="s">
        <v>102</v>
      </c>
      <c r="S303" t="s">
        <v>502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HYPERLINK("https://hotel-media.eclerx.com/savepage/tk_15468563280375447_sr_364.html","info")</f>
        <v/>
      </c>
      <c r="AA303" t="n">
        <v>-2311992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81</v>
      </c>
      <c r="AQ303" t="s">
        <v>89</v>
      </c>
      <c r="AR303" t="s">
        <v>104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486</v>
      </c>
      <c r="BA303" t="s"/>
      <c r="BB303" t="n">
        <v>100974</v>
      </c>
      <c r="BC303" t="n">
        <v>44.808292022686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484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183</v>
      </c>
      <c r="L304" t="s">
        <v>77</v>
      </c>
      <c r="M304" t="s"/>
      <c r="N304" t="s">
        <v>500</v>
      </c>
      <c r="O304" t="s">
        <v>79</v>
      </c>
      <c r="P304" t="s">
        <v>484</v>
      </c>
      <c r="Q304" t="s"/>
      <c r="R304" t="s">
        <v>102</v>
      </c>
      <c r="S304" t="s">
        <v>503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HYPERLINK("https://hotel-media.eclerx.com/savepage/tk_15468563280375447_sr_364.html","info")</f>
        <v/>
      </c>
      <c r="AA304" t="n">
        <v>-2311992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81</v>
      </c>
      <c r="AQ304" t="s">
        <v>89</v>
      </c>
      <c r="AR304" t="s">
        <v>104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486</v>
      </c>
      <c r="BA304" t="s"/>
      <c r="BB304" t="n">
        <v>100974</v>
      </c>
      <c r="BC304" t="n">
        <v>44.808292022686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484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195</v>
      </c>
      <c r="L305" t="s">
        <v>77</v>
      </c>
      <c r="M305" t="s"/>
      <c r="N305" t="s">
        <v>504</v>
      </c>
      <c r="O305" t="s">
        <v>79</v>
      </c>
      <c r="P305" t="s">
        <v>484</v>
      </c>
      <c r="Q305" t="s"/>
      <c r="R305" t="s">
        <v>102</v>
      </c>
      <c r="S305" t="s">
        <v>505</v>
      </c>
      <c r="T305" t="s">
        <v>82</v>
      </c>
      <c r="U305" t="s">
        <v>83</v>
      </c>
      <c r="V305" t="s">
        <v>84</v>
      </c>
      <c r="W305" t="s">
        <v>146</v>
      </c>
      <c r="X305" t="s"/>
      <c r="Y305" t="s">
        <v>86</v>
      </c>
      <c r="Z305">
        <f>HYPERLINK("https://hotel-media.eclerx.com/savepage/tk_15468563280375447_sr_364.html","info")</f>
        <v/>
      </c>
      <c r="AA305" t="n">
        <v>-2311992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81</v>
      </c>
      <c r="AQ305" t="s">
        <v>89</v>
      </c>
      <c r="AR305" t="s">
        <v>104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486</v>
      </c>
      <c r="BA305" t="s"/>
      <c r="BB305" t="n">
        <v>100974</v>
      </c>
      <c r="BC305" t="n">
        <v>44.808292022686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484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198</v>
      </c>
      <c r="L306" t="s">
        <v>77</v>
      </c>
      <c r="M306" t="s"/>
      <c r="N306" t="s">
        <v>506</v>
      </c>
      <c r="O306" t="s">
        <v>79</v>
      </c>
      <c r="P306" t="s">
        <v>484</v>
      </c>
      <c r="Q306" t="s"/>
      <c r="R306" t="s">
        <v>102</v>
      </c>
      <c r="S306" t="s">
        <v>283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HYPERLINK("https://hotel-media.eclerx.com/savepage/tk_15468563280375447_sr_364.html","info")</f>
        <v/>
      </c>
      <c r="AA306" t="n">
        <v>-2311992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81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486</v>
      </c>
      <c r="BA306" t="s"/>
      <c r="BB306" t="n">
        <v>100974</v>
      </c>
      <c r="BC306" t="n">
        <v>44.808292022686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484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213</v>
      </c>
      <c r="L307" t="s">
        <v>77</v>
      </c>
      <c r="M307" t="s"/>
      <c r="N307" t="s">
        <v>504</v>
      </c>
      <c r="O307" t="s">
        <v>79</v>
      </c>
      <c r="P307" t="s">
        <v>484</v>
      </c>
      <c r="Q307" t="s"/>
      <c r="R307" t="s">
        <v>102</v>
      </c>
      <c r="S307" t="s">
        <v>507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HYPERLINK("https://hotel-media.eclerx.com/savepage/tk_15468563280375447_sr_364.html","info")</f>
        <v/>
      </c>
      <c r="AA307" t="n">
        <v>-2311992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81</v>
      </c>
      <c r="AQ307" t="s">
        <v>89</v>
      </c>
      <c r="AR307" t="s">
        <v>104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486</v>
      </c>
      <c r="BA307" t="s"/>
      <c r="BB307" t="n">
        <v>100974</v>
      </c>
      <c r="BC307" t="n">
        <v>44.808292022686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484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273</v>
      </c>
      <c r="L308" t="s">
        <v>77</v>
      </c>
      <c r="M308" t="s"/>
      <c r="N308" t="s">
        <v>508</v>
      </c>
      <c r="O308" t="s">
        <v>79</v>
      </c>
      <c r="P308" t="s">
        <v>484</v>
      </c>
      <c r="Q308" t="s"/>
      <c r="R308" t="s">
        <v>102</v>
      </c>
      <c r="S308" t="s">
        <v>509</v>
      </c>
      <c r="T308" t="s">
        <v>82</v>
      </c>
      <c r="U308" t="s">
        <v>83</v>
      </c>
      <c r="V308" t="s">
        <v>84</v>
      </c>
      <c r="W308" t="s">
        <v>146</v>
      </c>
      <c r="X308" t="s"/>
      <c r="Y308" t="s">
        <v>86</v>
      </c>
      <c r="Z308">
        <f>HYPERLINK("https://hotel-media.eclerx.com/savepage/tk_15468563280375447_sr_364.html","info")</f>
        <v/>
      </c>
      <c r="AA308" t="n">
        <v>-2311992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81</v>
      </c>
      <c r="AQ308" t="s">
        <v>89</v>
      </c>
      <c r="AR308" t="s">
        <v>104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486</v>
      </c>
      <c r="BA308" t="s"/>
      <c r="BB308" t="n">
        <v>100974</v>
      </c>
      <c r="BC308" t="n">
        <v>44.808292022686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484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290</v>
      </c>
      <c r="L309" t="s">
        <v>77</v>
      </c>
      <c r="M309" t="s"/>
      <c r="N309" t="s">
        <v>508</v>
      </c>
      <c r="O309" t="s">
        <v>79</v>
      </c>
      <c r="P309" t="s">
        <v>484</v>
      </c>
      <c r="Q309" t="s"/>
      <c r="R309" t="s">
        <v>102</v>
      </c>
      <c r="S309" t="s">
        <v>510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HYPERLINK("https://hotel-media.eclerx.com/savepage/tk_15468563280375447_sr_364.html","info")</f>
        <v/>
      </c>
      <c r="AA309" t="n">
        <v>-2311992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81</v>
      </c>
      <c r="AQ309" t="s">
        <v>89</v>
      </c>
      <c r="AR309" t="s">
        <v>104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486</v>
      </c>
      <c r="BA309" t="s"/>
      <c r="BB309" t="n">
        <v>100974</v>
      </c>
      <c r="BC309" t="n">
        <v>44.808292022686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484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321</v>
      </c>
      <c r="L310" t="s">
        <v>77</v>
      </c>
      <c r="M310" t="s"/>
      <c r="N310" t="s">
        <v>511</v>
      </c>
      <c r="O310" t="s">
        <v>79</v>
      </c>
      <c r="P310" t="s">
        <v>484</v>
      </c>
      <c r="Q310" t="s"/>
      <c r="R310" t="s">
        <v>102</v>
      </c>
      <c r="S310" t="s">
        <v>512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HYPERLINK("https://hotel-media.eclerx.com/savepage/tk_15468563280375447_sr_364.html","info")</f>
        <v/>
      </c>
      <c r="AA310" t="n">
        <v>-2311992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81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486</v>
      </c>
      <c r="BA310" t="s"/>
      <c r="BB310" t="n">
        <v>100974</v>
      </c>
      <c r="BC310" t="n">
        <v>44.808292022686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994</v>
      </c>
      <c r="L311" t="s">
        <v>77</v>
      </c>
      <c r="M311" t="s"/>
      <c r="N311" t="s">
        <v>157</v>
      </c>
      <c r="O311" t="s">
        <v>79</v>
      </c>
      <c r="P311" t="s">
        <v>513</v>
      </c>
      <c r="Q311" t="s"/>
      <c r="R311" t="s">
        <v>349</v>
      </c>
      <c r="S311" t="s">
        <v>514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HYPERLINK("https://hotel-media.eclerx.com/savepage/tk_1546856621939321_sr_364.html","info")</f>
        <v/>
      </c>
      <c r="AA311" t="n">
        <v>-10087315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209</v>
      </c>
      <c r="AQ311" t="s">
        <v>89</v>
      </c>
      <c r="AR311" t="s">
        <v>90</v>
      </c>
      <c r="AS311" t="s"/>
      <c r="AT311" t="s">
        <v>91</v>
      </c>
      <c r="AU311" t="s"/>
      <c r="AV311" t="s"/>
      <c r="AW311" t="s"/>
      <c r="AX311" t="s"/>
      <c r="AY311" t="n">
        <v>10087315</v>
      </c>
      <c r="AZ311" t="s">
        <v>190</v>
      </c>
      <c r="BA311" t="s"/>
      <c r="BB311" t="n">
        <v>206204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132</v>
      </c>
      <c r="D312" t="n">
        <v>2</v>
      </c>
      <c r="E312" t="s">
        <v>515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491</v>
      </c>
      <c r="L312" t="s">
        <v>77</v>
      </c>
      <c r="M312" t="s"/>
      <c r="N312" t="s">
        <v>516</v>
      </c>
      <c r="O312" t="s">
        <v>79</v>
      </c>
      <c r="P312" t="s">
        <v>515</v>
      </c>
      <c r="Q312" t="s"/>
      <c r="R312" t="s">
        <v>102</v>
      </c>
      <c r="S312" t="s">
        <v>517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HYPERLINK("https://hotel-media.eclerx.com/savepage/tk_15468562528042276_sr_362.html","info")</f>
        <v/>
      </c>
      <c r="AA312" t="n">
        <v>-2443908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48</v>
      </c>
      <c r="AQ312" t="s">
        <v>89</v>
      </c>
      <c r="AR312" t="s">
        <v>104</v>
      </c>
      <c r="AS312" t="s"/>
      <c r="AT312" t="s">
        <v>91</v>
      </c>
      <c r="AU312" t="s"/>
      <c r="AV312" t="s"/>
      <c r="AW312" t="s"/>
      <c r="AX312" t="s"/>
      <c r="AY312" t="n">
        <v>2443908</v>
      </c>
      <c r="AZ312" t="s">
        <v>518</v>
      </c>
      <c r="BA312" t="s"/>
      <c r="BB312" t="n">
        <v>110725</v>
      </c>
      <c r="BC312" t="n">
        <v>44.835738</v>
      </c>
      <c r="BD312" t="n">
        <v>44.835738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132</v>
      </c>
      <c r="D313" t="n">
        <v>2</v>
      </c>
      <c r="E313" t="s">
        <v>515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491</v>
      </c>
      <c r="L313" t="s">
        <v>77</v>
      </c>
      <c r="M313" t="s"/>
      <c r="N313" t="s">
        <v>519</v>
      </c>
      <c r="O313" t="s">
        <v>79</v>
      </c>
      <c r="P313" t="s">
        <v>515</v>
      </c>
      <c r="Q313" t="s"/>
      <c r="R313" t="s">
        <v>102</v>
      </c>
      <c r="S313" t="s">
        <v>517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HYPERLINK("https://hotel-media.eclerx.com/savepage/tk_15468562528042276_sr_362.html","info")</f>
        <v/>
      </c>
      <c r="AA313" t="n">
        <v>-2443908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48</v>
      </c>
      <c r="AQ313" t="s">
        <v>89</v>
      </c>
      <c r="AR313" t="s">
        <v>104</v>
      </c>
      <c r="AS313" t="s"/>
      <c r="AT313" t="s">
        <v>91</v>
      </c>
      <c r="AU313" t="s"/>
      <c r="AV313" t="s"/>
      <c r="AW313" t="s"/>
      <c r="AX313" t="s"/>
      <c r="AY313" t="n">
        <v>2443908</v>
      </c>
      <c r="AZ313" t="s">
        <v>518</v>
      </c>
      <c r="BA313" t="s"/>
      <c r="BB313" t="n">
        <v>110725</v>
      </c>
      <c r="BC313" t="n">
        <v>44.835738</v>
      </c>
      <c r="BD313" t="n">
        <v>44.835738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132</v>
      </c>
      <c r="D314" t="n">
        <v>2</v>
      </c>
      <c r="E314" t="s">
        <v>515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491</v>
      </c>
      <c r="L314" t="s">
        <v>77</v>
      </c>
      <c r="M314" t="s"/>
      <c r="N314" t="s">
        <v>383</v>
      </c>
      <c r="O314" t="s">
        <v>79</v>
      </c>
      <c r="P314" t="s">
        <v>515</v>
      </c>
      <c r="Q314" t="s"/>
      <c r="R314" t="s">
        <v>102</v>
      </c>
      <c r="S314" t="s">
        <v>517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HYPERLINK("https://hotel-media.eclerx.com/savepage/tk_15468562528042276_sr_362.html","info")</f>
        <v/>
      </c>
      <c r="AA314" t="n">
        <v>-2443908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48</v>
      </c>
      <c r="AQ314" t="s">
        <v>89</v>
      </c>
      <c r="AR314" t="s">
        <v>104</v>
      </c>
      <c r="AS314" t="s"/>
      <c r="AT314" t="s">
        <v>91</v>
      </c>
      <c r="AU314" t="s"/>
      <c r="AV314" t="s"/>
      <c r="AW314" t="s"/>
      <c r="AX314" t="s"/>
      <c r="AY314" t="n">
        <v>2443908</v>
      </c>
      <c r="AZ314" t="s">
        <v>518</v>
      </c>
      <c r="BA314" t="s"/>
      <c r="BB314" t="n">
        <v>110725</v>
      </c>
      <c r="BC314" t="n">
        <v>44.835738</v>
      </c>
      <c r="BD314" t="n">
        <v>44.835738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132</v>
      </c>
      <c r="D315" t="n">
        <v>2</v>
      </c>
      <c r="E315" t="s">
        <v>461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96</v>
      </c>
      <c r="L315" t="s">
        <v>77</v>
      </c>
      <c r="M315" t="s"/>
      <c r="N315" t="s">
        <v>138</v>
      </c>
      <c r="O315" t="s">
        <v>79</v>
      </c>
      <c r="P315" t="s">
        <v>461</v>
      </c>
      <c r="Q315" t="s"/>
      <c r="R315" t="s">
        <v>102</v>
      </c>
      <c r="S315" t="s">
        <v>255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HYPERLINK("https://hotel-media.eclerx.com/savepage/tk_15468564308500223_sr_362.html","info")</f>
        <v/>
      </c>
      <c r="AA315" t="n">
        <v>-2443079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116</v>
      </c>
      <c r="AQ315" t="s">
        <v>89</v>
      </c>
      <c r="AR315" t="s">
        <v>140</v>
      </c>
      <c r="AS315" t="s"/>
      <c r="AT315" t="s">
        <v>91</v>
      </c>
      <c r="AU315" t="s"/>
      <c r="AV315" t="s"/>
      <c r="AW315" t="s"/>
      <c r="AX315" t="s"/>
      <c r="AY315" t="n">
        <v>2443079</v>
      </c>
      <c r="AZ315" t="s">
        <v>462</v>
      </c>
      <c r="BA315" t="s"/>
      <c r="BB315" t="n">
        <v>74577</v>
      </c>
      <c r="BC315" t="n">
        <v>44.440620748335</v>
      </c>
      <c r="BD315" t="n">
        <v>44.440620748335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520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125</v>
      </c>
      <c r="L316" t="s">
        <v>77</v>
      </c>
      <c r="M316" t="s"/>
      <c r="N316" t="s">
        <v>178</v>
      </c>
      <c r="O316" t="s">
        <v>79</v>
      </c>
      <c r="P316" t="s">
        <v>520</v>
      </c>
      <c r="Q316" t="s"/>
      <c r="R316" t="s">
        <v>189</v>
      </c>
      <c r="S316" t="s">
        <v>319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HYPERLINK("https://hotel-media.eclerx.com/savepage/tk_154685632585735_sr_364.html","info")</f>
        <v/>
      </c>
      <c r="AA316" t="n">
        <v>-6305499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80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6305499</v>
      </c>
      <c r="AZ316" t="s">
        <v>521</v>
      </c>
      <c r="BA316" t="s"/>
      <c r="BB316" t="n">
        <v>12294</v>
      </c>
      <c r="BC316" t="n">
        <v>44.062333</v>
      </c>
      <c r="BD316" t="n">
        <v>44.062333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520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145</v>
      </c>
      <c r="L317" t="s">
        <v>77</v>
      </c>
      <c r="M317" t="s"/>
      <c r="N317" t="s">
        <v>178</v>
      </c>
      <c r="O317" t="s">
        <v>79</v>
      </c>
      <c r="P317" t="s">
        <v>520</v>
      </c>
      <c r="Q317" t="s"/>
      <c r="R317" t="s">
        <v>189</v>
      </c>
      <c r="S317" t="s">
        <v>522</v>
      </c>
      <c r="T317" t="s">
        <v>82</v>
      </c>
      <c r="U317" t="s">
        <v>83</v>
      </c>
      <c r="V317" t="s">
        <v>84</v>
      </c>
      <c r="W317" t="s">
        <v>110</v>
      </c>
      <c r="X317" t="s"/>
      <c r="Y317" t="s">
        <v>86</v>
      </c>
      <c r="Z317">
        <f>HYPERLINK("https://hotel-media.eclerx.com/savepage/tk_154685632585735_sr_364.html","info")</f>
        <v/>
      </c>
      <c r="AA317" t="n">
        <v>-6305499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80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6305499</v>
      </c>
      <c r="AZ317" t="s">
        <v>521</v>
      </c>
      <c r="BA317" t="s"/>
      <c r="BB317" t="n">
        <v>12294</v>
      </c>
      <c r="BC317" t="n">
        <v>44.062333</v>
      </c>
      <c r="BD317" t="n">
        <v>44.062333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520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166</v>
      </c>
      <c r="L318" t="s">
        <v>77</v>
      </c>
      <c r="M318" t="s"/>
      <c r="N318" t="s">
        <v>178</v>
      </c>
      <c r="O318" t="s">
        <v>79</v>
      </c>
      <c r="P318" t="s">
        <v>520</v>
      </c>
      <c r="Q318" t="s"/>
      <c r="R318" t="s">
        <v>189</v>
      </c>
      <c r="S318" t="s">
        <v>501</v>
      </c>
      <c r="T318" t="s">
        <v>82</v>
      </c>
      <c r="U318" t="s">
        <v>83</v>
      </c>
      <c r="V318" t="s">
        <v>84</v>
      </c>
      <c r="W318" t="s">
        <v>115</v>
      </c>
      <c r="X318" t="s"/>
      <c r="Y318" t="s">
        <v>86</v>
      </c>
      <c r="Z318">
        <f>HYPERLINK("https://hotel-media.eclerx.com/savepage/tk_154685632585735_sr_364.html","info")</f>
        <v/>
      </c>
      <c r="AA318" t="n">
        <v>-6305499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80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6305499</v>
      </c>
      <c r="AZ318" t="s">
        <v>521</v>
      </c>
      <c r="BA318" t="s"/>
      <c r="BB318" t="n">
        <v>12294</v>
      </c>
      <c r="BC318" t="n">
        <v>44.062333</v>
      </c>
      <c r="BD318" t="n">
        <v>44.062333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186</v>
      </c>
      <c r="L319" t="s">
        <v>77</v>
      </c>
      <c r="M319" t="s"/>
      <c r="N319" t="s">
        <v>157</v>
      </c>
      <c r="O319" t="s">
        <v>79</v>
      </c>
      <c r="P319" t="s">
        <v>523</v>
      </c>
      <c r="Q319" t="s"/>
      <c r="R319" t="s">
        <v>80</v>
      </c>
      <c r="S319" t="s">
        <v>437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HYPERLINK("https://hotel-media.eclerx.com/savepage/tk_15468562551024742_sr_364.html","info")</f>
        <v/>
      </c>
      <c r="AA319" t="n">
        <v>-5246211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5246211</v>
      </c>
      <c r="AZ319" t="s">
        <v>524</v>
      </c>
      <c r="BA319" t="s"/>
      <c r="BB319" t="n">
        <v>157677</v>
      </c>
      <c r="BC319" t="n">
        <v>44.439927501876</v>
      </c>
      <c r="BD319" t="n">
        <v>44.439927501876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194</v>
      </c>
      <c r="L320" t="s">
        <v>77</v>
      </c>
      <c r="M320" t="s"/>
      <c r="N320" t="s">
        <v>525</v>
      </c>
      <c r="O320" t="s">
        <v>79</v>
      </c>
      <c r="P320" t="s">
        <v>523</v>
      </c>
      <c r="Q320" t="s"/>
      <c r="R320" t="s">
        <v>80</v>
      </c>
      <c r="S320" t="s">
        <v>118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HYPERLINK("https://hotel-media.eclerx.com/savepage/tk_15468562551024742_sr_364.html","info")</f>
        <v/>
      </c>
      <c r="AA320" t="n">
        <v>-5246211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5246211</v>
      </c>
      <c r="AZ320" t="s">
        <v>524</v>
      </c>
      <c r="BA320" t="s"/>
      <c r="BB320" t="n">
        <v>157677</v>
      </c>
      <c r="BC320" t="n">
        <v>44.439927501876</v>
      </c>
      <c r="BD320" t="n">
        <v>44.439927501876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201</v>
      </c>
      <c r="L321" t="s">
        <v>77</v>
      </c>
      <c r="M321" t="s"/>
      <c r="N321" t="s">
        <v>128</v>
      </c>
      <c r="O321" t="s">
        <v>79</v>
      </c>
      <c r="P321" t="s">
        <v>523</v>
      </c>
      <c r="Q321" t="s"/>
      <c r="R321" t="s">
        <v>80</v>
      </c>
      <c r="S321" t="s">
        <v>214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HYPERLINK("https://hotel-media.eclerx.com/savepage/tk_15468562551024742_sr_364.html","info")</f>
        <v/>
      </c>
      <c r="AA321" t="n">
        <v>-5246211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5246211</v>
      </c>
      <c r="AZ321" t="s">
        <v>524</v>
      </c>
      <c r="BA321" t="s"/>
      <c r="BB321" t="n">
        <v>157677</v>
      </c>
      <c r="BC321" t="n">
        <v>44.439927501876</v>
      </c>
      <c r="BD321" t="n">
        <v>44.439927501876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526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177</v>
      </c>
      <c r="L322" t="s">
        <v>77</v>
      </c>
      <c r="M322" t="s"/>
      <c r="N322" t="s">
        <v>144</v>
      </c>
      <c r="O322" t="s">
        <v>79</v>
      </c>
      <c r="P322" t="s">
        <v>526</v>
      </c>
      <c r="Q322" t="s"/>
      <c r="R322" t="s">
        <v>102</v>
      </c>
      <c r="S322" t="s">
        <v>527</v>
      </c>
      <c r="T322" t="s">
        <v>82</v>
      </c>
      <c r="U322" t="s">
        <v>83</v>
      </c>
      <c r="V322" t="s">
        <v>84</v>
      </c>
      <c r="W322" t="s">
        <v>146</v>
      </c>
      <c r="X322" t="s"/>
      <c r="Y322" t="s">
        <v>86</v>
      </c>
      <c r="Z322">
        <f>HYPERLINK("https://hotel-media.eclerx.com/savepage/tk_15468564343845506_sr_364.html","info")</f>
        <v/>
      </c>
      <c r="AA322" t="n">
        <v>-7685035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111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7685035</v>
      </c>
      <c r="AZ322" t="s">
        <v>528</v>
      </c>
      <c r="BA322" t="s"/>
      <c r="BB322" t="n">
        <v>68088</v>
      </c>
      <c r="BC322" t="n">
        <v>44.069801026911</v>
      </c>
      <c r="BD322" t="n">
        <v>44.069801026911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526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192</v>
      </c>
      <c r="L323" t="s">
        <v>77</v>
      </c>
      <c r="M323" t="s"/>
      <c r="N323" t="s">
        <v>144</v>
      </c>
      <c r="O323" t="s">
        <v>79</v>
      </c>
      <c r="P323" t="s">
        <v>526</v>
      </c>
      <c r="Q323" t="s"/>
      <c r="R323" t="s">
        <v>102</v>
      </c>
      <c r="S323" t="s">
        <v>235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HYPERLINK("https://hotel-media.eclerx.com/savepage/tk_15468564343845506_sr_364.html","info")</f>
        <v/>
      </c>
      <c r="AA323" t="n">
        <v>-7685035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111</v>
      </c>
      <c r="AQ323" t="s">
        <v>89</v>
      </c>
      <c r="AR323" t="s">
        <v>90</v>
      </c>
      <c r="AS323" t="s"/>
      <c r="AT323" t="s">
        <v>91</v>
      </c>
      <c r="AU323" t="s"/>
      <c r="AV323" t="s"/>
      <c r="AW323" t="s"/>
      <c r="AX323" t="s"/>
      <c r="AY323" t="n">
        <v>7685035</v>
      </c>
      <c r="AZ323" t="s">
        <v>528</v>
      </c>
      <c r="BA323" t="s"/>
      <c r="BB323" t="n">
        <v>68088</v>
      </c>
      <c r="BC323" t="n">
        <v>44.069801026911</v>
      </c>
      <c r="BD323" t="n">
        <v>44.069801026911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529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87</v>
      </c>
      <c r="L324" t="s">
        <v>77</v>
      </c>
      <c r="M324" t="s"/>
      <c r="N324" t="s">
        <v>530</v>
      </c>
      <c r="O324" t="s">
        <v>79</v>
      </c>
      <c r="P324" t="s">
        <v>529</v>
      </c>
      <c r="Q324" t="s"/>
      <c r="R324" t="s">
        <v>80</v>
      </c>
      <c r="S324" t="s">
        <v>393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HYPERLINK("https://hotel-media.eclerx.com/savepage/tk_15468563339929597_sr_364.html","info")</f>
        <v/>
      </c>
      <c r="AA324" t="n">
        <v>-6364581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84</v>
      </c>
      <c r="AQ324" t="s">
        <v>89</v>
      </c>
      <c r="AR324" t="s">
        <v>104</v>
      </c>
      <c r="AS324" t="s"/>
      <c r="AT324" t="s">
        <v>91</v>
      </c>
      <c r="AU324" t="s"/>
      <c r="AV324" t="s"/>
      <c r="AW324" t="s"/>
      <c r="AX324" t="s"/>
      <c r="AY324" t="n">
        <v>6364581</v>
      </c>
      <c r="AZ324" t="s">
        <v>531</v>
      </c>
      <c r="BA324" t="s"/>
      <c r="BB324" t="n">
        <v>108665</v>
      </c>
      <c r="BC324" t="n">
        <v>44.061715</v>
      </c>
      <c r="BD324" t="n">
        <v>44.061715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529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102</v>
      </c>
      <c r="L325" t="s">
        <v>77</v>
      </c>
      <c r="M325" t="s"/>
      <c r="N325" t="s">
        <v>182</v>
      </c>
      <c r="O325" t="s">
        <v>79</v>
      </c>
      <c r="P325" t="s">
        <v>529</v>
      </c>
      <c r="Q325" t="s"/>
      <c r="R325" t="s">
        <v>80</v>
      </c>
      <c r="S325" t="s">
        <v>532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HYPERLINK("https://hotel-media.eclerx.com/savepage/tk_15468563339929597_sr_364.html","info")</f>
        <v/>
      </c>
      <c r="AA325" t="n">
        <v>-6364581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84</v>
      </c>
      <c r="AQ325" t="s">
        <v>89</v>
      </c>
      <c r="AR325" t="s">
        <v>90</v>
      </c>
      <c r="AS325" t="s"/>
      <c r="AT325" t="s">
        <v>91</v>
      </c>
      <c r="AU325" t="s"/>
      <c r="AV325" t="s"/>
      <c r="AW325" t="s"/>
      <c r="AX325" t="s"/>
      <c r="AY325" t="n">
        <v>6364581</v>
      </c>
      <c r="AZ325" t="s">
        <v>531</v>
      </c>
      <c r="BA325" t="s"/>
      <c r="BB325" t="n">
        <v>108665</v>
      </c>
      <c r="BC325" t="n">
        <v>44.061715</v>
      </c>
      <c r="BD325" t="n">
        <v>44.061715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132</v>
      </c>
      <c r="D326" t="n">
        <v>2</v>
      </c>
      <c r="E326" t="s">
        <v>533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124</v>
      </c>
      <c r="L326" t="s">
        <v>77</v>
      </c>
      <c r="M326" t="s"/>
      <c r="N326" t="s">
        <v>78</v>
      </c>
      <c r="O326" t="s">
        <v>79</v>
      </c>
      <c r="P326" t="s">
        <v>533</v>
      </c>
      <c r="Q326" t="s"/>
      <c r="R326" t="s">
        <v>102</v>
      </c>
      <c r="S326" t="s">
        <v>406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HYPERLINK("https://hotel-media.eclerx.com/savepage/tk_15468562587827148_sr_362.html","info")</f>
        <v/>
      </c>
      <c r="AA326" t="n">
        <v>-10087325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51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10087325</v>
      </c>
      <c r="AZ326" t="s">
        <v>534</v>
      </c>
      <c r="BA326" t="s"/>
      <c r="BB326" t="n">
        <v>156831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132</v>
      </c>
      <c r="D327" t="n">
        <v>2</v>
      </c>
      <c r="E327" t="s">
        <v>533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129</v>
      </c>
      <c r="L327" t="s">
        <v>77</v>
      </c>
      <c r="M327" t="s"/>
      <c r="N327" t="s">
        <v>259</v>
      </c>
      <c r="O327" t="s">
        <v>79</v>
      </c>
      <c r="P327" t="s">
        <v>533</v>
      </c>
      <c r="Q327" t="s"/>
      <c r="R327" t="s">
        <v>102</v>
      </c>
      <c r="S327" t="s">
        <v>415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HYPERLINK("https://hotel-media.eclerx.com/savepage/tk_15468562587827148_sr_362.html","info")</f>
        <v/>
      </c>
      <c r="AA327" t="n">
        <v>-10087325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51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10087325</v>
      </c>
      <c r="AZ327" t="s">
        <v>534</v>
      </c>
      <c r="BA327" t="s"/>
      <c r="BB327" t="n">
        <v>156831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132</v>
      </c>
      <c r="D328" t="n">
        <v>2</v>
      </c>
      <c r="E328" t="s">
        <v>533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215</v>
      </c>
      <c r="L328" t="s">
        <v>77</v>
      </c>
      <c r="M328" t="s"/>
      <c r="N328" t="s">
        <v>129</v>
      </c>
      <c r="O328" t="s">
        <v>79</v>
      </c>
      <c r="P328" t="s">
        <v>533</v>
      </c>
      <c r="Q328" t="s"/>
      <c r="R328" t="s">
        <v>102</v>
      </c>
      <c r="S328" t="s">
        <v>535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HYPERLINK("https://hotel-media.eclerx.com/savepage/tk_15468562587827148_sr_362.html","info")</f>
        <v/>
      </c>
      <c r="AA328" t="n">
        <v>-10087325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51</v>
      </c>
      <c r="AQ328" t="s">
        <v>89</v>
      </c>
      <c r="AR328" t="s">
        <v>90</v>
      </c>
      <c r="AS328" t="s"/>
      <c r="AT328" t="s">
        <v>91</v>
      </c>
      <c r="AU328" t="s"/>
      <c r="AV328" t="s"/>
      <c r="AW328" t="s"/>
      <c r="AX328" t="s"/>
      <c r="AY328" t="n">
        <v>10087325</v>
      </c>
      <c r="AZ328" t="s">
        <v>534</v>
      </c>
      <c r="BA328" t="s"/>
      <c r="BB328" t="n">
        <v>156831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132</v>
      </c>
      <c r="D329" t="n">
        <v>2</v>
      </c>
      <c r="E329" t="s">
        <v>73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519</v>
      </c>
      <c r="L329" t="s">
        <v>77</v>
      </c>
      <c r="M329" t="s"/>
      <c r="N329" t="s">
        <v>78</v>
      </c>
      <c r="O329" t="s">
        <v>79</v>
      </c>
      <c r="P329" t="s">
        <v>73</v>
      </c>
      <c r="Q329" t="s"/>
      <c r="R329" t="s">
        <v>80</v>
      </c>
      <c r="S329" t="s">
        <v>81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HYPERLINK("https://hotel-media.eclerx.com/savepage/tk_15468564292427697_sr_362.html","info")</f>
        <v/>
      </c>
      <c r="AA329" t="n">
        <v>-3887168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115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3887168</v>
      </c>
      <c r="AZ329" t="s">
        <v>92</v>
      </c>
      <c r="BA329" t="s"/>
      <c r="BB329" t="n">
        <v>89754</v>
      </c>
      <c r="BC329" t="n">
        <v>44.05587</v>
      </c>
      <c r="BD329" t="n">
        <v>44.05587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132</v>
      </c>
      <c r="D330" t="n">
        <v>2</v>
      </c>
      <c r="E330" t="s">
        <v>536</v>
      </c>
      <c r="F330" t="s"/>
      <c r="G330" t="s">
        <v>74</v>
      </c>
      <c r="H330" t="s">
        <v>75</v>
      </c>
      <c r="I330" t="s"/>
      <c r="J330" t="s">
        <v>76</v>
      </c>
      <c r="K330" t="n">
        <v>85</v>
      </c>
      <c r="L330" t="s">
        <v>77</v>
      </c>
      <c r="M330" t="s"/>
      <c r="N330" t="s">
        <v>198</v>
      </c>
      <c r="O330" t="s">
        <v>79</v>
      </c>
      <c r="P330" t="s">
        <v>536</v>
      </c>
      <c r="Q330" t="s"/>
      <c r="R330" t="s">
        <v>102</v>
      </c>
      <c r="S330" t="s">
        <v>537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HYPERLINK("https://hotel-media.eclerx.com/savepage/tk_15468562624328706_sr_362.html","info")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53</v>
      </c>
      <c r="AQ330" t="s">
        <v>89</v>
      </c>
      <c r="AR330" t="s">
        <v>90</v>
      </c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148550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132</v>
      </c>
      <c r="D331" t="n">
        <v>2</v>
      </c>
      <c r="E331" t="s">
        <v>536</v>
      </c>
      <c r="F331" t="s"/>
      <c r="G331" t="s">
        <v>74</v>
      </c>
      <c r="H331" t="s">
        <v>75</v>
      </c>
      <c r="I331" t="s"/>
      <c r="J331" t="s">
        <v>76</v>
      </c>
      <c r="K331" t="n">
        <v>85</v>
      </c>
      <c r="L331" t="s">
        <v>77</v>
      </c>
      <c r="M331" t="s"/>
      <c r="N331" t="s">
        <v>198</v>
      </c>
      <c r="O331" t="s">
        <v>79</v>
      </c>
      <c r="P331" t="s">
        <v>536</v>
      </c>
      <c r="Q331" t="s"/>
      <c r="R331" t="s">
        <v>102</v>
      </c>
      <c r="S331" t="s">
        <v>537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HYPERLINK("https://hotel-media.eclerx.com/savepage/tk_15468562624328706_sr_362.html","info")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53</v>
      </c>
      <c r="AQ331" t="s">
        <v>89</v>
      </c>
      <c r="AR331" t="s">
        <v>90</v>
      </c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148550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132</v>
      </c>
      <c r="D332" t="n">
        <v>2</v>
      </c>
      <c r="E332" t="s">
        <v>536</v>
      </c>
      <c r="F332" t="s"/>
      <c r="G332" t="s">
        <v>74</v>
      </c>
      <c r="H332" t="s">
        <v>75</v>
      </c>
      <c r="I332" t="s"/>
      <c r="J332" t="s">
        <v>76</v>
      </c>
      <c r="K332" t="n">
        <v>87</v>
      </c>
      <c r="L332" t="s">
        <v>77</v>
      </c>
      <c r="M332" t="s"/>
      <c r="N332" t="s">
        <v>233</v>
      </c>
      <c r="O332" t="s">
        <v>79</v>
      </c>
      <c r="P332" t="s">
        <v>536</v>
      </c>
      <c r="Q332" t="s"/>
      <c r="R332" t="s">
        <v>102</v>
      </c>
      <c r="S332" t="s">
        <v>393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HYPERLINK("https://hotel-media.eclerx.com/savepage/tk_15468562624328706_sr_362.html","info")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53</v>
      </c>
      <c r="AQ332" t="s">
        <v>89</v>
      </c>
      <c r="AR332" t="s">
        <v>140</v>
      </c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148550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538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124</v>
      </c>
      <c r="L333" t="s">
        <v>77</v>
      </c>
      <c r="M333" t="s"/>
      <c r="N333" t="s">
        <v>124</v>
      </c>
      <c r="O333" t="s">
        <v>79</v>
      </c>
      <c r="P333" t="s">
        <v>538</v>
      </c>
      <c r="Q333" t="s"/>
      <c r="R333" t="s">
        <v>102</v>
      </c>
      <c r="S333" t="s">
        <v>406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HYPERLINK("https://hotel-media.eclerx.com/savepage/tk_15468565896314352_sr_364.html","info")</f>
        <v/>
      </c>
      <c r="AA333" t="n">
        <v>-2636440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191</v>
      </c>
      <c r="AQ333" t="s">
        <v>89</v>
      </c>
      <c r="AR333" t="s">
        <v>90</v>
      </c>
      <c r="AS333" t="s"/>
      <c r="AT333" t="s">
        <v>91</v>
      </c>
      <c r="AU333" t="s"/>
      <c r="AV333" t="s"/>
      <c r="AW333" t="s"/>
      <c r="AX333" t="s"/>
      <c r="AY333" t="n">
        <v>2636440</v>
      </c>
      <c r="AZ333" t="s">
        <v>539</v>
      </c>
      <c r="BA333" t="s"/>
      <c r="BB333" t="n">
        <v>110897</v>
      </c>
      <c r="BC333" t="n">
        <v>43.61396</v>
      </c>
      <c r="BD333" t="n">
        <v>43.61396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153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538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128</v>
      </c>
      <c r="L334" t="s">
        <v>77</v>
      </c>
      <c r="M334" t="s"/>
      <c r="N334" t="s">
        <v>148</v>
      </c>
      <c r="O334" t="s">
        <v>79</v>
      </c>
      <c r="P334" t="s">
        <v>538</v>
      </c>
      <c r="Q334" t="s"/>
      <c r="R334" t="s">
        <v>102</v>
      </c>
      <c r="S334" t="s">
        <v>323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HYPERLINK("https://hotel-media.eclerx.com/savepage/tk_15468565896314352_sr_364.html","info")</f>
        <v/>
      </c>
      <c r="AA334" t="n">
        <v>-2636440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191</v>
      </c>
      <c r="AQ334" t="s">
        <v>89</v>
      </c>
      <c r="AR334" t="s">
        <v>140</v>
      </c>
      <c r="AS334" t="s"/>
      <c r="AT334" t="s">
        <v>91</v>
      </c>
      <c r="AU334" t="s"/>
      <c r="AV334" t="s"/>
      <c r="AW334" t="s"/>
      <c r="AX334" t="s"/>
      <c r="AY334" t="n">
        <v>2636440</v>
      </c>
      <c r="AZ334" t="s">
        <v>539</v>
      </c>
      <c r="BA334" t="s"/>
      <c r="BB334" t="n">
        <v>110897</v>
      </c>
      <c r="BC334" t="n">
        <v>43.61396</v>
      </c>
      <c r="BD334" t="n">
        <v>43.61396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153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540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111</v>
      </c>
      <c r="L335" t="s">
        <v>77</v>
      </c>
      <c r="M335" t="s"/>
      <c r="N335" t="s">
        <v>253</v>
      </c>
      <c r="O335" t="s">
        <v>79</v>
      </c>
      <c r="P335" t="s">
        <v>540</v>
      </c>
      <c r="Q335" t="s"/>
      <c r="R335" t="s">
        <v>102</v>
      </c>
      <c r="S335" t="s">
        <v>481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HYPERLINK("https://hotel-media.eclerx.com/savepage/tk_15468562277277834_sr_364.html","info")</f>
        <v/>
      </c>
      <c r="AA335" t="n">
        <v>-2318631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32</v>
      </c>
      <c r="AQ335" t="s">
        <v>89</v>
      </c>
      <c r="AR335" t="s">
        <v>90</v>
      </c>
      <c r="AS335" t="s"/>
      <c r="AT335" t="s">
        <v>91</v>
      </c>
      <c r="AU335" t="s"/>
      <c r="AV335" t="s"/>
      <c r="AW335" t="s"/>
      <c r="AX335" t="s"/>
      <c r="AY335" t="n">
        <v>2318631</v>
      </c>
      <c r="AZ335" t="s">
        <v>541</v>
      </c>
      <c r="BA335" t="s"/>
      <c r="BB335" t="n">
        <v>34226</v>
      </c>
      <c r="BC335" t="n">
        <v>44.501089181581</v>
      </c>
      <c r="BD335" t="n">
        <v>44.501089181581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540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115</v>
      </c>
      <c r="L336" t="s">
        <v>77</v>
      </c>
      <c r="M336" t="s"/>
      <c r="N336" t="s">
        <v>148</v>
      </c>
      <c r="O336" t="s">
        <v>79</v>
      </c>
      <c r="P336" t="s">
        <v>540</v>
      </c>
      <c r="Q336" t="s"/>
      <c r="R336" t="s">
        <v>102</v>
      </c>
      <c r="S336" t="s">
        <v>99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HYPERLINK("https://hotel-media.eclerx.com/savepage/tk_15468562277277834_sr_364.html","info")</f>
        <v/>
      </c>
      <c r="AA336" t="n">
        <v>-2318631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32</v>
      </c>
      <c r="AQ336" t="s">
        <v>89</v>
      </c>
      <c r="AR336" t="s">
        <v>140</v>
      </c>
      <c r="AS336" t="s"/>
      <c r="AT336" t="s">
        <v>91</v>
      </c>
      <c r="AU336" t="s"/>
      <c r="AV336" t="s"/>
      <c r="AW336" t="s"/>
      <c r="AX336" t="s"/>
      <c r="AY336" t="n">
        <v>2318631</v>
      </c>
      <c r="AZ336" t="s">
        <v>541</v>
      </c>
      <c r="BA336" t="s"/>
      <c r="BB336" t="n">
        <v>34226</v>
      </c>
      <c r="BC336" t="n">
        <v>44.501089181581</v>
      </c>
      <c r="BD336" t="n">
        <v>44.501089181581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540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125</v>
      </c>
      <c r="L337" t="s">
        <v>77</v>
      </c>
      <c r="M337" t="s"/>
      <c r="N337" t="s">
        <v>250</v>
      </c>
      <c r="O337" t="s">
        <v>79</v>
      </c>
      <c r="P337" t="s">
        <v>540</v>
      </c>
      <c r="Q337" t="s"/>
      <c r="R337" t="s">
        <v>102</v>
      </c>
      <c r="S337" t="s">
        <v>319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HYPERLINK("https://hotel-media.eclerx.com/savepage/tk_15468562277277834_sr_364.html","info")</f>
        <v/>
      </c>
      <c r="AA337" t="n">
        <v>-2318631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32</v>
      </c>
      <c r="AQ337" t="s">
        <v>89</v>
      </c>
      <c r="AR337" t="s">
        <v>90</v>
      </c>
      <c r="AS337" t="s"/>
      <c r="AT337" t="s">
        <v>91</v>
      </c>
      <c r="AU337" t="s"/>
      <c r="AV337" t="s"/>
      <c r="AW337" t="s"/>
      <c r="AX337" t="s"/>
      <c r="AY337" t="n">
        <v>2318631</v>
      </c>
      <c r="AZ337" t="s">
        <v>541</v>
      </c>
      <c r="BA337" t="s"/>
      <c r="BB337" t="n">
        <v>34226</v>
      </c>
      <c r="BC337" t="n">
        <v>44.501089181581</v>
      </c>
      <c r="BD337" t="n">
        <v>44.501089181581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540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138</v>
      </c>
      <c r="L338" t="s">
        <v>77</v>
      </c>
      <c r="M338" t="s"/>
      <c r="N338" t="s">
        <v>342</v>
      </c>
      <c r="O338" t="s">
        <v>79</v>
      </c>
      <c r="P338" t="s">
        <v>540</v>
      </c>
      <c r="Q338" t="s"/>
      <c r="R338" t="s">
        <v>102</v>
      </c>
      <c r="S338" t="s">
        <v>329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HYPERLINK("https://hotel-media.eclerx.com/savepage/tk_15468562277277834_sr_364.html","info")</f>
        <v/>
      </c>
      <c r="AA338" t="n">
        <v>-2318631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32</v>
      </c>
      <c r="AQ338" t="s">
        <v>89</v>
      </c>
      <c r="AR338" t="s">
        <v>90</v>
      </c>
      <c r="AS338" t="s"/>
      <c r="AT338" t="s">
        <v>91</v>
      </c>
      <c r="AU338" t="s"/>
      <c r="AV338" t="s"/>
      <c r="AW338" t="s"/>
      <c r="AX338" t="s"/>
      <c r="AY338" t="n">
        <v>2318631</v>
      </c>
      <c r="AZ338" t="s">
        <v>541</v>
      </c>
      <c r="BA338" t="s"/>
      <c r="BB338" t="n">
        <v>34226</v>
      </c>
      <c r="BC338" t="n">
        <v>44.501089181581</v>
      </c>
      <c r="BD338" t="n">
        <v>44.501089181581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540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124</v>
      </c>
      <c r="O339" t="s">
        <v>79</v>
      </c>
      <c r="P339" t="s">
        <v>540</v>
      </c>
      <c r="Q339" t="s"/>
      <c r="R339" t="s">
        <v>102</v>
      </c>
      <c r="S339" t="s">
        <v>329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HYPERLINK("https://hotel-media.eclerx.com/savepage/tk_15468562277277834_sr_364.html","info")</f>
        <v/>
      </c>
      <c r="AA339" t="n">
        <v>-2318631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32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2318631</v>
      </c>
      <c r="AZ339" t="s">
        <v>541</v>
      </c>
      <c r="BA339" t="s"/>
      <c r="BB339" t="n">
        <v>34226</v>
      </c>
      <c r="BC339" t="n">
        <v>44.501089181581</v>
      </c>
      <c r="BD339" t="n">
        <v>44.501089181581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542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117</v>
      </c>
      <c r="L340" t="s">
        <v>77</v>
      </c>
      <c r="M340" t="s"/>
      <c r="N340" t="s">
        <v>543</v>
      </c>
      <c r="O340" t="s">
        <v>79</v>
      </c>
      <c r="P340" t="s">
        <v>542</v>
      </c>
      <c r="Q340" t="s"/>
      <c r="R340" t="s">
        <v>80</v>
      </c>
      <c r="S340" t="s">
        <v>493</v>
      </c>
      <c r="T340" t="s">
        <v>82</v>
      </c>
      <c r="U340" t="s">
        <v>83</v>
      </c>
      <c r="V340" t="s">
        <v>84</v>
      </c>
      <c r="W340" t="s">
        <v>146</v>
      </c>
      <c r="X340" t="s"/>
      <c r="Y340" t="s">
        <v>86</v>
      </c>
      <c r="Z340">
        <f>HYPERLINK("https://hotel-media.eclerx.com/savepage/tk_15468562481496096_sr_364.html","info")</f>
        <v/>
      </c>
      <c r="AA340" t="n">
        <v>-8418459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42</v>
      </c>
      <c r="AQ340" t="s">
        <v>89</v>
      </c>
      <c r="AR340" t="s">
        <v>140</v>
      </c>
      <c r="AS340" t="s"/>
      <c r="AT340" t="s">
        <v>91</v>
      </c>
      <c r="AU340" t="s"/>
      <c r="AV340" t="s"/>
      <c r="AW340" t="s"/>
      <c r="AX340" t="s"/>
      <c r="AY340" t="n">
        <v>8418459</v>
      </c>
      <c r="AZ340" t="s">
        <v>544</v>
      </c>
      <c r="BA340" t="s"/>
      <c r="BB340" t="n">
        <v>47024</v>
      </c>
      <c r="BC340" t="n">
        <v>44.405458</v>
      </c>
      <c r="BD340" t="n">
        <v>44.405458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135</v>
      </c>
      <c r="L341" t="s">
        <v>77</v>
      </c>
      <c r="M341" t="s"/>
      <c r="N341" t="s">
        <v>545</v>
      </c>
      <c r="O341" t="s">
        <v>79</v>
      </c>
      <c r="P341" t="s">
        <v>542</v>
      </c>
      <c r="Q341" t="s"/>
      <c r="R341" t="s">
        <v>80</v>
      </c>
      <c r="S341" t="s">
        <v>546</v>
      </c>
      <c r="T341" t="s">
        <v>82</v>
      </c>
      <c r="U341" t="s">
        <v>83</v>
      </c>
      <c r="V341" t="s">
        <v>84</v>
      </c>
      <c r="W341" t="s">
        <v>146</v>
      </c>
      <c r="X341" t="s"/>
      <c r="Y341" t="s">
        <v>86</v>
      </c>
      <c r="Z341">
        <f>HYPERLINK("https://hotel-media.eclerx.com/savepage/tk_15468562481496096_sr_364.html","info")</f>
        <v/>
      </c>
      <c r="AA341" t="n">
        <v>-8418459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42</v>
      </c>
      <c r="AQ341" t="s">
        <v>89</v>
      </c>
      <c r="AR341" t="s">
        <v>547</v>
      </c>
      <c r="AS341" t="s"/>
      <c r="AT341" t="s">
        <v>91</v>
      </c>
      <c r="AU341" t="s"/>
      <c r="AV341" t="s"/>
      <c r="AW341" t="s"/>
      <c r="AX341" t="s"/>
      <c r="AY341" t="n">
        <v>8418459</v>
      </c>
      <c r="AZ341" t="s">
        <v>544</v>
      </c>
      <c r="BA341" t="s"/>
      <c r="BB341" t="n">
        <v>47024</v>
      </c>
      <c r="BC341" t="n">
        <v>44.405458</v>
      </c>
      <c r="BD341" t="n">
        <v>44.405458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135</v>
      </c>
      <c r="L342" t="s">
        <v>77</v>
      </c>
      <c r="M342" t="s"/>
      <c r="N342" t="s">
        <v>548</v>
      </c>
      <c r="O342" t="s">
        <v>79</v>
      </c>
      <c r="P342" t="s">
        <v>542</v>
      </c>
      <c r="Q342" t="s"/>
      <c r="R342" t="s">
        <v>80</v>
      </c>
      <c r="S342" t="s">
        <v>546</v>
      </c>
      <c r="T342" t="s">
        <v>82</v>
      </c>
      <c r="U342" t="s">
        <v>83</v>
      </c>
      <c r="V342" t="s">
        <v>84</v>
      </c>
      <c r="W342" t="s">
        <v>146</v>
      </c>
      <c r="X342" t="s"/>
      <c r="Y342" t="s">
        <v>86</v>
      </c>
      <c r="Z342">
        <f>HYPERLINK("https://hotel-media.eclerx.com/savepage/tk_15468562481496096_sr_364.html","info")</f>
        <v/>
      </c>
      <c r="AA342" t="n">
        <v>-8418459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42</v>
      </c>
      <c r="AQ342" t="s">
        <v>89</v>
      </c>
      <c r="AR342" t="s">
        <v>549</v>
      </c>
      <c r="AS342" t="s"/>
      <c r="AT342" t="s">
        <v>91</v>
      </c>
      <c r="AU342" t="s"/>
      <c r="AV342" t="s"/>
      <c r="AW342" t="s"/>
      <c r="AX342" t="s"/>
      <c r="AY342" t="n">
        <v>8418459</v>
      </c>
      <c r="AZ342" t="s">
        <v>544</v>
      </c>
      <c r="BA342" t="s"/>
      <c r="BB342" t="n">
        <v>47024</v>
      </c>
      <c r="BC342" t="n">
        <v>44.405458</v>
      </c>
      <c r="BD342" t="n">
        <v>44.405458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396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90</v>
      </c>
      <c r="L343" t="s">
        <v>77</v>
      </c>
      <c r="M343" t="s"/>
      <c r="N343" t="s">
        <v>245</v>
      </c>
      <c r="O343" t="s">
        <v>79</v>
      </c>
      <c r="P343" t="s">
        <v>396</v>
      </c>
      <c r="Q343" t="s"/>
      <c r="R343" t="s">
        <v>102</v>
      </c>
      <c r="S343" t="s">
        <v>145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HYPERLINK("https://hotel-media.eclerx.com/savepage/tk_15468565721982973_sr_364.html","info")</f>
        <v/>
      </c>
      <c r="AA343" t="n">
        <v>-2313850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183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2313850</v>
      </c>
      <c r="AZ343" t="s">
        <v>398</v>
      </c>
      <c r="BA343" t="s"/>
      <c r="BB343" t="n">
        <v>81416</v>
      </c>
      <c r="BC343" t="n">
        <v>43.405987</v>
      </c>
      <c r="BD343" t="n">
        <v>43.405987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153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396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140</v>
      </c>
      <c r="L344" t="s">
        <v>77</v>
      </c>
      <c r="M344" t="s"/>
      <c r="N344" t="s">
        <v>399</v>
      </c>
      <c r="O344" t="s">
        <v>79</v>
      </c>
      <c r="P344" t="s">
        <v>396</v>
      </c>
      <c r="Q344" t="s"/>
      <c r="R344" t="s">
        <v>102</v>
      </c>
      <c r="S344" t="s">
        <v>109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HYPERLINK("https://hotel-media.eclerx.com/savepage/tk_15468565721982973_sr_364.html","info")</f>
        <v/>
      </c>
      <c r="AA344" t="n">
        <v>-2313850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183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2313850</v>
      </c>
      <c r="AZ344" t="s">
        <v>398</v>
      </c>
      <c r="BA344" t="s"/>
      <c r="BB344" t="n">
        <v>81416</v>
      </c>
      <c r="BC344" t="n">
        <v>43.405987</v>
      </c>
      <c r="BD344" t="n">
        <v>43.405987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132</v>
      </c>
      <c r="D345" t="n">
        <v>2</v>
      </c>
      <c r="E345" t="s">
        <v>550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60</v>
      </c>
      <c r="L345" t="s">
        <v>77</v>
      </c>
      <c r="M345" t="s"/>
      <c r="N345" t="s">
        <v>178</v>
      </c>
      <c r="O345" t="s">
        <v>79</v>
      </c>
      <c r="P345" t="s">
        <v>550</v>
      </c>
      <c r="Q345" t="s"/>
      <c r="R345" t="s">
        <v>134</v>
      </c>
      <c r="S345" t="s">
        <v>179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HYPERLINK("https://hotel-media.eclerx.com/savepage/tk_1546856322058161_sr_362.html","info")</f>
        <v/>
      </c>
      <c r="AA345" t="n">
        <v>-2311884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83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2311884</v>
      </c>
      <c r="AZ345" t="s">
        <v>551</v>
      </c>
      <c r="BA345" t="s"/>
      <c r="BB345" t="n">
        <v>73881</v>
      </c>
      <c r="BC345" t="n">
        <v>44.264107</v>
      </c>
      <c r="BD345" t="n">
        <v>44.264107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132</v>
      </c>
      <c r="D346" t="n">
        <v>2</v>
      </c>
      <c r="E346" t="s">
        <v>550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60</v>
      </c>
      <c r="L346" t="s">
        <v>77</v>
      </c>
      <c r="M346" t="s"/>
      <c r="N346" t="s">
        <v>95</v>
      </c>
      <c r="O346" t="s">
        <v>79</v>
      </c>
      <c r="P346" t="s">
        <v>550</v>
      </c>
      <c r="Q346" t="s"/>
      <c r="R346" t="s">
        <v>134</v>
      </c>
      <c r="S346" t="s">
        <v>179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HYPERLINK("https://hotel-media.eclerx.com/savepage/tk_1546856322058161_sr_362.html","info")</f>
        <v/>
      </c>
      <c r="AA346" t="n">
        <v>-2311884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83</v>
      </c>
      <c r="AQ346" t="s">
        <v>89</v>
      </c>
      <c r="AR346" t="s">
        <v>552</v>
      </c>
      <c r="AS346" t="s"/>
      <c r="AT346" t="s">
        <v>91</v>
      </c>
      <c r="AU346" t="s"/>
      <c r="AV346" t="s"/>
      <c r="AW346" t="s"/>
      <c r="AX346" t="s"/>
      <c r="AY346" t="n">
        <v>2311884</v>
      </c>
      <c r="AZ346" t="s">
        <v>551</v>
      </c>
      <c r="BA346" t="s"/>
      <c r="BB346" t="n">
        <v>73881</v>
      </c>
      <c r="BC346" t="n">
        <v>44.264107</v>
      </c>
      <c r="BD346" t="n">
        <v>44.264107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132</v>
      </c>
      <c r="D347" t="n">
        <v>2</v>
      </c>
      <c r="E347" t="s">
        <v>550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67</v>
      </c>
      <c r="L347" t="s">
        <v>77</v>
      </c>
      <c r="M347" t="s"/>
      <c r="N347" t="s">
        <v>553</v>
      </c>
      <c r="O347" t="s">
        <v>79</v>
      </c>
      <c r="P347" t="s">
        <v>550</v>
      </c>
      <c r="Q347" t="s"/>
      <c r="R347" t="s">
        <v>134</v>
      </c>
      <c r="S347" t="s">
        <v>554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HYPERLINK("https://hotel-media.eclerx.com/savepage/tk_1546856322058161_sr_362.html","info")</f>
        <v/>
      </c>
      <c r="AA347" t="n">
        <v>-2311884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83</v>
      </c>
      <c r="AQ347" t="s">
        <v>89</v>
      </c>
      <c r="AR347" t="s">
        <v>552</v>
      </c>
      <c r="AS347" t="s"/>
      <c r="AT347" t="s">
        <v>91</v>
      </c>
      <c r="AU347" t="s"/>
      <c r="AV347" t="s"/>
      <c r="AW347" t="s"/>
      <c r="AX347" t="s"/>
      <c r="AY347" t="n">
        <v>2311884</v>
      </c>
      <c r="AZ347" t="s">
        <v>551</v>
      </c>
      <c r="BA347" t="s"/>
      <c r="BB347" t="n">
        <v>73881</v>
      </c>
      <c r="BC347" t="n">
        <v>44.264107</v>
      </c>
      <c r="BD347" t="n">
        <v>44.264107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132</v>
      </c>
      <c r="D348" t="n">
        <v>2</v>
      </c>
      <c r="E348" t="s">
        <v>550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73</v>
      </c>
      <c r="L348" t="s">
        <v>77</v>
      </c>
      <c r="M348" t="s"/>
      <c r="N348" t="s">
        <v>555</v>
      </c>
      <c r="O348" t="s">
        <v>79</v>
      </c>
      <c r="P348" t="s">
        <v>550</v>
      </c>
      <c r="Q348" t="s"/>
      <c r="R348" t="s">
        <v>134</v>
      </c>
      <c r="S348" t="s">
        <v>556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HYPERLINK("https://hotel-media.eclerx.com/savepage/tk_1546856322058161_sr_362.html","info")</f>
        <v/>
      </c>
      <c r="AA348" t="n">
        <v>-2311884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83</v>
      </c>
      <c r="AQ348" t="s">
        <v>89</v>
      </c>
      <c r="AR348" t="s">
        <v>552</v>
      </c>
      <c r="AS348" t="s"/>
      <c r="AT348" t="s">
        <v>91</v>
      </c>
      <c r="AU348" t="s"/>
      <c r="AV348" t="s"/>
      <c r="AW348" t="s"/>
      <c r="AX348" t="s"/>
      <c r="AY348" t="n">
        <v>2311884</v>
      </c>
      <c r="AZ348" t="s">
        <v>551</v>
      </c>
      <c r="BA348" t="s"/>
      <c r="BB348" t="n">
        <v>73881</v>
      </c>
      <c r="BC348" t="n">
        <v>44.264107</v>
      </c>
      <c r="BD348" t="n">
        <v>44.264107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132</v>
      </c>
      <c r="D349" t="n">
        <v>2</v>
      </c>
      <c r="E349" t="s">
        <v>550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104</v>
      </c>
      <c r="L349" t="s">
        <v>77</v>
      </c>
      <c r="M349" t="s"/>
      <c r="N349" t="s">
        <v>178</v>
      </c>
      <c r="O349" t="s">
        <v>79</v>
      </c>
      <c r="P349" t="s">
        <v>550</v>
      </c>
      <c r="Q349" t="s"/>
      <c r="R349" t="s">
        <v>134</v>
      </c>
      <c r="S349" t="s">
        <v>199</v>
      </c>
      <c r="T349" t="s">
        <v>82</v>
      </c>
      <c r="U349" t="s">
        <v>83</v>
      </c>
      <c r="V349" t="s">
        <v>84</v>
      </c>
      <c r="W349" t="s">
        <v>110</v>
      </c>
      <c r="X349" t="s"/>
      <c r="Y349" t="s">
        <v>86</v>
      </c>
      <c r="Z349">
        <f>HYPERLINK("https://hotel-media.eclerx.com/savepage/tk_1546856322058161_sr_362.html","info")</f>
        <v/>
      </c>
      <c r="AA349" t="n">
        <v>-2311884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83</v>
      </c>
      <c r="AQ349" t="s">
        <v>89</v>
      </c>
      <c r="AR349" t="s">
        <v>90</v>
      </c>
      <c r="AS349" t="s"/>
      <c r="AT349" t="s">
        <v>91</v>
      </c>
      <c r="AU349" t="s"/>
      <c r="AV349" t="s"/>
      <c r="AW349" t="s"/>
      <c r="AX349" t="s"/>
      <c r="AY349" t="n">
        <v>2311884</v>
      </c>
      <c r="AZ349" t="s">
        <v>551</v>
      </c>
      <c r="BA349" t="s"/>
      <c r="BB349" t="n">
        <v>73881</v>
      </c>
      <c r="BC349" t="n">
        <v>44.264107</v>
      </c>
      <c r="BD349" t="n">
        <v>44.264107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132</v>
      </c>
      <c r="D350" t="n">
        <v>2</v>
      </c>
      <c r="E350" t="s">
        <v>550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104</v>
      </c>
      <c r="L350" t="s">
        <v>77</v>
      </c>
      <c r="M350" t="s"/>
      <c r="N350" t="s">
        <v>95</v>
      </c>
      <c r="O350" t="s">
        <v>79</v>
      </c>
      <c r="P350" t="s">
        <v>550</v>
      </c>
      <c r="Q350" t="s"/>
      <c r="R350" t="s">
        <v>134</v>
      </c>
      <c r="S350" t="s">
        <v>199</v>
      </c>
      <c r="T350" t="s">
        <v>82</v>
      </c>
      <c r="U350" t="s">
        <v>83</v>
      </c>
      <c r="V350" t="s">
        <v>84</v>
      </c>
      <c r="W350" t="s">
        <v>110</v>
      </c>
      <c r="X350" t="s"/>
      <c r="Y350" t="s">
        <v>86</v>
      </c>
      <c r="Z350">
        <f>HYPERLINK("https://hotel-media.eclerx.com/savepage/tk_1546856322058161_sr_362.html","info")</f>
        <v/>
      </c>
      <c r="AA350" t="n">
        <v>-2311884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83</v>
      </c>
      <c r="AQ350" t="s">
        <v>89</v>
      </c>
      <c r="AR350" t="s">
        <v>552</v>
      </c>
      <c r="AS350" t="s"/>
      <c r="AT350" t="s">
        <v>91</v>
      </c>
      <c r="AU350" t="s"/>
      <c r="AV350" t="s"/>
      <c r="AW350" t="s"/>
      <c r="AX350" t="s"/>
      <c r="AY350" t="n">
        <v>2311884</v>
      </c>
      <c r="AZ350" t="s">
        <v>551</v>
      </c>
      <c r="BA350" t="s"/>
      <c r="BB350" t="n">
        <v>73881</v>
      </c>
      <c r="BC350" t="n">
        <v>44.264107</v>
      </c>
      <c r="BD350" t="n">
        <v>44.264107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132</v>
      </c>
      <c r="D351" t="n">
        <v>2</v>
      </c>
      <c r="E351" t="s">
        <v>550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111</v>
      </c>
      <c r="L351" t="s">
        <v>77</v>
      </c>
      <c r="M351" t="s"/>
      <c r="N351" t="s">
        <v>553</v>
      </c>
      <c r="O351" t="s">
        <v>79</v>
      </c>
      <c r="P351" t="s">
        <v>550</v>
      </c>
      <c r="Q351" t="s"/>
      <c r="R351" t="s">
        <v>134</v>
      </c>
      <c r="S351" t="s">
        <v>481</v>
      </c>
      <c r="T351" t="s">
        <v>82</v>
      </c>
      <c r="U351" t="s">
        <v>83</v>
      </c>
      <c r="V351" t="s">
        <v>84</v>
      </c>
      <c r="W351" t="s">
        <v>110</v>
      </c>
      <c r="X351" t="s"/>
      <c r="Y351" t="s">
        <v>86</v>
      </c>
      <c r="Z351">
        <f>HYPERLINK("https://hotel-media.eclerx.com/savepage/tk_1546856322058161_sr_362.html","info")</f>
        <v/>
      </c>
      <c r="AA351" t="n">
        <v>-2311884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83</v>
      </c>
      <c r="AQ351" t="s">
        <v>89</v>
      </c>
      <c r="AR351" t="s">
        <v>552</v>
      </c>
      <c r="AS351" t="s"/>
      <c r="AT351" t="s">
        <v>91</v>
      </c>
      <c r="AU351" t="s"/>
      <c r="AV351" t="s"/>
      <c r="AW351" t="s"/>
      <c r="AX351" t="s"/>
      <c r="AY351" t="n">
        <v>2311884</v>
      </c>
      <c r="AZ351" t="s">
        <v>551</v>
      </c>
      <c r="BA351" t="s"/>
      <c r="BB351" t="n">
        <v>73881</v>
      </c>
      <c r="BC351" t="n">
        <v>44.264107</v>
      </c>
      <c r="BD351" t="n">
        <v>44.264107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132</v>
      </c>
      <c r="D352" t="n">
        <v>2</v>
      </c>
      <c r="E352" t="s">
        <v>550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117</v>
      </c>
      <c r="L352" t="s">
        <v>77</v>
      </c>
      <c r="M352" t="s"/>
      <c r="N352" t="s">
        <v>555</v>
      </c>
      <c r="O352" t="s">
        <v>79</v>
      </c>
      <c r="P352" t="s">
        <v>550</v>
      </c>
      <c r="Q352" t="s"/>
      <c r="R352" t="s">
        <v>134</v>
      </c>
      <c r="S352" t="s">
        <v>493</v>
      </c>
      <c r="T352" t="s">
        <v>82</v>
      </c>
      <c r="U352" t="s">
        <v>83</v>
      </c>
      <c r="V352" t="s">
        <v>84</v>
      </c>
      <c r="W352" t="s">
        <v>110</v>
      </c>
      <c r="X352" t="s"/>
      <c r="Y352" t="s">
        <v>86</v>
      </c>
      <c r="Z352">
        <f>HYPERLINK("https://hotel-media.eclerx.com/savepage/tk_1546856322058161_sr_362.html","info")</f>
        <v/>
      </c>
      <c r="AA352" t="n">
        <v>-2311884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83</v>
      </c>
      <c r="AQ352" t="s">
        <v>89</v>
      </c>
      <c r="AR352" t="s">
        <v>552</v>
      </c>
      <c r="AS352" t="s"/>
      <c r="AT352" t="s">
        <v>91</v>
      </c>
      <c r="AU352" t="s"/>
      <c r="AV352" t="s"/>
      <c r="AW352" t="s"/>
      <c r="AX352" t="s"/>
      <c r="AY352" t="n">
        <v>2311884</v>
      </c>
      <c r="AZ352" t="s">
        <v>551</v>
      </c>
      <c r="BA352" t="s"/>
      <c r="BB352" t="n">
        <v>73881</v>
      </c>
      <c r="BC352" t="n">
        <v>44.264107</v>
      </c>
      <c r="BD352" t="n">
        <v>44.264107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132</v>
      </c>
      <c r="D353" t="n">
        <v>2</v>
      </c>
      <c r="E353" t="s">
        <v>557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78</v>
      </c>
      <c r="L353" t="s">
        <v>77</v>
      </c>
      <c r="M353" t="s"/>
      <c r="N353" t="s">
        <v>138</v>
      </c>
      <c r="O353" t="s">
        <v>79</v>
      </c>
      <c r="P353" t="s">
        <v>557</v>
      </c>
      <c r="Q353" t="s"/>
      <c r="R353" t="s">
        <v>80</v>
      </c>
      <c r="S353" t="s">
        <v>355</v>
      </c>
      <c r="T353" t="s">
        <v>82</v>
      </c>
      <c r="U353" t="s">
        <v>83</v>
      </c>
      <c r="V353" t="s">
        <v>84</v>
      </c>
      <c r="W353" t="s">
        <v>146</v>
      </c>
      <c r="X353" t="s"/>
      <c r="Y353" t="s">
        <v>86</v>
      </c>
      <c r="Z353">
        <f>HYPERLINK("https://hotel-media.eclerx.com/savepage/tk_1546856391805943_sr_362.html","info")</f>
        <v/>
      </c>
      <c r="AA353" t="n">
        <v>-3995626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109</v>
      </c>
      <c r="AQ353" t="s">
        <v>89</v>
      </c>
      <c r="AR353" t="s">
        <v>140</v>
      </c>
      <c r="AS353" t="s"/>
      <c r="AT353" t="s">
        <v>91</v>
      </c>
      <c r="AU353" t="s"/>
      <c r="AV353" t="s"/>
      <c r="AW353" t="s"/>
      <c r="AX353" t="s"/>
      <c r="AY353" t="n">
        <v>3995626</v>
      </c>
      <c r="AZ353" t="s">
        <v>558</v>
      </c>
      <c r="BA353" t="s"/>
      <c r="BB353" t="n">
        <v>170015</v>
      </c>
      <c r="BC353" t="n">
        <v>44.500982</v>
      </c>
      <c r="BD353" t="n">
        <v>44.500982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132</v>
      </c>
      <c r="D354" t="n">
        <v>2</v>
      </c>
      <c r="E354" t="s">
        <v>557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88</v>
      </c>
      <c r="L354" t="s">
        <v>77</v>
      </c>
      <c r="M354" t="s"/>
      <c r="N354" t="s">
        <v>138</v>
      </c>
      <c r="O354" t="s">
        <v>79</v>
      </c>
      <c r="P354" t="s">
        <v>557</v>
      </c>
      <c r="Q354" t="s"/>
      <c r="R354" t="s">
        <v>80</v>
      </c>
      <c r="S354" t="s">
        <v>151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HYPERLINK("https://hotel-media.eclerx.com/savepage/tk_1546856391805943_sr_362.html","info")</f>
        <v/>
      </c>
      <c r="AA354" t="n">
        <v>-3995626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109</v>
      </c>
      <c r="AQ354" t="s">
        <v>89</v>
      </c>
      <c r="AR354" t="s">
        <v>140</v>
      </c>
      <c r="AS354" t="s"/>
      <c r="AT354" t="s">
        <v>91</v>
      </c>
      <c r="AU354" t="s"/>
      <c r="AV354" t="s"/>
      <c r="AW354" t="s"/>
      <c r="AX354" t="s"/>
      <c r="AY354" t="n">
        <v>3995626</v>
      </c>
      <c r="AZ354" t="s">
        <v>558</v>
      </c>
      <c r="BA354" t="s"/>
      <c r="BB354" t="n">
        <v>170015</v>
      </c>
      <c r="BC354" t="n">
        <v>44.500982</v>
      </c>
      <c r="BD354" t="n">
        <v>44.500982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559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131</v>
      </c>
      <c r="L355" t="s">
        <v>77</v>
      </c>
      <c r="M355" t="s"/>
      <c r="N355" t="s">
        <v>560</v>
      </c>
      <c r="O355" t="s">
        <v>79</v>
      </c>
      <c r="P355" t="s">
        <v>559</v>
      </c>
      <c r="Q355" t="s"/>
      <c r="R355" t="s">
        <v>80</v>
      </c>
      <c r="S355" t="s">
        <v>343</v>
      </c>
      <c r="T355" t="s">
        <v>82</v>
      </c>
      <c r="U355" t="s">
        <v>83</v>
      </c>
      <c r="V355" t="s">
        <v>84</v>
      </c>
      <c r="W355" t="s">
        <v>110</v>
      </c>
      <c r="X355" t="s"/>
      <c r="Y355" t="s">
        <v>86</v>
      </c>
      <c r="Z355">
        <f>HYPERLINK("https://hotel-media.eclerx.com/savepage/tk_15468565649969873_sr_364.html","info")</f>
        <v/>
      </c>
      <c r="AA355" t="n">
        <v>-3489833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179</v>
      </c>
      <c r="AQ355" t="s">
        <v>89</v>
      </c>
      <c r="AR355" t="s">
        <v>140</v>
      </c>
      <c r="AS355" t="s"/>
      <c r="AT355" t="s">
        <v>91</v>
      </c>
      <c r="AU355" t="s"/>
      <c r="AV355" t="s"/>
      <c r="AW355" t="s"/>
      <c r="AX355" t="s"/>
      <c r="AY355" t="n">
        <v>3489833</v>
      </c>
      <c r="AZ355" t="s">
        <v>561</v>
      </c>
      <c r="BA355" t="s"/>
      <c r="BB355" t="n">
        <v>90006</v>
      </c>
      <c r="BC355" t="n">
        <v>43.722533</v>
      </c>
      <c r="BD355" t="n">
        <v>43.722533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153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559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140</v>
      </c>
      <c r="L356" t="s">
        <v>77</v>
      </c>
      <c r="M356" t="s"/>
      <c r="N356" t="s">
        <v>562</v>
      </c>
      <c r="O356" t="s">
        <v>79</v>
      </c>
      <c r="P356" t="s">
        <v>559</v>
      </c>
      <c r="Q356" t="s"/>
      <c r="R356" t="s">
        <v>80</v>
      </c>
      <c r="S356" t="s">
        <v>109</v>
      </c>
      <c r="T356" t="s">
        <v>82</v>
      </c>
      <c r="U356" t="s">
        <v>83</v>
      </c>
      <c r="V356" t="s">
        <v>84</v>
      </c>
      <c r="W356" t="s">
        <v>110</v>
      </c>
      <c r="X356" t="s"/>
      <c r="Y356" t="s">
        <v>86</v>
      </c>
      <c r="Z356">
        <f>HYPERLINK("https://hotel-media.eclerx.com/savepage/tk_15468565649969873_sr_364.html","info")</f>
        <v/>
      </c>
      <c r="AA356" t="n">
        <v>-3489833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179</v>
      </c>
      <c r="AQ356" t="s">
        <v>89</v>
      </c>
      <c r="AR356" t="s">
        <v>140</v>
      </c>
      <c r="AS356" t="s"/>
      <c r="AT356" t="s">
        <v>91</v>
      </c>
      <c r="AU356" t="s"/>
      <c r="AV356" t="s"/>
      <c r="AW356" t="s"/>
      <c r="AX356" t="s"/>
      <c r="AY356" t="n">
        <v>3489833</v>
      </c>
      <c r="AZ356" t="s">
        <v>561</v>
      </c>
      <c r="BA356" t="s"/>
      <c r="BB356" t="n">
        <v>90006</v>
      </c>
      <c r="BC356" t="n">
        <v>43.722533</v>
      </c>
      <c r="BD356" t="n">
        <v>43.722533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153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559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147</v>
      </c>
      <c r="L357" t="s">
        <v>77</v>
      </c>
      <c r="M357" t="s"/>
      <c r="N357" t="s">
        <v>560</v>
      </c>
      <c r="O357" t="s">
        <v>79</v>
      </c>
      <c r="P357" t="s">
        <v>559</v>
      </c>
      <c r="Q357" t="s"/>
      <c r="R357" t="s">
        <v>80</v>
      </c>
      <c r="S357" t="s">
        <v>563</v>
      </c>
      <c r="T357" t="s">
        <v>82</v>
      </c>
      <c r="U357" t="s">
        <v>83</v>
      </c>
      <c r="V357" t="s">
        <v>84</v>
      </c>
      <c r="W357" t="s">
        <v>115</v>
      </c>
      <c r="X357" t="s"/>
      <c r="Y357" t="s">
        <v>86</v>
      </c>
      <c r="Z357">
        <f>HYPERLINK("https://hotel-media.eclerx.com/savepage/tk_15468565649969873_sr_364.html","info")</f>
        <v/>
      </c>
      <c r="AA357" t="n">
        <v>-3489833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179</v>
      </c>
      <c r="AQ357" t="s">
        <v>89</v>
      </c>
      <c r="AR357" t="s">
        <v>140</v>
      </c>
      <c r="AS357" t="s"/>
      <c r="AT357" t="s">
        <v>91</v>
      </c>
      <c r="AU357" t="s"/>
      <c r="AV357" t="s"/>
      <c r="AW357" t="s"/>
      <c r="AX357" t="s"/>
      <c r="AY357" t="n">
        <v>3489833</v>
      </c>
      <c r="AZ357" t="s">
        <v>561</v>
      </c>
      <c r="BA357" t="s"/>
      <c r="BB357" t="n">
        <v>90006</v>
      </c>
      <c r="BC357" t="n">
        <v>43.722533</v>
      </c>
      <c r="BD357" t="n">
        <v>43.722533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153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559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156</v>
      </c>
      <c r="L358" t="s">
        <v>77</v>
      </c>
      <c r="M358" t="s"/>
      <c r="N358" t="s">
        <v>562</v>
      </c>
      <c r="O358" t="s">
        <v>79</v>
      </c>
      <c r="P358" t="s">
        <v>559</v>
      </c>
      <c r="Q358" t="s"/>
      <c r="R358" t="s">
        <v>80</v>
      </c>
      <c r="S358" t="s">
        <v>113</v>
      </c>
      <c r="T358" t="s">
        <v>82</v>
      </c>
      <c r="U358" t="s">
        <v>83</v>
      </c>
      <c r="V358" t="s">
        <v>84</v>
      </c>
      <c r="W358" t="s">
        <v>115</v>
      </c>
      <c r="X358" t="s"/>
      <c r="Y358" t="s">
        <v>86</v>
      </c>
      <c r="Z358">
        <f>HYPERLINK("https://hotel-media.eclerx.com/savepage/tk_15468565649969873_sr_364.html","info")</f>
        <v/>
      </c>
      <c r="AA358" t="n">
        <v>-3489833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179</v>
      </c>
      <c r="AQ358" t="s">
        <v>89</v>
      </c>
      <c r="AR358" t="s">
        <v>140</v>
      </c>
      <c r="AS358" t="s"/>
      <c r="AT358" t="s">
        <v>91</v>
      </c>
      <c r="AU358" t="s"/>
      <c r="AV358" t="s"/>
      <c r="AW358" t="s"/>
      <c r="AX358" t="s"/>
      <c r="AY358" t="n">
        <v>3489833</v>
      </c>
      <c r="AZ358" t="s">
        <v>561</v>
      </c>
      <c r="BA358" t="s"/>
      <c r="BB358" t="n">
        <v>90006</v>
      </c>
      <c r="BC358" t="n">
        <v>43.722533</v>
      </c>
      <c r="BD358" t="n">
        <v>43.722533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153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559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166</v>
      </c>
      <c r="L359" t="s">
        <v>77</v>
      </c>
      <c r="M359" t="s"/>
      <c r="N359" t="s">
        <v>560</v>
      </c>
      <c r="O359" t="s">
        <v>79</v>
      </c>
      <c r="P359" t="s">
        <v>559</v>
      </c>
      <c r="Q359" t="s"/>
      <c r="R359" t="s">
        <v>80</v>
      </c>
      <c r="S359" t="s">
        <v>501</v>
      </c>
      <c r="T359" t="s">
        <v>82</v>
      </c>
      <c r="U359" t="s">
        <v>83</v>
      </c>
      <c r="V359" t="s">
        <v>84</v>
      </c>
      <c r="W359" t="s">
        <v>158</v>
      </c>
      <c r="X359" t="s"/>
      <c r="Y359" t="s">
        <v>86</v>
      </c>
      <c r="Z359">
        <f>HYPERLINK("https://hotel-media.eclerx.com/savepage/tk_15468565649969873_sr_364.html","info")</f>
        <v/>
      </c>
      <c r="AA359" t="n">
        <v>-3489833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179</v>
      </c>
      <c r="AQ359" t="s">
        <v>89</v>
      </c>
      <c r="AR359" t="s">
        <v>140</v>
      </c>
      <c r="AS359" t="s"/>
      <c r="AT359" t="s">
        <v>91</v>
      </c>
      <c r="AU359" t="s"/>
      <c r="AV359" t="s"/>
      <c r="AW359" t="s"/>
      <c r="AX359" t="s"/>
      <c r="AY359" t="n">
        <v>3489833</v>
      </c>
      <c r="AZ359" t="s">
        <v>561</v>
      </c>
      <c r="BA359" t="s"/>
      <c r="BB359" t="n">
        <v>90006</v>
      </c>
      <c r="BC359" t="n">
        <v>43.722533</v>
      </c>
      <c r="BD359" t="n">
        <v>43.722533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153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559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176</v>
      </c>
      <c r="L360" t="s">
        <v>77</v>
      </c>
      <c r="M360" t="s"/>
      <c r="N360" t="s">
        <v>562</v>
      </c>
      <c r="O360" t="s">
        <v>79</v>
      </c>
      <c r="P360" t="s">
        <v>559</v>
      </c>
      <c r="Q360" t="s"/>
      <c r="R360" t="s">
        <v>80</v>
      </c>
      <c r="S360" t="s">
        <v>564</v>
      </c>
      <c r="T360" t="s">
        <v>82</v>
      </c>
      <c r="U360" t="s">
        <v>83</v>
      </c>
      <c r="V360" t="s">
        <v>84</v>
      </c>
      <c r="W360" t="s">
        <v>158</v>
      </c>
      <c r="X360" t="s"/>
      <c r="Y360" t="s">
        <v>86</v>
      </c>
      <c r="Z360">
        <f>HYPERLINK("https://hotel-media.eclerx.com/savepage/tk_15468565649969873_sr_364.html","info")</f>
        <v/>
      </c>
      <c r="AA360" t="n">
        <v>-3489833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179</v>
      </c>
      <c r="AQ360" t="s">
        <v>89</v>
      </c>
      <c r="AR360" t="s">
        <v>140</v>
      </c>
      <c r="AS360" t="s"/>
      <c r="AT360" t="s">
        <v>91</v>
      </c>
      <c r="AU360" t="s"/>
      <c r="AV360" t="s"/>
      <c r="AW360" t="s"/>
      <c r="AX360" t="s"/>
      <c r="AY360" t="n">
        <v>3489833</v>
      </c>
      <c r="AZ360" t="s">
        <v>561</v>
      </c>
      <c r="BA360" t="s"/>
      <c r="BB360" t="n">
        <v>90006</v>
      </c>
      <c r="BC360" t="n">
        <v>43.722533</v>
      </c>
      <c r="BD360" t="n">
        <v>43.722533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153</v>
      </c>
    </row>
    <row r="361" spans="1:70">
      <c r="A361" t="s">
        <v>70</v>
      </c>
      <c r="B361" t="s">
        <v>71</v>
      </c>
      <c r="C361" t="s">
        <v>132</v>
      </c>
      <c r="D361" t="n">
        <v>2</v>
      </c>
      <c r="E361" t="s">
        <v>565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148</v>
      </c>
      <c r="L361" t="s">
        <v>77</v>
      </c>
      <c r="M361" t="s"/>
      <c r="N361" t="s">
        <v>566</v>
      </c>
      <c r="O361" t="s">
        <v>79</v>
      </c>
      <c r="P361" t="s">
        <v>565</v>
      </c>
      <c r="Q361" t="s"/>
      <c r="R361" t="s">
        <v>102</v>
      </c>
      <c r="S361" t="s">
        <v>302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HYPERLINK("https://hotel-media.eclerx.com/savepage/tk_15468562484884474_sr_362.html","info")</f>
        <v/>
      </c>
      <c r="AA361" t="n">
        <v>-2311991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46</v>
      </c>
      <c r="AQ361" t="s">
        <v>89</v>
      </c>
      <c r="AR361" t="s">
        <v>90</v>
      </c>
      <c r="AS361" t="s"/>
      <c r="AT361" t="s">
        <v>91</v>
      </c>
      <c r="AU361" t="s"/>
      <c r="AV361" t="s"/>
      <c r="AW361" t="s"/>
      <c r="AX361" t="s"/>
      <c r="AY361" t="n">
        <v>2311991</v>
      </c>
      <c r="AZ361" t="s">
        <v>567</v>
      </c>
      <c r="BA361" t="s"/>
      <c r="BB361" t="n">
        <v>12041</v>
      </c>
      <c r="BC361" t="n">
        <v>44.069264371577</v>
      </c>
      <c r="BD361" t="n">
        <v>44.069264371577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111</v>
      </c>
      <c r="L362" t="s">
        <v>77</v>
      </c>
      <c r="M362" t="s"/>
      <c r="N362" t="s">
        <v>144</v>
      </c>
      <c r="O362" t="s">
        <v>79</v>
      </c>
      <c r="P362" t="s">
        <v>143</v>
      </c>
      <c r="Q362" t="s"/>
      <c r="R362" t="s">
        <v>102</v>
      </c>
      <c r="S362" t="s">
        <v>481</v>
      </c>
      <c r="T362" t="s">
        <v>82</v>
      </c>
      <c r="U362" t="s">
        <v>83</v>
      </c>
      <c r="V362" t="s">
        <v>84</v>
      </c>
      <c r="W362" t="s">
        <v>146</v>
      </c>
      <c r="X362" t="s"/>
      <c r="Y362" t="s">
        <v>86</v>
      </c>
      <c r="Z362">
        <f>HYPERLINK("https://hotel-media.eclerx.com/savepage/tk_15468561993618696_sr_364.html","info")</f>
        <v/>
      </c>
      <c r="AA362" t="n">
        <v>-3471939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17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3471939</v>
      </c>
      <c r="AZ362" t="s">
        <v>147</v>
      </c>
      <c r="BA362" t="s"/>
      <c r="BB362" t="n">
        <v>80619</v>
      </c>
      <c r="BC362" t="n">
        <v>44.504869247899</v>
      </c>
      <c r="BD362" t="n">
        <v>44.504869247899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143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114</v>
      </c>
      <c r="L363" t="s">
        <v>77</v>
      </c>
      <c r="M363" t="s"/>
      <c r="N363" t="s">
        <v>148</v>
      </c>
      <c r="O363" t="s">
        <v>79</v>
      </c>
      <c r="P363" t="s">
        <v>143</v>
      </c>
      <c r="Q363" t="s"/>
      <c r="R363" t="s">
        <v>102</v>
      </c>
      <c r="S363" t="s">
        <v>313</v>
      </c>
      <c r="T363" t="s">
        <v>82</v>
      </c>
      <c r="U363" t="s">
        <v>83</v>
      </c>
      <c r="V363" t="s">
        <v>84</v>
      </c>
      <c r="W363" t="s">
        <v>146</v>
      </c>
      <c r="X363" t="s"/>
      <c r="Y363" t="s">
        <v>86</v>
      </c>
      <c r="Z363">
        <f>HYPERLINK("https://hotel-media.eclerx.com/savepage/tk_15468561993618696_sr_364.html","info")</f>
        <v/>
      </c>
      <c r="AA363" t="n">
        <v>-3471939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17</v>
      </c>
      <c r="AQ363" t="s">
        <v>89</v>
      </c>
      <c r="AR363" t="s">
        <v>140</v>
      </c>
      <c r="AS363" t="s"/>
      <c r="AT363" t="s">
        <v>91</v>
      </c>
      <c r="AU363" t="s"/>
      <c r="AV363" t="s"/>
      <c r="AW363" t="s"/>
      <c r="AX363" t="s"/>
      <c r="AY363" t="n">
        <v>3471939</v>
      </c>
      <c r="AZ363" t="s">
        <v>147</v>
      </c>
      <c r="BA363" t="s"/>
      <c r="BB363" t="n">
        <v>80619</v>
      </c>
      <c r="BC363" t="n">
        <v>44.504869247899</v>
      </c>
      <c r="BD363" t="n">
        <v>44.504869247899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568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80</v>
      </c>
      <c r="L364" t="s">
        <v>77</v>
      </c>
      <c r="M364" t="s"/>
      <c r="N364" t="s">
        <v>144</v>
      </c>
      <c r="O364" t="s">
        <v>79</v>
      </c>
      <c r="P364" t="s">
        <v>568</v>
      </c>
      <c r="Q364" t="s"/>
      <c r="R364" t="s">
        <v>102</v>
      </c>
      <c r="S364" t="s">
        <v>569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HYPERLINK("https://hotel-media.eclerx.com/savepage/tk_15468564856532705_sr_364.html","info")</f>
        <v/>
      </c>
      <c r="AA364" t="n">
        <v>-3758123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138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3758123</v>
      </c>
      <c r="AZ364" t="s">
        <v>570</v>
      </c>
      <c r="BA364" t="s"/>
      <c r="BB364" t="n">
        <v>131349</v>
      </c>
      <c r="BC364" t="n">
        <v>44.222678</v>
      </c>
      <c r="BD364" t="n">
        <v>44.222678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568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133</v>
      </c>
      <c r="L365" t="s">
        <v>77</v>
      </c>
      <c r="M365" t="s"/>
      <c r="N365" t="s">
        <v>129</v>
      </c>
      <c r="O365" t="s">
        <v>79</v>
      </c>
      <c r="P365" t="s">
        <v>568</v>
      </c>
      <c r="Q365" t="s"/>
      <c r="R365" t="s">
        <v>102</v>
      </c>
      <c r="S365" t="s">
        <v>186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HYPERLINK("https://hotel-media.eclerx.com/savepage/tk_15468564856532705_sr_364.html","info")</f>
        <v/>
      </c>
      <c r="AA365" t="n">
        <v>-3758123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138</v>
      </c>
      <c r="AQ365" t="s">
        <v>89</v>
      </c>
      <c r="AR365" t="s">
        <v>90</v>
      </c>
      <c r="AS365" t="s"/>
      <c r="AT365" t="s">
        <v>91</v>
      </c>
      <c r="AU365" t="s"/>
      <c r="AV365" t="s"/>
      <c r="AW365" t="s"/>
      <c r="AX365" t="s"/>
      <c r="AY365" t="n">
        <v>3758123</v>
      </c>
      <c r="AZ365" t="s">
        <v>570</v>
      </c>
      <c r="BA365" t="s"/>
      <c r="BB365" t="n">
        <v>131349</v>
      </c>
      <c r="BC365" t="n">
        <v>44.222678</v>
      </c>
      <c r="BD365" t="n">
        <v>44.222678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132</v>
      </c>
      <c r="D366" t="n">
        <v>2</v>
      </c>
      <c r="E366" t="s">
        <v>529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363</v>
      </c>
      <c r="L366" t="s">
        <v>77</v>
      </c>
      <c r="M366" t="s"/>
      <c r="N366" t="s">
        <v>530</v>
      </c>
      <c r="O366" t="s">
        <v>79</v>
      </c>
      <c r="P366" t="s">
        <v>529</v>
      </c>
      <c r="Q366" t="s"/>
      <c r="R366" t="s">
        <v>80</v>
      </c>
      <c r="S366" t="s">
        <v>571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HYPERLINK("https://hotel-media.eclerx.com/savepage/tk_1546856277612453_sr_362.html","info")</f>
        <v/>
      </c>
      <c r="AA366" t="n">
        <v>-6364581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61</v>
      </c>
      <c r="AQ366" t="s">
        <v>89</v>
      </c>
      <c r="AR366" t="s">
        <v>104</v>
      </c>
      <c r="AS366" t="s"/>
      <c r="AT366" t="s">
        <v>91</v>
      </c>
      <c r="AU366" t="s"/>
      <c r="AV366" t="s"/>
      <c r="AW366" t="s"/>
      <c r="AX366" t="s"/>
      <c r="AY366" t="n">
        <v>6364581</v>
      </c>
      <c r="AZ366" t="s">
        <v>531</v>
      </c>
      <c r="BA366" t="s"/>
      <c r="BB366" t="n">
        <v>108665</v>
      </c>
      <c r="BC366" t="n">
        <v>44.061715</v>
      </c>
      <c r="BD366" t="n">
        <v>44.061715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132</v>
      </c>
      <c r="D367" t="n">
        <v>2</v>
      </c>
      <c r="E367" t="s">
        <v>529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414</v>
      </c>
      <c r="L367" t="s">
        <v>77</v>
      </c>
      <c r="M367" t="s"/>
      <c r="N367" t="s">
        <v>182</v>
      </c>
      <c r="O367" t="s">
        <v>79</v>
      </c>
      <c r="P367" t="s">
        <v>529</v>
      </c>
      <c r="Q367" t="s"/>
      <c r="R367" t="s">
        <v>80</v>
      </c>
      <c r="S367" t="s">
        <v>572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HYPERLINK("https://hotel-media.eclerx.com/savepage/tk_1546856277612453_sr_362.html","info")</f>
        <v/>
      </c>
      <c r="AA367" t="n">
        <v>-6364581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61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6364581</v>
      </c>
      <c r="AZ367" t="s">
        <v>531</v>
      </c>
      <c r="BA367" t="s"/>
      <c r="BB367" t="n">
        <v>108665</v>
      </c>
      <c r="BC367" t="n">
        <v>44.061715</v>
      </c>
      <c r="BD367" t="n">
        <v>44.061715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132</v>
      </c>
      <c r="D368" t="n">
        <v>2</v>
      </c>
      <c r="E368" t="s">
        <v>197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97</v>
      </c>
      <c r="L368" t="s">
        <v>77</v>
      </c>
      <c r="M368" t="s"/>
      <c r="N368" t="s">
        <v>198</v>
      </c>
      <c r="O368" t="s">
        <v>79</v>
      </c>
      <c r="P368" t="s">
        <v>197</v>
      </c>
      <c r="Q368" t="s"/>
      <c r="R368" t="s">
        <v>80</v>
      </c>
      <c r="S368" t="s">
        <v>573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HYPERLINK("https://hotel-media.eclerx.com/savepage/tk_15468563564064608_sr_362.html","info")</f>
        <v/>
      </c>
      <c r="AA368" t="n">
        <v>-2325802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101</v>
      </c>
      <c r="AQ368" t="s">
        <v>89</v>
      </c>
      <c r="AR368" t="s">
        <v>90</v>
      </c>
      <c r="AS368" t="s"/>
      <c r="AT368" t="s">
        <v>91</v>
      </c>
      <c r="AU368" t="s"/>
      <c r="AV368" t="s"/>
      <c r="AW368" t="s"/>
      <c r="AX368" t="s"/>
      <c r="AY368" t="n">
        <v>2325802</v>
      </c>
      <c r="AZ368" t="s">
        <v>200</v>
      </c>
      <c r="BA368" t="s"/>
      <c r="BB368" t="n">
        <v>132414</v>
      </c>
      <c r="BC368" t="n">
        <v>44.4217199</v>
      </c>
      <c r="BD368" t="n">
        <v>44.4217199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132</v>
      </c>
      <c r="D369" t="n">
        <v>2</v>
      </c>
      <c r="E369" t="s">
        <v>520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51</v>
      </c>
      <c r="L369" t="s">
        <v>77</v>
      </c>
      <c r="M369" t="s"/>
      <c r="N369" t="s">
        <v>144</v>
      </c>
      <c r="O369" t="s">
        <v>79</v>
      </c>
      <c r="P369" t="s">
        <v>520</v>
      </c>
      <c r="Q369" t="s"/>
      <c r="R369" t="s">
        <v>189</v>
      </c>
      <c r="S369" t="s">
        <v>421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HYPERLINK("https://hotel-media.eclerx.com/savepage/tk_15468562712040372_sr_362.html","info")</f>
        <v/>
      </c>
      <c r="AA369" t="n">
        <v>-6305499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58</v>
      </c>
      <c r="AQ369" t="s">
        <v>89</v>
      </c>
      <c r="AR369" t="s">
        <v>90</v>
      </c>
      <c r="AS369" t="s"/>
      <c r="AT369" t="s">
        <v>91</v>
      </c>
      <c r="AU369" t="s"/>
      <c r="AV369" t="s"/>
      <c r="AW369" t="s"/>
      <c r="AX369" t="s"/>
      <c r="AY369" t="n">
        <v>6305499</v>
      </c>
      <c r="AZ369" t="s">
        <v>521</v>
      </c>
      <c r="BA369" t="s"/>
      <c r="BB369" t="n">
        <v>12294</v>
      </c>
      <c r="BC369" t="n">
        <v>44.062333</v>
      </c>
      <c r="BD369" t="n">
        <v>44.062333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132</v>
      </c>
      <c r="D370" t="n">
        <v>2</v>
      </c>
      <c r="E370" t="s">
        <v>520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69</v>
      </c>
      <c r="L370" t="s">
        <v>77</v>
      </c>
      <c r="M370" t="s"/>
      <c r="N370" t="s">
        <v>144</v>
      </c>
      <c r="O370" t="s">
        <v>79</v>
      </c>
      <c r="P370" t="s">
        <v>520</v>
      </c>
      <c r="Q370" t="s"/>
      <c r="R370" t="s">
        <v>189</v>
      </c>
      <c r="S370" t="s">
        <v>125</v>
      </c>
      <c r="T370" t="s">
        <v>82</v>
      </c>
      <c r="U370" t="s">
        <v>83</v>
      </c>
      <c r="V370" t="s">
        <v>84</v>
      </c>
      <c r="W370" t="s">
        <v>110</v>
      </c>
      <c r="X370" t="s"/>
      <c r="Y370" t="s">
        <v>86</v>
      </c>
      <c r="Z370">
        <f>HYPERLINK("https://hotel-media.eclerx.com/savepage/tk_15468562712040372_sr_362.html","info")</f>
        <v/>
      </c>
      <c r="AA370" t="n">
        <v>-6305499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58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6305499</v>
      </c>
      <c r="AZ370" t="s">
        <v>521</v>
      </c>
      <c r="BA370" t="s"/>
      <c r="BB370" t="n">
        <v>12294</v>
      </c>
      <c r="BC370" t="n">
        <v>44.062333</v>
      </c>
      <c r="BD370" t="n">
        <v>44.062333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132</v>
      </c>
      <c r="D371" t="n">
        <v>2</v>
      </c>
      <c r="E371" t="s">
        <v>520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105</v>
      </c>
      <c r="L371" t="s">
        <v>77</v>
      </c>
      <c r="M371" t="s"/>
      <c r="N371" t="s">
        <v>178</v>
      </c>
      <c r="O371" t="s">
        <v>79</v>
      </c>
      <c r="P371" t="s">
        <v>520</v>
      </c>
      <c r="Q371" t="s"/>
      <c r="R371" t="s">
        <v>189</v>
      </c>
      <c r="S371" t="s">
        <v>574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HYPERLINK("https://hotel-media.eclerx.com/savepage/tk_15468562712040372_sr_362.html","info")</f>
        <v/>
      </c>
      <c r="AA371" t="n">
        <v>-6305499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58</v>
      </c>
      <c r="AQ371" t="s">
        <v>89</v>
      </c>
      <c r="AR371" t="s">
        <v>90</v>
      </c>
      <c r="AS371" t="s"/>
      <c r="AT371" t="s">
        <v>91</v>
      </c>
      <c r="AU371" t="s"/>
      <c r="AV371" t="s"/>
      <c r="AW371" t="s"/>
      <c r="AX371" t="s"/>
      <c r="AY371" t="n">
        <v>6305499</v>
      </c>
      <c r="AZ371" t="s">
        <v>521</v>
      </c>
      <c r="BA371" t="s"/>
      <c r="BB371" t="n">
        <v>12294</v>
      </c>
      <c r="BC371" t="n">
        <v>44.062333</v>
      </c>
      <c r="BD371" t="n">
        <v>44.062333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132</v>
      </c>
      <c r="D372" t="n">
        <v>2</v>
      </c>
      <c r="E372" t="s">
        <v>520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125</v>
      </c>
      <c r="L372" t="s">
        <v>77</v>
      </c>
      <c r="M372" t="s"/>
      <c r="N372" t="s">
        <v>178</v>
      </c>
      <c r="O372" t="s">
        <v>79</v>
      </c>
      <c r="P372" t="s">
        <v>520</v>
      </c>
      <c r="Q372" t="s"/>
      <c r="R372" t="s">
        <v>189</v>
      </c>
      <c r="S372" t="s">
        <v>319</v>
      </c>
      <c r="T372" t="s">
        <v>82</v>
      </c>
      <c r="U372" t="s">
        <v>83</v>
      </c>
      <c r="V372" t="s">
        <v>84</v>
      </c>
      <c r="W372" t="s">
        <v>110</v>
      </c>
      <c r="X372" t="s"/>
      <c r="Y372" t="s">
        <v>86</v>
      </c>
      <c r="Z372">
        <f>HYPERLINK("https://hotel-media.eclerx.com/savepage/tk_15468562712040372_sr_362.html","info")</f>
        <v/>
      </c>
      <c r="AA372" t="n">
        <v>-6305499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58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6305499</v>
      </c>
      <c r="AZ372" t="s">
        <v>521</v>
      </c>
      <c r="BA372" t="s"/>
      <c r="BB372" t="n">
        <v>12294</v>
      </c>
      <c r="BC372" t="n">
        <v>44.062333</v>
      </c>
      <c r="BD372" t="n">
        <v>44.062333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132</v>
      </c>
      <c r="D373" t="n">
        <v>2</v>
      </c>
      <c r="E373" t="s">
        <v>575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62</v>
      </c>
      <c r="L373" t="s">
        <v>77</v>
      </c>
      <c r="M373" t="s"/>
      <c r="N373" t="s">
        <v>576</v>
      </c>
      <c r="O373" t="s">
        <v>79</v>
      </c>
      <c r="P373" t="s">
        <v>575</v>
      </c>
      <c r="Q373" t="s"/>
      <c r="R373" t="s">
        <v>102</v>
      </c>
      <c r="S373" t="s">
        <v>391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HYPERLINK("https://hotel-media.eclerx.com/savepage/tk_15468562605961294_sr_362.html","info")</f>
        <v/>
      </c>
      <c r="AA373" t="n">
        <v>-6436074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52</v>
      </c>
      <c r="AQ373" t="s">
        <v>89</v>
      </c>
      <c r="AR373" t="s">
        <v>104</v>
      </c>
      <c r="AS373" t="s"/>
      <c r="AT373" t="s">
        <v>91</v>
      </c>
      <c r="AU373" t="s"/>
      <c r="AV373" t="s"/>
      <c r="AW373" t="s"/>
      <c r="AX373" t="s"/>
      <c r="AY373" t="n">
        <v>6436074</v>
      </c>
      <c r="AZ373" t="s">
        <v>577</v>
      </c>
      <c r="BA373" t="s"/>
      <c r="BB373" t="n">
        <v>69225</v>
      </c>
      <c r="BC373" t="n">
        <v>44.533098</v>
      </c>
      <c r="BD373" t="n">
        <v>44.533098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132</v>
      </c>
      <c r="D374" t="n">
        <v>2</v>
      </c>
      <c r="E374" t="s">
        <v>575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65</v>
      </c>
      <c r="L374" t="s">
        <v>77</v>
      </c>
      <c r="M374" t="s"/>
      <c r="N374" t="s">
        <v>138</v>
      </c>
      <c r="O374" t="s">
        <v>79</v>
      </c>
      <c r="P374" t="s">
        <v>575</v>
      </c>
      <c r="Q374" t="s"/>
      <c r="R374" t="s">
        <v>102</v>
      </c>
      <c r="S374" t="s">
        <v>578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HYPERLINK("https://hotel-media.eclerx.com/savepage/tk_15468562605961294_sr_362.html","info")</f>
        <v/>
      </c>
      <c r="AA374" t="n">
        <v>-6436074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52</v>
      </c>
      <c r="AQ374" t="s">
        <v>89</v>
      </c>
      <c r="AR374" t="s">
        <v>140</v>
      </c>
      <c r="AS374" t="s"/>
      <c r="AT374" t="s">
        <v>91</v>
      </c>
      <c r="AU374" t="s"/>
      <c r="AV374" t="s"/>
      <c r="AW374" t="s"/>
      <c r="AX374" t="s"/>
      <c r="AY374" t="n">
        <v>6436074</v>
      </c>
      <c r="AZ374" t="s">
        <v>577</v>
      </c>
      <c r="BA374" t="s"/>
      <c r="BB374" t="n">
        <v>69225</v>
      </c>
      <c r="BC374" t="n">
        <v>44.533098</v>
      </c>
      <c r="BD374" t="n">
        <v>44.533098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132</v>
      </c>
      <c r="D375" t="n">
        <v>2</v>
      </c>
      <c r="E375" t="s">
        <v>575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67</v>
      </c>
      <c r="L375" t="s">
        <v>77</v>
      </c>
      <c r="M375" t="s"/>
      <c r="N375" t="s">
        <v>250</v>
      </c>
      <c r="O375" t="s">
        <v>79</v>
      </c>
      <c r="P375" t="s">
        <v>575</v>
      </c>
      <c r="Q375" t="s"/>
      <c r="R375" t="s">
        <v>102</v>
      </c>
      <c r="S375" t="s">
        <v>554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HYPERLINK("https://hotel-media.eclerx.com/savepage/tk_15468562605961294_sr_362.html","info")</f>
        <v/>
      </c>
      <c r="AA375" t="n">
        <v>-6436074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52</v>
      </c>
      <c r="AQ375" t="s">
        <v>89</v>
      </c>
      <c r="AR375" t="s">
        <v>90</v>
      </c>
      <c r="AS375" t="s"/>
      <c r="AT375" t="s">
        <v>91</v>
      </c>
      <c r="AU375" t="s"/>
      <c r="AV375" t="s"/>
      <c r="AW375" t="s"/>
      <c r="AX375" t="s"/>
      <c r="AY375" t="n">
        <v>6436074</v>
      </c>
      <c r="AZ375" t="s">
        <v>577</v>
      </c>
      <c r="BA375" t="s"/>
      <c r="BB375" t="n">
        <v>69225</v>
      </c>
      <c r="BC375" t="n">
        <v>44.533098</v>
      </c>
      <c r="BD375" t="n">
        <v>44.533098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132</v>
      </c>
      <c r="D376" t="n">
        <v>2</v>
      </c>
      <c r="E376" t="s">
        <v>575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74</v>
      </c>
      <c r="L376" t="s">
        <v>77</v>
      </c>
      <c r="M376" t="s"/>
      <c r="N376" t="s">
        <v>516</v>
      </c>
      <c r="O376" t="s">
        <v>79</v>
      </c>
      <c r="P376" t="s">
        <v>575</v>
      </c>
      <c r="Q376" t="s"/>
      <c r="R376" t="s">
        <v>102</v>
      </c>
      <c r="S376" t="s">
        <v>353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HYPERLINK("https://hotel-media.eclerx.com/savepage/tk_15468562605961294_sr_362.html","info")</f>
        <v/>
      </c>
      <c r="AA376" t="n">
        <v>-6436074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52</v>
      </c>
      <c r="AQ376" t="s">
        <v>89</v>
      </c>
      <c r="AR376" t="s">
        <v>104</v>
      </c>
      <c r="AS376" t="s"/>
      <c r="AT376" t="s">
        <v>91</v>
      </c>
      <c r="AU376" t="s"/>
      <c r="AV376" t="s"/>
      <c r="AW376" t="s"/>
      <c r="AX376" t="s"/>
      <c r="AY376" t="n">
        <v>6436074</v>
      </c>
      <c r="AZ376" t="s">
        <v>577</v>
      </c>
      <c r="BA376" t="s"/>
      <c r="BB376" t="n">
        <v>69225</v>
      </c>
      <c r="BC376" t="n">
        <v>44.533098</v>
      </c>
      <c r="BD376" t="n">
        <v>44.533098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132</v>
      </c>
      <c r="D377" t="n">
        <v>2</v>
      </c>
      <c r="E377" t="s">
        <v>207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148</v>
      </c>
      <c r="L377" t="s">
        <v>77</v>
      </c>
      <c r="M377" t="s"/>
      <c r="N377" t="s">
        <v>208</v>
      </c>
      <c r="O377" t="s">
        <v>79</v>
      </c>
      <c r="P377" t="s">
        <v>207</v>
      </c>
      <c r="Q377" t="s"/>
      <c r="R377" t="s">
        <v>102</v>
      </c>
      <c r="S377" t="s">
        <v>302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HYPERLINK("https://hotel-media.eclerx.com/savepage/tk_15468561905880728_sr_362.html","info")</f>
        <v/>
      </c>
      <c r="AA377" t="n">
        <v>-2313862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18</v>
      </c>
      <c r="AQ377" t="s">
        <v>89</v>
      </c>
      <c r="AR377" t="s">
        <v>90</v>
      </c>
      <c r="AS377" t="s"/>
      <c r="AT377" t="s">
        <v>91</v>
      </c>
      <c r="AU377" t="s"/>
      <c r="AV377" t="s"/>
      <c r="AW377" t="s"/>
      <c r="AX377" t="s"/>
      <c r="AY377" t="n">
        <v>2313862</v>
      </c>
      <c r="AZ377" t="s">
        <v>210</v>
      </c>
      <c r="BA377" t="s"/>
      <c r="BB377" t="n">
        <v>146534</v>
      </c>
      <c r="BC377" t="n">
        <v>44.401337894953</v>
      </c>
      <c r="BD377" t="n">
        <v>44.401337894953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132</v>
      </c>
      <c r="D378" t="n">
        <v>2</v>
      </c>
      <c r="E378" t="s">
        <v>207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148</v>
      </c>
      <c r="L378" t="s">
        <v>77</v>
      </c>
      <c r="M378" t="s"/>
      <c r="N378" t="s">
        <v>208</v>
      </c>
      <c r="O378" t="s">
        <v>79</v>
      </c>
      <c r="P378" t="s">
        <v>207</v>
      </c>
      <c r="Q378" t="s"/>
      <c r="R378" t="s">
        <v>102</v>
      </c>
      <c r="S378" t="s">
        <v>302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HYPERLINK("https://hotel-media.eclerx.com/savepage/tk_15468561905880728_sr_362.html","info")</f>
        <v/>
      </c>
      <c r="AA378" t="n">
        <v>-2313862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18</v>
      </c>
      <c r="AQ378" t="s">
        <v>89</v>
      </c>
      <c r="AR378" t="s">
        <v>211</v>
      </c>
      <c r="AS378" t="s"/>
      <c r="AT378" t="s">
        <v>91</v>
      </c>
      <c r="AU378" t="s"/>
      <c r="AV378" t="s"/>
      <c r="AW378" t="s"/>
      <c r="AX378" t="s"/>
      <c r="AY378" t="n">
        <v>2313862</v>
      </c>
      <c r="AZ378" t="s">
        <v>210</v>
      </c>
      <c r="BA378" t="s"/>
      <c r="BB378" t="n">
        <v>146534</v>
      </c>
      <c r="BC378" t="n">
        <v>44.401337894953</v>
      </c>
      <c r="BD378" t="n">
        <v>44.401337894953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132</v>
      </c>
      <c r="D379" t="n">
        <v>2</v>
      </c>
      <c r="E379" t="s">
        <v>207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162</v>
      </c>
      <c r="L379" t="s">
        <v>77</v>
      </c>
      <c r="M379" t="s"/>
      <c r="N379" t="s">
        <v>212</v>
      </c>
      <c r="O379" t="s">
        <v>79</v>
      </c>
      <c r="P379" t="s">
        <v>207</v>
      </c>
      <c r="Q379" t="s"/>
      <c r="R379" t="s">
        <v>102</v>
      </c>
      <c r="S379" t="s">
        <v>209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HYPERLINK("https://hotel-media.eclerx.com/savepage/tk_15468561905880728_sr_362.html","info")</f>
        <v/>
      </c>
      <c r="AA379" t="n">
        <v>-2313862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18</v>
      </c>
      <c r="AQ379" t="s">
        <v>89</v>
      </c>
      <c r="AR379" t="s">
        <v>90</v>
      </c>
      <c r="AS379" t="s"/>
      <c r="AT379" t="s">
        <v>91</v>
      </c>
      <c r="AU379" t="s"/>
      <c r="AV379" t="s"/>
      <c r="AW379" t="s"/>
      <c r="AX379" t="s"/>
      <c r="AY379" t="n">
        <v>2313862</v>
      </c>
      <c r="AZ379" t="s">
        <v>210</v>
      </c>
      <c r="BA379" t="s"/>
      <c r="BB379" t="n">
        <v>146534</v>
      </c>
      <c r="BC379" t="n">
        <v>44.401337894953</v>
      </c>
      <c r="BD379" t="n">
        <v>44.401337894953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132</v>
      </c>
      <c r="D380" t="n">
        <v>2</v>
      </c>
      <c r="E380" t="s">
        <v>207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162</v>
      </c>
      <c r="L380" t="s">
        <v>77</v>
      </c>
      <c r="M380" t="s"/>
      <c r="N380" t="s">
        <v>212</v>
      </c>
      <c r="O380" t="s">
        <v>79</v>
      </c>
      <c r="P380" t="s">
        <v>207</v>
      </c>
      <c r="Q380" t="s"/>
      <c r="R380" t="s">
        <v>102</v>
      </c>
      <c r="S380" t="s">
        <v>209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HYPERLINK("https://hotel-media.eclerx.com/savepage/tk_15468561905880728_sr_362.html","info")</f>
        <v/>
      </c>
      <c r="AA380" t="n">
        <v>-2313862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18</v>
      </c>
      <c r="AQ380" t="s">
        <v>89</v>
      </c>
      <c r="AR380" t="s">
        <v>211</v>
      </c>
      <c r="AS380" t="s"/>
      <c r="AT380" t="s">
        <v>91</v>
      </c>
      <c r="AU380" t="s"/>
      <c r="AV380" t="s"/>
      <c r="AW380" t="s"/>
      <c r="AX380" t="s"/>
      <c r="AY380" t="n">
        <v>2313862</v>
      </c>
      <c r="AZ380" t="s">
        <v>210</v>
      </c>
      <c r="BA380" t="s"/>
      <c r="BB380" t="n">
        <v>146534</v>
      </c>
      <c r="BC380" t="n">
        <v>44.401337894953</v>
      </c>
      <c r="BD380" t="n">
        <v>44.401337894953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132</v>
      </c>
      <c r="D381" t="n">
        <v>2</v>
      </c>
      <c r="E381" t="s">
        <v>207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180</v>
      </c>
      <c r="L381" t="s">
        <v>77</v>
      </c>
      <c r="M381" t="s"/>
      <c r="N381" t="s">
        <v>213</v>
      </c>
      <c r="O381" t="s">
        <v>79</v>
      </c>
      <c r="P381" t="s">
        <v>207</v>
      </c>
      <c r="Q381" t="s"/>
      <c r="R381" t="s">
        <v>102</v>
      </c>
      <c r="S381" t="s">
        <v>263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HYPERLINK("https://hotel-media.eclerx.com/savepage/tk_15468561905880728_sr_362.html","info")</f>
        <v/>
      </c>
      <c r="AA381" t="n">
        <v>-2313862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18</v>
      </c>
      <c r="AQ381" t="s">
        <v>89</v>
      </c>
      <c r="AR381" t="s">
        <v>90</v>
      </c>
      <c r="AS381" t="s"/>
      <c r="AT381" t="s">
        <v>91</v>
      </c>
      <c r="AU381" t="s"/>
      <c r="AV381" t="s"/>
      <c r="AW381" t="s"/>
      <c r="AX381" t="s"/>
      <c r="AY381" t="n">
        <v>2313862</v>
      </c>
      <c r="AZ381" t="s">
        <v>210</v>
      </c>
      <c r="BA381" t="s"/>
      <c r="BB381" t="n">
        <v>146534</v>
      </c>
      <c r="BC381" t="n">
        <v>44.401337894953</v>
      </c>
      <c r="BD381" t="n">
        <v>44.401337894953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132</v>
      </c>
      <c r="D382" t="n">
        <v>2</v>
      </c>
      <c r="E382" t="s">
        <v>207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180</v>
      </c>
      <c r="L382" t="s">
        <v>77</v>
      </c>
      <c r="M382" t="s"/>
      <c r="N382" t="s">
        <v>213</v>
      </c>
      <c r="O382" t="s">
        <v>79</v>
      </c>
      <c r="P382" t="s">
        <v>207</v>
      </c>
      <c r="Q382" t="s"/>
      <c r="R382" t="s">
        <v>102</v>
      </c>
      <c r="S382" t="s">
        <v>263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HYPERLINK("https://hotel-media.eclerx.com/savepage/tk_15468561905880728_sr_362.html","info")</f>
        <v/>
      </c>
      <c r="AA382" t="n">
        <v>-2313862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18</v>
      </c>
      <c r="AQ382" t="s">
        <v>89</v>
      </c>
      <c r="AR382" t="s">
        <v>211</v>
      </c>
      <c r="AS382" t="s"/>
      <c r="AT382" t="s">
        <v>91</v>
      </c>
      <c r="AU382" t="s"/>
      <c r="AV382" t="s"/>
      <c r="AW382" t="s"/>
      <c r="AX382" t="s"/>
      <c r="AY382" t="n">
        <v>2313862</v>
      </c>
      <c r="AZ382" t="s">
        <v>210</v>
      </c>
      <c r="BA382" t="s"/>
      <c r="BB382" t="n">
        <v>146534</v>
      </c>
      <c r="BC382" t="n">
        <v>44.401337894953</v>
      </c>
      <c r="BD382" t="n">
        <v>44.401337894953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132</v>
      </c>
      <c r="D383" t="n">
        <v>2</v>
      </c>
      <c r="E383" t="s">
        <v>207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218</v>
      </c>
      <c r="L383" t="s">
        <v>77</v>
      </c>
      <c r="M383" t="s"/>
      <c r="N383" t="s">
        <v>215</v>
      </c>
      <c r="O383" t="s">
        <v>79</v>
      </c>
      <c r="P383" t="s">
        <v>207</v>
      </c>
      <c r="Q383" t="s"/>
      <c r="R383" t="s">
        <v>102</v>
      </c>
      <c r="S383" t="s">
        <v>579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HYPERLINK("https://hotel-media.eclerx.com/savepage/tk_15468561905880728_sr_362.html","info")</f>
        <v/>
      </c>
      <c r="AA383" t="n">
        <v>-2313862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18</v>
      </c>
      <c r="AQ383" t="s">
        <v>89</v>
      </c>
      <c r="AR383" t="s">
        <v>90</v>
      </c>
      <c r="AS383" t="s"/>
      <c r="AT383" t="s">
        <v>91</v>
      </c>
      <c r="AU383" t="s"/>
      <c r="AV383" t="s"/>
      <c r="AW383" t="s"/>
      <c r="AX383" t="s"/>
      <c r="AY383" t="n">
        <v>2313862</v>
      </c>
      <c r="AZ383" t="s">
        <v>210</v>
      </c>
      <c r="BA383" t="s"/>
      <c r="BB383" t="n">
        <v>146534</v>
      </c>
      <c r="BC383" t="n">
        <v>44.401337894953</v>
      </c>
      <c r="BD383" t="n">
        <v>44.401337894953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132</v>
      </c>
      <c r="D384" t="n">
        <v>2</v>
      </c>
      <c r="E384" t="s">
        <v>207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218</v>
      </c>
      <c r="L384" t="s">
        <v>77</v>
      </c>
      <c r="M384" t="s"/>
      <c r="N384" t="s">
        <v>215</v>
      </c>
      <c r="O384" t="s">
        <v>79</v>
      </c>
      <c r="P384" t="s">
        <v>207</v>
      </c>
      <c r="Q384" t="s"/>
      <c r="R384" t="s">
        <v>102</v>
      </c>
      <c r="S384" t="s">
        <v>579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HYPERLINK("https://hotel-media.eclerx.com/savepage/tk_15468561905880728_sr_362.html","info")</f>
        <v/>
      </c>
      <c r="AA384" t="n">
        <v>-2313862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18</v>
      </c>
      <c r="AQ384" t="s">
        <v>89</v>
      </c>
      <c r="AR384" t="s">
        <v>211</v>
      </c>
      <c r="AS384" t="s"/>
      <c r="AT384" t="s">
        <v>91</v>
      </c>
      <c r="AU384" t="s"/>
      <c r="AV384" t="s"/>
      <c r="AW384" t="s"/>
      <c r="AX384" t="s"/>
      <c r="AY384" t="n">
        <v>2313862</v>
      </c>
      <c r="AZ384" t="s">
        <v>210</v>
      </c>
      <c r="BA384" t="s"/>
      <c r="BB384" t="n">
        <v>146534</v>
      </c>
      <c r="BC384" t="n">
        <v>44.401337894953</v>
      </c>
      <c r="BD384" t="n">
        <v>44.401337894953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132</v>
      </c>
      <c r="D385" t="n">
        <v>2</v>
      </c>
      <c r="E385" t="s">
        <v>207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242</v>
      </c>
      <c r="L385" t="s">
        <v>77</v>
      </c>
      <c r="M385" t="s"/>
      <c r="N385" t="s">
        <v>208</v>
      </c>
      <c r="O385" t="s">
        <v>79</v>
      </c>
      <c r="P385" t="s">
        <v>207</v>
      </c>
      <c r="Q385" t="s"/>
      <c r="R385" t="s">
        <v>102</v>
      </c>
      <c r="S385" t="s">
        <v>122</v>
      </c>
      <c r="T385" t="s">
        <v>82</v>
      </c>
      <c r="U385" t="s">
        <v>83</v>
      </c>
      <c r="V385" t="s">
        <v>84</v>
      </c>
      <c r="W385" t="s">
        <v>110</v>
      </c>
      <c r="X385" t="s"/>
      <c r="Y385" t="s">
        <v>86</v>
      </c>
      <c r="Z385">
        <f>HYPERLINK("https://hotel-media.eclerx.com/savepage/tk_15468561905880728_sr_362.html","info")</f>
        <v/>
      </c>
      <c r="AA385" t="n">
        <v>-2313862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18</v>
      </c>
      <c r="AQ385" t="s">
        <v>89</v>
      </c>
      <c r="AR385" t="s">
        <v>90</v>
      </c>
      <c r="AS385" t="s"/>
      <c r="AT385" t="s">
        <v>91</v>
      </c>
      <c r="AU385" t="s"/>
      <c r="AV385" t="s"/>
      <c r="AW385" t="s"/>
      <c r="AX385" t="s"/>
      <c r="AY385" t="n">
        <v>2313862</v>
      </c>
      <c r="AZ385" t="s">
        <v>210</v>
      </c>
      <c r="BA385" t="s"/>
      <c r="BB385" t="n">
        <v>146534</v>
      </c>
      <c r="BC385" t="n">
        <v>44.401337894953</v>
      </c>
      <c r="BD385" t="n">
        <v>44.401337894953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132</v>
      </c>
      <c r="D386" t="n">
        <v>2</v>
      </c>
      <c r="E386" t="s">
        <v>207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242</v>
      </c>
      <c r="L386" t="s">
        <v>77</v>
      </c>
      <c r="M386" t="s"/>
      <c r="N386" t="s">
        <v>208</v>
      </c>
      <c r="O386" t="s">
        <v>79</v>
      </c>
      <c r="P386" t="s">
        <v>207</v>
      </c>
      <c r="Q386" t="s"/>
      <c r="R386" t="s">
        <v>102</v>
      </c>
      <c r="S386" t="s">
        <v>122</v>
      </c>
      <c r="T386" t="s">
        <v>82</v>
      </c>
      <c r="U386" t="s">
        <v>83</v>
      </c>
      <c r="V386" t="s">
        <v>84</v>
      </c>
      <c r="W386" t="s">
        <v>110</v>
      </c>
      <c r="X386" t="s"/>
      <c r="Y386" t="s">
        <v>86</v>
      </c>
      <c r="Z386">
        <f>HYPERLINK("https://hotel-media.eclerx.com/savepage/tk_15468561905880728_sr_362.html","info")</f>
        <v/>
      </c>
      <c r="AA386" t="n">
        <v>-2313862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18</v>
      </c>
      <c r="AQ386" t="s">
        <v>89</v>
      </c>
      <c r="AR386" t="s">
        <v>211</v>
      </c>
      <c r="AS386" t="s"/>
      <c r="AT386" t="s">
        <v>91</v>
      </c>
      <c r="AU386" t="s"/>
      <c r="AV386" t="s"/>
      <c r="AW386" t="s"/>
      <c r="AX386" t="s"/>
      <c r="AY386" t="n">
        <v>2313862</v>
      </c>
      <c r="AZ386" t="s">
        <v>210</v>
      </c>
      <c r="BA386" t="s"/>
      <c r="BB386" t="n">
        <v>146534</v>
      </c>
      <c r="BC386" t="n">
        <v>44.401337894953</v>
      </c>
      <c r="BD386" t="n">
        <v>44.401337894953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132</v>
      </c>
      <c r="D387" t="n">
        <v>2</v>
      </c>
      <c r="E387" t="s">
        <v>207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252</v>
      </c>
      <c r="L387" t="s">
        <v>77</v>
      </c>
      <c r="M387" t="s"/>
      <c r="N387" t="s">
        <v>218</v>
      </c>
      <c r="O387" t="s">
        <v>79</v>
      </c>
      <c r="P387" t="s">
        <v>207</v>
      </c>
      <c r="Q387" t="s"/>
      <c r="R387" t="s">
        <v>102</v>
      </c>
      <c r="S387" t="s">
        <v>419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HYPERLINK("https://hotel-media.eclerx.com/savepage/tk_15468561905880728_sr_362.html","info")</f>
        <v/>
      </c>
      <c r="AA387" t="n">
        <v>-2313862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18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2313862</v>
      </c>
      <c r="AZ387" t="s">
        <v>210</v>
      </c>
      <c r="BA387" t="s"/>
      <c r="BB387" t="n">
        <v>146534</v>
      </c>
      <c r="BC387" t="n">
        <v>44.401337894953</v>
      </c>
      <c r="BD387" t="n">
        <v>44.401337894953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132</v>
      </c>
      <c r="D388" t="n">
        <v>2</v>
      </c>
      <c r="E388" t="s">
        <v>207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252</v>
      </c>
      <c r="L388" t="s">
        <v>77</v>
      </c>
      <c r="M388" t="s"/>
      <c r="N388" t="s">
        <v>218</v>
      </c>
      <c r="O388" t="s">
        <v>79</v>
      </c>
      <c r="P388" t="s">
        <v>207</v>
      </c>
      <c r="Q388" t="s"/>
      <c r="R388" t="s">
        <v>102</v>
      </c>
      <c r="S388" t="s">
        <v>419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HYPERLINK("https://hotel-media.eclerx.com/savepage/tk_15468561905880728_sr_362.html","info")</f>
        <v/>
      </c>
      <c r="AA388" t="n">
        <v>-2313862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18</v>
      </c>
      <c r="AQ388" t="s">
        <v>89</v>
      </c>
      <c r="AR388" t="s">
        <v>211</v>
      </c>
      <c r="AS388" t="s"/>
      <c r="AT388" t="s">
        <v>91</v>
      </c>
      <c r="AU388" t="s"/>
      <c r="AV388" t="s"/>
      <c r="AW388" t="s"/>
      <c r="AX388" t="s"/>
      <c r="AY388" t="n">
        <v>2313862</v>
      </c>
      <c r="AZ388" t="s">
        <v>210</v>
      </c>
      <c r="BA388" t="s"/>
      <c r="BB388" t="n">
        <v>146534</v>
      </c>
      <c r="BC388" t="n">
        <v>44.401337894953</v>
      </c>
      <c r="BD388" t="n">
        <v>44.401337894953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132</v>
      </c>
      <c r="D389" t="n">
        <v>2</v>
      </c>
      <c r="E389" t="s">
        <v>207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256</v>
      </c>
      <c r="L389" t="s">
        <v>77</v>
      </c>
      <c r="M389" t="s"/>
      <c r="N389" t="s">
        <v>212</v>
      </c>
      <c r="O389" t="s">
        <v>79</v>
      </c>
      <c r="P389" t="s">
        <v>207</v>
      </c>
      <c r="Q389" t="s"/>
      <c r="R389" t="s">
        <v>102</v>
      </c>
      <c r="S389" t="s">
        <v>217</v>
      </c>
      <c r="T389" t="s">
        <v>82</v>
      </c>
      <c r="U389" t="s">
        <v>83</v>
      </c>
      <c r="V389" t="s">
        <v>84</v>
      </c>
      <c r="W389" t="s">
        <v>110</v>
      </c>
      <c r="X389" t="s"/>
      <c r="Y389" t="s">
        <v>86</v>
      </c>
      <c r="Z389">
        <f>HYPERLINK("https://hotel-media.eclerx.com/savepage/tk_15468561905880728_sr_362.html","info")</f>
        <v/>
      </c>
      <c r="AA389" t="n">
        <v>-2313862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18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2313862</v>
      </c>
      <c r="AZ389" t="s">
        <v>210</v>
      </c>
      <c r="BA389" t="s"/>
      <c r="BB389" t="n">
        <v>146534</v>
      </c>
      <c r="BC389" t="n">
        <v>44.401337894953</v>
      </c>
      <c r="BD389" t="n">
        <v>44.401337894953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132</v>
      </c>
      <c r="D390" t="n">
        <v>2</v>
      </c>
      <c r="E390" t="s">
        <v>207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256</v>
      </c>
      <c r="L390" t="s">
        <v>77</v>
      </c>
      <c r="M390" t="s"/>
      <c r="N390" t="s">
        <v>212</v>
      </c>
      <c r="O390" t="s">
        <v>79</v>
      </c>
      <c r="P390" t="s">
        <v>207</v>
      </c>
      <c r="Q390" t="s"/>
      <c r="R390" t="s">
        <v>102</v>
      </c>
      <c r="S390" t="s">
        <v>217</v>
      </c>
      <c r="T390" t="s">
        <v>82</v>
      </c>
      <c r="U390" t="s">
        <v>83</v>
      </c>
      <c r="V390" t="s">
        <v>84</v>
      </c>
      <c r="W390" t="s">
        <v>110</v>
      </c>
      <c r="X390" t="s"/>
      <c r="Y390" t="s">
        <v>86</v>
      </c>
      <c r="Z390">
        <f>HYPERLINK("https://hotel-media.eclerx.com/savepage/tk_15468561905880728_sr_362.html","info")</f>
        <v/>
      </c>
      <c r="AA390" t="n">
        <v>-2313862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18</v>
      </c>
      <c r="AQ390" t="s">
        <v>89</v>
      </c>
      <c r="AR390" t="s">
        <v>211</v>
      </c>
      <c r="AS390" t="s"/>
      <c r="AT390" t="s">
        <v>91</v>
      </c>
      <c r="AU390" t="s"/>
      <c r="AV390" t="s"/>
      <c r="AW390" t="s"/>
      <c r="AX390" t="s"/>
      <c r="AY390" t="n">
        <v>2313862</v>
      </c>
      <c r="AZ390" t="s">
        <v>210</v>
      </c>
      <c r="BA390" t="s"/>
      <c r="BB390" t="n">
        <v>146534</v>
      </c>
      <c r="BC390" t="n">
        <v>44.401337894953</v>
      </c>
      <c r="BD390" t="n">
        <v>44.401337894953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132</v>
      </c>
      <c r="D391" t="n">
        <v>2</v>
      </c>
      <c r="E391" t="s">
        <v>207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274</v>
      </c>
      <c r="L391" t="s">
        <v>77</v>
      </c>
      <c r="M391" t="s"/>
      <c r="N391" t="s">
        <v>213</v>
      </c>
      <c r="O391" t="s">
        <v>79</v>
      </c>
      <c r="P391" t="s">
        <v>207</v>
      </c>
      <c r="Q391" t="s"/>
      <c r="R391" t="s">
        <v>102</v>
      </c>
      <c r="S391" t="s">
        <v>219</v>
      </c>
      <c r="T391" t="s">
        <v>82</v>
      </c>
      <c r="U391" t="s">
        <v>83</v>
      </c>
      <c r="V391" t="s">
        <v>84</v>
      </c>
      <c r="W391" t="s">
        <v>110</v>
      </c>
      <c r="X391" t="s"/>
      <c r="Y391" t="s">
        <v>86</v>
      </c>
      <c r="Z391">
        <f>HYPERLINK("https://hotel-media.eclerx.com/savepage/tk_15468561905880728_sr_362.html","info")</f>
        <v/>
      </c>
      <c r="AA391" t="n">
        <v>-2313862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18</v>
      </c>
      <c r="AQ391" t="s">
        <v>89</v>
      </c>
      <c r="AR391" t="s">
        <v>90</v>
      </c>
      <c r="AS391" t="s"/>
      <c r="AT391" t="s">
        <v>91</v>
      </c>
      <c r="AU391" t="s"/>
      <c r="AV391" t="s"/>
      <c r="AW391" t="s"/>
      <c r="AX391" t="s"/>
      <c r="AY391" t="n">
        <v>2313862</v>
      </c>
      <c r="AZ391" t="s">
        <v>210</v>
      </c>
      <c r="BA391" t="s"/>
      <c r="BB391" t="n">
        <v>146534</v>
      </c>
      <c r="BC391" t="n">
        <v>44.401337894953</v>
      </c>
      <c r="BD391" t="n">
        <v>44.401337894953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132</v>
      </c>
      <c r="D392" t="n">
        <v>2</v>
      </c>
      <c r="E392" t="s">
        <v>207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274</v>
      </c>
      <c r="L392" t="s">
        <v>77</v>
      </c>
      <c r="M392" t="s"/>
      <c r="N392" t="s">
        <v>213</v>
      </c>
      <c r="O392" t="s">
        <v>79</v>
      </c>
      <c r="P392" t="s">
        <v>207</v>
      </c>
      <c r="Q392" t="s"/>
      <c r="R392" t="s">
        <v>102</v>
      </c>
      <c r="S392" t="s">
        <v>219</v>
      </c>
      <c r="T392" t="s">
        <v>82</v>
      </c>
      <c r="U392" t="s">
        <v>83</v>
      </c>
      <c r="V392" t="s">
        <v>84</v>
      </c>
      <c r="W392" t="s">
        <v>110</v>
      </c>
      <c r="X392" t="s"/>
      <c r="Y392" t="s">
        <v>86</v>
      </c>
      <c r="Z392">
        <f>HYPERLINK("https://hotel-media.eclerx.com/savepage/tk_15468561905880728_sr_362.html","info")</f>
        <v/>
      </c>
      <c r="AA392" t="n">
        <v>-2313862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18</v>
      </c>
      <c r="AQ392" t="s">
        <v>89</v>
      </c>
      <c r="AR392" t="s">
        <v>211</v>
      </c>
      <c r="AS392" t="s"/>
      <c r="AT392" t="s">
        <v>91</v>
      </c>
      <c r="AU392" t="s"/>
      <c r="AV392" t="s"/>
      <c r="AW392" t="s"/>
      <c r="AX392" t="s"/>
      <c r="AY392" t="n">
        <v>2313862</v>
      </c>
      <c r="AZ392" t="s">
        <v>210</v>
      </c>
      <c r="BA392" t="s"/>
      <c r="BB392" t="n">
        <v>146534</v>
      </c>
      <c r="BC392" t="n">
        <v>44.401337894953</v>
      </c>
      <c r="BD392" t="n">
        <v>44.401337894953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132</v>
      </c>
      <c r="D393" t="n">
        <v>2</v>
      </c>
      <c r="E393" t="s">
        <v>207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312</v>
      </c>
      <c r="L393" t="s">
        <v>77</v>
      </c>
      <c r="M393" t="s"/>
      <c r="N393" t="s">
        <v>215</v>
      </c>
      <c r="O393" t="s">
        <v>79</v>
      </c>
      <c r="P393" t="s">
        <v>207</v>
      </c>
      <c r="Q393" t="s"/>
      <c r="R393" t="s">
        <v>102</v>
      </c>
      <c r="S393" t="s">
        <v>580</v>
      </c>
      <c r="T393" t="s">
        <v>82</v>
      </c>
      <c r="U393" t="s">
        <v>83</v>
      </c>
      <c r="V393" t="s">
        <v>84</v>
      </c>
      <c r="W393" t="s">
        <v>110</v>
      </c>
      <c r="X393" t="s"/>
      <c r="Y393" t="s">
        <v>86</v>
      </c>
      <c r="Z393">
        <f>HYPERLINK("https://hotel-media.eclerx.com/savepage/tk_15468561905880728_sr_362.html","info")</f>
        <v/>
      </c>
      <c r="AA393" t="n">
        <v>-2313862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18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2313862</v>
      </c>
      <c r="AZ393" t="s">
        <v>210</v>
      </c>
      <c r="BA393" t="s"/>
      <c r="BB393" t="n">
        <v>146534</v>
      </c>
      <c r="BC393" t="n">
        <v>44.401337894953</v>
      </c>
      <c r="BD393" t="n">
        <v>44.401337894953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132</v>
      </c>
      <c r="D394" t="n">
        <v>2</v>
      </c>
      <c r="E394" t="s">
        <v>207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312</v>
      </c>
      <c r="L394" t="s">
        <v>77</v>
      </c>
      <c r="M394" t="s"/>
      <c r="N394" t="s">
        <v>215</v>
      </c>
      <c r="O394" t="s">
        <v>79</v>
      </c>
      <c r="P394" t="s">
        <v>207</v>
      </c>
      <c r="Q394" t="s"/>
      <c r="R394" t="s">
        <v>102</v>
      </c>
      <c r="S394" t="s">
        <v>580</v>
      </c>
      <c r="T394" t="s">
        <v>82</v>
      </c>
      <c r="U394" t="s">
        <v>83</v>
      </c>
      <c r="V394" t="s">
        <v>84</v>
      </c>
      <c r="W394" t="s">
        <v>110</v>
      </c>
      <c r="X394" t="s"/>
      <c r="Y394" t="s">
        <v>86</v>
      </c>
      <c r="Z394">
        <f>HYPERLINK("https://hotel-media.eclerx.com/savepage/tk_15468561905880728_sr_362.html","info")</f>
        <v/>
      </c>
      <c r="AA394" t="n">
        <v>-2313862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18</v>
      </c>
      <c r="AQ394" t="s">
        <v>89</v>
      </c>
      <c r="AR394" t="s">
        <v>211</v>
      </c>
      <c r="AS394" t="s"/>
      <c r="AT394" t="s">
        <v>91</v>
      </c>
      <c r="AU394" t="s"/>
      <c r="AV394" t="s"/>
      <c r="AW394" t="s"/>
      <c r="AX394" t="s"/>
      <c r="AY394" t="n">
        <v>2313862</v>
      </c>
      <c r="AZ394" t="s">
        <v>210</v>
      </c>
      <c r="BA394" t="s"/>
      <c r="BB394" t="n">
        <v>146534</v>
      </c>
      <c r="BC394" t="n">
        <v>44.401337894953</v>
      </c>
      <c r="BD394" t="n">
        <v>44.401337894953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132</v>
      </c>
      <c r="D395" t="n">
        <v>2</v>
      </c>
      <c r="E395" t="s">
        <v>207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346</v>
      </c>
      <c r="L395" t="s">
        <v>77</v>
      </c>
      <c r="M395" t="s"/>
      <c r="N395" t="s">
        <v>218</v>
      </c>
      <c r="O395" t="s">
        <v>79</v>
      </c>
      <c r="P395" t="s">
        <v>207</v>
      </c>
      <c r="Q395" t="s"/>
      <c r="R395" t="s">
        <v>102</v>
      </c>
      <c r="S395" t="s">
        <v>581</v>
      </c>
      <c r="T395" t="s">
        <v>82</v>
      </c>
      <c r="U395" t="s">
        <v>83</v>
      </c>
      <c r="V395" t="s">
        <v>84</v>
      </c>
      <c r="W395" t="s">
        <v>110</v>
      </c>
      <c r="X395" t="s"/>
      <c r="Y395" t="s">
        <v>86</v>
      </c>
      <c r="Z395">
        <f>HYPERLINK("https://hotel-media.eclerx.com/savepage/tk_15468561905880728_sr_362.html","info")</f>
        <v/>
      </c>
      <c r="AA395" t="n">
        <v>-2313862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18</v>
      </c>
      <c r="AQ395" t="s">
        <v>89</v>
      </c>
      <c r="AR395" t="s">
        <v>90</v>
      </c>
      <c r="AS395" t="s"/>
      <c r="AT395" t="s">
        <v>91</v>
      </c>
      <c r="AU395" t="s"/>
      <c r="AV395" t="s"/>
      <c r="AW395" t="s"/>
      <c r="AX395" t="s"/>
      <c r="AY395" t="n">
        <v>2313862</v>
      </c>
      <c r="AZ395" t="s">
        <v>210</v>
      </c>
      <c r="BA395" t="s"/>
      <c r="BB395" t="n">
        <v>146534</v>
      </c>
      <c r="BC395" t="n">
        <v>44.401337894953</v>
      </c>
      <c r="BD395" t="n">
        <v>44.401337894953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132</v>
      </c>
      <c r="D396" t="n">
        <v>2</v>
      </c>
      <c r="E396" t="s">
        <v>207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346</v>
      </c>
      <c r="L396" t="s">
        <v>77</v>
      </c>
      <c r="M396" t="s"/>
      <c r="N396" t="s">
        <v>218</v>
      </c>
      <c r="O396" t="s">
        <v>79</v>
      </c>
      <c r="P396" t="s">
        <v>207</v>
      </c>
      <c r="Q396" t="s"/>
      <c r="R396" t="s">
        <v>102</v>
      </c>
      <c r="S396" t="s">
        <v>581</v>
      </c>
      <c r="T396" t="s">
        <v>82</v>
      </c>
      <c r="U396" t="s">
        <v>83</v>
      </c>
      <c r="V396" t="s">
        <v>84</v>
      </c>
      <c r="W396" t="s">
        <v>110</v>
      </c>
      <c r="X396" t="s"/>
      <c r="Y396" t="s">
        <v>86</v>
      </c>
      <c r="Z396">
        <f>HYPERLINK("https://hotel-media.eclerx.com/savepage/tk_15468561905880728_sr_362.html","info")</f>
        <v/>
      </c>
      <c r="AA396" t="n">
        <v>-2313862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18</v>
      </c>
      <c r="AQ396" t="s">
        <v>89</v>
      </c>
      <c r="AR396" t="s">
        <v>211</v>
      </c>
      <c r="AS396" t="s"/>
      <c r="AT396" t="s">
        <v>91</v>
      </c>
      <c r="AU396" t="s"/>
      <c r="AV396" t="s"/>
      <c r="AW396" t="s"/>
      <c r="AX396" t="s"/>
      <c r="AY396" t="n">
        <v>2313862</v>
      </c>
      <c r="AZ396" t="s">
        <v>210</v>
      </c>
      <c r="BA396" t="s"/>
      <c r="BB396" t="n">
        <v>146534</v>
      </c>
      <c r="BC396" t="n">
        <v>44.401337894953</v>
      </c>
      <c r="BD396" t="n">
        <v>44.401337894953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132</v>
      </c>
      <c r="D397" t="n">
        <v>2</v>
      </c>
      <c r="E397" t="s">
        <v>582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121</v>
      </c>
      <c r="L397" t="s">
        <v>77</v>
      </c>
      <c r="M397" t="s"/>
      <c r="N397" t="s">
        <v>124</v>
      </c>
      <c r="O397" t="s">
        <v>79</v>
      </c>
      <c r="P397" t="s">
        <v>582</v>
      </c>
      <c r="Q397" t="s"/>
      <c r="R397" t="s">
        <v>102</v>
      </c>
      <c r="S397" t="s">
        <v>273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HYPERLINK("https://hotel-media.eclerx.com/savepage/tk_15468563533104634_sr_362.html","info")</f>
        <v/>
      </c>
      <c r="AA397" t="n">
        <v>-10087318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99</v>
      </c>
      <c r="AQ397" t="s">
        <v>89</v>
      </c>
      <c r="AR397" t="s">
        <v>90</v>
      </c>
      <c r="AS397" t="s"/>
      <c r="AT397" t="s">
        <v>91</v>
      </c>
      <c r="AU397" t="s"/>
      <c r="AV397" t="s"/>
      <c r="AW397" t="s"/>
      <c r="AX397" t="s"/>
      <c r="AY397" t="n">
        <v>10087318</v>
      </c>
      <c r="AZ397" t="s">
        <v>583</v>
      </c>
      <c r="BA397" t="s"/>
      <c r="BB397" t="n">
        <v>206205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132</v>
      </c>
      <c r="D398" t="n">
        <v>2</v>
      </c>
      <c r="E398" t="s">
        <v>582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150</v>
      </c>
      <c r="L398" t="s">
        <v>77</v>
      </c>
      <c r="M398" t="s"/>
      <c r="N398" t="s">
        <v>584</v>
      </c>
      <c r="O398" t="s">
        <v>79</v>
      </c>
      <c r="P398" t="s">
        <v>582</v>
      </c>
      <c r="Q398" t="s"/>
      <c r="R398" t="s">
        <v>102</v>
      </c>
      <c r="S398" t="s">
        <v>326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HYPERLINK("https://hotel-media.eclerx.com/savepage/tk_15468563533104634_sr_362.html","info")</f>
        <v/>
      </c>
      <c r="AA398" t="n">
        <v>-10087318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99</v>
      </c>
      <c r="AQ398" t="s">
        <v>89</v>
      </c>
      <c r="AR398" t="s">
        <v>90</v>
      </c>
      <c r="AS398" t="s"/>
      <c r="AT398" t="s">
        <v>91</v>
      </c>
      <c r="AU398" t="s"/>
      <c r="AV398" t="s"/>
      <c r="AW398" t="s"/>
      <c r="AX398" t="s"/>
      <c r="AY398" t="n">
        <v>10087318</v>
      </c>
      <c r="AZ398" t="s">
        <v>583</v>
      </c>
      <c r="BA398" t="s"/>
      <c r="BB398" t="n">
        <v>206205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132</v>
      </c>
      <c r="D399" t="n">
        <v>2</v>
      </c>
      <c r="E399" t="s">
        <v>463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512</v>
      </c>
      <c r="L399" t="s">
        <v>77</v>
      </c>
      <c r="M399" t="s"/>
      <c r="N399" t="s">
        <v>78</v>
      </c>
      <c r="O399" t="s">
        <v>79</v>
      </c>
      <c r="P399" t="s">
        <v>463</v>
      </c>
      <c r="Q399" t="s"/>
      <c r="R399" t="s">
        <v>80</v>
      </c>
      <c r="S399" t="s">
        <v>268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HYPERLINK("https://hotel-media.eclerx.com/savepage/tk_15468563340429347_sr_362.html","info")</f>
        <v/>
      </c>
      <c r="AA399" t="n">
        <v>-7287716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89</v>
      </c>
      <c r="AQ399" t="s">
        <v>89</v>
      </c>
      <c r="AR399" t="s">
        <v>90</v>
      </c>
      <c r="AS399" t="s"/>
      <c r="AT399" t="s">
        <v>91</v>
      </c>
      <c r="AU399" t="s"/>
      <c r="AV399" t="s"/>
      <c r="AW399" t="s"/>
      <c r="AX399" t="s"/>
      <c r="AY399" t="n">
        <v>7287716</v>
      </c>
      <c r="AZ399" t="s">
        <v>464</v>
      </c>
      <c r="BA399" t="s"/>
      <c r="BB399" t="n">
        <v>160251</v>
      </c>
      <c r="BC399" t="n">
        <v>44.058915</v>
      </c>
      <c r="BD399" t="n">
        <v>44.058915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132</v>
      </c>
      <c r="D400" t="n">
        <v>2</v>
      </c>
      <c r="E400" t="s">
        <v>585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42</v>
      </c>
      <c r="L400" t="s">
        <v>77</v>
      </c>
      <c r="M400" t="s"/>
      <c r="N400" t="s">
        <v>182</v>
      </c>
      <c r="O400" t="s">
        <v>79</v>
      </c>
      <c r="P400" t="s">
        <v>585</v>
      </c>
      <c r="Q400" t="s"/>
      <c r="R400" t="s">
        <v>102</v>
      </c>
      <c r="S400" t="s">
        <v>380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HYPERLINK("https://hotel-media.eclerx.com/savepage/tk_15468564799987948_sr_362.html","info")</f>
        <v/>
      </c>
      <c r="AA400" t="n">
        <v>-3502164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142</v>
      </c>
      <c r="AQ400" t="s">
        <v>89</v>
      </c>
      <c r="AR400" t="s">
        <v>90</v>
      </c>
      <c r="AS400" t="s"/>
      <c r="AT400" t="s">
        <v>91</v>
      </c>
      <c r="AU400" t="s"/>
      <c r="AV400" t="s"/>
      <c r="AW400" t="s"/>
      <c r="AX400" t="s"/>
      <c r="AY400" t="n">
        <v>3502164</v>
      </c>
      <c r="AZ400" t="s">
        <v>586</v>
      </c>
      <c r="BA400" t="s"/>
      <c r="BB400" t="n">
        <v>145140</v>
      </c>
      <c r="BC400" t="n">
        <v>43.466532</v>
      </c>
      <c r="BD400" t="n">
        <v>43.466532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132</v>
      </c>
      <c r="D401" t="n">
        <v>2</v>
      </c>
      <c r="E401" t="s">
        <v>482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143</v>
      </c>
      <c r="L401" t="s">
        <v>77</v>
      </c>
      <c r="M401" t="s"/>
      <c r="N401" t="s">
        <v>178</v>
      </c>
      <c r="O401" t="s">
        <v>79</v>
      </c>
      <c r="P401" t="s">
        <v>482</v>
      </c>
      <c r="Q401" t="s"/>
      <c r="R401" t="s">
        <v>80</v>
      </c>
      <c r="S401" t="s">
        <v>227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HYPERLINK("https://hotel-media.eclerx.com/savepage/tk_1546856363558098_sr_362.html","info")</f>
        <v/>
      </c>
      <c r="AA401" t="n">
        <v>-3538094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105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3538094</v>
      </c>
      <c r="AZ401" t="s">
        <v>483</v>
      </c>
      <c r="BA401" t="s"/>
      <c r="BB401" t="n">
        <v>133056</v>
      </c>
      <c r="BC401" t="n">
        <v>44.174284438926</v>
      </c>
      <c r="BD401" t="n">
        <v>44.174284438926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587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132</v>
      </c>
      <c r="L402" t="s">
        <v>77</v>
      </c>
      <c r="M402" t="s"/>
      <c r="N402" t="s">
        <v>206</v>
      </c>
      <c r="O402" t="s">
        <v>79</v>
      </c>
      <c r="P402" t="s">
        <v>587</v>
      </c>
      <c r="Q402" t="s"/>
      <c r="R402" t="s">
        <v>102</v>
      </c>
      <c r="S402" t="s">
        <v>395</v>
      </c>
      <c r="T402" t="s">
        <v>82</v>
      </c>
      <c r="U402" t="s">
        <v>83</v>
      </c>
      <c r="V402" t="s">
        <v>84</v>
      </c>
      <c r="W402" t="s">
        <v>146</v>
      </c>
      <c r="X402" t="s"/>
      <c r="Y402" t="s">
        <v>86</v>
      </c>
      <c r="Z402">
        <f>HYPERLINK("https://hotel-media.eclerx.com/savepage/tk_1546856352167264_sr_364.html","info")</f>
        <v/>
      </c>
      <c r="AA402" t="n">
        <v>-4433086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93</v>
      </c>
      <c r="AQ402" t="s">
        <v>89</v>
      </c>
      <c r="AR402" t="s">
        <v>104</v>
      </c>
      <c r="AS402" t="s"/>
      <c r="AT402" t="s">
        <v>91</v>
      </c>
      <c r="AU402" t="s"/>
      <c r="AV402" t="s"/>
      <c r="AW402" t="s"/>
      <c r="AX402" t="s"/>
      <c r="AY402" t="n">
        <v>4433086</v>
      </c>
      <c r="AZ402" t="s">
        <v>588</v>
      </c>
      <c r="BA402" t="s"/>
      <c r="BB402" t="n">
        <v>27912</v>
      </c>
      <c r="BC402" t="n">
        <v>44.503143762202</v>
      </c>
      <c r="BD402" t="n">
        <v>44.503143762202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587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153</v>
      </c>
      <c r="L403" t="s">
        <v>77</v>
      </c>
      <c r="M403" t="s"/>
      <c r="N403" t="s">
        <v>589</v>
      </c>
      <c r="O403" t="s">
        <v>79</v>
      </c>
      <c r="P403" t="s">
        <v>587</v>
      </c>
      <c r="Q403" t="s"/>
      <c r="R403" t="s">
        <v>102</v>
      </c>
      <c r="S403" t="s">
        <v>590</v>
      </c>
      <c r="T403" t="s">
        <v>82</v>
      </c>
      <c r="U403" t="s">
        <v>83</v>
      </c>
      <c r="V403" t="s">
        <v>84</v>
      </c>
      <c r="W403" t="s">
        <v>146</v>
      </c>
      <c r="X403" t="s"/>
      <c r="Y403" t="s">
        <v>86</v>
      </c>
      <c r="Z403">
        <f>HYPERLINK("https://hotel-media.eclerx.com/savepage/tk_1546856352167264_sr_364.html","info")</f>
        <v/>
      </c>
      <c r="AA403" t="n">
        <v>-4433086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93</v>
      </c>
      <c r="AQ403" t="s">
        <v>89</v>
      </c>
      <c r="AR403" t="s">
        <v>104</v>
      </c>
      <c r="AS403" t="s"/>
      <c r="AT403" t="s">
        <v>91</v>
      </c>
      <c r="AU403" t="s"/>
      <c r="AV403" t="s"/>
      <c r="AW403" t="s"/>
      <c r="AX403" t="s"/>
      <c r="AY403" t="n">
        <v>4433086</v>
      </c>
      <c r="AZ403" t="s">
        <v>588</v>
      </c>
      <c r="BA403" t="s"/>
      <c r="BB403" t="n">
        <v>27912</v>
      </c>
      <c r="BC403" t="n">
        <v>44.503143762202</v>
      </c>
      <c r="BD403" t="n">
        <v>44.503143762202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587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153</v>
      </c>
      <c r="L404" t="s">
        <v>77</v>
      </c>
      <c r="M404" t="s"/>
      <c r="N404" t="s">
        <v>206</v>
      </c>
      <c r="O404" t="s">
        <v>79</v>
      </c>
      <c r="P404" t="s">
        <v>587</v>
      </c>
      <c r="Q404" t="s"/>
      <c r="R404" t="s">
        <v>102</v>
      </c>
      <c r="S404" t="s">
        <v>590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HYPERLINK("https://hotel-media.eclerx.com/savepage/tk_1546856352167264_sr_364.html","info")</f>
        <v/>
      </c>
      <c r="AA404" t="n">
        <v>-4433086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93</v>
      </c>
      <c r="AQ404" t="s">
        <v>89</v>
      </c>
      <c r="AR404" t="s">
        <v>104</v>
      </c>
      <c r="AS404" t="s"/>
      <c r="AT404" t="s">
        <v>91</v>
      </c>
      <c r="AU404" t="s"/>
      <c r="AV404" t="s"/>
      <c r="AW404" t="s"/>
      <c r="AX404" t="s"/>
      <c r="AY404" t="n">
        <v>4433086</v>
      </c>
      <c r="AZ404" t="s">
        <v>588</v>
      </c>
      <c r="BA404" t="s"/>
      <c r="BB404" t="n">
        <v>27912</v>
      </c>
      <c r="BC404" t="n">
        <v>44.503143762202</v>
      </c>
      <c r="BD404" t="n">
        <v>44.503143762202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587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164</v>
      </c>
      <c r="L405" t="s">
        <v>77</v>
      </c>
      <c r="M405" t="s"/>
      <c r="N405" t="s">
        <v>591</v>
      </c>
      <c r="O405" t="s">
        <v>79</v>
      </c>
      <c r="P405" t="s">
        <v>587</v>
      </c>
      <c r="Q405" t="s"/>
      <c r="R405" t="s">
        <v>102</v>
      </c>
      <c r="S405" t="s">
        <v>592</v>
      </c>
      <c r="T405" t="s">
        <v>82</v>
      </c>
      <c r="U405" t="s">
        <v>83</v>
      </c>
      <c r="V405" t="s">
        <v>84</v>
      </c>
      <c r="W405" t="s">
        <v>146</v>
      </c>
      <c r="X405" t="s"/>
      <c r="Y405" t="s">
        <v>86</v>
      </c>
      <c r="Z405">
        <f>HYPERLINK("https://hotel-media.eclerx.com/savepage/tk_1546856352167264_sr_364.html","info")</f>
        <v/>
      </c>
      <c r="AA405" t="n">
        <v>-4433086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93</v>
      </c>
      <c r="AQ405" t="s">
        <v>89</v>
      </c>
      <c r="AR405" t="s">
        <v>104</v>
      </c>
      <c r="AS405" t="s"/>
      <c r="AT405" t="s">
        <v>91</v>
      </c>
      <c r="AU405" t="s"/>
      <c r="AV405" t="s"/>
      <c r="AW405" t="s"/>
      <c r="AX405" t="s"/>
      <c r="AY405" t="n">
        <v>4433086</v>
      </c>
      <c r="AZ405" t="s">
        <v>588</v>
      </c>
      <c r="BA405" t="s"/>
      <c r="BB405" t="n">
        <v>27912</v>
      </c>
      <c r="BC405" t="n">
        <v>44.503143762202</v>
      </c>
      <c r="BD405" t="n">
        <v>44.503143762202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587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174</v>
      </c>
      <c r="L406" t="s">
        <v>77</v>
      </c>
      <c r="M406" t="s"/>
      <c r="N406" t="s">
        <v>589</v>
      </c>
      <c r="O406" t="s">
        <v>79</v>
      </c>
      <c r="P406" t="s">
        <v>587</v>
      </c>
      <c r="Q406" t="s"/>
      <c r="R406" t="s">
        <v>102</v>
      </c>
      <c r="S406" t="s">
        <v>274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HYPERLINK("https://hotel-media.eclerx.com/savepage/tk_1546856352167264_sr_364.html","info")</f>
        <v/>
      </c>
      <c r="AA406" t="n">
        <v>-4433086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93</v>
      </c>
      <c r="AQ406" t="s">
        <v>89</v>
      </c>
      <c r="AR406" t="s">
        <v>104</v>
      </c>
      <c r="AS406" t="s"/>
      <c r="AT406" t="s">
        <v>91</v>
      </c>
      <c r="AU406" t="s"/>
      <c r="AV406" t="s"/>
      <c r="AW406" t="s"/>
      <c r="AX406" t="s"/>
      <c r="AY406" t="n">
        <v>4433086</v>
      </c>
      <c r="AZ406" t="s">
        <v>588</v>
      </c>
      <c r="BA406" t="s"/>
      <c r="BB406" t="n">
        <v>27912</v>
      </c>
      <c r="BC406" t="n">
        <v>44.503143762202</v>
      </c>
      <c r="BD406" t="n">
        <v>44.503143762202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587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190</v>
      </c>
      <c r="L407" t="s">
        <v>77</v>
      </c>
      <c r="M407" t="s"/>
      <c r="N407" t="s">
        <v>591</v>
      </c>
      <c r="O407" t="s">
        <v>79</v>
      </c>
      <c r="P407" t="s">
        <v>587</v>
      </c>
      <c r="Q407" t="s"/>
      <c r="R407" t="s">
        <v>102</v>
      </c>
      <c r="S407" t="s">
        <v>593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HYPERLINK("https://hotel-media.eclerx.com/savepage/tk_1546856352167264_sr_364.html","info")</f>
        <v/>
      </c>
      <c r="AA407" t="n">
        <v>-4433086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93</v>
      </c>
      <c r="AQ407" t="s">
        <v>89</v>
      </c>
      <c r="AR407" t="s">
        <v>104</v>
      </c>
      <c r="AS407" t="s"/>
      <c r="AT407" t="s">
        <v>91</v>
      </c>
      <c r="AU407" t="s"/>
      <c r="AV407" t="s"/>
      <c r="AW407" t="s"/>
      <c r="AX407" t="s"/>
      <c r="AY407" t="n">
        <v>4433086</v>
      </c>
      <c r="AZ407" t="s">
        <v>588</v>
      </c>
      <c r="BA407" t="s"/>
      <c r="BB407" t="n">
        <v>27912</v>
      </c>
      <c r="BC407" t="n">
        <v>44.503143762202</v>
      </c>
      <c r="BD407" t="n">
        <v>44.503143762202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587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280</v>
      </c>
      <c r="L408" t="s">
        <v>77</v>
      </c>
      <c r="M408" t="s"/>
      <c r="N408" t="s">
        <v>594</v>
      </c>
      <c r="O408" t="s">
        <v>79</v>
      </c>
      <c r="P408" t="s">
        <v>587</v>
      </c>
      <c r="Q408" t="s"/>
      <c r="R408" t="s">
        <v>102</v>
      </c>
      <c r="S408" t="s">
        <v>595</v>
      </c>
      <c r="T408" t="s">
        <v>82</v>
      </c>
      <c r="U408" t="s">
        <v>83</v>
      </c>
      <c r="V408" t="s">
        <v>84</v>
      </c>
      <c r="W408" t="s">
        <v>146</v>
      </c>
      <c r="X408" t="s"/>
      <c r="Y408" t="s">
        <v>86</v>
      </c>
      <c r="Z408">
        <f>HYPERLINK("https://hotel-media.eclerx.com/savepage/tk_1546856352167264_sr_364.html","info")</f>
        <v/>
      </c>
      <c r="AA408" t="n">
        <v>-4433086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93</v>
      </c>
      <c r="AQ408" t="s">
        <v>89</v>
      </c>
      <c r="AR408" t="s">
        <v>104</v>
      </c>
      <c r="AS408" t="s"/>
      <c r="AT408" t="s">
        <v>91</v>
      </c>
      <c r="AU408" t="s"/>
      <c r="AV408" t="s"/>
      <c r="AW408" t="s"/>
      <c r="AX408" t="s"/>
      <c r="AY408" t="n">
        <v>4433086</v>
      </c>
      <c r="AZ408" t="s">
        <v>588</v>
      </c>
      <c r="BA408" t="s"/>
      <c r="BB408" t="n">
        <v>27912</v>
      </c>
      <c r="BC408" t="n">
        <v>44.503143762202</v>
      </c>
      <c r="BD408" t="n">
        <v>44.503143762202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587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301</v>
      </c>
      <c r="L409" t="s">
        <v>77</v>
      </c>
      <c r="M409" t="s"/>
      <c r="N409" t="s">
        <v>594</v>
      </c>
      <c r="O409" t="s">
        <v>79</v>
      </c>
      <c r="P409" t="s">
        <v>587</v>
      </c>
      <c r="Q409" t="s"/>
      <c r="R409" t="s">
        <v>102</v>
      </c>
      <c r="S409" t="s">
        <v>596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HYPERLINK("https://hotel-media.eclerx.com/savepage/tk_1546856352167264_sr_364.html","info")</f>
        <v/>
      </c>
      <c r="AA409" t="n">
        <v>-4433086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93</v>
      </c>
      <c r="AQ409" t="s">
        <v>89</v>
      </c>
      <c r="AR409" t="s">
        <v>104</v>
      </c>
      <c r="AS409" t="s"/>
      <c r="AT409" t="s">
        <v>91</v>
      </c>
      <c r="AU409" t="s"/>
      <c r="AV409" t="s"/>
      <c r="AW409" t="s"/>
      <c r="AX409" t="s"/>
      <c r="AY409" t="n">
        <v>4433086</v>
      </c>
      <c r="AZ409" t="s">
        <v>588</v>
      </c>
      <c r="BA409" t="s"/>
      <c r="BB409" t="n">
        <v>27912</v>
      </c>
      <c r="BC409" t="n">
        <v>44.503143762202</v>
      </c>
      <c r="BD409" t="n">
        <v>44.503143762202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132</v>
      </c>
      <c r="D410" t="n">
        <v>2</v>
      </c>
      <c r="E410" t="s">
        <v>597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126</v>
      </c>
      <c r="L410" t="s">
        <v>77</v>
      </c>
      <c r="M410" t="s"/>
      <c r="N410" t="s">
        <v>204</v>
      </c>
      <c r="O410" t="s">
        <v>79</v>
      </c>
      <c r="P410" t="s">
        <v>597</v>
      </c>
      <c r="Q410" t="s"/>
      <c r="R410" t="s">
        <v>102</v>
      </c>
      <c r="S410" t="s">
        <v>598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HYPERLINK("https://hotel-media.eclerx.com/savepage/tk_15468563173036842_sr_362.html","info")</f>
        <v/>
      </c>
      <c r="AA410" t="n">
        <v>-2444503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81</v>
      </c>
      <c r="AQ410" t="s">
        <v>89</v>
      </c>
      <c r="AR410" t="s">
        <v>104</v>
      </c>
      <c r="AS410" t="s"/>
      <c r="AT410" t="s">
        <v>91</v>
      </c>
      <c r="AU410" t="s"/>
      <c r="AV410" t="s"/>
      <c r="AW410" t="s"/>
      <c r="AX410" t="s"/>
      <c r="AY410" t="n">
        <v>2444503</v>
      </c>
      <c r="AZ410" t="s">
        <v>599</v>
      </c>
      <c r="BA410" t="s"/>
      <c r="BB410" t="n">
        <v>28622</v>
      </c>
      <c r="BC410" t="n">
        <v>44.499526197927</v>
      </c>
      <c r="BD410" t="n">
        <v>44.499526197927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132</v>
      </c>
      <c r="D411" t="n">
        <v>2</v>
      </c>
      <c r="E411" t="s">
        <v>597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126</v>
      </c>
      <c r="L411" t="s">
        <v>77</v>
      </c>
      <c r="M411" t="s"/>
      <c r="N411" t="s">
        <v>206</v>
      </c>
      <c r="O411" t="s">
        <v>79</v>
      </c>
      <c r="P411" t="s">
        <v>597</v>
      </c>
      <c r="Q411" t="s"/>
      <c r="R411" t="s">
        <v>102</v>
      </c>
      <c r="S411" t="s">
        <v>598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HYPERLINK("https://hotel-media.eclerx.com/savepage/tk_15468563173036842_sr_362.html","info")</f>
        <v/>
      </c>
      <c r="AA411" t="n">
        <v>-2444503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81</v>
      </c>
      <c r="AQ411" t="s">
        <v>89</v>
      </c>
      <c r="AR411" t="s">
        <v>104</v>
      </c>
      <c r="AS411" t="s"/>
      <c r="AT411" t="s">
        <v>91</v>
      </c>
      <c r="AU411" t="s"/>
      <c r="AV411" t="s"/>
      <c r="AW411" t="s"/>
      <c r="AX411" t="s"/>
      <c r="AY411" t="n">
        <v>2444503</v>
      </c>
      <c r="AZ411" t="s">
        <v>599</v>
      </c>
      <c r="BA411" t="s"/>
      <c r="BB411" t="n">
        <v>28622</v>
      </c>
      <c r="BC411" t="n">
        <v>44.499526197927</v>
      </c>
      <c r="BD411" t="n">
        <v>44.499526197927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132</v>
      </c>
      <c r="D412" t="n">
        <v>2</v>
      </c>
      <c r="E412" t="s">
        <v>597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144</v>
      </c>
      <c r="O412" t="s">
        <v>79</v>
      </c>
      <c r="P412" t="s">
        <v>597</v>
      </c>
      <c r="Q412" t="s"/>
      <c r="R412" t="s">
        <v>102</v>
      </c>
      <c r="S412" t="s">
        <v>497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HYPERLINK("https://hotel-media.eclerx.com/savepage/tk_15468563173036842_sr_362.html","info")</f>
        <v/>
      </c>
      <c r="AA412" t="n">
        <v>-2444503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81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n">
        <v>2444503</v>
      </c>
      <c r="AZ412" t="s">
        <v>599</v>
      </c>
      <c r="BA412" t="s"/>
      <c r="BB412" t="n">
        <v>28622</v>
      </c>
      <c r="BC412" t="n">
        <v>44.499526197927</v>
      </c>
      <c r="BD412" t="n">
        <v>44.499526197927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132</v>
      </c>
      <c r="D413" t="n">
        <v>2</v>
      </c>
      <c r="E413" t="s">
        <v>597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133</v>
      </c>
      <c r="L413" t="s">
        <v>77</v>
      </c>
      <c r="M413" t="s"/>
      <c r="N413" t="s">
        <v>487</v>
      </c>
      <c r="O413" t="s">
        <v>79</v>
      </c>
      <c r="P413" t="s">
        <v>597</v>
      </c>
      <c r="Q413" t="s"/>
      <c r="R413" t="s">
        <v>102</v>
      </c>
      <c r="S413" t="s">
        <v>186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HYPERLINK("https://hotel-media.eclerx.com/savepage/tk_15468563173036842_sr_362.html","info")</f>
        <v/>
      </c>
      <c r="AA413" t="n">
        <v>-2444503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81</v>
      </c>
      <c r="AQ413" t="s">
        <v>89</v>
      </c>
      <c r="AR413" t="s">
        <v>90</v>
      </c>
      <c r="AS413" t="s"/>
      <c r="AT413" t="s">
        <v>91</v>
      </c>
      <c r="AU413" t="s"/>
      <c r="AV413" t="s"/>
      <c r="AW413" t="s"/>
      <c r="AX413" t="s"/>
      <c r="AY413" t="n">
        <v>2444503</v>
      </c>
      <c r="AZ413" t="s">
        <v>599</v>
      </c>
      <c r="BA413" t="s"/>
      <c r="BB413" t="n">
        <v>28622</v>
      </c>
      <c r="BC413" t="n">
        <v>44.499526197927</v>
      </c>
      <c r="BD413" t="n">
        <v>44.499526197927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132</v>
      </c>
      <c r="D414" t="n">
        <v>2</v>
      </c>
      <c r="E414" t="s">
        <v>597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134</v>
      </c>
      <c r="L414" t="s">
        <v>77</v>
      </c>
      <c r="M414" t="s"/>
      <c r="N414" t="s">
        <v>95</v>
      </c>
      <c r="O414" t="s">
        <v>79</v>
      </c>
      <c r="P414" t="s">
        <v>597</v>
      </c>
      <c r="Q414" t="s"/>
      <c r="R414" t="s">
        <v>102</v>
      </c>
      <c r="S414" t="s">
        <v>600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HYPERLINK("https://hotel-media.eclerx.com/savepage/tk_15468563173036842_sr_362.html","info")</f>
        <v/>
      </c>
      <c r="AA414" t="n">
        <v>-2444503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81</v>
      </c>
      <c r="AQ414" t="s">
        <v>89</v>
      </c>
      <c r="AR414" t="s">
        <v>547</v>
      </c>
      <c r="AS414" t="s"/>
      <c r="AT414" t="s">
        <v>91</v>
      </c>
      <c r="AU414" t="s"/>
      <c r="AV414" t="s"/>
      <c r="AW414" t="s"/>
      <c r="AX414" t="s"/>
      <c r="AY414" t="n">
        <v>2444503</v>
      </c>
      <c r="AZ414" t="s">
        <v>599</v>
      </c>
      <c r="BA414" t="s"/>
      <c r="BB414" t="n">
        <v>28622</v>
      </c>
      <c r="BC414" t="n">
        <v>44.499526197927</v>
      </c>
      <c r="BD414" t="n">
        <v>44.499526197927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132</v>
      </c>
      <c r="D415" t="n">
        <v>2</v>
      </c>
      <c r="E415" t="s">
        <v>597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134</v>
      </c>
      <c r="L415" t="s">
        <v>77</v>
      </c>
      <c r="M415" t="s"/>
      <c r="N415" t="s">
        <v>95</v>
      </c>
      <c r="O415" t="s">
        <v>79</v>
      </c>
      <c r="P415" t="s">
        <v>597</v>
      </c>
      <c r="Q415" t="s"/>
      <c r="R415" t="s">
        <v>102</v>
      </c>
      <c r="S415" t="s">
        <v>600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HYPERLINK("https://hotel-media.eclerx.com/savepage/tk_15468563173036842_sr_362.html","info")</f>
        <v/>
      </c>
      <c r="AA415" t="n">
        <v>-2444503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81</v>
      </c>
      <c r="AQ415" t="s">
        <v>89</v>
      </c>
      <c r="AR415" t="s">
        <v>547</v>
      </c>
      <c r="AS415" t="s"/>
      <c r="AT415" t="s">
        <v>91</v>
      </c>
      <c r="AU415" t="s"/>
      <c r="AV415" t="s"/>
      <c r="AW415" t="s"/>
      <c r="AX415" t="s"/>
      <c r="AY415" t="n">
        <v>2444503</v>
      </c>
      <c r="AZ415" t="s">
        <v>599</v>
      </c>
      <c r="BA415" t="s"/>
      <c r="BB415" t="n">
        <v>28622</v>
      </c>
      <c r="BC415" t="n">
        <v>44.499526197927</v>
      </c>
      <c r="BD415" t="n">
        <v>44.499526197927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132</v>
      </c>
      <c r="D416" t="n">
        <v>2</v>
      </c>
      <c r="E416" t="s">
        <v>597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134</v>
      </c>
      <c r="L416" t="s">
        <v>77</v>
      </c>
      <c r="M416" t="s"/>
      <c r="N416" t="s">
        <v>601</v>
      </c>
      <c r="O416" t="s">
        <v>79</v>
      </c>
      <c r="P416" t="s">
        <v>597</v>
      </c>
      <c r="Q416" t="s"/>
      <c r="R416" t="s">
        <v>102</v>
      </c>
      <c r="S416" t="s">
        <v>600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HYPERLINK("https://hotel-media.eclerx.com/savepage/tk_15468563173036842_sr_362.html","info")</f>
        <v/>
      </c>
      <c r="AA416" t="n">
        <v>-2444503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81</v>
      </c>
      <c r="AQ416" t="s">
        <v>89</v>
      </c>
      <c r="AR416" t="s">
        <v>547</v>
      </c>
      <c r="AS416" t="s"/>
      <c r="AT416" t="s">
        <v>91</v>
      </c>
      <c r="AU416" t="s"/>
      <c r="AV416" t="s"/>
      <c r="AW416" t="s"/>
      <c r="AX416" t="s"/>
      <c r="AY416" t="n">
        <v>2444503</v>
      </c>
      <c r="AZ416" t="s">
        <v>599</v>
      </c>
      <c r="BA416" t="s"/>
      <c r="BB416" t="n">
        <v>28622</v>
      </c>
      <c r="BC416" t="n">
        <v>44.499526197927</v>
      </c>
      <c r="BD416" t="n">
        <v>44.499526197927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132</v>
      </c>
      <c r="D417" t="n">
        <v>2</v>
      </c>
      <c r="E417" t="s">
        <v>597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134</v>
      </c>
      <c r="L417" t="s">
        <v>77</v>
      </c>
      <c r="M417" t="s"/>
      <c r="N417" t="s">
        <v>601</v>
      </c>
      <c r="O417" t="s">
        <v>79</v>
      </c>
      <c r="P417" t="s">
        <v>597</v>
      </c>
      <c r="Q417" t="s"/>
      <c r="R417" t="s">
        <v>102</v>
      </c>
      <c r="S417" t="s">
        <v>600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HYPERLINK("https://hotel-media.eclerx.com/savepage/tk_15468563173036842_sr_362.html","info")</f>
        <v/>
      </c>
      <c r="AA417" t="n">
        <v>-2444503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81</v>
      </c>
      <c r="AQ417" t="s">
        <v>89</v>
      </c>
      <c r="AR417" t="s">
        <v>547</v>
      </c>
      <c r="AS417" t="s"/>
      <c r="AT417" t="s">
        <v>91</v>
      </c>
      <c r="AU417" t="s"/>
      <c r="AV417" t="s"/>
      <c r="AW417" t="s"/>
      <c r="AX417" t="s"/>
      <c r="AY417" t="n">
        <v>2444503</v>
      </c>
      <c r="AZ417" t="s">
        <v>599</v>
      </c>
      <c r="BA417" t="s"/>
      <c r="BB417" t="n">
        <v>28622</v>
      </c>
      <c r="BC417" t="n">
        <v>44.499526197927</v>
      </c>
      <c r="BD417" t="n">
        <v>44.499526197927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132</v>
      </c>
      <c r="D418" t="n">
        <v>2</v>
      </c>
      <c r="E418" t="s">
        <v>597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136</v>
      </c>
      <c r="L418" t="s">
        <v>77</v>
      </c>
      <c r="M418" t="s"/>
      <c r="N418" t="s">
        <v>138</v>
      </c>
      <c r="O418" t="s">
        <v>79</v>
      </c>
      <c r="P418" t="s">
        <v>597</v>
      </c>
      <c r="Q418" t="s"/>
      <c r="R418" t="s">
        <v>102</v>
      </c>
      <c r="S418" t="s">
        <v>108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HYPERLINK("https://hotel-media.eclerx.com/savepage/tk_15468563173036842_sr_362.html","info")</f>
        <v/>
      </c>
      <c r="AA418" t="n">
        <v>-2444503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81</v>
      </c>
      <c r="AQ418" t="s">
        <v>89</v>
      </c>
      <c r="AR418" t="s">
        <v>140</v>
      </c>
      <c r="AS418" t="s"/>
      <c r="AT418" t="s">
        <v>91</v>
      </c>
      <c r="AU418" t="s"/>
      <c r="AV418" t="s"/>
      <c r="AW418" t="s"/>
      <c r="AX418" t="s"/>
      <c r="AY418" t="n">
        <v>2444503</v>
      </c>
      <c r="AZ418" t="s">
        <v>599</v>
      </c>
      <c r="BA418" t="s"/>
      <c r="BB418" t="n">
        <v>28622</v>
      </c>
      <c r="BC418" t="n">
        <v>44.499526197927</v>
      </c>
      <c r="BD418" t="n">
        <v>44.499526197927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132</v>
      </c>
      <c r="D419" t="n">
        <v>2</v>
      </c>
      <c r="E419" t="s">
        <v>597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145</v>
      </c>
      <c r="L419" t="s">
        <v>77</v>
      </c>
      <c r="M419" t="s"/>
      <c r="N419" t="s">
        <v>602</v>
      </c>
      <c r="O419" t="s">
        <v>79</v>
      </c>
      <c r="P419" t="s">
        <v>597</v>
      </c>
      <c r="Q419" t="s"/>
      <c r="R419" t="s">
        <v>102</v>
      </c>
      <c r="S419" t="s">
        <v>522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HYPERLINK("https://hotel-media.eclerx.com/savepage/tk_15468563173036842_sr_362.html","info")</f>
        <v/>
      </c>
      <c r="AA419" t="n">
        <v>-2444503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81</v>
      </c>
      <c r="AQ419" t="s">
        <v>89</v>
      </c>
      <c r="AR419" t="s">
        <v>547</v>
      </c>
      <c r="AS419" t="s"/>
      <c r="AT419" t="s">
        <v>91</v>
      </c>
      <c r="AU419" t="s"/>
      <c r="AV419" t="s"/>
      <c r="AW419" t="s"/>
      <c r="AX419" t="s"/>
      <c r="AY419" t="n">
        <v>2444503</v>
      </c>
      <c r="AZ419" t="s">
        <v>599</v>
      </c>
      <c r="BA419" t="s"/>
      <c r="BB419" t="n">
        <v>28622</v>
      </c>
      <c r="BC419" t="n">
        <v>44.499526197927</v>
      </c>
      <c r="BD419" t="n">
        <v>44.499526197927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132</v>
      </c>
      <c r="D420" t="n">
        <v>2</v>
      </c>
      <c r="E420" t="s">
        <v>597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145</v>
      </c>
      <c r="L420" t="s">
        <v>77</v>
      </c>
      <c r="M420" t="s"/>
      <c r="N420" t="s">
        <v>603</v>
      </c>
      <c r="O420" t="s">
        <v>79</v>
      </c>
      <c r="P420" t="s">
        <v>597</v>
      </c>
      <c r="Q420" t="s"/>
      <c r="R420" t="s">
        <v>102</v>
      </c>
      <c r="S420" t="s">
        <v>522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HYPERLINK("https://hotel-media.eclerx.com/savepage/tk_15468563173036842_sr_362.html","info")</f>
        <v/>
      </c>
      <c r="AA420" t="n">
        <v>-2444503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81</v>
      </c>
      <c r="AQ420" t="s">
        <v>89</v>
      </c>
      <c r="AR420" t="s">
        <v>547</v>
      </c>
      <c r="AS420" t="s"/>
      <c r="AT420" t="s">
        <v>91</v>
      </c>
      <c r="AU420" t="s"/>
      <c r="AV420" t="s"/>
      <c r="AW420" t="s"/>
      <c r="AX420" t="s"/>
      <c r="AY420" t="n">
        <v>2444503</v>
      </c>
      <c r="AZ420" t="s">
        <v>599</v>
      </c>
      <c r="BA420" t="s"/>
      <c r="BB420" t="n">
        <v>28622</v>
      </c>
      <c r="BC420" t="n">
        <v>44.499526197927</v>
      </c>
      <c r="BD420" t="n">
        <v>44.499526197927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132</v>
      </c>
      <c r="D421" t="n">
        <v>2</v>
      </c>
      <c r="E421" t="s">
        <v>597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159</v>
      </c>
      <c r="L421" t="s">
        <v>77</v>
      </c>
      <c r="M421" t="s"/>
      <c r="N421" t="s">
        <v>405</v>
      </c>
      <c r="O421" t="s">
        <v>79</v>
      </c>
      <c r="P421" t="s">
        <v>597</v>
      </c>
      <c r="Q421" t="s"/>
      <c r="R421" t="s">
        <v>102</v>
      </c>
      <c r="S421" t="s">
        <v>400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HYPERLINK("https://hotel-media.eclerx.com/savepage/tk_15468563173036842_sr_362.html","info")</f>
        <v/>
      </c>
      <c r="AA421" t="n">
        <v>-2444503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81</v>
      </c>
      <c r="AQ421" t="s">
        <v>89</v>
      </c>
      <c r="AR421" t="s">
        <v>104</v>
      </c>
      <c r="AS421" t="s"/>
      <c r="AT421" t="s">
        <v>91</v>
      </c>
      <c r="AU421" t="s"/>
      <c r="AV421" t="s"/>
      <c r="AW421" t="s"/>
      <c r="AX421" t="s"/>
      <c r="AY421" t="n">
        <v>2444503</v>
      </c>
      <c r="AZ421" t="s">
        <v>599</v>
      </c>
      <c r="BA421" t="s"/>
      <c r="BB421" t="n">
        <v>28622</v>
      </c>
      <c r="BC421" t="n">
        <v>44.499526197927</v>
      </c>
      <c r="BD421" t="n">
        <v>44.499526197927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557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95</v>
      </c>
      <c r="L422" t="s">
        <v>77</v>
      </c>
      <c r="M422" t="s"/>
      <c r="N422" t="s">
        <v>138</v>
      </c>
      <c r="O422" t="s">
        <v>79</v>
      </c>
      <c r="P422" t="s">
        <v>557</v>
      </c>
      <c r="Q422" t="s"/>
      <c r="R422" t="s">
        <v>80</v>
      </c>
      <c r="S422" t="s">
        <v>488</v>
      </c>
      <c r="T422" t="s">
        <v>82</v>
      </c>
      <c r="U422" t="s">
        <v>83</v>
      </c>
      <c r="V422" t="s">
        <v>84</v>
      </c>
      <c r="W422" t="s">
        <v>146</v>
      </c>
      <c r="X422" t="s"/>
      <c r="Y422" t="s">
        <v>86</v>
      </c>
      <c r="Z422">
        <f>HYPERLINK("https://hotel-media.eclerx.com/savepage/tk_1546856524067336_sr_364.html","info")</f>
        <v/>
      </c>
      <c r="AA422" t="n">
        <v>-3995626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157</v>
      </c>
      <c r="AQ422" t="s">
        <v>89</v>
      </c>
      <c r="AR422" t="s">
        <v>140</v>
      </c>
      <c r="AS422" t="s"/>
      <c r="AT422" t="s">
        <v>91</v>
      </c>
      <c r="AU422" t="s"/>
      <c r="AV422" t="s"/>
      <c r="AW422" t="s"/>
      <c r="AX422" t="s"/>
      <c r="AY422" t="n">
        <v>3995626</v>
      </c>
      <c r="AZ422" t="s">
        <v>558</v>
      </c>
      <c r="BA422" t="s"/>
      <c r="BB422" t="n">
        <v>170015</v>
      </c>
      <c r="BC422" t="n">
        <v>44.500982</v>
      </c>
      <c r="BD422" t="n">
        <v>44.500982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557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105</v>
      </c>
      <c r="L423" t="s">
        <v>77</v>
      </c>
      <c r="M423" t="s"/>
      <c r="N423" t="s">
        <v>138</v>
      </c>
      <c r="O423" t="s">
        <v>79</v>
      </c>
      <c r="P423" t="s">
        <v>557</v>
      </c>
      <c r="Q423" t="s"/>
      <c r="R423" t="s">
        <v>80</v>
      </c>
      <c r="S423" t="s">
        <v>574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HYPERLINK("https://hotel-media.eclerx.com/savepage/tk_1546856524067336_sr_364.html","info")</f>
        <v/>
      </c>
      <c r="AA423" t="n">
        <v>-3995626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157</v>
      </c>
      <c r="AQ423" t="s">
        <v>89</v>
      </c>
      <c r="AR423" t="s">
        <v>140</v>
      </c>
      <c r="AS423" t="s"/>
      <c r="AT423" t="s">
        <v>91</v>
      </c>
      <c r="AU423" t="s"/>
      <c r="AV423" t="s"/>
      <c r="AW423" t="s"/>
      <c r="AX423" t="s"/>
      <c r="AY423" t="n">
        <v>3995626</v>
      </c>
      <c r="AZ423" t="s">
        <v>558</v>
      </c>
      <c r="BA423" t="s"/>
      <c r="BB423" t="n">
        <v>170015</v>
      </c>
      <c r="BC423" t="n">
        <v>44.500982</v>
      </c>
      <c r="BD423" t="n">
        <v>44.500982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604</v>
      </c>
      <c r="F424" t="s"/>
      <c r="G424" t="s">
        <v>74</v>
      </c>
      <c r="H424" t="s">
        <v>75</v>
      </c>
      <c r="I424" t="s"/>
      <c r="J424" t="s">
        <v>76</v>
      </c>
      <c r="K424" t="n">
        <v>105</v>
      </c>
      <c r="L424" t="s">
        <v>77</v>
      </c>
      <c r="M424" t="s"/>
      <c r="N424" t="s">
        <v>178</v>
      </c>
      <c r="O424" t="s">
        <v>79</v>
      </c>
      <c r="P424" t="s">
        <v>604</v>
      </c>
      <c r="Q424" t="s"/>
      <c r="R424" t="s">
        <v>189</v>
      </c>
      <c r="S424" t="s">
        <v>574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HYPERLINK("https://hotel-media.eclerx.com/savepage/tk_15468562031425486_sr_364.html","info")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19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68109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604</v>
      </c>
      <c r="F425" t="s"/>
      <c r="G425" t="s">
        <v>74</v>
      </c>
      <c r="H425" t="s">
        <v>75</v>
      </c>
      <c r="I425" t="s"/>
      <c r="J425" t="s">
        <v>76</v>
      </c>
      <c r="K425" t="n">
        <v>119</v>
      </c>
      <c r="L425" t="s">
        <v>77</v>
      </c>
      <c r="M425" t="s"/>
      <c r="N425" t="s">
        <v>178</v>
      </c>
      <c r="O425" t="s">
        <v>79</v>
      </c>
      <c r="P425" t="s">
        <v>604</v>
      </c>
      <c r="Q425" t="s"/>
      <c r="R425" t="s">
        <v>189</v>
      </c>
      <c r="S425" t="s">
        <v>414</v>
      </c>
      <c r="T425" t="s">
        <v>82</v>
      </c>
      <c r="U425" t="s">
        <v>83</v>
      </c>
      <c r="V425" t="s">
        <v>84</v>
      </c>
      <c r="W425" t="s">
        <v>146</v>
      </c>
      <c r="X425" t="s"/>
      <c r="Y425" t="s">
        <v>86</v>
      </c>
      <c r="Z425">
        <f>HYPERLINK("https://hotel-media.eclerx.com/savepage/tk_15468562031425486_sr_364.html","info")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19</v>
      </c>
      <c r="AQ425" t="s">
        <v>89</v>
      </c>
      <c r="AR425" t="s">
        <v>90</v>
      </c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68109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604</v>
      </c>
      <c r="F426" t="s"/>
      <c r="G426" t="s">
        <v>74</v>
      </c>
      <c r="H426" t="s">
        <v>75</v>
      </c>
      <c r="I426" t="s"/>
      <c r="J426" t="s">
        <v>76</v>
      </c>
      <c r="K426" t="n">
        <v>119</v>
      </c>
      <c r="L426" t="s">
        <v>77</v>
      </c>
      <c r="M426" t="s"/>
      <c r="N426" t="s">
        <v>178</v>
      </c>
      <c r="O426" t="s">
        <v>79</v>
      </c>
      <c r="P426" t="s">
        <v>604</v>
      </c>
      <c r="Q426" t="s"/>
      <c r="R426" t="s">
        <v>189</v>
      </c>
      <c r="S426" t="s">
        <v>414</v>
      </c>
      <c r="T426" t="s">
        <v>82</v>
      </c>
      <c r="U426" t="s">
        <v>83</v>
      </c>
      <c r="V426" t="s">
        <v>84</v>
      </c>
      <c r="W426" t="s">
        <v>146</v>
      </c>
      <c r="X426" t="s"/>
      <c r="Y426" t="s">
        <v>86</v>
      </c>
      <c r="Z426">
        <f>HYPERLINK("https://hotel-media.eclerx.com/savepage/tk_15468562031425486_sr_364.html","info")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19</v>
      </c>
      <c r="AQ426" t="s">
        <v>89</v>
      </c>
      <c r="AR426" t="s">
        <v>90</v>
      </c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68109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604</v>
      </c>
      <c r="F427" t="s"/>
      <c r="G427" t="s">
        <v>74</v>
      </c>
      <c r="H427" t="s">
        <v>75</v>
      </c>
      <c r="I427" t="s"/>
      <c r="J427" t="s">
        <v>76</v>
      </c>
      <c r="K427" t="n">
        <v>126</v>
      </c>
      <c r="L427" t="s">
        <v>77</v>
      </c>
      <c r="M427" t="s"/>
      <c r="N427" t="s">
        <v>178</v>
      </c>
      <c r="O427" t="s">
        <v>79</v>
      </c>
      <c r="P427" t="s">
        <v>604</v>
      </c>
      <c r="Q427" t="s"/>
      <c r="R427" t="s">
        <v>189</v>
      </c>
      <c r="S427" t="s">
        <v>598</v>
      </c>
      <c r="T427" t="s">
        <v>82</v>
      </c>
      <c r="U427" t="s">
        <v>83</v>
      </c>
      <c r="V427" t="s">
        <v>84</v>
      </c>
      <c r="W427" t="s">
        <v>146</v>
      </c>
      <c r="X427" t="s"/>
      <c r="Y427" t="s">
        <v>86</v>
      </c>
      <c r="Z427">
        <f>HYPERLINK("https://hotel-media.eclerx.com/savepage/tk_15468562031425486_sr_364.html","info")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19</v>
      </c>
      <c r="AQ427" t="s">
        <v>89</v>
      </c>
      <c r="AR427" t="s">
        <v>90</v>
      </c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68109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604</v>
      </c>
      <c r="F428" t="s"/>
      <c r="G428" t="s">
        <v>74</v>
      </c>
      <c r="H428" t="s">
        <v>75</v>
      </c>
      <c r="I428" t="s"/>
      <c r="J428" t="s">
        <v>76</v>
      </c>
      <c r="K428" t="n">
        <v>126</v>
      </c>
      <c r="L428" t="s">
        <v>77</v>
      </c>
      <c r="M428" t="s"/>
      <c r="N428" t="s">
        <v>178</v>
      </c>
      <c r="O428" t="s">
        <v>79</v>
      </c>
      <c r="P428" t="s">
        <v>604</v>
      </c>
      <c r="Q428" t="s"/>
      <c r="R428" t="s">
        <v>189</v>
      </c>
      <c r="S428" t="s">
        <v>598</v>
      </c>
      <c r="T428" t="s">
        <v>82</v>
      </c>
      <c r="U428" t="s">
        <v>83</v>
      </c>
      <c r="V428" t="s">
        <v>84</v>
      </c>
      <c r="W428" t="s">
        <v>146</v>
      </c>
      <c r="X428" t="s"/>
      <c r="Y428" t="s">
        <v>86</v>
      </c>
      <c r="Z428">
        <f>HYPERLINK("https://hotel-media.eclerx.com/savepage/tk_15468562031425486_sr_364.html","info")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19</v>
      </c>
      <c r="AQ428" t="s">
        <v>89</v>
      </c>
      <c r="AR428" t="s">
        <v>90</v>
      </c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68109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605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71</v>
      </c>
      <c r="L429" t="s">
        <v>77</v>
      </c>
      <c r="M429" t="s"/>
      <c r="N429" t="s">
        <v>250</v>
      </c>
      <c r="O429" t="s">
        <v>79</v>
      </c>
      <c r="P429" t="s">
        <v>605</v>
      </c>
      <c r="Q429" t="s"/>
      <c r="R429" t="s">
        <v>80</v>
      </c>
      <c r="S429" t="s">
        <v>142</v>
      </c>
      <c r="T429" t="s">
        <v>82</v>
      </c>
      <c r="U429" t="s">
        <v>83</v>
      </c>
      <c r="V429" t="s">
        <v>84</v>
      </c>
      <c r="W429" t="s">
        <v>146</v>
      </c>
      <c r="X429" t="s"/>
      <c r="Y429" t="s">
        <v>86</v>
      </c>
      <c r="Z429">
        <f>HYPERLINK("https://hotel-media.eclerx.com/savepage/tk_1546856332085149_sr_364.html","info")</f>
        <v/>
      </c>
      <c r="AA429" t="n">
        <v>-6021313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83</v>
      </c>
      <c r="AQ429" t="s">
        <v>89</v>
      </c>
      <c r="AR429" t="s">
        <v>90</v>
      </c>
      <c r="AS429" t="s"/>
      <c r="AT429" t="s">
        <v>91</v>
      </c>
      <c r="AU429" t="s"/>
      <c r="AV429" t="s"/>
      <c r="AW429" t="s"/>
      <c r="AX429" t="s"/>
      <c r="AY429" t="n">
        <v>6021313</v>
      </c>
      <c r="AZ429" t="s">
        <v>606</v>
      </c>
      <c r="BA429" t="s"/>
      <c r="BB429" t="n">
        <v>94418</v>
      </c>
      <c r="BC429" t="n">
        <v>44.062863907733</v>
      </c>
      <c r="BD429" t="n">
        <v>44.062863907733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607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186</v>
      </c>
      <c r="L430" t="s">
        <v>77</v>
      </c>
      <c r="M430" t="s"/>
      <c r="N430" t="s">
        <v>78</v>
      </c>
      <c r="O430" t="s">
        <v>79</v>
      </c>
      <c r="P430" t="s">
        <v>607</v>
      </c>
      <c r="Q430" t="s"/>
      <c r="R430" t="s">
        <v>80</v>
      </c>
      <c r="S430" t="s">
        <v>437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HYPERLINK("https://hotel-media.eclerx.com/savepage/tk_1546856231062469_sr_364.html","info")</f>
        <v/>
      </c>
      <c r="AA430" t="n">
        <v>-2606833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34</v>
      </c>
      <c r="AQ430" t="s">
        <v>89</v>
      </c>
      <c r="AR430" t="s">
        <v>90</v>
      </c>
      <c r="AS430" t="s"/>
      <c r="AT430" t="s">
        <v>91</v>
      </c>
      <c r="AU430" t="s"/>
      <c r="AV430" t="s"/>
      <c r="AW430" t="s"/>
      <c r="AX430" t="s"/>
      <c r="AY430" t="n">
        <v>2606833</v>
      </c>
      <c r="AZ430" t="s">
        <v>608</v>
      </c>
      <c r="BA430" t="s"/>
      <c r="BB430" t="n">
        <v>166105</v>
      </c>
      <c r="BC430" t="n">
        <v>44.020663125552</v>
      </c>
      <c r="BD430" t="n">
        <v>44.020663125552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132</v>
      </c>
      <c r="D431" t="n">
        <v>2</v>
      </c>
      <c r="E431" t="s">
        <v>609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73</v>
      </c>
      <c r="L431" t="s">
        <v>77</v>
      </c>
      <c r="M431" t="s"/>
      <c r="N431" t="s">
        <v>178</v>
      </c>
      <c r="O431" t="s">
        <v>79</v>
      </c>
      <c r="P431" t="s">
        <v>609</v>
      </c>
      <c r="Q431" t="s"/>
      <c r="R431" t="s">
        <v>102</v>
      </c>
      <c r="S431" t="s">
        <v>556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HYPERLINK("https://hotel-media.eclerx.com/savepage/tk_1546856269341606_sr_362.html","info")</f>
        <v/>
      </c>
      <c r="AA431" t="n">
        <v>-7192946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57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7192946</v>
      </c>
      <c r="AZ431" t="s">
        <v>610</v>
      </c>
      <c r="BA431" t="s"/>
      <c r="BB431" t="n">
        <v>9370</v>
      </c>
      <c r="BC431" t="n">
        <v>44.070239509469</v>
      </c>
      <c r="BD431" t="n">
        <v>44.070239509469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132</v>
      </c>
      <c r="D432" t="n">
        <v>2</v>
      </c>
      <c r="E432" t="s">
        <v>609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131</v>
      </c>
      <c r="L432" t="s">
        <v>77</v>
      </c>
      <c r="M432" t="s"/>
      <c r="N432" t="s">
        <v>178</v>
      </c>
      <c r="O432" t="s">
        <v>79</v>
      </c>
      <c r="P432" t="s">
        <v>609</v>
      </c>
      <c r="Q432" t="s"/>
      <c r="R432" t="s">
        <v>102</v>
      </c>
      <c r="S432" t="s">
        <v>343</v>
      </c>
      <c r="T432" t="s">
        <v>82</v>
      </c>
      <c r="U432" t="s">
        <v>83</v>
      </c>
      <c r="V432" t="s">
        <v>84</v>
      </c>
      <c r="W432" t="s">
        <v>110</v>
      </c>
      <c r="X432" t="s"/>
      <c r="Y432" t="s">
        <v>86</v>
      </c>
      <c r="Z432">
        <f>HYPERLINK("https://hotel-media.eclerx.com/savepage/tk_1546856269341606_sr_362.html","info")</f>
        <v/>
      </c>
      <c r="AA432" t="n">
        <v>-7192946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57</v>
      </c>
      <c r="AQ432" t="s">
        <v>89</v>
      </c>
      <c r="AR432" t="s">
        <v>90</v>
      </c>
      <c r="AS432" t="s"/>
      <c r="AT432" t="s">
        <v>91</v>
      </c>
      <c r="AU432" t="s"/>
      <c r="AV432" t="s"/>
      <c r="AW432" t="s"/>
      <c r="AX432" t="s"/>
      <c r="AY432" t="n">
        <v>7192946</v>
      </c>
      <c r="AZ432" t="s">
        <v>610</v>
      </c>
      <c r="BA432" t="s"/>
      <c r="BB432" t="n">
        <v>9370</v>
      </c>
      <c r="BC432" t="n">
        <v>44.070239509469</v>
      </c>
      <c r="BD432" t="n">
        <v>44.070239509469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132</v>
      </c>
      <c r="D433" t="n">
        <v>2</v>
      </c>
      <c r="E433" t="s">
        <v>609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187</v>
      </c>
      <c r="L433" t="s">
        <v>77</v>
      </c>
      <c r="M433" t="s"/>
      <c r="N433" t="s">
        <v>178</v>
      </c>
      <c r="O433" t="s">
        <v>79</v>
      </c>
      <c r="P433" t="s">
        <v>609</v>
      </c>
      <c r="Q433" t="s"/>
      <c r="R433" t="s">
        <v>102</v>
      </c>
      <c r="S433" t="s">
        <v>193</v>
      </c>
      <c r="T433" t="s">
        <v>82</v>
      </c>
      <c r="U433" t="s">
        <v>83</v>
      </c>
      <c r="V433" t="s">
        <v>84</v>
      </c>
      <c r="W433" t="s">
        <v>115</v>
      </c>
      <c r="X433" t="s"/>
      <c r="Y433" t="s">
        <v>86</v>
      </c>
      <c r="Z433">
        <f>HYPERLINK("https://hotel-media.eclerx.com/savepage/tk_1546856269341606_sr_362.html","info")</f>
        <v/>
      </c>
      <c r="AA433" t="n">
        <v>-7192946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57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7192946</v>
      </c>
      <c r="AZ433" t="s">
        <v>610</v>
      </c>
      <c r="BA433" t="s"/>
      <c r="BB433" t="n">
        <v>9370</v>
      </c>
      <c r="BC433" t="n">
        <v>44.070239509469</v>
      </c>
      <c r="BD433" t="n">
        <v>44.070239509469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257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102</v>
      </c>
      <c r="L434" t="s">
        <v>77</v>
      </c>
      <c r="M434" t="s"/>
      <c r="N434" t="s">
        <v>78</v>
      </c>
      <c r="O434" t="s">
        <v>79</v>
      </c>
      <c r="P434" t="s">
        <v>257</v>
      </c>
      <c r="Q434" t="s"/>
      <c r="R434" t="s">
        <v>102</v>
      </c>
      <c r="S434" t="s">
        <v>532</v>
      </c>
      <c r="T434" t="s">
        <v>82</v>
      </c>
      <c r="U434" t="s">
        <v>83</v>
      </c>
      <c r="V434" t="s">
        <v>84</v>
      </c>
      <c r="W434" t="s">
        <v>146</v>
      </c>
      <c r="X434" t="s"/>
      <c r="Y434" t="s">
        <v>86</v>
      </c>
      <c r="Z434">
        <f>HYPERLINK("https://hotel-media.eclerx.com/savepage/tk_15468565825259807_sr_364.html","info")</f>
        <v/>
      </c>
      <c r="AA434" t="n">
        <v>-7287451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188</v>
      </c>
      <c r="AQ434" t="s">
        <v>89</v>
      </c>
      <c r="AR434" t="s">
        <v>90</v>
      </c>
      <c r="AS434" t="s"/>
      <c r="AT434" t="s">
        <v>91</v>
      </c>
      <c r="AU434" t="s"/>
      <c r="AV434" t="s"/>
      <c r="AW434" t="s"/>
      <c r="AX434" t="s"/>
      <c r="AY434" t="n">
        <v>7287451</v>
      </c>
      <c r="AZ434" t="s">
        <v>258</v>
      </c>
      <c r="BA434" t="s"/>
      <c r="BB434" t="n">
        <v>110662</v>
      </c>
      <c r="BC434" t="n">
        <v>43.615059768262</v>
      </c>
      <c r="BD434" t="n">
        <v>43.615059768262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153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257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128</v>
      </c>
      <c r="L435" t="s">
        <v>77</v>
      </c>
      <c r="M435" t="s"/>
      <c r="N435" t="s">
        <v>78</v>
      </c>
      <c r="O435" t="s">
        <v>79</v>
      </c>
      <c r="P435" t="s">
        <v>257</v>
      </c>
      <c r="Q435" t="s"/>
      <c r="R435" t="s">
        <v>102</v>
      </c>
      <c r="S435" t="s">
        <v>323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HYPERLINK("https://hotel-media.eclerx.com/savepage/tk_15468565825259807_sr_364.html","info")</f>
        <v/>
      </c>
      <c r="AA435" t="n">
        <v>-7287451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188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7287451</v>
      </c>
      <c r="AZ435" t="s">
        <v>258</v>
      </c>
      <c r="BA435" t="s"/>
      <c r="BB435" t="n">
        <v>110662</v>
      </c>
      <c r="BC435" t="n">
        <v>43.615059768262</v>
      </c>
      <c r="BD435" t="n">
        <v>43.615059768262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153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257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188</v>
      </c>
      <c r="L436" t="s">
        <v>77</v>
      </c>
      <c r="M436" t="s"/>
      <c r="N436" t="s">
        <v>262</v>
      </c>
      <c r="O436" t="s">
        <v>79</v>
      </c>
      <c r="P436" t="s">
        <v>257</v>
      </c>
      <c r="Q436" t="s"/>
      <c r="R436" t="s">
        <v>102</v>
      </c>
      <c r="S436" t="s">
        <v>292</v>
      </c>
      <c r="T436" t="s">
        <v>82</v>
      </c>
      <c r="U436" t="s">
        <v>83</v>
      </c>
      <c r="V436" t="s">
        <v>84</v>
      </c>
      <c r="W436" t="s">
        <v>146</v>
      </c>
      <c r="X436" t="s"/>
      <c r="Y436" t="s">
        <v>86</v>
      </c>
      <c r="Z436">
        <f>HYPERLINK("https://hotel-media.eclerx.com/savepage/tk_15468565825259807_sr_364.html","info")</f>
        <v/>
      </c>
      <c r="AA436" t="n">
        <v>-7287451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188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7287451</v>
      </c>
      <c r="AZ436" t="s">
        <v>258</v>
      </c>
      <c r="BA436" t="s"/>
      <c r="BB436" t="n">
        <v>110662</v>
      </c>
      <c r="BC436" t="n">
        <v>43.615059768262</v>
      </c>
      <c r="BD436" t="n">
        <v>43.615059768262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153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257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253</v>
      </c>
      <c r="L437" t="s">
        <v>77</v>
      </c>
      <c r="M437" t="s"/>
      <c r="N437" t="s">
        <v>262</v>
      </c>
      <c r="O437" t="s">
        <v>79</v>
      </c>
      <c r="P437" t="s">
        <v>257</v>
      </c>
      <c r="Q437" t="s"/>
      <c r="R437" t="s">
        <v>102</v>
      </c>
      <c r="S437" t="s">
        <v>611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HYPERLINK("https://hotel-media.eclerx.com/savepage/tk_15468565825259807_sr_364.html","info")</f>
        <v/>
      </c>
      <c r="AA437" t="n">
        <v>-7287451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188</v>
      </c>
      <c r="AQ437" t="s">
        <v>89</v>
      </c>
      <c r="AR437" t="s">
        <v>90</v>
      </c>
      <c r="AS437" t="s"/>
      <c r="AT437" t="s">
        <v>91</v>
      </c>
      <c r="AU437" t="s"/>
      <c r="AV437" t="s"/>
      <c r="AW437" t="s"/>
      <c r="AX437" t="s"/>
      <c r="AY437" t="n">
        <v>7287451</v>
      </c>
      <c r="AZ437" t="s">
        <v>258</v>
      </c>
      <c r="BA437" t="s"/>
      <c r="BB437" t="n">
        <v>110662</v>
      </c>
      <c r="BC437" t="n">
        <v>43.615059768262</v>
      </c>
      <c r="BD437" t="n">
        <v>43.615059768262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153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612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80</v>
      </c>
      <c r="L438" t="s">
        <v>77</v>
      </c>
      <c r="M438" t="s"/>
      <c r="N438" t="s">
        <v>124</v>
      </c>
      <c r="O438" t="s">
        <v>79</v>
      </c>
      <c r="P438" t="s">
        <v>612</v>
      </c>
      <c r="Q438" t="s"/>
      <c r="R438" t="s">
        <v>102</v>
      </c>
      <c r="S438" t="s">
        <v>569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HYPERLINK("https://hotel-media.eclerx.com/savepage/tk_15468562392290335_sr_364.html","info")</f>
        <v/>
      </c>
      <c r="AA438" t="n">
        <v>-10087332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38</v>
      </c>
      <c r="AQ438" t="s">
        <v>89</v>
      </c>
      <c r="AR438" t="s">
        <v>90</v>
      </c>
      <c r="AS438" t="s"/>
      <c r="AT438" t="s">
        <v>91</v>
      </c>
      <c r="AU438" t="s"/>
      <c r="AV438" t="s"/>
      <c r="AW438" t="s"/>
      <c r="AX438" t="s"/>
      <c r="AY438" t="n">
        <v>10087332</v>
      </c>
      <c r="AZ438" t="s">
        <v>583</v>
      </c>
      <c r="BA438" t="s"/>
      <c r="BB438" t="n">
        <v>119737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612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82</v>
      </c>
      <c r="L439" t="s">
        <v>77</v>
      </c>
      <c r="M439" t="s"/>
      <c r="N439" t="s">
        <v>124</v>
      </c>
      <c r="O439" t="s">
        <v>79</v>
      </c>
      <c r="P439" t="s">
        <v>612</v>
      </c>
      <c r="Q439" t="s"/>
      <c r="R439" t="s">
        <v>102</v>
      </c>
      <c r="S439" t="s">
        <v>336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HYPERLINK("https://hotel-media.eclerx.com/savepage/tk_15468562392290335_sr_364.html","info")</f>
        <v/>
      </c>
      <c r="AA439" t="n">
        <v>-10087332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38</v>
      </c>
      <c r="AQ439" t="s">
        <v>89</v>
      </c>
      <c r="AR439" t="s">
        <v>90</v>
      </c>
      <c r="AS439" t="s"/>
      <c r="AT439" t="s">
        <v>91</v>
      </c>
      <c r="AU439" t="s"/>
      <c r="AV439" t="s"/>
      <c r="AW439" t="s"/>
      <c r="AX439" t="s"/>
      <c r="AY439" t="n">
        <v>10087332</v>
      </c>
      <c r="AZ439" t="s">
        <v>583</v>
      </c>
      <c r="BA439" t="s"/>
      <c r="BB439" t="n">
        <v>119737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612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82</v>
      </c>
      <c r="L440" t="s">
        <v>77</v>
      </c>
      <c r="M440" t="s"/>
      <c r="N440" t="s">
        <v>124</v>
      </c>
      <c r="O440" t="s">
        <v>79</v>
      </c>
      <c r="P440" t="s">
        <v>612</v>
      </c>
      <c r="Q440" t="s"/>
      <c r="R440" t="s">
        <v>102</v>
      </c>
      <c r="S440" t="s">
        <v>336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HYPERLINK("https://hotel-media.eclerx.com/savepage/tk_15468562392290335_sr_364.html","info")</f>
        <v/>
      </c>
      <c r="AA440" t="n">
        <v>-10087332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38</v>
      </c>
      <c r="AQ440" t="s">
        <v>89</v>
      </c>
      <c r="AR440" t="s">
        <v>90</v>
      </c>
      <c r="AS440" t="s"/>
      <c r="AT440" t="s">
        <v>91</v>
      </c>
      <c r="AU440" t="s"/>
      <c r="AV440" t="s"/>
      <c r="AW440" t="s"/>
      <c r="AX440" t="s"/>
      <c r="AY440" t="n">
        <v>10087332</v>
      </c>
      <c r="AZ440" t="s">
        <v>583</v>
      </c>
      <c r="BA440" t="s"/>
      <c r="BB440" t="n">
        <v>119737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612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88</v>
      </c>
      <c r="L441" t="s">
        <v>77</v>
      </c>
      <c r="M441" t="s"/>
      <c r="N441" t="s">
        <v>124</v>
      </c>
      <c r="O441" t="s">
        <v>79</v>
      </c>
      <c r="P441" t="s">
        <v>612</v>
      </c>
      <c r="Q441" t="s"/>
      <c r="R441" t="s">
        <v>102</v>
      </c>
      <c r="S441" t="s">
        <v>151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HYPERLINK("https://hotel-media.eclerx.com/savepage/tk_15468562392290335_sr_364.html","info")</f>
        <v/>
      </c>
      <c r="AA441" t="n">
        <v>-10087332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38</v>
      </c>
      <c r="AQ441" t="s">
        <v>89</v>
      </c>
      <c r="AR441" t="s">
        <v>90</v>
      </c>
      <c r="AS441" t="s"/>
      <c r="AT441" t="s">
        <v>91</v>
      </c>
      <c r="AU441" t="s"/>
      <c r="AV441" t="s"/>
      <c r="AW441" t="s"/>
      <c r="AX441" t="s"/>
      <c r="AY441" t="n">
        <v>10087332</v>
      </c>
      <c r="AZ441" t="s">
        <v>583</v>
      </c>
      <c r="BA441" t="s"/>
      <c r="BB441" t="n">
        <v>119737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612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88</v>
      </c>
      <c r="L442" t="s">
        <v>77</v>
      </c>
      <c r="M442" t="s"/>
      <c r="N442" t="s">
        <v>124</v>
      </c>
      <c r="O442" t="s">
        <v>79</v>
      </c>
      <c r="P442" t="s">
        <v>612</v>
      </c>
      <c r="Q442" t="s"/>
      <c r="R442" t="s">
        <v>102</v>
      </c>
      <c r="S442" t="s">
        <v>151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HYPERLINK("https://hotel-media.eclerx.com/savepage/tk_15468562392290335_sr_364.html","info")</f>
        <v/>
      </c>
      <c r="AA442" t="n">
        <v>-10087332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38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10087332</v>
      </c>
      <c r="AZ442" t="s">
        <v>583</v>
      </c>
      <c r="BA442" t="s"/>
      <c r="BB442" t="n">
        <v>119737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612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103</v>
      </c>
      <c r="L443" t="s">
        <v>77</v>
      </c>
      <c r="M443" t="s"/>
      <c r="N443" t="s">
        <v>613</v>
      </c>
      <c r="O443" t="s">
        <v>79</v>
      </c>
      <c r="P443" t="s">
        <v>612</v>
      </c>
      <c r="Q443" t="s"/>
      <c r="R443" t="s">
        <v>102</v>
      </c>
      <c r="S443" t="s">
        <v>321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HYPERLINK("https://hotel-media.eclerx.com/savepage/tk_15468562392290335_sr_364.html","info")</f>
        <v/>
      </c>
      <c r="AA443" t="n">
        <v>-10087332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38</v>
      </c>
      <c r="AQ443" t="s">
        <v>89</v>
      </c>
      <c r="AR443" t="s">
        <v>90</v>
      </c>
      <c r="AS443" t="s"/>
      <c r="AT443" t="s">
        <v>91</v>
      </c>
      <c r="AU443" t="s"/>
      <c r="AV443" t="s"/>
      <c r="AW443" t="s"/>
      <c r="AX443" t="s"/>
      <c r="AY443" t="n">
        <v>10087332</v>
      </c>
      <c r="AZ443" t="s">
        <v>583</v>
      </c>
      <c r="BA443" t="s"/>
      <c r="BB443" t="n">
        <v>119737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132</v>
      </c>
      <c r="D444" t="n">
        <v>2</v>
      </c>
      <c r="E444" t="s">
        <v>612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106</v>
      </c>
      <c r="L444" t="s">
        <v>77</v>
      </c>
      <c r="M444" t="s"/>
      <c r="N444" t="s">
        <v>124</v>
      </c>
      <c r="O444" t="s">
        <v>79</v>
      </c>
      <c r="P444" t="s">
        <v>612</v>
      </c>
      <c r="Q444" t="s"/>
      <c r="R444" t="s">
        <v>102</v>
      </c>
      <c r="S444" t="s">
        <v>256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HYPERLINK("https://hotel-media.eclerx.com/savepage/tk_15468562072677097_sr_362.html","info")</f>
        <v/>
      </c>
      <c r="AA444" t="n">
        <v>-10087332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26</v>
      </c>
      <c r="AQ444" t="s">
        <v>89</v>
      </c>
      <c r="AR444" t="s">
        <v>90</v>
      </c>
      <c r="AS444" t="s"/>
      <c r="AT444" t="s">
        <v>91</v>
      </c>
      <c r="AU444" t="s"/>
      <c r="AV444" t="s"/>
      <c r="AW444" t="s"/>
      <c r="AX444" t="s"/>
      <c r="AY444" t="n">
        <v>10087332</v>
      </c>
      <c r="AZ444" t="s">
        <v>583</v>
      </c>
      <c r="BA444" t="s"/>
      <c r="BB444" t="n">
        <v>119737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132</v>
      </c>
      <c r="D445" t="n">
        <v>2</v>
      </c>
      <c r="E445" t="s">
        <v>612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106</v>
      </c>
      <c r="L445" t="s">
        <v>77</v>
      </c>
      <c r="M445" t="s"/>
      <c r="N445" t="s">
        <v>124</v>
      </c>
      <c r="O445" t="s">
        <v>79</v>
      </c>
      <c r="P445" t="s">
        <v>612</v>
      </c>
      <c r="Q445" t="s"/>
      <c r="R445" t="s">
        <v>102</v>
      </c>
      <c r="S445" t="s">
        <v>256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HYPERLINK("https://hotel-media.eclerx.com/savepage/tk_15468562072677097_sr_362.html","info")</f>
        <v/>
      </c>
      <c r="AA445" t="n">
        <v>-10087332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26</v>
      </c>
      <c r="AQ445" t="s">
        <v>89</v>
      </c>
      <c r="AR445" t="s">
        <v>90</v>
      </c>
      <c r="AS445" t="s"/>
      <c r="AT445" t="s">
        <v>91</v>
      </c>
      <c r="AU445" t="s"/>
      <c r="AV445" t="s"/>
      <c r="AW445" t="s"/>
      <c r="AX445" t="s"/>
      <c r="AY445" t="n">
        <v>10087332</v>
      </c>
      <c r="AZ445" t="s">
        <v>583</v>
      </c>
      <c r="BA445" t="s"/>
      <c r="BB445" t="n">
        <v>119737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132</v>
      </c>
      <c r="D446" t="n">
        <v>2</v>
      </c>
      <c r="E446" t="s">
        <v>614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110</v>
      </c>
      <c r="L446" t="s">
        <v>77</v>
      </c>
      <c r="M446" t="s"/>
      <c r="N446" t="s">
        <v>138</v>
      </c>
      <c r="O446" t="s">
        <v>79</v>
      </c>
      <c r="P446" t="s">
        <v>614</v>
      </c>
      <c r="Q446" t="s"/>
      <c r="R446" t="s">
        <v>102</v>
      </c>
      <c r="S446" t="s">
        <v>397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HYPERLINK("https://hotel-media.eclerx.com/savepage/tk_1546856405345172_sr_362.html","info")</f>
        <v/>
      </c>
      <c r="AA446" t="n">
        <v>-2449676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111</v>
      </c>
      <c r="AQ446" t="s">
        <v>89</v>
      </c>
      <c r="AR446" t="s">
        <v>140</v>
      </c>
      <c r="AS446" t="s"/>
      <c r="AT446" t="s">
        <v>91</v>
      </c>
      <c r="AU446" t="s"/>
      <c r="AV446" t="s"/>
      <c r="AW446" t="s"/>
      <c r="AX446" t="s"/>
      <c r="AY446" t="n">
        <v>2449676</v>
      </c>
      <c r="AZ446" t="s">
        <v>615</v>
      </c>
      <c r="BA446" t="s"/>
      <c r="BB446" t="n">
        <v>117938</v>
      </c>
      <c r="BC446" t="n">
        <v>44.436127</v>
      </c>
      <c r="BD446" t="n">
        <v>44.436127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616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79</v>
      </c>
      <c r="L447" t="s">
        <v>77</v>
      </c>
      <c r="M447" t="s"/>
      <c r="N447" t="s">
        <v>617</v>
      </c>
      <c r="O447" t="s">
        <v>79</v>
      </c>
      <c r="P447" t="s">
        <v>616</v>
      </c>
      <c r="Q447" t="s"/>
      <c r="R447" t="s">
        <v>102</v>
      </c>
      <c r="S447" t="s">
        <v>618</v>
      </c>
      <c r="T447" t="s">
        <v>82</v>
      </c>
      <c r="U447" t="s">
        <v>83</v>
      </c>
      <c r="V447" t="s">
        <v>84</v>
      </c>
      <c r="W447" t="s">
        <v>146</v>
      </c>
      <c r="X447" t="s"/>
      <c r="Y447" t="s">
        <v>86</v>
      </c>
      <c r="Z447">
        <f>HYPERLINK("https://hotel-media.eclerx.com/savepage/tk_15468565084687943_sr_364.html","info")</f>
        <v/>
      </c>
      <c r="AA447" t="n">
        <v>-3721228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149</v>
      </c>
      <c r="AQ447" t="s">
        <v>89</v>
      </c>
      <c r="AR447" t="s">
        <v>90</v>
      </c>
      <c r="AS447" t="s"/>
      <c r="AT447" t="s">
        <v>91</v>
      </c>
      <c r="AU447" t="s"/>
      <c r="AV447" t="s"/>
      <c r="AW447" t="s"/>
      <c r="AX447" t="s"/>
      <c r="AY447" t="n">
        <v>3721228</v>
      </c>
      <c r="AZ447" t="s">
        <v>619</v>
      </c>
      <c r="BA447" t="s"/>
      <c r="BB447" t="n">
        <v>94902</v>
      </c>
      <c r="BC447" t="n">
        <v>44.420218</v>
      </c>
      <c r="BD447" t="n">
        <v>44.420218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616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106</v>
      </c>
      <c r="L448" t="s">
        <v>77</v>
      </c>
      <c r="M448" t="s"/>
      <c r="N448" t="s">
        <v>620</v>
      </c>
      <c r="O448" t="s">
        <v>79</v>
      </c>
      <c r="P448" t="s">
        <v>616</v>
      </c>
      <c r="Q448" t="s"/>
      <c r="R448" t="s">
        <v>102</v>
      </c>
      <c r="S448" t="s">
        <v>256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HYPERLINK("https://hotel-media.eclerx.com/savepage/tk_15468565084687943_sr_364.html","info")</f>
        <v/>
      </c>
      <c r="AA448" t="n">
        <v>-3721228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149</v>
      </c>
      <c r="AQ448" t="s">
        <v>89</v>
      </c>
      <c r="AR448" t="s">
        <v>90</v>
      </c>
      <c r="AS448" t="s"/>
      <c r="AT448" t="s">
        <v>91</v>
      </c>
      <c r="AU448" t="s"/>
      <c r="AV448" t="s"/>
      <c r="AW448" t="s"/>
      <c r="AX448" t="s"/>
      <c r="AY448" t="n">
        <v>3721228</v>
      </c>
      <c r="AZ448" t="s">
        <v>619</v>
      </c>
      <c r="BA448" t="s"/>
      <c r="BB448" t="n">
        <v>94902</v>
      </c>
      <c r="BC448" t="n">
        <v>44.420218</v>
      </c>
      <c r="BD448" t="n">
        <v>44.420218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616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132</v>
      </c>
      <c r="L449" t="s">
        <v>77</v>
      </c>
      <c r="M449" t="s"/>
      <c r="N449" t="s">
        <v>621</v>
      </c>
      <c r="O449" t="s">
        <v>79</v>
      </c>
      <c r="P449" t="s">
        <v>616</v>
      </c>
      <c r="Q449" t="s"/>
      <c r="R449" t="s">
        <v>102</v>
      </c>
      <c r="S449" t="s">
        <v>395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HYPERLINK("https://hotel-media.eclerx.com/savepage/tk_15468565084687943_sr_364.html","info")</f>
        <v/>
      </c>
      <c r="AA449" t="n">
        <v>-3721228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149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3721228</v>
      </c>
      <c r="AZ449" t="s">
        <v>619</v>
      </c>
      <c r="BA449" t="s"/>
      <c r="BB449" t="n">
        <v>94902</v>
      </c>
      <c r="BC449" t="n">
        <v>44.420218</v>
      </c>
      <c r="BD449" t="n">
        <v>44.420218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616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611</v>
      </c>
      <c r="L450" t="s">
        <v>77</v>
      </c>
      <c r="M450" t="s"/>
      <c r="N450" t="s">
        <v>620</v>
      </c>
      <c r="O450" t="s">
        <v>79</v>
      </c>
      <c r="P450" t="s">
        <v>616</v>
      </c>
      <c r="Q450" t="s"/>
      <c r="R450" t="s">
        <v>102</v>
      </c>
      <c r="S450" t="s">
        <v>622</v>
      </c>
      <c r="T450" t="s">
        <v>82</v>
      </c>
      <c r="U450" t="s">
        <v>83</v>
      </c>
      <c r="V450" t="s">
        <v>84</v>
      </c>
      <c r="W450" t="s">
        <v>146</v>
      </c>
      <c r="X450" t="s"/>
      <c r="Y450" t="s">
        <v>86</v>
      </c>
      <c r="Z450">
        <f>HYPERLINK("https://hotel-media.eclerx.com/savepage/tk_15468565084687943_sr_364.html","info")</f>
        <v/>
      </c>
      <c r="AA450" t="n">
        <v>-3721228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149</v>
      </c>
      <c r="AQ450" t="s">
        <v>89</v>
      </c>
      <c r="AR450" t="s">
        <v>90</v>
      </c>
      <c r="AS450" t="s"/>
      <c r="AT450" t="s">
        <v>91</v>
      </c>
      <c r="AU450" t="s"/>
      <c r="AV450" t="s"/>
      <c r="AW450" t="s"/>
      <c r="AX450" t="s"/>
      <c r="AY450" t="n">
        <v>3721228</v>
      </c>
      <c r="AZ450" t="s">
        <v>619</v>
      </c>
      <c r="BA450" t="s"/>
      <c r="BB450" t="n">
        <v>94902</v>
      </c>
      <c r="BC450" t="n">
        <v>44.420218</v>
      </c>
      <c r="BD450" t="n">
        <v>44.420218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616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611</v>
      </c>
      <c r="L451" t="s">
        <v>77</v>
      </c>
      <c r="M451" t="s"/>
      <c r="N451" t="s">
        <v>621</v>
      </c>
      <c r="O451" t="s">
        <v>79</v>
      </c>
      <c r="P451" t="s">
        <v>616</v>
      </c>
      <c r="Q451" t="s"/>
      <c r="R451" t="s">
        <v>102</v>
      </c>
      <c r="S451" t="s">
        <v>622</v>
      </c>
      <c r="T451" t="s">
        <v>82</v>
      </c>
      <c r="U451" t="s">
        <v>83</v>
      </c>
      <c r="V451" t="s">
        <v>84</v>
      </c>
      <c r="W451" t="s">
        <v>146</v>
      </c>
      <c r="X451" t="s"/>
      <c r="Y451" t="s">
        <v>86</v>
      </c>
      <c r="Z451">
        <f>HYPERLINK("https://hotel-media.eclerx.com/savepage/tk_15468565084687943_sr_364.html","info")</f>
        <v/>
      </c>
      <c r="AA451" t="n">
        <v>-3721228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149</v>
      </c>
      <c r="AQ451" t="s">
        <v>89</v>
      </c>
      <c r="AR451" t="s">
        <v>90</v>
      </c>
      <c r="AS451" t="s"/>
      <c r="AT451" t="s">
        <v>91</v>
      </c>
      <c r="AU451" t="s"/>
      <c r="AV451" t="s"/>
      <c r="AW451" t="s"/>
      <c r="AX451" t="s"/>
      <c r="AY451" t="n">
        <v>3721228</v>
      </c>
      <c r="AZ451" t="s">
        <v>619</v>
      </c>
      <c r="BA451" t="s"/>
      <c r="BB451" t="n">
        <v>94902</v>
      </c>
      <c r="BC451" t="n">
        <v>44.420218</v>
      </c>
      <c r="BD451" t="n">
        <v>44.420218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616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611</v>
      </c>
      <c r="L452" t="s">
        <v>77</v>
      </c>
      <c r="M452" t="s"/>
      <c r="N452" t="s">
        <v>617</v>
      </c>
      <c r="O452" t="s">
        <v>79</v>
      </c>
      <c r="P452" t="s">
        <v>616</v>
      </c>
      <c r="Q452" t="s"/>
      <c r="R452" t="s">
        <v>102</v>
      </c>
      <c r="S452" t="s">
        <v>622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HYPERLINK("https://hotel-media.eclerx.com/savepage/tk_15468565084687943_sr_364.html","info")</f>
        <v/>
      </c>
      <c r="AA452" t="n">
        <v>-3721228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149</v>
      </c>
      <c r="AQ452" t="s">
        <v>89</v>
      </c>
      <c r="AR452" t="s">
        <v>90</v>
      </c>
      <c r="AS452" t="s"/>
      <c r="AT452" t="s">
        <v>91</v>
      </c>
      <c r="AU452" t="s"/>
      <c r="AV452" t="s"/>
      <c r="AW452" t="s"/>
      <c r="AX452" t="s"/>
      <c r="AY452" t="n">
        <v>3721228</v>
      </c>
      <c r="AZ452" t="s">
        <v>619</v>
      </c>
      <c r="BA452" t="s"/>
      <c r="BB452" t="n">
        <v>94902</v>
      </c>
      <c r="BC452" t="n">
        <v>44.420218</v>
      </c>
      <c r="BD452" t="n">
        <v>44.420218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550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132</v>
      </c>
      <c r="L453" t="s">
        <v>77</v>
      </c>
      <c r="M453" t="s"/>
      <c r="N453" t="s">
        <v>95</v>
      </c>
      <c r="O453" t="s">
        <v>79</v>
      </c>
      <c r="P453" t="s">
        <v>550</v>
      </c>
      <c r="Q453" t="s"/>
      <c r="R453" t="s">
        <v>134</v>
      </c>
      <c r="S453" t="s">
        <v>395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HYPERLINK("https://hotel-media.eclerx.com/savepage/tk_15468564603252149_sr_364.html","info")</f>
        <v/>
      </c>
      <c r="AA453" t="n">
        <v>-2311884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124</v>
      </c>
      <c r="AQ453" t="s">
        <v>89</v>
      </c>
      <c r="AR453" t="s">
        <v>552</v>
      </c>
      <c r="AS453" t="s"/>
      <c r="AT453" t="s">
        <v>91</v>
      </c>
      <c r="AU453" t="s"/>
      <c r="AV453" t="s"/>
      <c r="AW453" t="s"/>
      <c r="AX453" t="s"/>
      <c r="AY453" t="n">
        <v>2311884</v>
      </c>
      <c r="AZ453" t="s">
        <v>551</v>
      </c>
      <c r="BA453" t="s"/>
      <c r="BB453" t="n">
        <v>73881</v>
      </c>
      <c r="BC453" t="n">
        <v>44.264107</v>
      </c>
      <c r="BD453" t="n">
        <v>44.264107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550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134</v>
      </c>
      <c r="L454" t="s">
        <v>77</v>
      </c>
      <c r="M454" t="s"/>
      <c r="N454" t="s">
        <v>178</v>
      </c>
      <c r="O454" t="s">
        <v>79</v>
      </c>
      <c r="P454" t="s">
        <v>550</v>
      </c>
      <c r="Q454" t="s"/>
      <c r="R454" t="s">
        <v>134</v>
      </c>
      <c r="S454" t="s">
        <v>600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HYPERLINK("https://hotel-media.eclerx.com/savepage/tk_15468564603252149_sr_364.html","info")</f>
        <v/>
      </c>
      <c r="AA454" t="n">
        <v>-2311884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124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2311884</v>
      </c>
      <c r="AZ454" t="s">
        <v>551</v>
      </c>
      <c r="BA454" t="s"/>
      <c r="BB454" t="n">
        <v>73881</v>
      </c>
      <c r="BC454" t="n">
        <v>44.264107</v>
      </c>
      <c r="BD454" t="n">
        <v>44.264107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550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157</v>
      </c>
      <c r="L455" t="s">
        <v>77</v>
      </c>
      <c r="M455" t="s"/>
      <c r="N455" t="s">
        <v>553</v>
      </c>
      <c r="O455" t="s">
        <v>79</v>
      </c>
      <c r="P455" t="s">
        <v>550</v>
      </c>
      <c r="Q455" t="s"/>
      <c r="R455" t="s">
        <v>134</v>
      </c>
      <c r="S455" t="s">
        <v>231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HYPERLINK("https://hotel-media.eclerx.com/savepage/tk_15468564603252149_sr_364.html","info")</f>
        <v/>
      </c>
      <c r="AA455" t="n">
        <v>-2311884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124</v>
      </c>
      <c r="AQ455" t="s">
        <v>89</v>
      </c>
      <c r="AR455" t="s">
        <v>552</v>
      </c>
      <c r="AS455" t="s"/>
      <c r="AT455" t="s">
        <v>91</v>
      </c>
      <c r="AU455" t="s"/>
      <c r="AV455" t="s"/>
      <c r="AW455" t="s"/>
      <c r="AX455" t="s"/>
      <c r="AY455" t="n">
        <v>2311884</v>
      </c>
      <c r="AZ455" t="s">
        <v>551</v>
      </c>
      <c r="BA455" t="s"/>
      <c r="BB455" t="n">
        <v>73881</v>
      </c>
      <c r="BC455" t="n">
        <v>44.264107</v>
      </c>
      <c r="BD455" t="n">
        <v>44.264107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550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179</v>
      </c>
      <c r="L456" t="s">
        <v>77</v>
      </c>
      <c r="M456" t="s"/>
      <c r="N456" t="s">
        <v>95</v>
      </c>
      <c r="O456" t="s">
        <v>79</v>
      </c>
      <c r="P456" t="s">
        <v>550</v>
      </c>
      <c r="Q456" t="s"/>
      <c r="R456" t="s">
        <v>134</v>
      </c>
      <c r="S456" t="s">
        <v>502</v>
      </c>
      <c r="T456" t="s">
        <v>82</v>
      </c>
      <c r="U456" t="s">
        <v>83</v>
      </c>
      <c r="V456" t="s">
        <v>84</v>
      </c>
      <c r="W456" t="s">
        <v>110</v>
      </c>
      <c r="X456" t="s"/>
      <c r="Y456" t="s">
        <v>86</v>
      </c>
      <c r="Z456">
        <f>HYPERLINK("https://hotel-media.eclerx.com/savepage/tk_15468564603252149_sr_364.html","info")</f>
        <v/>
      </c>
      <c r="AA456" t="n">
        <v>-2311884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124</v>
      </c>
      <c r="AQ456" t="s">
        <v>89</v>
      </c>
      <c r="AR456" t="s">
        <v>552</v>
      </c>
      <c r="AS456" t="s"/>
      <c r="AT456" t="s">
        <v>91</v>
      </c>
      <c r="AU456" t="s"/>
      <c r="AV456" t="s"/>
      <c r="AW456" t="s"/>
      <c r="AX456" t="s"/>
      <c r="AY456" t="n">
        <v>2311884</v>
      </c>
      <c r="AZ456" t="s">
        <v>551</v>
      </c>
      <c r="BA456" t="s"/>
      <c r="BB456" t="n">
        <v>73881</v>
      </c>
      <c r="BC456" t="n">
        <v>44.264107</v>
      </c>
      <c r="BD456" t="n">
        <v>44.264107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550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181</v>
      </c>
      <c r="L457" t="s">
        <v>77</v>
      </c>
      <c r="M457" t="s"/>
      <c r="N457" t="s">
        <v>178</v>
      </c>
      <c r="O457" t="s">
        <v>79</v>
      </c>
      <c r="P457" t="s">
        <v>550</v>
      </c>
      <c r="Q457" t="s"/>
      <c r="R457" t="s">
        <v>134</v>
      </c>
      <c r="S457" t="s">
        <v>117</v>
      </c>
      <c r="T457" t="s">
        <v>82</v>
      </c>
      <c r="U457" t="s">
        <v>83</v>
      </c>
      <c r="V457" t="s">
        <v>84</v>
      </c>
      <c r="W457" t="s">
        <v>110</v>
      </c>
      <c r="X457" t="s"/>
      <c r="Y457" t="s">
        <v>86</v>
      </c>
      <c r="Z457">
        <f>HYPERLINK("https://hotel-media.eclerx.com/savepage/tk_15468564603252149_sr_364.html","info")</f>
        <v/>
      </c>
      <c r="AA457" t="n">
        <v>-2311884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124</v>
      </c>
      <c r="AQ457" t="s">
        <v>89</v>
      </c>
      <c r="AR457" t="s">
        <v>90</v>
      </c>
      <c r="AS457" t="s"/>
      <c r="AT457" t="s">
        <v>91</v>
      </c>
      <c r="AU457" t="s"/>
      <c r="AV457" t="s"/>
      <c r="AW457" t="s"/>
      <c r="AX457" t="s"/>
      <c r="AY457" t="n">
        <v>2311884</v>
      </c>
      <c r="AZ457" t="s">
        <v>551</v>
      </c>
      <c r="BA457" t="s"/>
      <c r="BB457" t="n">
        <v>73881</v>
      </c>
      <c r="BC457" t="n">
        <v>44.264107</v>
      </c>
      <c r="BD457" t="n">
        <v>44.264107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550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183</v>
      </c>
      <c r="L458" t="s">
        <v>77</v>
      </c>
      <c r="M458" t="s"/>
      <c r="N458" t="s">
        <v>555</v>
      </c>
      <c r="O458" t="s">
        <v>79</v>
      </c>
      <c r="P458" t="s">
        <v>550</v>
      </c>
      <c r="Q458" t="s"/>
      <c r="R458" t="s">
        <v>134</v>
      </c>
      <c r="S458" t="s">
        <v>503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HYPERLINK("https://hotel-media.eclerx.com/savepage/tk_15468564603252149_sr_364.html","info")</f>
        <v/>
      </c>
      <c r="AA458" t="n">
        <v>-2311884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124</v>
      </c>
      <c r="AQ458" t="s">
        <v>89</v>
      </c>
      <c r="AR458" t="s">
        <v>552</v>
      </c>
      <c r="AS458" t="s"/>
      <c r="AT458" t="s">
        <v>91</v>
      </c>
      <c r="AU458" t="s"/>
      <c r="AV458" t="s"/>
      <c r="AW458" t="s"/>
      <c r="AX458" t="s"/>
      <c r="AY458" t="n">
        <v>2311884</v>
      </c>
      <c r="AZ458" t="s">
        <v>551</v>
      </c>
      <c r="BA458" t="s"/>
      <c r="BB458" t="n">
        <v>73881</v>
      </c>
      <c r="BC458" t="n">
        <v>44.264107</v>
      </c>
      <c r="BD458" t="n">
        <v>44.264107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550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204</v>
      </c>
      <c r="L459" t="s">
        <v>77</v>
      </c>
      <c r="M459" t="s"/>
      <c r="N459" t="s">
        <v>553</v>
      </c>
      <c r="O459" t="s">
        <v>79</v>
      </c>
      <c r="P459" t="s">
        <v>550</v>
      </c>
      <c r="Q459" t="s"/>
      <c r="R459" t="s">
        <v>134</v>
      </c>
      <c r="S459" t="s">
        <v>623</v>
      </c>
      <c r="T459" t="s">
        <v>82</v>
      </c>
      <c r="U459" t="s">
        <v>83</v>
      </c>
      <c r="V459" t="s">
        <v>84</v>
      </c>
      <c r="W459" t="s">
        <v>110</v>
      </c>
      <c r="X459" t="s"/>
      <c r="Y459" t="s">
        <v>86</v>
      </c>
      <c r="Z459">
        <f>HYPERLINK("https://hotel-media.eclerx.com/savepage/tk_15468564603252149_sr_364.html","info")</f>
        <v/>
      </c>
      <c r="AA459" t="n">
        <v>-2311884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>
        <v>552</v>
      </c>
      <c r="AS459" t="s"/>
      <c r="AT459" t="s">
        <v>91</v>
      </c>
      <c r="AU459" t="s"/>
      <c r="AV459" t="s"/>
      <c r="AW459" t="s"/>
      <c r="AX459" t="s"/>
      <c r="AY459" t="n">
        <v>2311884</v>
      </c>
      <c r="AZ459" t="s">
        <v>551</v>
      </c>
      <c r="BA459" t="s"/>
      <c r="BB459" t="n">
        <v>73881</v>
      </c>
      <c r="BC459" t="n">
        <v>44.264107</v>
      </c>
      <c r="BD459" t="n">
        <v>44.264107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550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230</v>
      </c>
      <c r="L460" t="s">
        <v>77</v>
      </c>
      <c r="M460" t="s"/>
      <c r="N460" t="s">
        <v>555</v>
      </c>
      <c r="O460" t="s">
        <v>79</v>
      </c>
      <c r="P460" t="s">
        <v>550</v>
      </c>
      <c r="Q460" t="s"/>
      <c r="R460" t="s">
        <v>134</v>
      </c>
      <c r="S460" t="s">
        <v>624</v>
      </c>
      <c r="T460" t="s">
        <v>82</v>
      </c>
      <c r="U460" t="s">
        <v>83</v>
      </c>
      <c r="V460" t="s">
        <v>84</v>
      </c>
      <c r="W460" t="s">
        <v>110</v>
      </c>
      <c r="X460" t="s"/>
      <c r="Y460" t="s">
        <v>86</v>
      </c>
      <c r="Z460">
        <f>HYPERLINK("https://hotel-media.eclerx.com/savepage/tk_15468564603252149_sr_364.html","info")</f>
        <v/>
      </c>
      <c r="AA460" t="n">
        <v>-2311884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>
        <v>552</v>
      </c>
      <c r="AS460" t="s"/>
      <c r="AT460" t="s">
        <v>91</v>
      </c>
      <c r="AU460" t="s"/>
      <c r="AV460" t="s"/>
      <c r="AW460" t="s"/>
      <c r="AX460" t="s"/>
      <c r="AY460" t="n">
        <v>2311884</v>
      </c>
      <c r="AZ460" t="s">
        <v>551</v>
      </c>
      <c r="BA460" t="s"/>
      <c r="BB460" t="n">
        <v>73881</v>
      </c>
      <c r="BC460" t="n">
        <v>44.264107</v>
      </c>
      <c r="BD460" t="n">
        <v>44.264107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625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364</v>
      </c>
      <c r="L461" t="s">
        <v>77</v>
      </c>
      <c r="M461" t="s"/>
      <c r="N461" t="s">
        <v>316</v>
      </c>
      <c r="O461" t="s">
        <v>79</v>
      </c>
      <c r="P461" t="s">
        <v>625</v>
      </c>
      <c r="Q461" t="s"/>
      <c r="R461" t="s">
        <v>267</v>
      </c>
      <c r="S461" t="s">
        <v>626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HYPERLINK("https://hotel-media.eclerx.com/savepage/tk_15468565337907004_sr_364.html","info")</f>
        <v/>
      </c>
      <c r="AA461" t="n">
        <v>-10087310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162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10087310</v>
      </c>
      <c r="AZ461" t="s">
        <v>627</v>
      </c>
      <c r="BA461" t="s"/>
      <c r="BB461" t="n">
        <v>134006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625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364</v>
      </c>
      <c r="L462" t="s">
        <v>77</v>
      </c>
      <c r="M462" t="s"/>
      <c r="N462" t="s">
        <v>584</v>
      </c>
      <c r="O462" t="s">
        <v>79</v>
      </c>
      <c r="P462" t="s">
        <v>625</v>
      </c>
      <c r="Q462" t="s"/>
      <c r="R462" t="s">
        <v>267</v>
      </c>
      <c r="S462" t="s">
        <v>626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HYPERLINK("https://hotel-media.eclerx.com/savepage/tk_15468565337907004_sr_364.html","info")</f>
        <v/>
      </c>
      <c r="AA462" t="n">
        <v>-10087310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162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10087310</v>
      </c>
      <c r="AZ462" t="s">
        <v>627</v>
      </c>
      <c r="BA462" t="s"/>
      <c r="BB462" t="n">
        <v>134006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625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426</v>
      </c>
      <c r="L463" t="s">
        <v>77</v>
      </c>
      <c r="M463" t="s"/>
      <c r="N463" t="s">
        <v>584</v>
      </c>
      <c r="O463" t="s">
        <v>79</v>
      </c>
      <c r="P463" t="s">
        <v>625</v>
      </c>
      <c r="Q463" t="s"/>
      <c r="R463" t="s">
        <v>267</v>
      </c>
      <c r="S463" t="s">
        <v>628</v>
      </c>
      <c r="T463" t="s">
        <v>82</v>
      </c>
      <c r="U463" t="s">
        <v>83</v>
      </c>
      <c r="V463" t="s">
        <v>84</v>
      </c>
      <c r="W463" t="s">
        <v>110</v>
      </c>
      <c r="X463" t="s"/>
      <c r="Y463" t="s">
        <v>86</v>
      </c>
      <c r="Z463">
        <f>HYPERLINK("https://hotel-media.eclerx.com/savepage/tk_15468565337907004_sr_364.html","info")</f>
        <v/>
      </c>
      <c r="AA463" t="n">
        <v>-10087310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162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10087310</v>
      </c>
      <c r="AZ463" t="s">
        <v>627</v>
      </c>
      <c r="BA463" t="s"/>
      <c r="BB463" t="n">
        <v>134006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625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426</v>
      </c>
      <c r="L464" t="s">
        <v>77</v>
      </c>
      <c r="M464" t="s"/>
      <c r="N464" t="s">
        <v>316</v>
      </c>
      <c r="O464" t="s">
        <v>79</v>
      </c>
      <c r="P464" t="s">
        <v>625</v>
      </c>
      <c r="Q464" t="s"/>
      <c r="R464" t="s">
        <v>267</v>
      </c>
      <c r="S464" t="s">
        <v>628</v>
      </c>
      <c r="T464" t="s">
        <v>82</v>
      </c>
      <c r="U464" t="s">
        <v>83</v>
      </c>
      <c r="V464" t="s">
        <v>84</v>
      </c>
      <c r="W464" t="s">
        <v>110</v>
      </c>
      <c r="X464" t="s"/>
      <c r="Y464" t="s">
        <v>86</v>
      </c>
      <c r="Z464">
        <f>HYPERLINK("https://hotel-media.eclerx.com/savepage/tk_15468565337907004_sr_364.html","info")</f>
        <v/>
      </c>
      <c r="AA464" t="n">
        <v>-10087310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162</v>
      </c>
      <c r="AQ464" t="s">
        <v>89</v>
      </c>
      <c r="AR464" t="s">
        <v>90</v>
      </c>
      <c r="AS464" t="s"/>
      <c r="AT464" t="s">
        <v>91</v>
      </c>
      <c r="AU464" t="s"/>
      <c r="AV464" t="s"/>
      <c r="AW464" t="s"/>
      <c r="AX464" t="s"/>
      <c r="AY464" t="n">
        <v>10087310</v>
      </c>
      <c r="AZ464" t="s">
        <v>627</v>
      </c>
      <c r="BA464" t="s"/>
      <c r="BB464" t="n">
        <v>134006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625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467</v>
      </c>
      <c r="L465" t="s">
        <v>77</v>
      </c>
      <c r="M465" t="s"/>
      <c r="N465" t="s">
        <v>316</v>
      </c>
      <c r="O465" t="s">
        <v>79</v>
      </c>
      <c r="P465" t="s">
        <v>625</v>
      </c>
      <c r="Q465" t="s"/>
      <c r="R465" t="s">
        <v>267</v>
      </c>
      <c r="S465" t="s">
        <v>629</v>
      </c>
      <c r="T465" t="s">
        <v>82</v>
      </c>
      <c r="U465" t="s">
        <v>83</v>
      </c>
      <c r="V465" t="s">
        <v>84</v>
      </c>
      <c r="W465" t="s">
        <v>115</v>
      </c>
      <c r="X465" t="s"/>
      <c r="Y465" t="s">
        <v>86</v>
      </c>
      <c r="Z465">
        <f>HYPERLINK("https://hotel-media.eclerx.com/savepage/tk_15468565337907004_sr_364.html","info")</f>
        <v/>
      </c>
      <c r="AA465" t="n">
        <v>-10087310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162</v>
      </c>
      <c r="AQ465" t="s">
        <v>89</v>
      </c>
      <c r="AR465" t="s">
        <v>90</v>
      </c>
      <c r="AS465" t="s"/>
      <c r="AT465" t="s">
        <v>91</v>
      </c>
      <c r="AU465" t="s"/>
      <c r="AV465" t="s"/>
      <c r="AW465" t="s"/>
      <c r="AX465" t="s"/>
      <c r="AY465" t="n">
        <v>10087310</v>
      </c>
      <c r="AZ465" t="s">
        <v>627</v>
      </c>
      <c r="BA465" t="s"/>
      <c r="BB465" t="n">
        <v>134006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625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467</v>
      </c>
      <c r="L466" t="s">
        <v>77</v>
      </c>
      <c r="M466" t="s"/>
      <c r="N466" t="s">
        <v>584</v>
      </c>
      <c r="O466" t="s">
        <v>79</v>
      </c>
      <c r="P466" t="s">
        <v>625</v>
      </c>
      <c r="Q466" t="s"/>
      <c r="R466" t="s">
        <v>267</v>
      </c>
      <c r="S466" t="s">
        <v>629</v>
      </c>
      <c r="T466" t="s">
        <v>82</v>
      </c>
      <c r="U466" t="s">
        <v>83</v>
      </c>
      <c r="V466" t="s">
        <v>84</v>
      </c>
      <c r="W466" t="s">
        <v>115</v>
      </c>
      <c r="X466" t="s"/>
      <c r="Y466" t="s">
        <v>86</v>
      </c>
      <c r="Z466">
        <f>HYPERLINK("https://hotel-media.eclerx.com/savepage/tk_15468565337907004_sr_364.html","info")</f>
        <v/>
      </c>
      <c r="AA466" t="n">
        <v>-10087310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162</v>
      </c>
      <c r="AQ466" t="s">
        <v>89</v>
      </c>
      <c r="AR466" t="s">
        <v>90</v>
      </c>
      <c r="AS466" t="s"/>
      <c r="AT466" t="s">
        <v>91</v>
      </c>
      <c r="AU466" t="s"/>
      <c r="AV466" t="s"/>
      <c r="AW466" t="s"/>
      <c r="AX466" t="s"/>
      <c r="AY466" t="n">
        <v>10087310</v>
      </c>
      <c r="AZ466" t="s">
        <v>627</v>
      </c>
      <c r="BA466" t="s"/>
      <c r="BB466" t="n">
        <v>134006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625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534</v>
      </c>
      <c r="L467" t="s">
        <v>77</v>
      </c>
      <c r="M467" t="s"/>
      <c r="N467" t="s">
        <v>630</v>
      </c>
      <c r="O467" t="s">
        <v>79</v>
      </c>
      <c r="P467" t="s">
        <v>625</v>
      </c>
      <c r="Q467" t="s"/>
      <c r="R467" t="s">
        <v>267</v>
      </c>
      <c r="S467" t="s">
        <v>631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HYPERLINK("https://hotel-media.eclerx.com/savepage/tk_15468565337907004_sr_364.html","info")</f>
        <v/>
      </c>
      <c r="AA467" t="n">
        <v>-10087310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162</v>
      </c>
      <c r="AQ467" t="s">
        <v>89</v>
      </c>
      <c r="AR467" t="s">
        <v>90</v>
      </c>
      <c r="AS467" t="s"/>
      <c r="AT467" t="s">
        <v>91</v>
      </c>
      <c r="AU467" t="s"/>
      <c r="AV467" t="s"/>
      <c r="AW467" t="s"/>
      <c r="AX467" t="s"/>
      <c r="AY467" t="n">
        <v>10087310</v>
      </c>
      <c r="AZ467" t="s">
        <v>627</v>
      </c>
      <c r="BA467" t="s"/>
      <c r="BB467" t="n">
        <v>134006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625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596</v>
      </c>
      <c r="L468" t="s">
        <v>77</v>
      </c>
      <c r="M468" t="s"/>
      <c r="N468" t="s">
        <v>630</v>
      </c>
      <c r="O468" t="s">
        <v>79</v>
      </c>
      <c r="P468" t="s">
        <v>625</v>
      </c>
      <c r="Q468" t="s"/>
      <c r="R468" t="s">
        <v>267</v>
      </c>
      <c r="S468" t="s">
        <v>632</v>
      </c>
      <c r="T468" t="s">
        <v>82</v>
      </c>
      <c r="U468" t="s">
        <v>83</v>
      </c>
      <c r="V468" t="s">
        <v>84</v>
      </c>
      <c r="W468" t="s">
        <v>110</v>
      </c>
      <c r="X468" t="s"/>
      <c r="Y468" t="s">
        <v>86</v>
      </c>
      <c r="Z468">
        <f>HYPERLINK("https://hotel-media.eclerx.com/savepage/tk_15468565337907004_sr_364.html","info")</f>
        <v/>
      </c>
      <c r="AA468" t="n">
        <v>-10087310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162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10087310</v>
      </c>
      <c r="AZ468" t="s">
        <v>627</v>
      </c>
      <c r="BA468" t="s"/>
      <c r="BB468" t="n">
        <v>134006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625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638</v>
      </c>
      <c r="L469" t="s">
        <v>77</v>
      </c>
      <c r="M469" t="s"/>
      <c r="N469" t="s">
        <v>630</v>
      </c>
      <c r="O469" t="s">
        <v>79</v>
      </c>
      <c r="P469" t="s">
        <v>625</v>
      </c>
      <c r="Q469" t="s"/>
      <c r="R469" t="s">
        <v>267</v>
      </c>
      <c r="S469" t="s">
        <v>633</v>
      </c>
      <c r="T469" t="s">
        <v>82</v>
      </c>
      <c r="U469" t="s">
        <v>83</v>
      </c>
      <c r="V469" t="s">
        <v>84</v>
      </c>
      <c r="W469" t="s">
        <v>115</v>
      </c>
      <c r="X469" t="s"/>
      <c r="Y469" t="s">
        <v>86</v>
      </c>
      <c r="Z469">
        <f>HYPERLINK("https://hotel-media.eclerx.com/savepage/tk_15468565337907004_sr_364.html","info")</f>
        <v/>
      </c>
      <c r="AA469" t="n">
        <v>-10087310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162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10087310</v>
      </c>
      <c r="AZ469" t="s">
        <v>627</v>
      </c>
      <c r="BA469" t="s"/>
      <c r="BB469" t="n">
        <v>134006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132</v>
      </c>
      <c r="D470" t="n">
        <v>2</v>
      </c>
      <c r="E470" t="s">
        <v>634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58</v>
      </c>
      <c r="L470" t="s">
        <v>77</v>
      </c>
      <c r="M470" t="s"/>
      <c r="N470" t="s">
        <v>635</v>
      </c>
      <c r="O470" t="s">
        <v>79</v>
      </c>
      <c r="P470" t="s">
        <v>634</v>
      </c>
      <c r="Q470" t="s"/>
      <c r="R470" t="s">
        <v>102</v>
      </c>
      <c r="S470" t="s">
        <v>139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HYPERLINK("https://hotel-media.eclerx.com/savepage/tk_15468562026586075_sr_362.html","info")</f>
        <v/>
      </c>
      <c r="AA470" t="n">
        <v>-2311972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24</v>
      </c>
      <c r="AQ470" t="s">
        <v>89</v>
      </c>
      <c r="AR470" t="s">
        <v>636</v>
      </c>
      <c r="AS470" t="s"/>
      <c r="AT470" t="s">
        <v>91</v>
      </c>
      <c r="AU470" t="s"/>
      <c r="AV470" t="s"/>
      <c r="AW470" t="s"/>
      <c r="AX470" t="s"/>
      <c r="AY470" t="n">
        <v>2311972</v>
      </c>
      <c r="AZ470" t="s">
        <v>637</v>
      </c>
      <c r="BA470" t="s"/>
      <c r="BB470" t="n">
        <v>37569</v>
      </c>
      <c r="BC470" t="n">
        <v>44.063212761444</v>
      </c>
      <c r="BD470" t="n">
        <v>44.063212761444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132</v>
      </c>
      <c r="D471" t="n">
        <v>2</v>
      </c>
      <c r="E471" t="s">
        <v>634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66</v>
      </c>
      <c r="L471" t="s">
        <v>77</v>
      </c>
      <c r="M471" t="s"/>
      <c r="N471" t="s">
        <v>638</v>
      </c>
      <c r="O471" t="s">
        <v>79</v>
      </c>
      <c r="P471" t="s">
        <v>634</v>
      </c>
      <c r="Q471" t="s"/>
      <c r="R471" t="s">
        <v>102</v>
      </c>
      <c r="S471" t="s">
        <v>364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HYPERLINK("https://hotel-media.eclerx.com/savepage/tk_15468562026586075_sr_362.html","info")</f>
        <v/>
      </c>
      <c r="AA471" t="n">
        <v>-2311972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24</v>
      </c>
      <c r="AQ471" t="s">
        <v>89</v>
      </c>
      <c r="AR471" t="s">
        <v>636</v>
      </c>
      <c r="AS471" t="s"/>
      <c r="AT471" t="s">
        <v>91</v>
      </c>
      <c r="AU471" t="s"/>
      <c r="AV471" t="s"/>
      <c r="AW471" t="s"/>
      <c r="AX471" t="s"/>
      <c r="AY471" t="n">
        <v>2311972</v>
      </c>
      <c r="AZ471" t="s">
        <v>637</v>
      </c>
      <c r="BA471" t="s"/>
      <c r="BB471" t="n">
        <v>37569</v>
      </c>
      <c r="BC471" t="n">
        <v>44.063212761444</v>
      </c>
      <c r="BD471" t="n">
        <v>44.063212761444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132</v>
      </c>
      <c r="D472" t="n">
        <v>2</v>
      </c>
      <c r="E472" t="s">
        <v>634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68</v>
      </c>
      <c r="L472" t="s">
        <v>77</v>
      </c>
      <c r="M472" t="s"/>
      <c r="N472" t="s">
        <v>639</v>
      </c>
      <c r="O472" t="s">
        <v>79</v>
      </c>
      <c r="P472" t="s">
        <v>634</v>
      </c>
      <c r="Q472" t="s"/>
      <c r="R472" t="s">
        <v>102</v>
      </c>
      <c r="S472" t="s">
        <v>640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HYPERLINK("https://hotel-media.eclerx.com/savepage/tk_15468562026586075_sr_362.html","info")</f>
        <v/>
      </c>
      <c r="AA472" t="n">
        <v>-2311972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24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2311972</v>
      </c>
      <c r="AZ472" t="s">
        <v>637</v>
      </c>
      <c r="BA472" t="s"/>
      <c r="BB472" t="n">
        <v>37569</v>
      </c>
      <c r="BC472" t="n">
        <v>44.063212761444</v>
      </c>
      <c r="BD472" t="n">
        <v>44.063212761444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132</v>
      </c>
      <c r="D473" t="n">
        <v>2</v>
      </c>
      <c r="E473" t="s">
        <v>634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68</v>
      </c>
      <c r="L473" t="s">
        <v>77</v>
      </c>
      <c r="M473" t="s"/>
      <c r="N473" t="s">
        <v>641</v>
      </c>
      <c r="O473" t="s">
        <v>79</v>
      </c>
      <c r="P473" t="s">
        <v>634</v>
      </c>
      <c r="Q473" t="s"/>
      <c r="R473" t="s">
        <v>102</v>
      </c>
      <c r="S473" t="s">
        <v>640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HYPERLINK("https://hotel-media.eclerx.com/savepage/tk_15468562026586075_sr_362.html","info")</f>
        <v/>
      </c>
      <c r="AA473" t="n">
        <v>-2311972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24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2311972</v>
      </c>
      <c r="AZ473" t="s">
        <v>637</v>
      </c>
      <c r="BA473" t="s"/>
      <c r="BB473" t="n">
        <v>37569</v>
      </c>
      <c r="BC473" t="n">
        <v>44.063212761444</v>
      </c>
      <c r="BD473" t="n">
        <v>44.063212761444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132</v>
      </c>
      <c r="D474" t="n">
        <v>2</v>
      </c>
      <c r="E474" t="s">
        <v>634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70</v>
      </c>
      <c r="L474" t="s">
        <v>77</v>
      </c>
      <c r="M474" t="s"/>
      <c r="N474" t="s">
        <v>642</v>
      </c>
      <c r="O474" t="s">
        <v>79</v>
      </c>
      <c r="P474" t="s">
        <v>634</v>
      </c>
      <c r="Q474" t="s"/>
      <c r="R474" t="s">
        <v>102</v>
      </c>
      <c r="S474" t="s">
        <v>643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HYPERLINK("https://hotel-media.eclerx.com/savepage/tk_15468562026586075_sr_362.html","info")</f>
        <v/>
      </c>
      <c r="AA474" t="n">
        <v>-2311972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24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2311972</v>
      </c>
      <c r="AZ474" t="s">
        <v>637</v>
      </c>
      <c r="BA474" t="s"/>
      <c r="BB474" t="n">
        <v>37569</v>
      </c>
      <c r="BC474" t="n">
        <v>44.063212761444</v>
      </c>
      <c r="BD474" t="n">
        <v>44.063212761444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132</v>
      </c>
      <c r="D475" t="n">
        <v>2</v>
      </c>
      <c r="E475" t="s">
        <v>644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28</v>
      </c>
      <c r="L475" t="s">
        <v>77</v>
      </c>
      <c r="M475" t="s"/>
      <c r="N475" t="s">
        <v>95</v>
      </c>
      <c r="O475" t="s">
        <v>79</v>
      </c>
      <c r="P475" t="s">
        <v>644</v>
      </c>
      <c r="Q475" t="s"/>
      <c r="R475" t="s">
        <v>80</v>
      </c>
      <c r="S475" t="s">
        <v>361</v>
      </c>
      <c r="T475" t="s">
        <v>82</v>
      </c>
      <c r="U475" t="s">
        <v>83</v>
      </c>
      <c r="V475" t="s">
        <v>84</v>
      </c>
      <c r="W475" t="s">
        <v>146</v>
      </c>
      <c r="X475" t="s"/>
      <c r="Y475" t="s">
        <v>86</v>
      </c>
      <c r="Z475">
        <f>HYPERLINK("https://hotel-media.eclerx.com/savepage/tk_15468562755261333_sr_362.html","info")</f>
        <v/>
      </c>
      <c r="AA475" t="n">
        <v>-2443290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60</v>
      </c>
      <c r="AQ475" t="s">
        <v>89</v>
      </c>
      <c r="AR475" t="s">
        <v>636</v>
      </c>
      <c r="AS475" t="s"/>
      <c r="AT475" t="s">
        <v>91</v>
      </c>
      <c r="AU475" t="s"/>
      <c r="AV475" t="s"/>
      <c r="AW475" t="s"/>
      <c r="AX475" t="s"/>
      <c r="AY475" t="n">
        <v>2443290</v>
      </c>
      <c r="AZ475" t="s">
        <v>645</v>
      </c>
      <c r="BA475" t="s"/>
      <c r="BB475" t="n">
        <v>72955</v>
      </c>
      <c r="BC475" t="n">
        <v>44.067648</v>
      </c>
      <c r="BD475" t="n">
        <v>44.067648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132</v>
      </c>
      <c r="D476" t="n">
        <v>2</v>
      </c>
      <c r="E476" t="s">
        <v>644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29</v>
      </c>
      <c r="L476" t="s">
        <v>77</v>
      </c>
      <c r="M476" t="s"/>
      <c r="N476" t="s">
        <v>95</v>
      </c>
      <c r="O476" t="s">
        <v>79</v>
      </c>
      <c r="P476" t="s">
        <v>644</v>
      </c>
      <c r="Q476" t="s"/>
      <c r="R476" t="s">
        <v>80</v>
      </c>
      <c r="S476" t="s">
        <v>646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HYPERLINK("https://hotel-media.eclerx.com/savepage/tk_15468562755261333_sr_362.html","info")</f>
        <v/>
      </c>
      <c r="AA476" t="n">
        <v>-2443290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60</v>
      </c>
      <c r="AQ476" t="s">
        <v>89</v>
      </c>
      <c r="AR476" t="s">
        <v>636</v>
      </c>
      <c r="AS476" t="s"/>
      <c r="AT476" t="s">
        <v>91</v>
      </c>
      <c r="AU476" t="s"/>
      <c r="AV476" t="s"/>
      <c r="AW476" t="s"/>
      <c r="AX476" t="s"/>
      <c r="AY476" t="n">
        <v>2443290</v>
      </c>
      <c r="AZ476" t="s">
        <v>645</v>
      </c>
      <c r="BA476" t="s"/>
      <c r="BB476" t="n">
        <v>72955</v>
      </c>
      <c r="BC476" t="n">
        <v>44.067648</v>
      </c>
      <c r="BD476" t="n">
        <v>44.067648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132</v>
      </c>
      <c r="D477" t="n">
        <v>2</v>
      </c>
      <c r="E477" t="s">
        <v>644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33</v>
      </c>
      <c r="L477" t="s">
        <v>77</v>
      </c>
      <c r="M477" t="s"/>
      <c r="N477" t="s">
        <v>78</v>
      </c>
      <c r="O477" t="s">
        <v>79</v>
      </c>
      <c r="P477" t="s">
        <v>644</v>
      </c>
      <c r="Q477" t="s"/>
      <c r="R477" t="s">
        <v>80</v>
      </c>
      <c r="S477" t="s">
        <v>647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HYPERLINK("https://hotel-media.eclerx.com/savepage/tk_15468562755261333_sr_362.html","info")</f>
        <v/>
      </c>
      <c r="AA477" t="n">
        <v>-2443290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60</v>
      </c>
      <c r="AQ477" t="s">
        <v>89</v>
      </c>
      <c r="AR477" t="s">
        <v>90</v>
      </c>
      <c r="AS477" t="s"/>
      <c r="AT477" t="s">
        <v>91</v>
      </c>
      <c r="AU477" t="s"/>
      <c r="AV477" t="s"/>
      <c r="AW477" t="s"/>
      <c r="AX477" t="s"/>
      <c r="AY477" t="n">
        <v>2443290</v>
      </c>
      <c r="AZ477" t="s">
        <v>645</v>
      </c>
      <c r="BA477" t="s"/>
      <c r="BB477" t="n">
        <v>72955</v>
      </c>
      <c r="BC477" t="n">
        <v>44.067648</v>
      </c>
      <c r="BD477" t="n">
        <v>44.067648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132</v>
      </c>
      <c r="D478" t="n">
        <v>2</v>
      </c>
      <c r="E478" t="s">
        <v>644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36</v>
      </c>
      <c r="L478" t="s">
        <v>77</v>
      </c>
      <c r="M478" t="s"/>
      <c r="N478" t="s">
        <v>78</v>
      </c>
      <c r="O478" t="s">
        <v>79</v>
      </c>
      <c r="P478" t="s">
        <v>644</v>
      </c>
      <c r="Q478" t="s"/>
      <c r="R478" t="s">
        <v>80</v>
      </c>
      <c r="S478" t="s">
        <v>648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HYPERLINK("https://hotel-media.eclerx.com/savepage/tk_15468562755261333_sr_362.html","info")</f>
        <v/>
      </c>
      <c r="AA478" t="n">
        <v>-2443290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60</v>
      </c>
      <c r="AQ478" t="s">
        <v>89</v>
      </c>
      <c r="AR478" t="s">
        <v>90</v>
      </c>
      <c r="AS478" t="s"/>
      <c r="AT478" t="s">
        <v>91</v>
      </c>
      <c r="AU478" t="s"/>
      <c r="AV478" t="s"/>
      <c r="AW478" t="s"/>
      <c r="AX478" t="s"/>
      <c r="AY478" t="n">
        <v>2443290</v>
      </c>
      <c r="AZ478" t="s">
        <v>645</v>
      </c>
      <c r="BA478" t="s"/>
      <c r="BB478" t="n">
        <v>72955</v>
      </c>
      <c r="BC478" t="n">
        <v>44.067648</v>
      </c>
      <c r="BD478" t="n">
        <v>44.067648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132</v>
      </c>
      <c r="D479" t="n">
        <v>2</v>
      </c>
      <c r="E479" t="s">
        <v>644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45</v>
      </c>
      <c r="L479" t="s">
        <v>77</v>
      </c>
      <c r="M479" t="s"/>
      <c r="N479" t="s">
        <v>649</v>
      </c>
      <c r="O479" t="s">
        <v>79</v>
      </c>
      <c r="P479" t="s">
        <v>644</v>
      </c>
      <c r="Q479" t="s"/>
      <c r="R479" t="s">
        <v>80</v>
      </c>
      <c r="S479" t="s">
        <v>384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HYPERLINK("https://hotel-media.eclerx.com/savepage/tk_15468562755261333_sr_362.html","info")</f>
        <v/>
      </c>
      <c r="AA479" t="n">
        <v>-2443290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60</v>
      </c>
      <c r="AQ479" t="s">
        <v>89</v>
      </c>
      <c r="AR479" t="s">
        <v>636</v>
      </c>
      <c r="AS479" t="s"/>
      <c r="AT479" t="s">
        <v>91</v>
      </c>
      <c r="AU479" t="s"/>
      <c r="AV479" t="s"/>
      <c r="AW479" t="s"/>
      <c r="AX479" t="s"/>
      <c r="AY479" t="n">
        <v>2443290</v>
      </c>
      <c r="AZ479" t="s">
        <v>645</v>
      </c>
      <c r="BA479" t="s"/>
      <c r="BB479" t="n">
        <v>72955</v>
      </c>
      <c r="BC479" t="n">
        <v>44.067648</v>
      </c>
      <c r="BD479" t="n">
        <v>44.067648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132</v>
      </c>
      <c r="D480" t="n">
        <v>2</v>
      </c>
      <c r="E480" t="s">
        <v>644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56</v>
      </c>
      <c r="L480" t="s">
        <v>77</v>
      </c>
      <c r="M480" t="s"/>
      <c r="N480" t="s">
        <v>650</v>
      </c>
      <c r="O480" t="s">
        <v>79</v>
      </c>
      <c r="P480" t="s">
        <v>644</v>
      </c>
      <c r="Q480" t="s"/>
      <c r="R480" t="s">
        <v>80</v>
      </c>
      <c r="S480" t="s">
        <v>467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HYPERLINK("https://hotel-media.eclerx.com/savepage/tk_15468562755261333_sr_362.html","info")</f>
        <v/>
      </c>
      <c r="AA480" t="n">
        <v>-2443290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60</v>
      </c>
      <c r="AQ480" t="s">
        <v>89</v>
      </c>
      <c r="AR480" t="s">
        <v>636</v>
      </c>
      <c r="AS480" t="s"/>
      <c r="AT480" t="s">
        <v>91</v>
      </c>
      <c r="AU480" t="s"/>
      <c r="AV480" t="s"/>
      <c r="AW480" t="s"/>
      <c r="AX480" t="s"/>
      <c r="AY480" t="n">
        <v>2443290</v>
      </c>
      <c r="AZ480" t="s">
        <v>645</v>
      </c>
      <c r="BA480" t="s"/>
      <c r="BB480" t="n">
        <v>72955</v>
      </c>
      <c r="BC480" t="n">
        <v>44.067648</v>
      </c>
      <c r="BD480" t="n">
        <v>44.067648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132</v>
      </c>
      <c r="D481" t="n">
        <v>2</v>
      </c>
      <c r="E481" t="s">
        <v>644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56</v>
      </c>
      <c r="L481" t="s">
        <v>77</v>
      </c>
      <c r="M481" t="s"/>
      <c r="N481" t="s">
        <v>95</v>
      </c>
      <c r="O481" t="s">
        <v>79</v>
      </c>
      <c r="P481" t="s">
        <v>644</v>
      </c>
      <c r="Q481" t="s"/>
      <c r="R481" t="s">
        <v>80</v>
      </c>
      <c r="S481" t="s">
        <v>467</v>
      </c>
      <c r="T481" t="s">
        <v>82</v>
      </c>
      <c r="U481" t="s">
        <v>83</v>
      </c>
      <c r="V481" t="s">
        <v>84</v>
      </c>
      <c r="W481" t="s">
        <v>110</v>
      </c>
      <c r="X481" t="s"/>
      <c r="Y481" t="s">
        <v>86</v>
      </c>
      <c r="Z481">
        <f>HYPERLINK("https://hotel-media.eclerx.com/savepage/tk_15468562755261333_sr_362.html","info")</f>
        <v/>
      </c>
      <c r="AA481" t="n">
        <v>-2443290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60</v>
      </c>
      <c r="AQ481" t="s">
        <v>89</v>
      </c>
      <c r="AR481" t="s">
        <v>636</v>
      </c>
      <c r="AS481" t="s"/>
      <c r="AT481" t="s">
        <v>91</v>
      </c>
      <c r="AU481" t="s"/>
      <c r="AV481" t="s"/>
      <c r="AW481" t="s"/>
      <c r="AX481" t="s"/>
      <c r="AY481" t="n">
        <v>2443290</v>
      </c>
      <c r="AZ481" t="s">
        <v>645</v>
      </c>
      <c r="BA481" t="s"/>
      <c r="BB481" t="n">
        <v>72955</v>
      </c>
      <c r="BC481" t="n">
        <v>44.067648</v>
      </c>
      <c r="BD481" t="n">
        <v>44.067648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132</v>
      </c>
      <c r="D482" t="n">
        <v>2</v>
      </c>
      <c r="E482" t="s">
        <v>644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62</v>
      </c>
      <c r="L482" t="s">
        <v>77</v>
      </c>
      <c r="M482" t="s"/>
      <c r="N482" t="s">
        <v>78</v>
      </c>
      <c r="O482" t="s">
        <v>79</v>
      </c>
      <c r="P482" t="s">
        <v>644</v>
      </c>
      <c r="Q482" t="s"/>
      <c r="R482" t="s">
        <v>80</v>
      </c>
      <c r="S482" t="s">
        <v>391</v>
      </c>
      <c r="T482" t="s">
        <v>82</v>
      </c>
      <c r="U482" t="s">
        <v>83</v>
      </c>
      <c r="V482" t="s">
        <v>84</v>
      </c>
      <c r="W482" t="s">
        <v>110</v>
      </c>
      <c r="X482" t="s"/>
      <c r="Y482" t="s">
        <v>86</v>
      </c>
      <c r="Z482">
        <f>HYPERLINK("https://hotel-media.eclerx.com/savepage/tk_15468562755261333_sr_362.html","info")</f>
        <v/>
      </c>
      <c r="AA482" t="n">
        <v>-2443290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60</v>
      </c>
      <c r="AQ482" t="s">
        <v>89</v>
      </c>
      <c r="AR482" t="s">
        <v>90</v>
      </c>
      <c r="AS482" t="s"/>
      <c r="AT482" t="s">
        <v>91</v>
      </c>
      <c r="AU482" t="s"/>
      <c r="AV482" t="s"/>
      <c r="AW482" t="s"/>
      <c r="AX482" t="s"/>
      <c r="AY482" t="n">
        <v>2443290</v>
      </c>
      <c r="AZ482" t="s">
        <v>645</v>
      </c>
      <c r="BA482" t="s"/>
      <c r="BB482" t="n">
        <v>72955</v>
      </c>
      <c r="BC482" t="n">
        <v>44.067648</v>
      </c>
      <c r="BD482" t="n">
        <v>44.067648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132</v>
      </c>
      <c r="D483" t="n">
        <v>2</v>
      </c>
      <c r="E483" t="s">
        <v>644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65</v>
      </c>
      <c r="L483" t="s">
        <v>77</v>
      </c>
      <c r="M483" t="s"/>
      <c r="N483" t="s">
        <v>78</v>
      </c>
      <c r="O483" t="s">
        <v>79</v>
      </c>
      <c r="P483" t="s">
        <v>644</v>
      </c>
      <c r="Q483" t="s"/>
      <c r="R483" t="s">
        <v>80</v>
      </c>
      <c r="S483" t="s">
        <v>578</v>
      </c>
      <c r="T483" t="s">
        <v>82</v>
      </c>
      <c r="U483" t="s">
        <v>83</v>
      </c>
      <c r="V483" t="s">
        <v>84</v>
      </c>
      <c r="W483" t="s">
        <v>110</v>
      </c>
      <c r="X483" t="s"/>
      <c r="Y483" t="s">
        <v>86</v>
      </c>
      <c r="Z483">
        <f>HYPERLINK("https://hotel-media.eclerx.com/savepage/tk_15468562755261333_sr_362.html","info")</f>
        <v/>
      </c>
      <c r="AA483" t="n">
        <v>-2443290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60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2443290</v>
      </c>
      <c r="AZ483" t="s">
        <v>645</v>
      </c>
      <c r="BA483" t="s"/>
      <c r="BB483" t="n">
        <v>72955</v>
      </c>
      <c r="BC483" t="n">
        <v>44.067648</v>
      </c>
      <c r="BD483" t="n">
        <v>44.067648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132</v>
      </c>
      <c r="D484" t="n">
        <v>2</v>
      </c>
      <c r="E484" t="s">
        <v>644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73</v>
      </c>
      <c r="L484" t="s">
        <v>77</v>
      </c>
      <c r="M484" t="s"/>
      <c r="N484" t="s">
        <v>649</v>
      </c>
      <c r="O484" t="s">
        <v>79</v>
      </c>
      <c r="P484" t="s">
        <v>644</v>
      </c>
      <c r="Q484" t="s"/>
      <c r="R484" t="s">
        <v>80</v>
      </c>
      <c r="S484" t="s">
        <v>556</v>
      </c>
      <c r="T484" t="s">
        <v>82</v>
      </c>
      <c r="U484" t="s">
        <v>83</v>
      </c>
      <c r="V484" t="s">
        <v>84</v>
      </c>
      <c r="W484" t="s">
        <v>110</v>
      </c>
      <c r="X484" t="s"/>
      <c r="Y484" t="s">
        <v>86</v>
      </c>
      <c r="Z484">
        <f>HYPERLINK("https://hotel-media.eclerx.com/savepage/tk_15468562755261333_sr_362.html","info")</f>
        <v/>
      </c>
      <c r="AA484" t="n">
        <v>-2443290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60</v>
      </c>
      <c r="AQ484" t="s">
        <v>89</v>
      </c>
      <c r="AR484" t="s">
        <v>636</v>
      </c>
      <c r="AS484" t="s"/>
      <c r="AT484" t="s">
        <v>91</v>
      </c>
      <c r="AU484" t="s"/>
      <c r="AV484" t="s"/>
      <c r="AW484" t="s"/>
      <c r="AX484" t="s"/>
      <c r="AY484" t="n">
        <v>2443290</v>
      </c>
      <c r="AZ484" t="s">
        <v>645</v>
      </c>
      <c r="BA484" t="s"/>
      <c r="BB484" t="n">
        <v>72955</v>
      </c>
      <c r="BC484" t="n">
        <v>44.067648</v>
      </c>
      <c r="BD484" t="n">
        <v>44.067648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132</v>
      </c>
      <c r="D485" t="n">
        <v>2</v>
      </c>
      <c r="E485" t="s">
        <v>644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84</v>
      </c>
      <c r="L485" t="s">
        <v>77</v>
      </c>
      <c r="M485" t="s"/>
      <c r="N485" t="s">
        <v>650</v>
      </c>
      <c r="O485" t="s">
        <v>79</v>
      </c>
      <c r="P485" t="s">
        <v>644</v>
      </c>
      <c r="Q485" t="s"/>
      <c r="R485" t="s">
        <v>80</v>
      </c>
      <c r="S485" t="s">
        <v>251</v>
      </c>
      <c r="T485" t="s">
        <v>82</v>
      </c>
      <c r="U485" t="s">
        <v>83</v>
      </c>
      <c r="V485" t="s">
        <v>84</v>
      </c>
      <c r="W485" t="s">
        <v>110</v>
      </c>
      <c r="X485" t="s"/>
      <c r="Y485" t="s">
        <v>86</v>
      </c>
      <c r="Z485">
        <f>HYPERLINK("https://hotel-media.eclerx.com/savepage/tk_15468562755261333_sr_362.html","info")</f>
        <v/>
      </c>
      <c r="AA485" t="n">
        <v>-2443290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60</v>
      </c>
      <c r="AQ485" t="s">
        <v>89</v>
      </c>
      <c r="AR485" t="s">
        <v>636</v>
      </c>
      <c r="AS485" t="s"/>
      <c r="AT485" t="s">
        <v>91</v>
      </c>
      <c r="AU485" t="s"/>
      <c r="AV485" t="s"/>
      <c r="AW485" t="s"/>
      <c r="AX485" t="s"/>
      <c r="AY485" t="n">
        <v>2443290</v>
      </c>
      <c r="AZ485" t="s">
        <v>645</v>
      </c>
      <c r="BA485" t="s"/>
      <c r="BB485" t="n">
        <v>72955</v>
      </c>
      <c r="BC485" t="n">
        <v>44.067648</v>
      </c>
      <c r="BD485" t="n">
        <v>44.067648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651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152</v>
      </c>
      <c r="L486" t="s">
        <v>77</v>
      </c>
      <c r="M486" t="s"/>
      <c r="N486" t="s">
        <v>652</v>
      </c>
      <c r="O486" t="s">
        <v>79</v>
      </c>
      <c r="P486" t="s">
        <v>651</v>
      </c>
      <c r="Q486" t="s"/>
      <c r="R486" t="s">
        <v>102</v>
      </c>
      <c r="S486" t="s">
        <v>229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HYPERLINK("https://hotel-media.eclerx.com/savepage/tk_15468565627058935_sr_364.html","info")</f>
        <v/>
      </c>
      <c r="AA486" t="n">
        <v>-8219133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178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8219133</v>
      </c>
      <c r="AZ486" t="s">
        <v>653</v>
      </c>
      <c r="BA486" t="s"/>
      <c r="BB486" t="n">
        <v>194210</v>
      </c>
      <c r="BC486" t="n">
        <v>43.69825198</v>
      </c>
      <c r="BD486" t="n">
        <v>43.69825198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153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651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188</v>
      </c>
      <c r="L487" t="s">
        <v>77</v>
      </c>
      <c r="M487" t="s"/>
      <c r="N487" t="s">
        <v>198</v>
      </c>
      <c r="O487" t="s">
        <v>79</v>
      </c>
      <c r="P487" t="s">
        <v>651</v>
      </c>
      <c r="Q487" t="s"/>
      <c r="R487" t="s">
        <v>102</v>
      </c>
      <c r="S487" t="s">
        <v>292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HYPERLINK("https://hotel-media.eclerx.com/savepage/tk_15468565627058935_sr_364.html","info")</f>
        <v/>
      </c>
      <c r="AA487" t="n">
        <v>-8219133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178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8219133</v>
      </c>
      <c r="AZ487" t="s">
        <v>653</v>
      </c>
      <c r="BA487" t="s"/>
      <c r="BB487" t="n">
        <v>194210</v>
      </c>
      <c r="BC487" t="n">
        <v>43.69825198</v>
      </c>
      <c r="BD487" t="n">
        <v>43.69825198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153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651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281</v>
      </c>
      <c r="L488" t="s">
        <v>77</v>
      </c>
      <c r="M488" t="s"/>
      <c r="N488" t="s">
        <v>475</v>
      </c>
      <c r="O488" t="s">
        <v>79</v>
      </c>
      <c r="P488" t="s">
        <v>651</v>
      </c>
      <c r="Q488" t="s"/>
      <c r="R488" t="s">
        <v>102</v>
      </c>
      <c r="S488" t="s">
        <v>171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HYPERLINK("https://hotel-media.eclerx.com/savepage/tk_15468565627058935_sr_364.html","info")</f>
        <v/>
      </c>
      <c r="AA488" t="n">
        <v>-8219133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178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8219133</v>
      </c>
      <c r="AZ488" t="s">
        <v>653</v>
      </c>
      <c r="BA488" t="s"/>
      <c r="BB488" t="n">
        <v>194210</v>
      </c>
      <c r="BC488" t="n">
        <v>43.69825198</v>
      </c>
      <c r="BD488" t="n">
        <v>43.69825198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153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654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130</v>
      </c>
      <c r="L489" t="s">
        <v>77</v>
      </c>
      <c r="M489" t="s"/>
      <c r="N489" t="s">
        <v>148</v>
      </c>
      <c r="O489" t="s">
        <v>79</v>
      </c>
      <c r="P489" t="s">
        <v>654</v>
      </c>
      <c r="Q489" t="s"/>
      <c r="R489" t="s">
        <v>102</v>
      </c>
      <c r="S489" t="s">
        <v>497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HYPERLINK("https://hotel-media.eclerx.com/savepage/tk_15468564118546689_sr_364.html","info")</f>
        <v/>
      </c>
      <c r="AA489" t="n">
        <v>-3315313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105</v>
      </c>
      <c r="AQ489" t="s">
        <v>89</v>
      </c>
      <c r="AR489" t="s">
        <v>140</v>
      </c>
      <c r="AS489" t="s"/>
      <c r="AT489" t="s">
        <v>91</v>
      </c>
      <c r="AU489" t="s"/>
      <c r="AV489" t="s"/>
      <c r="AW489" t="s"/>
      <c r="AX489" t="s"/>
      <c r="AY489" t="n">
        <v>3315313</v>
      </c>
      <c r="AZ489" t="s">
        <v>655</v>
      </c>
      <c r="BA489" t="s"/>
      <c r="BB489" t="n">
        <v>24231</v>
      </c>
      <c r="BC489" t="n">
        <v>44.807294871682</v>
      </c>
      <c r="BD489" t="n">
        <v>44.807294871682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656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149</v>
      </c>
      <c r="L490" t="s">
        <v>77</v>
      </c>
      <c r="M490" t="s"/>
      <c r="N490" t="s">
        <v>178</v>
      </c>
      <c r="O490" t="s">
        <v>79</v>
      </c>
      <c r="P490" t="s">
        <v>656</v>
      </c>
      <c r="Q490" t="s"/>
      <c r="R490" t="s">
        <v>102</v>
      </c>
      <c r="S490" t="s">
        <v>112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HYPERLINK("https://hotel-media.eclerx.com/savepage/tk_1546856527702307_sr_364.html","info")</f>
        <v/>
      </c>
      <c r="AA490" t="n">
        <v>-4848634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159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4848634</v>
      </c>
      <c r="AZ490" t="s">
        <v>657</v>
      </c>
      <c r="BA490" t="s"/>
      <c r="BB490" t="n">
        <v>67174</v>
      </c>
      <c r="BC490" t="n">
        <v>44.067231176676</v>
      </c>
      <c r="BD490" t="n">
        <v>44.067231176676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656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221</v>
      </c>
      <c r="L491" t="s">
        <v>77</v>
      </c>
      <c r="M491" t="s"/>
      <c r="N491" t="s">
        <v>178</v>
      </c>
      <c r="O491" t="s">
        <v>79</v>
      </c>
      <c r="P491" t="s">
        <v>656</v>
      </c>
      <c r="Q491" t="s"/>
      <c r="R491" t="s">
        <v>102</v>
      </c>
      <c r="S491" t="s">
        <v>658</v>
      </c>
      <c r="T491" t="s">
        <v>82</v>
      </c>
      <c r="U491" t="s">
        <v>83</v>
      </c>
      <c r="V491" t="s">
        <v>84</v>
      </c>
      <c r="W491" t="s">
        <v>110</v>
      </c>
      <c r="X491" t="s"/>
      <c r="Y491" t="s">
        <v>86</v>
      </c>
      <c r="Z491">
        <f>HYPERLINK("https://hotel-media.eclerx.com/savepage/tk_1546856527702307_sr_364.html","info")</f>
        <v/>
      </c>
      <c r="AA491" t="n">
        <v>-4848634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159</v>
      </c>
      <c r="AQ491" t="s">
        <v>89</v>
      </c>
      <c r="AR491" t="s">
        <v>90</v>
      </c>
      <c r="AS491" t="s"/>
      <c r="AT491" t="s">
        <v>91</v>
      </c>
      <c r="AU491" t="s"/>
      <c r="AV491" t="s"/>
      <c r="AW491" t="s"/>
      <c r="AX491" t="s"/>
      <c r="AY491" t="n">
        <v>4848634</v>
      </c>
      <c r="AZ491" t="s">
        <v>657</v>
      </c>
      <c r="BA491" t="s"/>
      <c r="BB491" t="n">
        <v>67174</v>
      </c>
      <c r="BC491" t="n">
        <v>44.067231176676</v>
      </c>
      <c r="BD491" t="n">
        <v>44.067231176676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659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76</v>
      </c>
      <c r="L492" t="s">
        <v>77</v>
      </c>
      <c r="M492" t="s"/>
      <c r="N492" t="s">
        <v>178</v>
      </c>
      <c r="O492" t="s">
        <v>79</v>
      </c>
      <c r="P492" t="s">
        <v>659</v>
      </c>
      <c r="Q492" t="s"/>
      <c r="R492" t="s">
        <v>102</v>
      </c>
      <c r="S492" t="s">
        <v>367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HYPERLINK("https://hotel-media.eclerx.com/savepage/tk_1546856356136925_sr_364.html","info")</f>
        <v/>
      </c>
      <c r="AA492" t="n">
        <v>-7287248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95</v>
      </c>
      <c r="AQ492" t="s">
        <v>89</v>
      </c>
      <c r="AR492" t="s">
        <v>90</v>
      </c>
      <c r="AS492" t="s"/>
      <c r="AT492" t="s">
        <v>91</v>
      </c>
      <c r="AU492" t="s"/>
      <c r="AV492" t="s"/>
      <c r="AW492" t="s"/>
      <c r="AX492" t="s"/>
      <c r="AY492" t="n">
        <v>7287248</v>
      </c>
      <c r="AZ492" t="s">
        <v>660</v>
      </c>
      <c r="BA492" t="s"/>
      <c r="BB492" t="n">
        <v>90362</v>
      </c>
      <c r="BC492" t="n">
        <v>44.517489373945</v>
      </c>
      <c r="BD492" t="n">
        <v>44.517489373945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659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77</v>
      </c>
      <c r="L493" t="s">
        <v>77</v>
      </c>
      <c r="M493" t="s"/>
      <c r="N493" t="s">
        <v>138</v>
      </c>
      <c r="O493" t="s">
        <v>79</v>
      </c>
      <c r="P493" t="s">
        <v>659</v>
      </c>
      <c r="Q493" t="s"/>
      <c r="R493" t="s">
        <v>102</v>
      </c>
      <c r="S493" t="s">
        <v>661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HYPERLINK("https://hotel-media.eclerx.com/savepage/tk_1546856356136925_sr_364.html","info")</f>
        <v/>
      </c>
      <c r="AA493" t="n">
        <v>-7287248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95</v>
      </c>
      <c r="AQ493" t="s">
        <v>89</v>
      </c>
      <c r="AR493" t="s">
        <v>140</v>
      </c>
      <c r="AS493" t="s"/>
      <c r="AT493" t="s">
        <v>91</v>
      </c>
      <c r="AU493" t="s"/>
      <c r="AV493" t="s"/>
      <c r="AW493" t="s"/>
      <c r="AX493" t="s"/>
      <c r="AY493" t="n">
        <v>7287248</v>
      </c>
      <c r="AZ493" t="s">
        <v>660</v>
      </c>
      <c r="BA493" t="s"/>
      <c r="BB493" t="n">
        <v>90362</v>
      </c>
      <c r="BC493" t="n">
        <v>44.517489373945</v>
      </c>
      <c r="BD493" t="n">
        <v>44.517489373945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101</v>
      </c>
      <c r="L494" t="s">
        <v>77</v>
      </c>
      <c r="M494" t="s"/>
      <c r="N494" t="s">
        <v>124</v>
      </c>
      <c r="O494" t="s">
        <v>79</v>
      </c>
      <c r="P494" t="s">
        <v>582</v>
      </c>
      <c r="Q494" t="s"/>
      <c r="R494" t="s">
        <v>102</v>
      </c>
      <c r="S494" t="s">
        <v>403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HYPERLINK("https://hotel-media.eclerx.com/savepage/tk_15468565007993262_sr_364.html","info")</f>
        <v/>
      </c>
      <c r="AA494" t="n">
        <v>-10087318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145</v>
      </c>
      <c r="AQ494" t="s">
        <v>89</v>
      </c>
      <c r="AR494" t="s">
        <v>90</v>
      </c>
      <c r="AS494" t="s"/>
      <c r="AT494" t="s">
        <v>91</v>
      </c>
      <c r="AU494" t="s"/>
      <c r="AV494" t="s"/>
      <c r="AW494" t="s"/>
      <c r="AX494" t="s"/>
      <c r="AY494" t="n">
        <v>10087318</v>
      </c>
      <c r="AZ494" t="s">
        <v>583</v>
      </c>
      <c r="BA494" t="s"/>
      <c r="BB494" t="n">
        <v>206205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582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130</v>
      </c>
      <c r="L495" t="s">
        <v>77</v>
      </c>
      <c r="M495" t="s"/>
      <c r="N495" t="s">
        <v>584</v>
      </c>
      <c r="O495" t="s">
        <v>79</v>
      </c>
      <c r="P495" t="s">
        <v>582</v>
      </c>
      <c r="Q495" t="s"/>
      <c r="R495" t="s">
        <v>102</v>
      </c>
      <c r="S495" t="s">
        <v>497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HYPERLINK("https://hotel-media.eclerx.com/savepage/tk_15468565007993262_sr_364.html","info")</f>
        <v/>
      </c>
      <c r="AA495" t="n">
        <v>-10087318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145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10087318</v>
      </c>
      <c r="AZ495" t="s">
        <v>583</v>
      </c>
      <c r="BA495" t="s"/>
      <c r="BB495" t="n">
        <v>206205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132</v>
      </c>
      <c r="D496" t="n">
        <v>2</v>
      </c>
      <c r="E496" t="s">
        <v>662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82</v>
      </c>
      <c r="L496" t="s">
        <v>77</v>
      </c>
      <c r="M496" t="s"/>
      <c r="N496" t="s">
        <v>182</v>
      </c>
      <c r="O496" t="s">
        <v>79</v>
      </c>
      <c r="P496" t="s">
        <v>662</v>
      </c>
      <c r="Q496" t="s"/>
      <c r="R496" t="s">
        <v>80</v>
      </c>
      <c r="S496" t="s">
        <v>336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HYPERLINK("https://hotel-media.eclerx.com/savepage/tk_15468561589480462_sr_362.html","info")</f>
        <v/>
      </c>
      <c r="AA496" t="n">
        <v>-2311987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2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2311987</v>
      </c>
      <c r="AZ496" t="s">
        <v>663</v>
      </c>
      <c r="BA496" t="s"/>
      <c r="BB496" t="n">
        <v>59852</v>
      </c>
      <c r="BC496" t="n">
        <v>43.9982645561</v>
      </c>
      <c r="BD496" t="n">
        <v>43.9982645561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132</v>
      </c>
      <c r="D497" t="n">
        <v>2</v>
      </c>
      <c r="E497" t="s">
        <v>662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101</v>
      </c>
      <c r="L497" t="s">
        <v>77</v>
      </c>
      <c r="M497" t="s"/>
      <c r="N497" t="s">
        <v>182</v>
      </c>
      <c r="O497" t="s">
        <v>79</v>
      </c>
      <c r="P497" t="s">
        <v>662</v>
      </c>
      <c r="Q497" t="s"/>
      <c r="R497" t="s">
        <v>80</v>
      </c>
      <c r="S497" t="s">
        <v>403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HYPERLINK("https://hotel-media.eclerx.com/savepage/tk_15468561589480462_sr_362.html","info")</f>
        <v/>
      </c>
      <c r="AA497" t="n">
        <v>-2311987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2</v>
      </c>
      <c r="AQ497" t="s">
        <v>89</v>
      </c>
      <c r="AR497" t="s">
        <v>90</v>
      </c>
      <c r="AS497" t="s"/>
      <c r="AT497" t="s">
        <v>91</v>
      </c>
      <c r="AU497" t="s"/>
      <c r="AV497" t="s"/>
      <c r="AW497" t="s"/>
      <c r="AX497" t="s"/>
      <c r="AY497" t="n">
        <v>2311987</v>
      </c>
      <c r="AZ497" t="s">
        <v>663</v>
      </c>
      <c r="BA497" t="s"/>
      <c r="BB497" t="n">
        <v>59852</v>
      </c>
      <c r="BC497" t="n">
        <v>43.9982645561</v>
      </c>
      <c r="BD497" t="n">
        <v>43.9982645561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132</v>
      </c>
      <c r="D498" t="n">
        <v>2</v>
      </c>
      <c r="E498" t="s">
        <v>662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129</v>
      </c>
      <c r="L498" t="s">
        <v>77</v>
      </c>
      <c r="M498" t="s"/>
      <c r="N498" t="s">
        <v>457</v>
      </c>
      <c r="O498" t="s">
        <v>79</v>
      </c>
      <c r="P498" t="s">
        <v>662</v>
      </c>
      <c r="Q498" t="s"/>
      <c r="R498" t="s">
        <v>80</v>
      </c>
      <c r="S498" t="s">
        <v>415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HYPERLINK("https://hotel-media.eclerx.com/savepage/tk_15468561589480462_sr_362.html","info")</f>
        <v/>
      </c>
      <c r="AA498" t="n">
        <v>-2311987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2</v>
      </c>
      <c r="AQ498" t="s">
        <v>89</v>
      </c>
      <c r="AR498" t="s">
        <v>90</v>
      </c>
      <c r="AS498" t="s"/>
      <c r="AT498" t="s">
        <v>91</v>
      </c>
      <c r="AU498" t="s"/>
      <c r="AV498" t="s"/>
      <c r="AW498" t="s"/>
      <c r="AX498" t="s"/>
      <c r="AY498" t="n">
        <v>2311987</v>
      </c>
      <c r="AZ498" t="s">
        <v>663</v>
      </c>
      <c r="BA498" t="s"/>
      <c r="BB498" t="n">
        <v>59852</v>
      </c>
      <c r="BC498" t="n">
        <v>43.9982645561</v>
      </c>
      <c r="BD498" t="n">
        <v>43.9982645561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132</v>
      </c>
      <c r="D499" t="n">
        <v>2</v>
      </c>
      <c r="E499" t="s">
        <v>662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161</v>
      </c>
      <c r="L499" t="s">
        <v>77</v>
      </c>
      <c r="M499" t="s"/>
      <c r="N499" t="s">
        <v>457</v>
      </c>
      <c r="O499" t="s">
        <v>79</v>
      </c>
      <c r="P499" t="s">
        <v>662</v>
      </c>
      <c r="Q499" t="s"/>
      <c r="R499" t="s">
        <v>80</v>
      </c>
      <c r="S499" t="s">
        <v>131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HYPERLINK("https://hotel-media.eclerx.com/savepage/tk_15468561589480462_sr_362.html","info")</f>
        <v/>
      </c>
      <c r="AA499" t="n">
        <v>-2311987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2</v>
      </c>
      <c r="AQ499" t="s">
        <v>89</v>
      </c>
      <c r="AR499" t="s">
        <v>90</v>
      </c>
      <c r="AS499" t="s"/>
      <c r="AT499" t="s">
        <v>91</v>
      </c>
      <c r="AU499" t="s"/>
      <c r="AV499" t="s"/>
      <c r="AW499" t="s"/>
      <c r="AX499" t="s"/>
      <c r="AY499" t="n">
        <v>2311987</v>
      </c>
      <c r="AZ499" t="s">
        <v>663</v>
      </c>
      <c r="BA499" t="s"/>
      <c r="BB499" t="n">
        <v>59852</v>
      </c>
      <c r="BC499" t="n">
        <v>43.9982645561</v>
      </c>
      <c r="BD499" t="n">
        <v>43.9982645561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132</v>
      </c>
      <c r="D500" t="n">
        <v>2</v>
      </c>
      <c r="E500" t="s">
        <v>664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70</v>
      </c>
      <c r="L500" t="s">
        <v>77</v>
      </c>
      <c r="M500" t="s"/>
      <c r="N500" t="s">
        <v>178</v>
      </c>
      <c r="O500" t="s">
        <v>79</v>
      </c>
      <c r="P500" t="s">
        <v>664</v>
      </c>
      <c r="Q500" t="s"/>
      <c r="R500" t="s">
        <v>189</v>
      </c>
      <c r="S500" t="s">
        <v>643</v>
      </c>
      <c r="T500" t="s">
        <v>82</v>
      </c>
      <c r="U500" t="s">
        <v>83</v>
      </c>
      <c r="V500" t="s">
        <v>84</v>
      </c>
      <c r="W500" t="s">
        <v>146</v>
      </c>
      <c r="X500" t="s"/>
      <c r="Y500" t="s">
        <v>86</v>
      </c>
      <c r="Z500">
        <f>HYPERLINK("https://hotel-media.eclerx.com/savepage/tk_1546856232237465_sr_362.html","info")</f>
        <v/>
      </c>
      <c r="AA500" t="n">
        <v>-2318630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39</v>
      </c>
      <c r="AQ500" t="s">
        <v>89</v>
      </c>
      <c r="AR500" t="s">
        <v>90</v>
      </c>
      <c r="AS500" t="s"/>
      <c r="AT500" t="s">
        <v>91</v>
      </c>
      <c r="AU500" t="s"/>
      <c r="AV500" t="s"/>
      <c r="AW500" t="s"/>
      <c r="AX500" t="s"/>
      <c r="AY500" t="n">
        <v>2318630</v>
      </c>
      <c r="AZ500" t="s">
        <v>665</v>
      </c>
      <c r="BA500" t="s"/>
      <c r="BB500" t="n">
        <v>37532</v>
      </c>
      <c r="BC500" t="n">
        <v>44.509341</v>
      </c>
      <c r="BD500" t="n">
        <v>44.509341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132</v>
      </c>
      <c r="D501" t="n">
        <v>2</v>
      </c>
      <c r="E501" t="s">
        <v>664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178</v>
      </c>
      <c r="O501" t="s">
        <v>79</v>
      </c>
      <c r="P501" t="s">
        <v>664</v>
      </c>
      <c r="Q501" t="s"/>
      <c r="R501" t="s">
        <v>189</v>
      </c>
      <c r="S501" t="s">
        <v>666</v>
      </c>
      <c r="T501" t="s">
        <v>82</v>
      </c>
      <c r="U501" t="s">
        <v>83</v>
      </c>
      <c r="V501" t="s">
        <v>84</v>
      </c>
      <c r="W501" t="s">
        <v>146</v>
      </c>
      <c r="X501" t="s"/>
      <c r="Y501" t="s">
        <v>86</v>
      </c>
      <c r="Z501">
        <f>HYPERLINK("https://hotel-media.eclerx.com/savepage/tk_1546856232237465_sr_362.html","info")</f>
        <v/>
      </c>
      <c r="AA501" t="n">
        <v>-2318630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39</v>
      </c>
      <c r="AQ501" t="s">
        <v>89</v>
      </c>
      <c r="AR501" t="s">
        <v>90</v>
      </c>
      <c r="AS501" t="s"/>
      <c r="AT501" t="s">
        <v>91</v>
      </c>
      <c r="AU501" t="s"/>
      <c r="AV501" t="s"/>
      <c r="AW501" t="s"/>
      <c r="AX501" t="s"/>
      <c r="AY501" t="n">
        <v>2318630</v>
      </c>
      <c r="AZ501" t="s">
        <v>665</v>
      </c>
      <c r="BA501" t="s"/>
      <c r="BB501" t="n">
        <v>37532</v>
      </c>
      <c r="BC501" t="n">
        <v>44.509341</v>
      </c>
      <c r="BD501" t="n">
        <v>44.509341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132</v>
      </c>
      <c r="D502" t="n">
        <v>2</v>
      </c>
      <c r="E502" t="s">
        <v>664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81</v>
      </c>
      <c r="L502" t="s">
        <v>77</v>
      </c>
      <c r="M502" t="s"/>
      <c r="N502" t="s">
        <v>178</v>
      </c>
      <c r="O502" t="s">
        <v>79</v>
      </c>
      <c r="P502" t="s">
        <v>664</v>
      </c>
      <c r="Q502" t="s"/>
      <c r="R502" t="s">
        <v>189</v>
      </c>
      <c r="S502" t="s">
        <v>394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HYPERLINK("https://hotel-media.eclerx.com/savepage/tk_1546856232237465_sr_362.html","info")</f>
        <v/>
      </c>
      <c r="AA502" t="n">
        <v>-2318630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39</v>
      </c>
      <c r="AQ502" t="s">
        <v>89</v>
      </c>
      <c r="AR502" t="s">
        <v>90</v>
      </c>
      <c r="AS502" t="s"/>
      <c r="AT502" t="s">
        <v>91</v>
      </c>
      <c r="AU502" t="s"/>
      <c r="AV502" t="s"/>
      <c r="AW502" t="s"/>
      <c r="AX502" t="s"/>
      <c r="AY502" t="n">
        <v>2318630</v>
      </c>
      <c r="AZ502" t="s">
        <v>665</v>
      </c>
      <c r="BA502" t="s"/>
      <c r="BB502" t="n">
        <v>37532</v>
      </c>
      <c r="BC502" t="n">
        <v>44.509341</v>
      </c>
      <c r="BD502" t="n">
        <v>44.509341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132</v>
      </c>
      <c r="D503" t="n">
        <v>2</v>
      </c>
      <c r="E503" t="s">
        <v>664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81</v>
      </c>
      <c r="L503" t="s">
        <v>77</v>
      </c>
      <c r="M503" t="s"/>
      <c r="N503" t="s">
        <v>178</v>
      </c>
      <c r="O503" t="s">
        <v>79</v>
      </c>
      <c r="P503" t="s">
        <v>664</v>
      </c>
      <c r="Q503" t="s"/>
      <c r="R503" t="s">
        <v>189</v>
      </c>
      <c r="S503" t="s">
        <v>394</v>
      </c>
      <c r="T503" t="s">
        <v>82</v>
      </c>
      <c r="U503" t="s">
        <v>83</v>
      </c>
      <c r="V503" t="s">
        <v>84</v>
      </c>
      <c r="W503" t="s">
        <v>146</v>
      </c>
      <c r="X503" t="s"/>
      <c r="Y503" t="s">
        <v>86</v>
      </c>
      <c r="Z503">
        <f>HYPERLINK("https://hotel-media.eclerx.com/savepage/tk_1546856232237465_sr_362.html","info")</f>
        <v/>
      </c>
      <c r="AA503" t="n">
        <v>-2318630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39</v>
      </c>
      <c r="AQ503" t="s">
        <v>89</v>
      </c>
      <c r="AR503" t="s">
        <v>90</v>
      </c>
      <c r="AS503" t="s"/>
      <c r="AT503" t="s">
        <v>91</v>
      </c>
      <c r="AU503" t="s"/>
      <c r="AV503" t="s"/>
      <c r="AW503" t="s"/>
      <c r="AX503" t="s"/>
      <c r="AY503" t="n">
        <v>2318630</v>
      </c>
      <c r="AZ503" t="s">
        <v>665</v>
      </c>
      <c r="BA503" t="s"/>
      <c r="BB503" t="n">
        <v>37532</v>
      </c>
      <c r="BC503" t="n">
        <v>44.509341</v>
      </c>
      <c r="BD503" t="n">
        <v>44.509341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132</v>
      </c>
      <c r="D504" t="n">
        <v>2</v>
      </c>
      <c r="E504" t="s">
        <v>664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82</v>
      </c>
      <c r="L504" t="s">
        <v>77</v>
      </c>
      <c r="M504" t="s"/>
      <c r="N504" t="s">
        <v>178</v>
      </c>
      <c r="O504" t="s">
        <v>79</v>
      </c>
      <c r="P504" t="s">
        <v>664</v>
      </c>
      <c r="Q504" t="s"/>
      <c r="R504" t="s">
        <v>189</v>
      </c>
      <c r="S504" t="s">
        <v>336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HYPERLINK("https://hotel-media.eclerx.com/savepage/tk_1546856232237465_sr_362.html","info")</f>
        <v/>
      </c>
      <c r="AA504" t="n">
        <v>-2318630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39</v>
      </c>
      <c r="AQ504" t="s">
        <v>89</v>
      </c>
      <c r="AR504" t="s">
        <v>90</v>
      </c>
      <c r="AS504" t="s"/>
      <c r="AT504" t="s">
        <v>91</v>
      </c>
      <c r="AU504" t="s"/>
      <c r="AV504" t="s"/>
      <c r="AW504" t="s"/>
      <c r="AX504" t="s"/>
      <c r="AY504" t="n">
        <v>2318630</v>
      </c>
      <c r="AZ504" t="s">
        <v>665</v>
      </c>
      <c r="BA504" t="s"/>
      <c r="BB504" t="n">
        <v>37532</v>
      </c>
      <c r="BC504" t="n">
        <v>44.509341</v>
      </c>
      <c r="BD504" t="n">
        <v>44.509341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132</v>
      </c>
      <c r="D505" t="n">
        <v>2</v>
      </c>
      <c r="E505" t="s">
        <v>664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89</v>
      </c>
      <c r="L505" t="s">
        <v>77</v>
      </c>
      <c r="M505" t="s"/>
      <c r="N505" t="s">
        <v>667</v>
      </c>
      <c r="O505" t="s">
        <v>79</v>
      </c>
      <c r="P505" t="s">
        <v>664</v>
      </c>
      <c r="Q505" t="s"/>
      <c r="R505" t="s">
        <v>189</v>
      </c>
      <c r="S505" t="s">
        <v>205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HYPERLINK("https://hotel-media.eclerx.com/savepage/tk_1546856232237465_sr_362.html","info")</f>
        <v/>
      </c>
      <c r="AA505" t="n">
        <v>-2318630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39</v>
      </c>
      <c r="AQ505" t="s">
        <v>89</v>
      </c>
      <c r="AR505" t="s">
        <v>104</v>
      </c>
      <c r="AS505" t="s"/>
      <c r="AT505" t="s">
        <v>91</v>
      </c>
      <c r="AU505" t="s"/>
      <c r="AV505" t="s"/>
      <c r="AW505" t="s"/>
      <c r="AX505" t="s"/>
      <c r="AY505" t="n">
        <v>2318630</v>
      </c>
      <c r="AZ505" t="s">
        <v>665</v>
      </c>
      <c r="BA505" t="s"/>
      <c r="BB505" t="n">
        <v>37532</v>
      </c>
      <c r="BC505" t="n">
        <v>44.509341</v>
      </c>
      <c r="BD505" t="n">
        <v>44.509341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132</v>
      </c>
      <c r="D506" t="n">
        <v>2</v>
      </c>
      <c r="E506" t="s">
        <v>664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90</v>
      </c>
      <c r="L506" t="s">
        <v>77</v>
      </c>
      <c r="M506" t="s"/>
      <c r="N506" t="s">
        <v>138</v>
      </c>
      <c r="O506" t="s">
        <v>79</v>
      </c>
      <c r="P506" t="s">
        <v>664</v>
      </c>
      <c r="Q506" t="s"/>
      <c r="R506" t="s">
        <v>189</v>
      </c>
      <c r="S506" t="s">
        <v>145</v>
      </c>
      <c r="T506" t="s">
        <v>82</v>
      </c>
      <c r="U506" t="s">
        <v>83</v>
      </c>
      <c r="V506" t="s">
        <v>84</v>
      </c>
      <c r="W506" t="s">
        <v>146</v>
      </c>
      <c r="X506" t="s"/>
      <c r="Y506" t="s">
        <v>86</v>
      </c>
      <c r="Z506">
        <f>HYPERLINK("https://hotel-media.eclerx.com/savepage/tk_1546856232237465_sr_362.html","info")</f>
        <v/>
      </c>
      <c r="AA506" t="n">
        <v>-2318630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39</v>
      </c>
      <c r="AQ506" t="s">
        <v>89</v>
      </c>
      <c r="AR506" t="s">
        <v>140</v>
      </c>
      <c r="AS506" t="s"/>
      <c r="AT506" t="s">
        <v>91</v>
      </c>
      <c r="AU506" t="s"/>
      <c r="AV506" t="s"/>
      <c r="AW506" t="s"/>
      <c r="AX506" t="s"/>
      <c r="AY506" t="n">
        <v>2318630</v>
      </c>
      <c r="AZ506" t="s">
        <v>665</v>
      </c>
      <c r="BA506" t="s"/>
      <c r="BB506" t="n">
        <v>37532</v>
      </c>
      <c r="BC506" t="n">
        <v>44.509341</v>
      </c>
      <c r="BD506" t="n">
        <v>44.509341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132</v>
      </c>
      <c r="D507" t="n">
        <v>2</v>
      </c>
      <c r="E507" t="s">
        <v>664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91</v>
      </c>
      <c r="L507" t="s">
        <v>77</v>
      </c>
      <c r="M507" t="s"/>
      <c r="N507" t="s">
        <v>178</v>
      </c>
      <c r="O507" t="s">
        <v>79</v>
      </c>
      <c r="P507" t="s">
        <v>664</v>
      </c>
      <c r="Q507" t="s"/>
      <c r="R507" t="s">
        <v>189</v>
      </c>
      <c r="S507" t="s">
        <v>127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HYPERLINK("https://hotel-media.eclerx.com/savepage/tk_1546856232237465_sr_362.html","info")</f>
        <v/>
      </c>
      <c r="AA507" t="n">
        <v>-2318630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39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2318630</v>
      </c>
      <c r="AZ507" t="s">
        <v>665</v>
      </c>
      <c r="BA507" t="s"/>
      <c r="BB507" t="n">
        <v>37532</v>
      </c>
      <c r="BC507" t="n">
        <v>44.509341</v>
      </c>
      <c r="BD507" t="n">
        <v>44.509341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132</v>
      </c>
      <c r="D508" t="n">
        <v>2</v>
      </c>
      <c r="E508" t="s">
        <v>664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99</v>
      </c>
      <c r="L508" t="s">
        <v>77</v>
      </c>
      <c r="M508" t="s"/>
      <c r="N508" t="s">
        <v>668</v>
      </c>
      <c r="O508" t="s">
        <v>79</v>
      </c>
      <c r="P508" t="s">
        <v>664</v>
      </c>
      <c r="Q508" t="s"/>
      <c r="R508" t="s">
        <v>189</v>
      </c>
      <c r="S508" t="s">
        <v>340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HYPERLINK("https://hotel-media.eclerx.com/savepage/tk_1546856232237465_sr_362.html","info")</f>
        <v/>
      </c>
      <c r="AA508" t="n">
        <v>-2318630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39</v>
      </c>
      <c r="AQ508" t="s">
        <v>89</v>
      </c>
      <c r="AR508" t="s">
        <v>104</v>
      </c>
      <c r="AS508" t="s"/>
      <c r="AT508" t="s">
        <v>91</v>
      </c>
      <c r="AU508" t="s"/>
      <c r="AV508" t="s"/>
      <c r="AW508" t="s"/>
      <c r="AX508" t="s"/>
      <c r="AY508" t="n">
        <v>2318630</v>
      </c>
      <c r="AZ508" t="s">
        <v>665</v>
      </c>
      <c r="BA508" t="s"/>
      <c r="BB508" t="n">
        <v>37532</v>
      </c>
      <c r="BC508" t="n">
        <v>44.509341</v>
      </c>
      <c r="BD508" t="n">
        <v>44.509341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132</v>
      </c>
      <c r="D509" t="n">
        <v>2</v>
      </c>
      <c r="E509" t="s">
        <v>664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101</v>
      </c>
      <c r="L509" t="s">
        <v>77</v>
      </c>
      <c r="M509" t="s"/>
      <c r="N509" t="s">
        <v>138</v>
      </c>
      <c r="O509" t="s">
        <v>79</v>
      </c>
      <c r="P509" t="s">
        <v>664</v>
      </c>
      <c r="Q509" t="s"/>
      <c r="R509" t="s">
        <v>189</v>
      </c>
      <c r="S509" t="s">
        <v>403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HYPERLINK("https://hotel-media.eclerx.com/savepage/tk_1546856232237465_sr_362.html","info")</f>
        <v/>
      </c>
      <c r="AA509" t="n">
        <v>-2318630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39</v>
      </c>
      <c r="AQ509" t="s">
        <v>89</v>
      </c>
      <c r="AR509" t="s">
        <v>140</v>
      </c>
      <c r="AS509" t="s"/>
      <c r="AT509" t="s">
        <v>91</v>
      </c>
      <c r="AU509" t="s"/>
      <c r="AV509" t="s"/>
      <c r="AW509" t="s"/>
      <c r="AX509" t="s"/>
      <c r="AY509" t="n">
        <v>2318630</v>
      </c>
      <c r="AZ509" t="s">
        <v>665</v>
      </c>
      <c r="BA509" t="s"/>
      <c r="BB509" t="n">
        <v>37532</v>
      </c>
      <c r="BC509" t="n">
        <v>44.509341</v>
      </c>
      <c r="BD509" t="n">
        <v>44.509341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132</v>
      </c>
      <c r="D510" t="n">
        <v>2</v>
      </c>
      <c r="E510" t="s">
        <v>664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105</v>
      </c>
      <c r="L510" t="s">
        <v>77</v>
      </c>
      <c r="M510" t="s"/>
      <c r="N510" t="s">
        <v>250</v>
      </c>
      <c r="O510" t="s">
        <v>79</v>
      </c>
      <c r="P510" t="s">
        <v>664</v>
      </c>
      <c r="Q510" t="s"/>
      <c r="R510" t="s">
        <v>189</v>
      </c>
      <c r="S510" t="s">
        <v>574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HYPERLINK("https://hotel-media.eclerx.com/savepage/tk_1546856232237465_sr_362.html","info")</f>
        <v/>
      </c>
      <c r="AA510" t="n">
        <v>-2318630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39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2318630</v>
      </c>
      <c r="AZ510" t="s">
        <v>665</v>
      </c>
      <c r="BA510" t="s"/>
      <c r="BB510" t="n">
        <v>37532</v>
      </c>
      <c r="BC510" t="n">
        <v>44.509341</v>
      </c>
      <c r="BD510" t="n">
        <v>44.509341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132</v>
      </c>
      <c r="D511" t="n">
        <v>2</v>
      </c>
      <c r="E511" t="s">
        <v>664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113</v>
      </c>
      <c r="L511" t="s">
        <v>77</v>
      </c>
      <c r="M511" t="s"/>
      <c r="N511" t="s">
        <v>405</v>
      </c>
      <c r="O511" t="s">
        <v>79</v>
      </c>
      <c r="P511" t="s">
        <v>664</v>
      </c>
      <c r="Q511" t="s"/>
      <c r="R511" t="s">
        <v>189</v>
      </c>
      <c r="S511" t="s">
        <v>491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HYPERLINK("https://hotel-media.eclerx.com/savepage/tk_1546856232237465_sr_362.html","info")</f>
        <v/>
      </c>
      <c r="AA511" t="n">
        <v>-2318630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39</v>
      </c>
      <c r="AQ511" t="s">
        <v>89</v>
      </c>
      <c r="AR511" t="s">
        <v>104</v>
      </c>
      <c r="AS511" t="s"/>
      <c r="AT511" t="s">
        <v>91</v>
      </c>
      <c r="AU511" t="s"/>
      <c r="AV511" t="s"/>
      <c r="AW511" t="s"/>
      <c r="AX511" t="s"/>
      <c r="AY511" t="n">
        <v>2318630</v>
      </c>
      <c r="AZ511" t="s">
        <v>665</v>
      </c>
      <c r="BA511" t="s"/>
      <c r="BB511" t="n">
        <v>37532</v>
      </c>
      <c r="BC511" t="n">
        <v>44.509341</v>
      </c>
      <c r="BD511" t="n">
        <v>44.509341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132</v>
      </c>
      <c r="D512" t="n">
        <v>2</v>
      </c>
      <c r="E512" t="s">
        <v>664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120</v>
      </c>
      <c r="L512" t="s">
        <v>77</v>
      </c>
      <c r="M512" t="s"/>
      <c r="N512" t="s">
        <v>129</v>
      </c>
      <c r="O512" t="s">
        <v>79</v>
      </c>
      <c r="P512" t="s">
        <v>664</v>
      </c>
      <c r="Q512" t="s"/>
      <c r="R512" t="s">
        <v>189</v>
      </c>
      <c r="S512" t="s">
        <v>103</v>
      </c>
      <c r="T512" t="s">
        <v>82</v>
      </c>
      <c r="U512" t="s">
        <v>83</v>
      </c>
      <c r="V512" t="s">
        <v>84</v>
      </c>
      <c r="W512" t="s">
        <v>146</v>
      </c>
      <c r="X512" t="s"/>
      <c r="Y512" t="s">
        <v>86</v>
      </c>
      <c r="Z512">
        <f>HYPERLINK("https://hotel-media.eclerx.com/savepage/tk_1546856232237465_sr_362.html","info")</f>
        <v/>
      </c>
      <c r="AA512" t="n">
        <v>-2318630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39</v>
      </c>
      <c r="AQ512" t="s">
        <v>89</v>
      </c>
      <c r="AR512" t="s">
        <v>90</v>
      </c>
      <c r="AS512" t="s"/>
      <c r="AT512" t="s">
        <v>91</v>
      </c>
      <c r="AU512" t="s"/>
      <c r="AV512" t="s"/>
      <c r="AW512" t="s"/>
      <c r="AX512" t="s"/>
      <c r="AY512" t="n">
        <v>2318630</v>
      </c>
      <c r="AZ512" t="s">
        <v>665</v>
      </c>
      <c r="BA512" t="s"/>
      <c r="BB512" t="n">
        <v>37532</v>
      </c>
      <c r="BC512" t="n">
        <v>44.509341</v>
      </c>
      <c r="BD512" t="n">
        <v>44.509341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132</v>
      </c>
      <c r="D513" t="n">
        <v>2</v>
      </c>
      <c r="E513" t="s">
        <v>664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131</v>
      </c>
      <c r="L513" t="s">
        <v>77</v>
      </c>
      <c r="M513" t="s"/>
      <c r="N513" t="s">
        <v>129</v>
      </c>
      <c r="O513" t="s">
        <v>79</v>
      </c>
      <c r="P513" t="s">
        <v>664</v>
      </c>
      <c r="Q513" t="s"/>
      <c r="R513" t="s">
        <v>189</v>
      </c>
      <c r="S513" t="s">
        <v>343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HYPERLINK("https://hotel-media.eclerx.com/savepage/tk_1546856232237465_sr_362.html","info")</f>
        <v/>
      </c>
      <c r="AA513" t="n">
        <v>-2318630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39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2318630</v>
      </c>
      <c r="AZ513" t="s">
        <v>665</v>
      </c>
      <c r="BA513" t="s"/>
      <c r="BB513" t="n">
        <v>37532</v>
      </c>
      <c r="BC513" t="n">
        <v>44.509341</v>
      </c>
      <c r="BD513" t="n">
        <v>44.509341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132</v>
      </c>
      <c r="D514" t="n">
        <v>2</v>
      </c>
      <c r="E514" t="s">
        <v>664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133</v>
      </c>
      <c r="L514" t="s">
        <v>77</v>
      </c>
      <c r="M514" t="s"/>
      <c r="N514" t="s">
        <v>129</v>
      </c>
      <c r="O514" t="s">
        <v>79</v>
      </c>
      <c r="P514" t="s">
        <v>664</v>
      </c>
      <c r="Q514" t="s"/>
      <c r="R514" t="s">
        <v>189</v>
      </c>
      <c r="S514" t="s">
        <v>186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HYPERLINK("https://hotel-media.eclerx.com/savepage/tk_1546856232237465_sr_362.html","info")</f>
        <v/>
      </c>
      <c r="AA514" t="n">
        <v>-2318630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39</v>
      </c>
      <c r="AQ514" t="s">
        <v>89</v>
      </c>
      <c r="AR514" t="s">
        <v>90</v>
      </c>
      <c r="AS514" t="s"/>
      <c r="AT514" t="s">
        <v>91</v>
      </c>
      <c r="AU514" t="s"/>
      <c r="AV514" t="s"/>
      <c r="AW514" t="s"/>
      <c r="AX514" t="s"/>
      <c r="AY514" t="n">
        <v>2318630</v>
      </c>
      <c r="AZ514" t="s">
        <v>665</v>
      </c>
      <c r="BA514" t="s"/>
      <c r="BB514" t="n">
        <v>37532</v>
      </c>
      <c r="BC514" t="n">
        <v>44.509341</v>
      </c>
      <c r="BD514" t="n">
        <v>44.509341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132</v>
      </c>
      <c r="D515" t="n">
        <v>2</v>
      </c>
      <c r="E515" t="s">
        <v>664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138</v>
      </c>
      <c r="L515" t="s">
        <v>77</v>
      </c>
      <c r="M515" t="s"/>
      <c r="N515" t="s">
        <v>129</v>
      </c>
      <c r="O515" t="s">
        <v>79</v>
      </c>
      <c r="P515" t="s">
        <v>664</v>
      </c>
      <c r="Q515" t="s"/>
      <c r="R515" t="s">
        <v>189</v>
      </c>
      <c r="S515" t="s">
        <v>329</v>
      </c>
      <c r="T515" t="s">
        <v>82</v>
      </c>
      <c r="U515" t="s">
        <v>83</v>
      </c>
      <c r="V515" t="s">
        <v>84</v>
      </c>
      <c r="W515" t="s">
        <v>146</v>
      </c>
      <c r="X515" t="s"/>
      <c r="Y515" t="s">
        <v>86</v>
      </c>
      <c r="Z515">
        <f>HYPERLINK("https://hotel-media.eclerx.com/savepage/tk_1546856232237465_sr_362.html","info")</f>
        <v/>
      </c>
      <c r="AA515" t="n">
        <v>-2318630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39</v>
      </c>
      <c r="AQ515" t="s">
        <v>89</v>
      </c>
      <c r="AR515" t="s">
        <v>90</v>
      </c>
      <c r="AS515" t="s"/>
      <c r="AT515" t="s">
        <v>91</v>
      </c>
      <c r="AU515" t="s"/>
      <c r="AV515" t="s"/>
      <c r="AW515" t="s"/>
      <c r="AX515" t="s"/>
      <c r="AY515" t="n">
        <v>2318630</v>
      </c>
      <c r="AZ515" t="s">
        <v>665</v>
      </c>
      <c r="BA515" t="s"/>
      <c r="BB515" t="n">
        <v>37532</v>
      </c>
      <c r="BC515" t="n">
        <v>44.509341</v>
      </c>
      <c r="BD515" t="n">
        <v>44.509341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132</v>
      </c>
      <c r="D516" t="n">
        <v>2</v>
      </c>
      <c r="E516" t="s">
        <v>664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148</v>
      </c>
      <c r="L516" t="s">
        <v>77</v>
      </c>
      <c r="M516" t="s"/>
      <c r="N516" t="s">
        <v>129</v>
      </c>
      <c r="O516" t="s">
        <v>79</v>
      </c>
      <c r="P516" t="s">
        <v>664</v>
      </c>
      <c r="Q516" t="s"/>
      <c r="R516" t="s">
        <v>189</v>
      </c>
      <c r="S516" t="s">
        <v>302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HYPERLINK("https://hotel-media.eclerx.com/savepage/tk_1546856232237465_sr_362.html","info")</f>
        <v/>
      </c>
      <c r="AA516" t="n">
        <v>-2318630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39</v>
      </c>
      <c r="AQ516" t="s">
        <v>89</v>
      </c>
      <c r="AR516" t="s">
        <v>90</v>
      </c>
      <c r="AS516" t="s"/>
      <c r="AT516" t="s">
        <v>91</v>
      </c>
      <c r="AU516" t="s"/>
      <c r="AV516" t="s"/>
      <c r="AW516" t="s"/>
      <c r="AX516" t="s"/>
      <c r="AY516" t="n">
        <v>2318630</v>
      </c>
      <c r="AZ516" t="s">
        <v>665</v>
      </c>
      <c r="BA516" t="s"/>
      <c r="BB516" t="n">
        <v>37532</v>
      </c>
      <c r="BC516" t="n">
        <v>44.509341</v>
      </c>
      <c r="BD516" t="n">
        <v>44.509341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669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148</v>
      </c>
      <c r="L517" t="s">
        <v>77</v>
      </c>
      <c r="M517" t="s"/>
      <c r="N517" t="s">
        <v>124</v>
      </c>
      <c r="O517" t="s">
        <v>79</v>
      </c>
      <c r="P517" t="s">
        <v>669</v>
      </c>
      <c r="Q517" t="s"/>
      <c r="R517" t="s">
        <v>102</v>
      </c>
      <c r="S517" t="s">
        <v>302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HYPERLINK("https://hotel-media.eclerx.com/savepage/tk_15468565703031929_sr_364.html","info")</f>
        <v/>
      </c>
      <c r="AA517" t="n">
        <v>-3744641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182</v>
      </c>
      <c r="AQ517" t="s">
        <v>89</v>
      </c>
      <c r="AR517" t="s">
        <v>90</v>
      </c>
      <c r="AS517" t="s"/>
      <c r="AT517" t="s">
        <v>91</v>
      </c>
      <c r="AU517" t="s"/>
      <c r="AV517" t="s"/>
      <c r="AW517" t="s"/>
      <c r="AX517" t="s"/>
      <c r="AY517" t="n">
        <v>3744641</v>
      </c>
      <c r="AZ517" t="s">
        <v>670</v>
      </c>
      <c r="BA517" t="s"/>
      <c r="BB517" t="n">
        <v>166119</v>
      </c>
      <c r="BC517" t="n">
        <v>43.621509</v>
      </c>
      <c r="BD517" t="n">
        <v>43.621509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153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669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280</v>
      </c>
      <c r="L518" t="s">
        <v>77</v>
      </c>
      <c r="M518" t="s"/>
      <c r="N518" t="s">
        <v>671</v>
      </c>
      <c r="O518" t="s">
        <v>79</v>
      </c>
      <c r="P518" t="s">
        <v>669</v>
      </c>
      <c r="Q518" t="s"/>
      <c r="R518" t="s">
        <v>102</v>
      </c>
      <c r="S518" t="s">
        <v>595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HYPERLINK("https://hotel-media.eclerx.com/savepage/tk_15468565703031929_sr_364.html","info")</f>
        <v/>
      </c>
      <c r="AA518" t="n">
        <v>-3744641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182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3744641</v>
      </c>
      <c r="AZ518" t="s">
        <v>670</v>
      </c>
      <c r="BA518" t="s"/>
      <c r="BB518" t="n">
        <v>166119</v>
      </c>
      <c r="BC518" t="n">
        <v>43.621509</v>
      </c>
      <c r="BD518" t="n">
        <v>43.621509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153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376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75</v>
      </c>
      <c r="L519" t="s">
        <v>77</v>
      </c>
      <c r="M519" t="s"/>
      <c r="N519" t="s">
        <v>138</v>
      </c>
      <c r="O519" t="s">
        <v>79</v>
      </c>
      <c r="P519" t="s">
        <v>376</v>
      </c>
      <c r="Q519" t="s"/>
      <c r="R519" t="s">
        <v>377</v>
      </c>
      <c r="S519" t="s">
        <v>202</v>
      </c>
      <c r="T519" t="s">
        <v>82</v>
      </c>
      <c r="U519" t="s">
        <v>83</v>
      </c>
      <c r="V519" t="s">
        <v>84</v>
      </c>
      <c r="W519" t="s">
        <v>146</v>
      </c>
      <c r="X519" t="s"/>
      <c r="Y519" t="s">
        <v>86</v>
      </c>
      <c r="Z519">
        <f>HYPERLINK("https://hotel-media.eclerx.com/savepage/tk_15468565564036963_sr_364.html","info")</f>
        <v/>
      </c>
      <c r="AA519" t="n">
        <v>-8317884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175</v>
      </c>
      <c r="AQ519" t="s">
        <v>89</v>
      </c>
      <c r="AR519" t="s">
        <v>140</v>
      </c>
      <c r="AS519" t="s"/>
      <c r="AT519" t="s">
        <v>91</v>
      </c>
      <c r="AU519" t="s"/>
      <c r="AV519" t="s"/>
      <c r="AW519" t="s"/>
      <c r="AX519" t="s"/>
      <c r="AY519" t="n">
        <v>8317884</v>
      </c>
      <c r="AZ519" t="s">
        <v>378</v>
      </c>
      <c r="BA519" t="s"/>
      <c r="BB519" t="n">
        <v>48103</v>
      </c>
      <c r="BC519" t="n">
        <v>44.638894</v>
      </c>
      <c r="BD519" t="n">
        <v>44.638894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132</v>
      </c>
      <c r="D520" t="n">
        <v>2</v>
      </c>
      <c r="E520" t="s">
        <v>568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80</v>
      </c>
      <c r="L520" t="s">
        <v>77</v>
      </c>
      <c r="M520" t="s"/>
      <c r="N520" t="s">
        <v>144</v>
      </c>
      <c r="O520" t="s">
        <v>79</v>
      </c>
      <c r="P520" t="s">
        <v>568</v>
      </c>
      <c r="Q520" t="s"/>
      <c r="R520" t="s">
        <v>102</v>
      </c>
      <c r="S520" t="s">
        <v>569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HYPERLINK("https://hotel-media.eclerx.com/savepage/tk_15468563402299542_sr_362.html","info")</f>
        <v/>
      </c>
      <c r="AA520" t="n">
        <v>-3758123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92</v>
      </c>
      <c r="AQ520" t="s">
        <v>89</v>
      </c>
      <c r="AR520" t="s">
        <v>90</v>
      </c>
      <c r="AS520" t="s"/>
      <c r="AT520" t="s">
        <v>91</v>
      </c>
      <c r="AU520" t="s"/>
      <c r="AV520" t="s"/>
      <c r="AW520" t="s"/>
      <c r="AX520" t="s"/>
      <c r="AY520" t="n">
        <v>3758123</v>
      </c>
      <c r="AZ520" t="s">
        <v>570</v>
      </c>
      <c r="BA520" t="s"/>
      <c r="BB520" t="n">
        <v>131349</v>
      </c>
      <c r="BC520" t="n">
        <v>44.222678</v>
      </c>
      <c r="BD520" t="n">
        <v>44.222678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132</v>
      </c>
      <c r="D521" t="n">
        <v>2</v>
      </c>
      <c r="E521" t="s">
        <v>568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133</v>
      </c>
      <c r="L521" t="s">
        <v>77</v>
      </c>
      <c r="M521" t="s"/>
      <c r="N521" t="s">
        <v>129</v>
      </c>
      <c r="O521" t="s">
        <v>79</v>
      </c>
      <c r="P521" t="s">
        <v>568</v>
      </c>
      <c r="Q521" t="s"/>
      <c r="R521" t="s">
        <v>102</v>
      </c>
      <c r="S521" t="s">
        <v>186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HYPERLINK("https://hotel-media.eclerx.com/savepage/tk_15468563402299542_sr_362.html","info")</f>
        <v/>
      </c>
      <c r="AA521" t="n">
        <v>-3758123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92</v>
      </c>
      <c r="AQ521" t="s">
        <v>89</v>
      </c>
      <c r="AR521" t="s">
        <v>90</v>
      </c>
      <c r="AS521" t="s"/>
      <c r="AT521" t="s">
        <v>91</v>
      </c>
      <c r="AU521" t="s"/>
      <c r="AV521" t="s"/>
      <c r="AW521" t="s"/>
      <c r="AX521" t="s"/>
      <c r="AY521" t="n">
        <v>3758123</v>
      </c>
      <c r="AZ521" t="s">
        <v>570</v>
      </c>
      <c r="BA521" t="s"/>
      <c r="BB521" t="n">
        <v>131349</v>
      </c>
      <c r="BC521" t="n">
        <v>44.222678</v>
      </c>
      <c r="BD521" t="n">
        <v>44.222678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672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166</v>
      </c>
      <c r="L522" t="s">
        <v>77</v>
      </c>
      <c r="M522" t="s"/>
      <c r="N522" t="s">
        <v>178</v>
      </c>
      <c r="O522" t="s">
        <v>79</v>
      </c>
      <c r="P522" t="s">
        <v>672</v>
      </c>
      <c r="Q522" t="s"/>
      <c r="R522" t="s">
        <v>102</v>
      </c>
      <c r="S522" t="s">
        <v>501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HYPERLINK("https://hotel-media.eclerx.com/savepage/tk_15468563977470348_sr_364.html","info")</f>
        <v/>
      </c>
      <c r="AA522" t="n">
        <v>-6246059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103</v>
      </c>
      <c r="AQ522" t="s">
        <v>89</v>
      </c>
      <c r="AR522" t="s">
        <v>90</v>
      </c>
      <c r="AS522" t="s"/>
      <c r="AT522" t="s">
        <v>91</v>
      </c>
      <c r="AU522" t="s"/>
      <c r="AV522" t="s"/>
      <c r="AW522" t="s"/>
      <c r="AX522" t="s"/>
      <c r="AY522" t="n">
        <v>6246059</v>
      </c>
      <c r="AZ522" t="s">
        <v>673</v>
      </c>
      <c r="BA522" t="s"/>
      <c r="BB522" t="n">
        <v>7010</v>
      </c>
      <c r="BC522" t="n">
        <v>44.0618088</v>
      </c>
      <c r="BD522" t="n">
        <v>44.0618088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132</v>
      </c>
      <c r="D523" t="n">
        <v>2</v>
      </c>
      <c r="E523" t="s">
        <v>674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59</v>
      </c>
      <c r="L523" t="s">
        <v>77</v>
      </c>
      <c r="M523" t="s"/>
      <c r="N523" t="s">
        <v>675</v>
      </c>
      <c r="O523" t="s">
        <v>79</v>
      </c>
      <c r="P523" t="s">
        <v>674</v>
      </c>
      <c r="Q523" t="s"/>
      <c r="R523" t="s">
        <v>80</v>
      </c>
      <c r="S523" t="s">
        <v>676</v>
      </c>
      <c r="T523" t="s">
        <v>82</v>
      </c>
      <c r="U523" t="s">
        <v>83</v>
      </c>
      <c r="V523" t="s">
        <v>84</v>
      </c>
      <c r="W523" t="s">
        <v>146</v>
      </c>
      <c r="X523" t="s"/>
      <c r="Y523" t="s">
        <v>86</v>
      </c>
      <c r="Z523">
        <f>HYPERLINK("https://hotel-media.eclerx.com/savepage/tk_1546856332297362_sr_362.html","info")</f>
        <v/>
      </c>
      <c r="AA523" t="n">
        <v>-6476688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88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6476688</v>
      </c>
      <c r="AZ523" t="s">
        <v>677</v>
      </c>
      <c r="BA523" t="s"/>
      <c r="BB523" t="n">
        <v>73290</v>
      </c>
      <c r="BC523" t="n">
        <v>44.513864</v>
      </c>
      <c r="BD523" t="n">
        <v>44.513864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132</v>
      </c>
      <c r="D524" t="n">
        <v>2</v>
      </c>
      <c r="E524" t="s">
        <v>674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60</v>
      </c>
      <c r="L524" t="s">
        <v>77</v>
      </c>
      <c r="M524" t="s"/>
      <c r="N524" t="s">
        <v>148</v>
      </c>
      <c r="O524" t="s">
        <v>79</v>
      </c>
      <c r="P524" t="s">
        <v>674</v>
      </c>
      <c r="Q524" t="s"/>
      <c r="R524" t="s">
        <v>80</v>
      </c>
      <c r="S524" t="s">
        <v>179</v>
      </c>
      <c r="T524" t="s">
        <v>82</v>
      </c>
      <c r="U524" t="s">
        <v>83</v>
      </c>
      <c r="V524" t="s">
        <v>84</v>
      </c>
      <c r="W524" t="s">
        <v>146</v>
      </c>
      <c r="X524" t="s"/>
      <c r="Y524" t="s">
        <v>86</v>
      </c>
      <c r="Z524">
        <f>HYPERLINK("https://hotel-media.eclerx.com/savepage/tk_1546856332297362_sr_362.html","info")</f>
        <v/>
      </c>
      <c r="AA524" t="n">
        <v>-6476688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88</v>
      </c>
      <c r="AQ524" t="s">
        <v>89</v>
      </c>
      <c r="AR524" t="s">
        <v>140</v>
      </c>
      <c r="AS524" t="s"/>
      <c r="AT524" t="s">
        <v>91</v>
      </c>
      <c r="AU524" t="s"/>
      <c r="AV524" t="s"/>
      <c r="AW524" t="s"/>
      <c r="AX524" t="s"/>
      <c r="AY524" t="n">
        <v>6476688</v>
      </c>
      <c r="AZ524" t="s">
        <v>677</v>
      </c>
      <c r="BA524" t="s"/>
      <c r="BB524" t="n">
        <v>73290</v>
      </c>
      <c r="BC524" t="n">
        <v>44.513864</v>
      </c>
      <c r="BD524" t="n">
        <v>44.513864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132</v>
      </c>
      <c r="D525" t="n">
        <v>2</v>
      </c>
      <c r="E525" t="s">
        <v>674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71</v>
      </c>
      <c r="L525" t="s">
        <v>77</v>
      </c>
      <c r="M525" t="s"/>
      <c r="N525" t="s">
        <v>148</v>
      </c>
      <c r="O525" t="s">
        <v>79</v>
      </c>
      <c r="P525" t="s">
        <v>674</v>
      </c>
      <c r="Q525" t="s"/>
      <c r="R525" t="s">
        <v>80</v>
      </c>
      <c r="S525" t="s">
        <v>142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HYPERLINK("https://hotel-media.eclerx.com/savepage/tk_1546856332297362_sr_362.html","info")</f>
        <v/>
      </c>
      <c r="AA525" t="n">
        <v>-6476688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88</v>
      </c>
      <c r="AQ525" t="s">
        <v>89</v>
      </c>
      <c r="AR525" t="s">
        <v>140</v>
      </c>
      <c r="AS525" t="s"/>
      <c r="AT525" t="s">
        <v>91</v>
      </c>
      <c r="AU525" t="s"/>
      <c r="AV525" t="s"/>
      <c r="AW525" t="s"/>
      <c r="AX525" t="s"/>
      <c r="AY525" t="n">
        <v>6476688</v>
      </c>
      <c r="AZ525" t="s">
        <v>677</v>
      </c>
      <c r="BA525" t="s"/>
      <c r="BB525" t="n">
        <v>73290</v>
      </c>
      <c r="BC525" t="n">
        <v>44.513864</v>
      </c>
      <c r="BD525" t="n">
        <v>44.513864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678</v>
      </c>
      <c r="F526" t="s"/>
      <c r="G526" t="s">
        <v>74</v>
      </c>
      <c r="H526" t="s">
        <v>75</v>
      </c>
      <c r="I526" t="s"/>
      <c r="J526" t="s">
        <v>76</v>
      </c>
      <c r="K526" t="n">
        <v>386</v>
      </c>
      <c r="L526" t="s">
        <v>77</v>
      </c>
      <c r="M526" t="s"/>
      <c r="N526" t="s">
        <v>138</v>
      </c>
      <c r="O526" t="s">
        <v>79</v>
      </c>
      <c r="P526" t="s">
        <v>678</v>
      </c>
      <c r="Q526" t="s"/>
      <c r="R526" t="s">
        <v>102</v>
      </c>
      <c r="S526" t="s">
        <v>679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HYPERLINK("https://hotel-media.eclerx.com/savepage/tk_1546856221759966_sr_364.html","info")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29</v>
      </c>
      <c r="AQ526" t="s">
        <v>89</v>
      </c>
      <c r="AR526" t="s">
        <v>140</v>
      </c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27909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678</v>
      </c>
      <c r="F527" t="s"/>
      <c r="G527" t="s">
        <v>74</v>
      </c>
      <c r="H527" t="s">
        <v>75</v>
      </c>
      <c r="I527" t="s"/>
      <c r="J527" t="s">
        <v>76</v>
      </c>
      <c r="K527" t="n">
        <v>389</v>
      </c>
      <c r="L527" t="s">
        <v>77</v>
      </c>
      <c r="M527" t="s"/>
      <c r="N527" t="s">
        <v>342</v>
      </c>
      <c r="O527" t="s">
        <v>79</v>
      </c>
      <c r="P527" t="s">
        <v>678</v>
      </c>
      <c r="Q527" t="s"/>
      <c r="R527" t="s">
        <v>102</v>
      </c>
      <c r="S527" t="s">
        <v>680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HYPERLINK("https://hotel-media.eclerx.com/savepage/tk_1546856221759966_sr_364.html","info")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29</v>
      </c>
      <c r="AQ527" t="s">
        <v>89</v>
      </c>
      <c r="AR527" t="s">
        <v>90</v>
      </c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27909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678</v>
      </c>
      <c r="F528" t="s"/>
      <c r="G528" t="s">
        <v>74</v>
      </c>
      <c r="H528" t="s">
        <v>75</v>
      </c>
      <c r="I528" t="s"/>
      <c r="J528" t="s">
        <v>76</v>
      </c>
      <c r="K528" t="n">
        <v>664</v>
      </c>
      <c r="L528" t="s">
        <v>77</v>
      </c>
      <c r="M528" t="s"/>
      <c r="N528" t="s">
        <v>681</v>
      </c>
      <c r="O528" t="s">
        <v>79</v>
      </c>
      <c r="P528" t="s">
        <v>678</v>
      </c>
      <c r="Q528" t="s"/>
      <c r="R528" t="s">
        <v>102</v>
      </c>
      <c r="S528" t="s">
        <v>682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HYPERLINK("https://hotel-media.eclerx.com/savepage/tk_1546856221759966_sr_364.html","info")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29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27909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597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501</v>
      </c>
      <c r="L529" t="s">
        <v>77</v>
      </c>
      <c r="M529" t="s"/>
      <c r="N529" t="s">
        <v>601</v>
      </c>
      <c r="O529" t="s">
        <v>79</v>
      </c>
      <c r="P529" t="s">
        <v>597</v>
      </c>
      <c r="Q529" t="s"/>
      <c r="R529" t="s">
        <v>102</v>
      </c>
      <c r="S529" t="s">
        <v>683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HYPERLINK("https://hotel-media.eclerx.com/savepage/tk_15468564461330786_sr_364.html","info")</f>
        <v/>
      </c>
      <c r="AA529" t="n">
        <v>-2444503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117</v>
      </c>
      <c r="AQ529" t="s">
        <v>89</v>
      </c>
      <c r="AR529" t="s">
        <v>547</v>
      </c>
      <c r="AS529" t="s"/>
      <c r="AT529" t="s">
        <v>91</v>
      </c>
      <c r="AU529" t="s"/>
      <c r="AV529" t="s"/>
      <c r="AW529" t="s"/>
      <c r="AX529" t="s"/>
      <c r="AY529" t="n">
        <v>2444503</v>
      </c>
      <c r="AZ529" t="s">
        <v>599</v>
      </c>
      <c r="BA529" t="s"/>
      <c r="BB529" t="n">
        <v>28622</v>
      </c>
      <c r="BC529" t="n">
        <v>44.499526197927</v>
      </c>
      <c r="BD529" t="n">
        <v>44.499526197927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597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529</v>
      </c>
      <c r="L530" t="s">
        <v>77</v>
      </c>
      <c r="M530" t="s"/>
      <c r="N530" t="s">
        <v>138</v>
      </c>
      <c r="O530" t="s">
        <v>79</v>
      </c>
      <c r="P530" t="s">
        <v>597</v>
      </c>
      <c r="Q530" t="s"/>
      <c r="R530" t="s">
        <v>102</v>
      </c>
      <c r="S530" t="s">
        <v>684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HYPERLINK("https://hotel-media.eclerx.com/savepage/tk_15468564461330786_sr_364.html","info")</f>
        <v/>
      </c>
      <c r="AA530" t="n">
        <v>-2444503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117</v>
      </c>
      <c r="AQ530" t="s">
        <v>89</v>
      </c>
      <c r="AR530" t="s">
        <v>140</v>
      </c>
      <c r="AS530" t="s"/>
      <c r="AT530" t="s">
        <v>91</v>
      </c>
      <c r="AU530" t="s"/>
      <c r="AV530" t="s"/>
      <c r="AW530" t="s"/>
      <c r="AX530" t="s"/>
      <c r="AY530" t="n">
        <v>2444503</v>
      </c>
      <c r="AZ530" t="s">
        <v>599</v>
      </c>
      <c r="BA530" t="s"/>
      <c r="BB530" t="n">
        <v>28622</v>
      </c>
      <c r="BC530" t="n">
        <v>44.499526197927</v>
      </c>
      <c r="BD530" t="n">
        <v>44.499526197927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300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274</v>
      </c>
      <c r="L531" t="s">
        <v>77</v>
      </c>
      <c r="M531" t="s"/>
      <c r="N531" t="s">
        <v>301</v>
      </c>
      <c r="O531" t="s">
        <v>79</v>
      </c>
      <c r="P531" t="s">
        <v>300</v>
      </c>
      <c r="Q531" t="s"/>
      <c r="R531" t="s">
        <v>267</v>
      </c>
      <c r="S531" t="s">
        <v>219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HYPERLINK("https://hotel-media.eclerx.com/savepage/tk_1546856364800095_sr_364.html","info")</f>
        <v/>
      </c>
      <c r="AA531" t="n">
        <v>-3002032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99</v>
      </c>
      <c r="AQ531" t="s">
        <v>89</v>
      </c>
      <c r="AR531" t="s">
        <v>90</v>
      </c>
      <c r="AS531" t="s"/>
      <c r="AT531" t="s">
        <v>91</v>
      </c>
      <c r="AU531" t="s"/>
      <c r="AV531" t="s"/>
      <c r="AW531" t="s"/>
      <c r="AX531" t="s"/>
      <c r="AY531" t="n">
        <v>3002032</v>
      </c>
      <c r="AZ531" t="s">
        <v>303</v>
      </c>
      <c r="BA531" t="s"/>
      <c r="BB531" t="n">
        <v>50683</v>
      </c>
      <c r="BC531" t="n">
        <v>44.072636039958</v>
      </c>
      <c r="BD531" t="n">
        <v>44.072636039958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300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274</v>
      </c>
      <c r="L532" t="s">
        <v>77</v>
      </c>
      <c r="M532" t="s"/>
      <c r="N532" t="s">
        <v>301</v>
      </c>
      <c r="O532" t="s">
        <v>79</v>
      </c>
      <c r="P532" t="s">
        <v>300</v>
      </c>
      <c r="Q532" t="s"/>
      <c r="R532" t="s">
        <v>267</v>
      </c>
      <c r="S532" t="s">
        <v>219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HYPERLINK("https://hotel-media.eclerx.com/savepage/tk_1546856364800095_sr_364.html","info")</f>
        <v/>
      </c>
      <c r="AA532" t="n">
        <v>-3002032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99</v>
      </c>
      <c r="AQ532" t="s">
        <v>89</v>
      </c>
      <c r="AR532" t="s">
        <v>211</v>
      </c>
      <c r="AS532" t="s"/>
      <c r="AT532" t="s">
        <v>91</v>
      </c>
      <c r="AU532" t="s"/>
      <c r="AV532" t="s"/>
      <c r="AW532" t="s"/>
      <c r="AX532" t="s"/>
      <c r="AY532" t="n">
        <v>3002032</v>
      </c>
      <c r="AZ532" t="s">
        <v>303</v>
      </c>
      <c r="BA532" t="s"/>
      <c r="BB532" t="n">
        <v>50683</v>
      </c>
      <c r="BC532" t="n">
        <v>44.072636039958</v>
      </c>
      <c r="BD532" t="n">
        <v>44.072636039958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300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288</v>
      </c>
      <c r="L533" t="s">
        <v>77</v>
      </c>
      <c r="M533" t="s"/>
      <c r="N533" t="s">
        <v>304</v>
      </c>
      <c r="O533" t="s">
        <v>79</v>
      </c>
      <c r="P533" t="s">
        <v>300</v>
      </c>
      <c r="Q533" t="s"/>
      <c r="R533" t="s">
        <v>267</v>
      </c>
      <c r="S533" t="s">
        <v>685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HYPERLINK("https://hotel-media.eclerx.com/savepage/tk_1546856364800095_sr_364.html","info")</f>
        <v/>
      </c>
      <c r="AA533" t="n">
        <v>-3002032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99</v>
      </c>
      <c r="AQ533" t="s">
        <v>89</v>
      </c>
      <c r="AR533" t="s">
        <v>90</v>
      </c>
      <c r="AS533" t="s"/>
      <c r="AT533" t="s">
        <v>91</v>
      </c>
      <c r="AU533" t="s"/>
      <c r="AV533" t="s"/>
      <c r="AW533" t="s"/>
      <c r="AX533" t="s"/>
      <c r="AY533" t="n">
        <v>3002032</v>
      </c>
      <c r="AZ533" t="s">
        <v>303</v>
      </c>
      <c r="BA533" t="s"/>
      <c r="BB533" t="n">
        <v>50683</v>
      </c>
      <c r="BC533" t="n">
        <v>44.072636039958</v>
      </c>
      <c r="BD533" t="n">
        <v>44.072636039958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300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288</v>
      </c>
      <c r="L534" t="s">
        <v>77</v>
      </c>
      <c r="M534" t="s"/>
      <c r="N534" t="s">
        <v>304</v>
      </c>
      <c r="O534" t="s">
        <v>79</v>
      </c>
      <c r="P534" t="s">
        <v>300</v>
      </c>
      <c r="Q534" t="s"/>
      <c r="R534" t="s">
        <v>267</v>
      </c>
      <c r="S534" t="s">
        <v>685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HYPERLINK("https://hotel-media.eclerx.com/savepage/tk_1546856364800095_sr_364.html","info")</f>
        <v/>
      </c>
      <c r="AA534" t="n">
        <v>-3002032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99</v>
      </c>
      <c r="AQ534" t="s">
        <v>89</v>
      </c>
      <c r="AR534" t="s">
        <v>211</v>
      </c>
      <c r="AS534" t="s"/>
      <c r="AT534" t="s">
        <v>91</v>
      </c>
      <c r="AU534" t="s"/>
      <c r="AV534" t="s"/>
      <c r="AW534" t="s"/>
      <c r="AX534" t="s"/>
      <c r="AY534" t="n">
        <v>3002032</v>
      </c>
      <c r="AZ534" t="s">
        <v>303</v>
      </c>
      <c r="BA534" t="s"/>
      <c r="BB534" t="n">
        <v>50683</v>
      </c>
      <c r="BC534" t="n">
        <v>44.072636039958</v>
      </c>
      <c r="BD534" t="n">
        <v>44.072636039958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300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348</v>
      </c>
      <c r="L535" t="s">
        <v>77</v>
      </c>
      <c r="M535" t="s"/>
      <c r="N535" t="s">
        <v>306</v>
      </c>
      <c r="O535" t="s">
        <v>79</v>
      </c>
      <c r="P535" t="s">
        <v>300</v>
      </c>
      <c r="Q535" t="s"/>
      <c r="R535" t="s">
        <v>267</v>
      </c>
      <c r="S535" t="s">
        <v>686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HYPERLINK("https://hotel-media.eclerx.com/savepage/tk_1546856364800095_sr_364.html","info")</f>
        <v/>
      </c>
      <c r="AA535" t="n">
        <v>-3002032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99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3002032</v>
      </c>
      <c r="AZ535" t="s">
        <v>303</v>
      </c>
      <c r="BA535" t="s"/>
      <c r="BB535" t="n">
        <v>50683</v>
      </c>
      <c r="BC535" t="n">
        <v>44.072636039958</v>
      </c>
      <c r="BD535" t="n">
        <v>44.072636039958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300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348</v>
      </c>
      <c r="L536" t="s">
        <v>77</v>
      </c>
      <c r="M536" t="s"/>
      <c r="N536" t="s">
        <v>306</v>
      </c>
      <c r="O536" t="s">
        <v>79</v>
      </c>
      <c r="P536" t="s">
        <v>300</v>
      </c>
      <c r="Q536" t="s"/>
      <c r="R536" t="s">
        <v>267</v>
      </c>
      <c r="S536" t="s">
        <v>686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HYPERLINK("https://hotel-media.eclerx.com/savepage/tk_1546856364800095_sr_364.html","info")</f>
        <v/>
      </c>
      <c r="AA536" t="n">
        <v>-3002032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99</v>
      </c>
      <c r="AQ536" t="s">
        <v>89</v>
      </c>
      <c r="AR536" t="s">
        <v>211</v>
      </c>
      <c r="AS536" t="s"/>
      <c r="AT536" t="s">
        <v>91</v>
      </c>
      <c r="AU536" t="s"/>
      <c r="AV536" t="s"/>
      <c r="AW536" t="s"/>
      <c r="AX536" t="s"/>
      <c r="AY536" t="n">
        <v>3002032</v>
      </c>
      <c r="AZ536" t="s">
        <v>303</v>
      </c>
      <c r="BA536" t="s"/>
      <c r="BB536" t="n">
        <v>50683</v>
      </c>
      <c r="BC536" t="n">
        <v>44.072636039958</v>
      </c>
      <c r="BD536" t="n">
        <v>44.072636039958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300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360</v>
      </c>
      <c r="L537" t="s">
        <v>77</v>
      </c>
      <c r="M537" t="s"/>
      <c r="N537" t="s">
        <v>301</v>
      </c>
      <c r="O537" t="s">
        <v>79</v>
      </c>
      <c r="P537" t="s">
        <v>300</v>
      </c>
      <c r="Q537" t="s"/>
      <c r="R537" t="s">
        <v>267</v>
      </c>
      <c r="S537" t="s">
        <v>687</v>
      </c>
      <c r="T537" t="s">
        <v>82</v>
      </c>
      <c r="U537" t="s">
        <v>83</v>
      </c>
      <c r="V537" t="s">
        <v>84</v>
      </c>
      <c r="W537" t="s">
        <v>110</v>
      </c>
      <c r="X537" t="s"/>
      <c r="Y537" t="s">
        <v>86</v>
      </c>
      <c r="Z537">
        <f>HYPERLINK("https://hotel-media.eclerx.com/savepage/tk_1546856364800095_sr_364.html","info")</f>
        <v/>
      </c>
      <c r="AA537" t="n">
        <v>-3002032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99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3002032</v>
      </c>
      <c r="AZ537" t="s">
        <v>303</v>
      </c>
      <c r="BA537" t="s"/>
      <c r="BB537" t="n">
        <v>50683</v>
      </c>
      <c r="BC537" t="n">
        <v>44.072636039958</v>
      </c>
      <c r="BD537" t="n">
        <v>44.072636039958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300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360</v>
      </c>
      <c r="L538" t="s">
        <v>77</v>
      </c>
      <c r="M538" t="s"/>
      <c r="N538" t="s">
        <v>301</v>
      </c>
      <c r="O538" t="s">
        <v>79</v>
      </c>
      <c r="P538" t="s">
        <v>300</v>
      </c>
      <c r="Q538" t="s"/>
      <c r="R538" t="s">
        <v>267</v>
      </c>
      <c r="S538" t="s">
        <v>687</v>
      </c>
      <c r="T538" t="s">
        <v>82</v>
      </c>
      <c r="U538" t="s">
        <v>83</v>
      </c>
      <c r="V538" t="s">
        <v>84</v>
      </c>
      <c r="W538" t="s">
        <v>110</v>
      </c>
      <c r="X538" t="s"/>
      <c r="Y538" t="s">
        <v>86</v>
      </c>
      <c r="Z538">
        <f>HYPERLINK("https://hotel-media.eclerx.com/savepage/tk_1546856364800095_sr_364.html","info")</f>
        <v/>
      </c>
      <c r="AA538" t="n">
        <v>-3002032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99</v>
      </c>
      <c r="AQ538" t="s">
        <v>89</v>
      </c>
      <c r="AR538" t="s">
        <v>211</v>
      </c>
      <c r="AS538" t="s"/>
      <c r="AT538" t="s">
        <v>91</v>
      </c>
      <c r="AU538" t="s"/>
      <c r="AV538" t="s"/>
      <c r="AW538" t="s"/>
      <c r="AX538" t="s"/>
      <c r="AY538" t="n">
        <v>3002032</v>
      </c>
      <c r="AZ538" t="s">
        <v>303</v>
      </c>
      <c r="BA538" t="s"/>
      <c r="BB538" t="n">
        <v>50683</v>
      </c>
      <c r="BC538" t="n">
        <v>44.072636039958</v>
      </c>
      <c r="BD538" t="n">
        <v>44.072636039958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300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374</v>
      </c>
      <c r="L539" t="s">
        <v>77</v>
      </c>
      <c r="M539" t="s"/>
      <c r="N539" t="s">
        <v>304</v>
      </c>
      <c r="O539" t="s">
        <v>79</v>
      </c>
      <c r="P539" t="s">
        <v>300</v>
      </c>
      <c r="Q539" t="s"/>
      <c r="R539" t="s">
        <v>267</v>
      </c>
      <c r="S539" t="s">
        <v>688</v>
      </c>
      <c r="T539" t="s">
        <v>82</v>
      </c>
      <c r="U539" t="s">
        <v>83</v>
      </c>
      <c r="V539" t="s">
        <v>84</v>
      </c>
      <c r="W539" t="s">
        <v>110</v>
      </c>
      <c r="X539" t="s"/>
      <c r="Y539" t="s">
        <v>86</v>
      </c>
      <c r="Z539">
        <f>HYPERLINK("https://hotel-media.eclerx.com/savepage/tk_1546856364800095_sr_364.html","info")</f>
        <v/>
      </c>
      <c r="AA539" t="n">
        <v>-3002032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99</v>
      </c>
      <c r="AQ539" t="s">
        <v>89</v>
      </c>
      <c r="AR539" t="s">
        <v>90</v>
      </c>
      <c r="AS539" t="s"/>
      <c r="AT539" t="s">
        <v>91</v>
      </c>
      <c r="AU539" t="s"/>
      <c r="AV539" t="s"/>
      <c r="AW539" t="s"/>
      <c r="AX539" t="s"/>
      <c r="AY539" t="n">
        <v>3002032</v>
      </c>
      <c r="AZ539" t="s">
        <v>303</v>
      </c>
      <c r="BA539" t="s"/>
      <c r="BB539" t="n">
        <v>50683</v>
      </c>
      <c r="BC539" t="n">
        <v>44.072636039958</v>
      </c>
      <c r="BD539" t="n">
        <v>44.072636039958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300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374</v>
      </c>
      <c r="L540" t="s">
        <v>77</v>
      </c>
      <c r="M540" t="s"/>
      <c r="N540" t="s">
        <v>304</v>
      </c>
      <c r="O540" t="s">
        <v>79</v>
      </c>
      <c r="P540" t="s">
        <v>300</v>
      </c>
      <c r="Q540" t="s"/>
      <c r="R540" t="s">
        <v>267</v>
      </c>
      <c r="S540" t="s">
        <v>688</v>
      </c>
      <c r="T540" t="s">
        <v>82</v>
      </c>
      <c r="U540" t="s">
        <v>83</v>
      </c>
      <c r="V540" t="s">
        <v>84</v>
      </c>
      <c r="W540" t="s">
        <v>110</v>
      </c>
      <c r="X540" t="s"/>
      <c r="Y540" t="s">
        <v>86</v>
      </c>
      <c r="Z540">
        <f>HYPERLINK("https://hotel-media.eclerx.com/savepage/tk_1546856364800095_sr_364.html","info")</f>
        <v/>
      </c>
      <c r="AA540" t="n">
        <v>-3002032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99</v>
      </c>
      <c r="AQ540" t="s">
        <v>89</v>
      </c>
      <c r="AR540" t="s">
        <v>211</v>
      </c>
      <c r="AS540" t="s"/>
      <c r="AT540" t="s">
        <v>91</v>
      </c>
      <c r="AU540" t="s"/>
      <c r="AV540" t="s"/>
      <c r="AW540" t="s"/>
      <c r="AX540" t="s"/>
      <c r="AY540" t="n">
        <v>3002032</v>
      </c>
      <c r="AZ540" t="s">
        <v>303</v>
      </c>
      <c r="BA540" t="s"/>
      <c r="BB540" t="n">
        <v>50683</v>
      </c>
      <c r="BC540" t="n">
        <v>44.072636039958</v>
      </c>
      <c r="BD540" t="n">
        <v>44.072636039958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300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481</v>
      </c>
      <c r="L541" t="s">
        <v>77</v>
      </c>
      <c r="M541" t="s"/>
      <c r="N541" t="s">
        <v>307</v>
      </c>
      <c r="O541" t="s">
        <v>79</v>
      </c>
      <c r="P541" t="s">
        <v>300</v>
      </c>
      <c r="Q541" t="s"/>
      <c r="R541" t="s">
        <v>267</v>
      </c>
      <c r="S541" t="s">
        <v>689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HYPERLINK("https://hotel-media.eclerx.com/savepage/tk_1546856364800095_sr_364.html","info")</f>
        <v/>
      </c>
      <c r="AA541" t="n">
        <v>-3002032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99</v>
      </c>
      <c r="AQ541" t="s">
        <v>89</v>
      </c>
      <c r="AR541" t="s">
        <v>90</v>
      </c>
      <c r="AS541" t="s"/>
      <c r="AT541" t="s">
        <v>91</v>
      </c>
      <c r="AU541" t="s"/>
      <c r="AV541" t="s"/>
      <c r="AW541" t="s"/>
      <c r="AX541" t="s"/>
      <c r="AY541" t="n">
        <v>3002032</v>
      </c>
      <c r="AZ541" t="s">
        <v>303</v>
      </c>
      <c r="BA541" t="s"/>
      <c r="BB541" t="n">
        <v>50683</v>
      </c>
      <c r="BC541" t="n">
        <v>44.072636039958</v>
      </c>
      <c r="BD541" t="n">
        <v>44.072636039958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300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481</v>
      </c>
      <c r="L542" t="s">
        <v>77</v>
      </c>
      <c r="M542" t="s"/>
      <c r="N542" t="s">
        <v>307</v>
      </c>
      <c r="O542" t="s">
        <v>79</v>
      </c>
      <c r="P542" t="s">
        <v>300</v>
      </c>
      <c r="Q542" t="s"/>
      <c r="R542" t="s">
        <v>267</v>
      </c>
      <c r="S542" t="s">
        <v>689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HYPERLINK("https://hotel-media.eclerx.com/savepage/tk_1546856364800095_sr_364.html","info")</f>
        <v/>
      </c>
      <c r="AA542" t="n">
        <v>-3002032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99</v>
      </c>
      <c r="AQ542" t="s">
        <v>89</v>
      </c>
      <c r="AR542" t="s">
        <v>211</v>
      </c>
      <c r="AS542" t="s"/>
      <c r="AT542" t="s">
        <v>91</v>
      </c>
      <c r="AU542" t="s"/>
      <c r="AV542" t="s"/>
      <c r="AW542" t="s"/>
      <c r="AX542" t="s"/>
      <c r="AY542" t="n">
        <v>3002032</v>
      </c>
      <c r="AZ542" t="s">
        <v>303</v>
      </c>
      <c r="BA542" t="s"/>
      <c r="BB542" t="n">
        <v>50683</v>
      </c>
      <c r="BC542" t="n">
        <v>44.072636039958</v>
      </c>
      <c r="BD542" t="n">
        <v>44.072636039958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300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539</v>
      </c>
      <c r="L543" t="s">
        <v>77</v>
      </c>
      <c r="M543" t="s"/>
      <c r="N543" t="s">
        <v>306</v>
      </c>
      <c r="O543" t="s">
        <v>79</v>
      </c>
      <c r="P543" t="s">
        <v>300</v>
      </c>
      <c r="Q543" t="s"/>
      <c r="R543" t="s">
        <v>267</v>
      </c>
      <c r="S543" t="s">
        <v>690</v>
      </c>
      <c r="T543" t="s">
        <v>82</v>
      </c>
      <c r="U543" t="s">
        <v>83</v>
      </c>
      <c r="V543" t="s">
        <v>84</v>
      </c>
      <c r="W543" t="s">
        <v>110</v>
      </c>
      <c r="X543" t="s"/>
      <c r="Y543" t="s">
        <v>86</v>
      </c>
      <c r="Z543">
        <f>HYPERLINK("https://hotel-media.eclerx.com/savepage/tk_1546856364800095_sr_364.html","info")</f>
        <v/>
      </c>
      <c r="AA543" t="n">
        <v>-3002032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99</v>
      </c>
      <c r="AQ543" t="s">
        <v>89</v>
      </c>
      <c r="AR543" t="s">
        <v>90</v>
      </c>
      <c r="AS543" t="s"/>
      <c r="AT543" t="s">
        <v>91</v>
      </c>
      <c r="AU543" t="s"/>
      <c r="AV543" t="s"/>
      <c r="AW543" t="s"/>
      <c r="AX543" t="s"/>
      <c r="AY543" t="n">
        <v>3002032</v>
      </c>
      <c r="AZ543" t="s">
        <v>303</v>
      </c>
      <c r="BA543" t="s"/>
      <c r="BB543" t="n">
        <v>50683</v>
      </c>
      <c r="BC543" t="n">
        <v>44.072636039958</v>
      </c>
      <c r="BD543" t="n">
        <v>44.072636039958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300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539</v>
      </c>
      <c r="L544" t="s">
        <v>77</v>
      </c>
      <c r="M544" t="s"/>
      <c r="N544" t="s">
        <v>306</v>
      </c>
      <c r="O544" t="s">
        <v>79</v>
      </c>
      <c r="P544" t="s">
        <v>300</v>
      </c>
      <c r="Q544" t="s"/>
      <c r="R544" t="s">
        <v>267</v>
      </c>
      <c r="S544" t="s">
        <v>690</v>
      </c>
      <c r="T544" t="s">
        <v>82</v>
      </c>
      <c r="U544" t="s">
        <v>83</v>
      </c>
      <c r="V544" t="s">
        <v>84</v>
      </c>
      <c r="W544" t="s">
        <v>110</v>
      </c>
      <c r="X544" t="s"/>
      <c r="Y544" t="s">
        <v>86</v>
      </c>
      <c r="Z544">
        <f>HYPERLINK("https://hotel-media.eclerx.com/savepage/tk_1546856364800095_sr_364.html","info")</f>
        <v/>
      </c>
      <c r="AA544" t="n">
        <v>-3002032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99</v>
      </c>
      <c r="AQ544" t="s">
        <v>89</v>
      </c>
      <c r="AR544" t="s">
        <v>211</v>
      </c>
      <c r="AS544" t="s"/>
      <c r="AT544" t="s">
        <v>91</v>
      </c>
      <c r="AU544" t="s"/>
      <c r="AV544" t="s"/>
      <c r="AW544" t="s"/>
      <c r="AX544" t="s"/>
      <c r="AY544" t="n">
        <v>3002032</v>
      </c>
      <c r="AZ544" t="s">
        <v>303</v>
      </c>
      <c r="BA544" t="s"/>
      <c r="BB544" t="n">
        <v>50683</v>
      </c>
      <c r="BC544" t="n">
        <v>44.072636039958</v>
      </c>
      <c r="BD544" t="n">
        <v>44.072636039958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300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672</v>
      </c>
      <c r="L545" t="s">
        <v>77</v>
      </c>
      <c r="M545" t="s"/>
      <c r="N545" t="s">
        <v>307</v>
      </c>
      <c r="O545" t="s">
        <v>79</v>
      </c>
      <c r="P545" t="s">
        <v>300</v>
      </c>
      <c r="Q545" t="s"/>
      <c r="R545" t="s">
        <v>267</v>
      </c>
      <c r="S545" t="s">
        <v>691</v>
      </c>
      <c r="T545" t="s">
        <v>82</v>
      </c>
      <c r="U545" t="s">
        <v>83</v>
      </c>
      <c r="V545" t="s">
        <v>84</v>
      </c>
      <c r="W545" t="s">
        <v>110</v>
      </c>
      <c r="X545" t="s"/>
      <c r="Y545" t="s">
        <v>86</v>
      </c>
      <c r="Z545">
        <f>HYPERLINK("https://hotel-media.eclerx.com/savepage/tk_1546856364800095_sr_364.html","info")</f>
        <v/>
      </c>
      <c r="AA545" t="n">
        <v>-3002032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99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3002032</v>
      </c>
      <c r="AZ545" t="s">
        <v>303</v>
      </c>
      <c r="BA545" t="s"/>
      <c r="BB545" t="n">
        <v>50683</v>
      </c>
      <c r="BC545" t="n">
        <v>44.072636039958</v>
      </c>
      <c r="BD545" t="n">
        <v>44.072636039958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300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672</v>
      </c>
      <c r="L546" t="s">
        <v>77</v>
      </c>
      <c r="M546" t="s"/>
      <c r="N546" t="s">
        <v>307</v>
      </c>
      <c r="O546" t="s">
        <v>79</v>
      </c>
      <c r="P546" t="s">
        <v>300</v>
      </c>
      <c r="Q546" t="s"/>
      <c r="R546" t="s">
        <v>267</v>
      </c>
      <c r="S546" t="s">
        <v>691</v>
      </c>
      <c r="T546" t="s">
        <v>82</v>
      </c>
      <c r="U546" t="s">
        <v>83</v>
      </c>
      <c r="V546" t="s">
        <v>84</v>
      </c>
      <c r="W546" t="s">
        <v>110</v>
      </c>
      <c r="X546" t="s"/>
      <c r="Y546" t="s">
        <v>86</v>
      </c>
      <c r="Z546">
        <f>HYPERLINK("https://hotel-media.eclerx.com/savepage/tk_1546856364800095_sr_364.html","info")</f>
        <v/>
      </c>
      <c r="AA546" t="n">
        <v>-3002032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99</v>
      </c>
      <c r="AQ546" t="s">
        <v>89</v>
      </c>
      <c r="AR546" t="s">
        <v>211</v>
      </c>
      <c r="AS546" t="s"/>
      <c r="AT546" t="s">
        <v>91</v>
      </c>
      <c r="AU546" t="s"/>
      <c r="AV546" t="s"/>
      <c r="AW546" t="s"/>
      <c r="AX546" t="s"/>
      <c r="AY546" t="n">
        <v>3002032</v>
      </c>
      <c r="AZ546" t="s">
        <v>303</v>
      </c>
      <c r="BA546" t="s"/>
      <c r="BB546" t="n">
        <v>50683</v>
      </c>
      <c r="BC546" t="n">
        <v>44.072636039958</v>
      </c>
      <c r="BD546" t="n">
        <v>44.072636039958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132</v>
      </c>
      <c r="D547" t="n">
        <v>2</v>
      </c>
      <c r="E547" t="s">
        <v>692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81</v>
      </c>
      <c r="L547" t="s">
        <v>77</v>
      </c>
      <c r="M547" t="s"/>
      <c r="N547" t="s">
        <v>613</v>
      </c>
      <c r="O547" t="s">
        <v>79</v>
      </c>
      <c r="P547" t="s">
        <v>692</v>
      </c>
      <c r="Q547" t="s"/>
      <c r="R547" t="s">
        <v>102</v>
      </c>
      <c r="S547" t="s">
        <v>394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HYPERLINK("https://hotel-media.eclerx.com/savepage/tk_15468561665577145_sr_362.html","info")</f>
        <v/>
      </c>
      <c r="AA547" t="n">
        <v>-2443825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6</v>
      </c>
      <c r="AQ547" t="s">
        <v>89</v>
      </c>
      <c r="AR547" t="s">
        <v>90</v>
      </c>
      <c r="AS547" t="s"/>
      <c r="AT547" t="s">
        <v>91</v>
      </c>
      <c r="AU547" t="s"/>
      <c r="AV547" t="s"/>
      <c r="AW547" t="s"/>
      <c r="AX547" t="s"/>
      <c r="AY547" t="n">
        <v>2443825</v>
      </c>
      <c r="AZ547" t="s">
        <v>693</v>
      </c>
      <c r="BA547" t="s"/>
      <c r="BB547" t="n">
        <v>7005</v>
      </c>
      <c r="BC547" t="n">
        <v>44.06088733812</v>
      </c>
      <c r="BD547" t="n">
        <v>44.06088733812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132</v>
      </c>
      <c r="D548" t="n">
        <v>2</v>
      </c>
      <c r="E548" t="s">
        <v>692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106</v>
      </c>
      <c r="L548" t="s">
        <v>77</v>
      </c>
      <c r="M548" t="s"/>
      <c r="N548" t="s">
        <v>694</v>
      </c>
      <c r="O548" t="s">
        <v>79</v>
      </c>
      <c r="P548" t="s">
        <v>692</v>
      </c>
      <c r="Q548" t="s"/>
      <c r="R548" t="s">
        <v>102</v>
      </c>
      <c r="S548" t="s">
        <v>256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HYPERLINK("https://hotel-media.eclerx.com/savepage/tk_15468561665577145_sr_362.html","info")</f>
        <v/>
      </c>
      <c r="AA548" t="n">
        <v>-2443825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6</v>
      </c>
      <c r="AQ548" t="s">
        <v>89</v>
      </c>
      <c r="AR548" t="s">
        <v>90</v>
      </c>
      <c r="AS548" t="s"/>
      <c r="AT548" t="s">
        <v>91</v>
      </c>
      <c r="AU548" t="s"/>
      <c r="AV548" t="s"/>
      <c r="AW548" t="s"/>
      <c r="AX548" t="s"/>
      <c r="AY548" t="n">
        <v>2443825</v>
      </c>
      <c r="AZ548" t="s">
        <v>693</v>
      </c>
      <c r="BA548" t="s"/>
      <c r="BB548" t="n">
        <v>7005</v>
      </c>
      <c r="BC548" t="n">
        <v>44.06088733812</v>
      </c>
      <c r="BD548" t="n">
        <v>44.06088733812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132</v>
      </c>
      <c r="D549" t="n">
        <v>2</v>
      </c>
      <c r="E549" t="s">
        <v>513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994</v>
      </c>
      <c r="L549" t="s">
        <v>77</v>
      </c>
      <c r="M549" t="s"/>
      <c r="N549" t="s">
        <v>157</v>
      </c>
      <c r="O549" t="s">
        <v>79</v>
      </c>
      <c r="P549" t="s">
        <v>513</v>
      </c>
      <c r="Q549" t="s"/>
      <c r="R549" t="s">
        <v>349</v>
      </c>
      <c r="S549" t="s">
        <v>514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HYPERLINK("https://hotel-media.eclerx.com/savepage/tk_15468564784674292_sr_362.html","info")</f>
        <v/>
      </c>
      <c r="AA549" t="n">
        <v>-10087315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141</v>
      </c>
      <c r="AQ549" t="s">
        <v>89</v>
      </c>
      <c r="AR549" t="s">
        <v>90</v>
      </c>
      <c r="AS549" t="s"/>
      <c r="AT549" t="s">
        <v>91</v>
      </c>
      <c r="AU549" t="s"/>
      <c r="AV549" t="s"/>
      <c r="AW549" t="s"/>
      <c r="AX549" t="s"/>
      <c r="AY549" t="n">
        <v>10087315</v>
      </c>
      <c r="AZ549" t="s">
        <v>190</v>
      </c>
      <c r="BA549" t="s"/>
      <c r="BB549" t="n">
        <v>206204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153</v>
      </c>
    </row>
    <row r="550" spans="1:70">
      <c r="A550" t="s">
        <v>70</v>
      </c>
      <c r="B550" t="s">
        <v>71</v>
      </c>
      <c r="C550" t="s">
        <v>132</v>
      </c>
      <c r="D550" t="n">
        <v>2</v>
      </c>
      <c r="E550" t="s">
        <v>695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160</v>
      </c>
      <c r="L550" t="s">
        <v>77</v>
      </c>
      <c r="M550" t="s"/>
      <c r="N550" t="s">
        <v>124</v>
      </c>
      <c r="O550" t="s">
        <v>79</v>
      </c>
      <c r="P550" t="s">
        <v>695</v>
      </c>
      <c r="Q550" t="s"/>
      <c r="R550" t="s">
        <v>102</v>
      </c>
      <c r="S550" t="s">
        <v>305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HYPERLINK("https://hotel-media.eclerx.com/savepage/tk_15468562464389384_sr_362.html","info")</f>
        <v/>
      </c>
      <c r="AA550" t="n">
        <v>-2444250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45</v>
      </c>
      <c r="AQ550" t="s">
        <v>89</v>
      </c>
      <c r="AR550" t="s">
        <v>90</v>
      </c>
      <c r="AS550" t="s"/>
      <c r="AT550" t="s">
        <v>91</v>
      </c>
      <c r="AU550" t="s"/>
      <c r="AV550" t="s"/>
      <c r="AW550" t="s"/>
      <c r="AX550" t="s"/>
      <c r="AY550" t="n">
        <v>2444250</v>
      </c>
      <c r="AZ550" t="s">
        <v>696</v>
      </c>
      <c r="BA550" t="s"/>
      <c r="BB550" t="n">
        <v>46280</v>
      </c>
      <c r="BC550" t="n">
        <v>44.505687974909</v>
      </c>
      <c r="BD550" t="n">
        <v>44.505687974909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132</v>
      </c>
      <c r="D551" t="n">
        <v>2</v>
      </c>
      <c r="E551" t="s">
        <v>695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167</v>
      </c>
      <c r="L551" t="s">
        <v>77</v>
      </c>
      <c r="M551" t="s"/>
      <c r="N551" t="s">
        <v>148</v>
      </c>
      <c r="O551" t="s">
        <v>79</v>
      </c>
      <c r="P551" t="s">
        <v>695</v>
      </c>
      <c r="Q551" t="s"/>
      <c r="R551" t="s">
        <v>102</v>
      </c>
      <c r="S551" t="s">
        <v>433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HYPERLINK("https://hotel-media.eclerx.com/savepage/tk_15468562464389384_sr_362.html","info")</f>
        <v/>
      </c>
      <c r="AA551" t="n">
        <v>-2444250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45</v>
      </c>
      <c r="AQ551" t="s">
        <v>89</v>
      </c>
      <c r="AR551" t="s">
        <v>140</v>
      </c>
      <c r="AS551" t="s"/>
      <c r="AT551" t="s">
        <v>91</v>
      </c>
      <c r="AU551" t="s"/>
      <c r="AV551" t="s"/>
      <c r="AW551" t="s"/>
      <c r="AX551" t="s"/>
      <c r="AY551" t="n">
        <v>2444250</v>
      </c>
      <c r="AZ551" t="s">
        <v>696</v>
      </c>
      <c r="BA551" t="s"/>
      <c r="BB551" t="n">
        <v>46280</v>
      </c>
      <c r="BC551" t="n">
        <v>44.505687974909</v>
      </c>
      <c r="BD551" t="n">
        <v>44.505687974909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132</v>
      </c>
      <c r="D552" t="n">
        <v>2</v>
      </c>
      <c r="E552" t="s">
        <v>695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286</v>
      </c>
      <c r="L552" t="s">
        <v>77</v>
      </c>
      <c r="M552" t="s"/>
      <c r="N552" t="s">
        <v>457</v>
      </c>
      <c r="O552" t="s">
        <v>79</v>
      </c>
      <c r="P552" t="s">
        <v>695</v>
      </c>
      <c r="Q552" t="s"/>
      <c r="R552" t="s">
        <v>102</v>
      </c>
      <c r="S552" t="s">
        <v>697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HYPERLINK("https://hotel-media.eclerx.com/savepage/tk_15468562464389384_sr_362.html","info")</f>
        <v/>
      </c>
      <c r="AA552" t="n">
        <v>-2444250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45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2444250</v>
      </c>
      <c r="AZ552" t="s">
        <v>696</v>
      </c>
      <c r="BA552" t="s"/>
      <c r="BB552" t="n">
        <v>46280</v>
      </c>
      <c r="BC552" t="n">
        <v>44.505687974909</v>
      </c>
      <c r="BD552" t="n">
        <v>44.505687974909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132</v>
      </c>
      <c r="D553" t="n">
        <v>2</v>
      </c>
      <c r="E553" t="s">
        <v>698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148</v>
      </c>
      <c r="L553" t="s">
        <v>77</v>
      </c>
      <c r="M553" t="s"/>
      <c r="N553" t="s">
        <v>699</v>
      </c>
      <c r="O553" t="s">
        <v>79</v>
      </c>
      <c r="P553" t="s">
        <v>698</v>
      </c>
      <c r="Q553" t="s"/>
      <c r="R553" t="s">
        <v>102</v>
      </c>
      <c r="S553" t="s">
        <v>302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HYPERLINK("https://hotel-media.eclerx.com/savepage/tk_1546856327343858_sr_362.html","info")</f>
        <v/>
      </c>
      <c r="AA553" t="n">
        <v>-8219166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86</v>
      </c>
      <c r="AQ553" t="s">
        <v>89</v>
      </c>
      <c r="AR553" t="s">
        <v>426</v>
      </c>
      <c r="AS553" t="s"/>
      <c r="AT553" t="s">
        <v>91</v>
      </c>
      <c r="AU553" t="s"/>
      <c r="AV553" t="s"/>
      <c r="AW553" t="s"/>
      <c r="AX553" t="s"/>
      <c r="AY553" t="n">
        <v>8219166</v>
      </c>
      <c r="AZ553" t="s">
        <v>700</v>
      </c>
      <c r="BA553" t="s"/>
      <c r="BB553" t="n">
        <v>204310</v>
      </c>
      <c r="BC553" t="n">
        <v>43.94503343</v>
      </c>
      <c r="BD553" t="n">
        <v>43.94503343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132</v>
      </c>
      <c r="D554" t="n">
        <v>2</v>
      </c>
      <c r="E554" t="s">
        <v>698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158</v>
      </c>
      <c r="L554" t="s">
        <v>77</v>
      </c>
      <c r="M554" t="s"/>
      <c r="N554" t="s">
        <v>701</v>
      </c>
      <c r="O554" t="s">
        <v>79</v>
      </c>
      <c r="P554" t="s">
        <v>698</v>
      </c>
      <c r="Q554" t="s"/>
      <c r="R554" t="s">
        <v>102</v>
      </c>
      <c r="S554" t="s">
        <v>327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HYPERLINK("https://hotel-media.eclerx.com/savepage/tk_1546856327343858_sr_362.html","info")</f>
        <v/>
      </c>
      <c r="AA554" t="n">
        <v>-8219166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86</v>
      </c>
      <c r="AQ554" t="s">
        <v>89</v>
      </c>
      <c r="AR554" t="s">
        <v>426</v>
      </c>
      <c r="AS554" t="s"/>
      <c r="AT554" t="s">
        <v>91</v>
      </c>
      <c r="AU554" t="s"/>
      <c r="AV554" t="s"/>
      <c r="AW554" t="s"/>
      <c r="AX554" t="s"/>
      <c r="AY554" t="n">
        <v>8219166</v>
      </c>
      <c r="AZ554" t="s">
        <v>700</v>
      </c>
      <c r="BA554" t="s"/>
      <c r="BB554" t="n">
        <v>204310</v>
      </c>
      <c r="BC554" t="n">
        <v>43.94503343</v>
      </c>
      <c r="BD554" t="n">
        <v>43.94503343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702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93</v>
      </c>
      <c r="L555" t="s">
        <v>77</v>
      </c>
      <c r="M555" t="s"/>
      <c r="N555" t="s">
        <v>78</v>
      </c>
      <c r="O555" t="s">
        <v>79</v>
      </c>
      <c r="P555" t="s">
        <v>702</v>
      </c>
      <c r="Q555" t="s"/>
      <c r="R555" t="s">
        <v>134</v>
      </c>
      <c r="S555" t="s">
        <v>410</v>
      </c>
      <c r="T555" t="s">
        <v>82</v>
      </c>
      <c r="U555" t="s">
        <v>83</v>
      </c>
      <c r="V555" t="s">
        <v>84</v>
      </c>
      <c r="W555" t="s">
        <v>146</v>
      </c>
      <c r="X555" t="s"/>
      <c r="Y555" t="s">
        <v>86</v>
      </c>
      <c r="Z555">
        <f>HYPERLINK("https://hotel-media.eclerx.com/savepage/tk_15468565514793952_sr_364.html","info")</f>
        <v/>
      </c>
      <c r="AA555" t="n">
        <v>-4988513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172</v>
      </c>
      <c r="AQ555" t="s">
        <v>89</v>
      </c>
      <c r="AR555" t="s">
        <v>90</v>
      </c>
      <c r="AS555" t="s"/>
      <c r="AT555" t="s">
        <v>91</v>
      </c>
      <c r="AU555" t="s"/>
      <c r="AV555" t="s"/>
      <c r="AW555" t="s"/>
      <c r="AX555" t="s"/>
      <c r="AY555" t="n">
        <v>4988513</v>
      </c>
      <c r="AZ555" t="s">
        <v>703</v>
      </c>
      <c r="BA555" t="s"/>
      <c r="BB555" t="n">
        <v>187366</v>
      </c>
      <c r="BC555" t="n">
        <v>44.839047</v>
      </c>
      <c r="BD555" t="n">
        <v>44.839047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132</v>
      </c>
      <c r="D556" t="n">
        <v>2</v>
      </c>
      <c r="E556" t="s">
        <v>704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71</v>
      </c>
      <c r="L556" t="s">
        <v>77</v>
      </c>
      <c r="M556" t="s"/>
      <c r="N556" t="s">
        <v>185</v>
      </c>
      <c r="O556" t="s">
        <v>79</v>
      </c>
      <c r="P556" t="s">
        <v>704</v>
      </c>
      <c r="Q556" t="s"/>
      <c r="R556" t="s">
        <v>102</v>
      </c>
      <c r="S556" t="s">
        <v>142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HYPERLINK("https://hotel-media.eclerx.com/savepage/tk_15468563130847988_sr_362.html","info")</f>
        <v/>
      </c>
      <c r="AA556" t="n">
        <v>-3279213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79</v>
      </c>
      <c r="AQ556" t="s">
        <v>89</v>
      </c>
      <c r="AR556" t="s">
        <v>140</v>
      </c>
      <c r="AS556" t="s"/>
      <c r="AT556" t="s">
        <v>91</v>
      </c>
      <c r="AU556" t="s"/>
      <c r="AV556" t="s"/>
      <c r="AW556" t="s"/>
      <c r="AX556" t="s"/>
      <c r="AY556" t="n">
        <v>3279213</v>
      </c>
      <c r="AZ556" t="s">
        <v>705</v>
      </c>
      <c r="BA556" t="s"/>
      <c r="BB556" t="n">
        <v>177415</v>
      </c>
      <c r="BC556" t="n">
        <v>44.514775</v>
      </c>
      <c r="BD556" t="n">
        <v>44.514775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132</v>
      </c>
      <c r="D557" t="n">
        <v>2</v>
      </c>
      <c r="E557" t="s">
        <v>704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73</v>
      </c>
      <c r="L557" t="s">
        <v>77</v>
      </c>
      <c r="M557" t="s"/>
      <c r="N557" t="s">
        <v>250</v>
      </c>
      <c r="O557" t="s">
        <v>79</v>
      </c>
      <c r="P557" t="s">
        <v>704</v>
      </c>
      <c r="Q557" t="s"/>
      <c r="R557" t="s">
        <v>102</v>
      </c>
      <c r="S557" t="s">
        <v>556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HYPERLINK("https://hotel-media.eclerx.com/savepage/tk_15468563130847988_sr_362.html","info")</f>
        <v/>
      </c>
      <c r="AA557" t="n">
        <v>-3279213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79</v>
      </c>
      <c r="AQ557" t="s">
        <v>89</v>
      </c>
      <c r="AR557" t="s">
        <v>90</v>
      </c>
      <c r="AS557" t="s"/>
      <c r="AT557" t="s">
        <v>91</v>
      </c>
      <c r="AU557" t="s"/>
      <c r="AV557" t="s"/>
      <c r="AW557" t="s"/>
      <c r="AX557" t="s"/>
      <c r="AY557" t="n">
        <v>3279213</v>
      </c>
      <c r="AZ557" t="s">
        <v>705</v>
      </c>
      <c r="BA557" t="s"/>
      <c r="BB557" t="n">
        <v>177415</v>
      </c>
      <c r="BC557" t="n">
        <v>44.514775</v>
      </c>
      <c r="BD557" t="n">
        <v>44.514775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132</v>
      </c>
      <c r="D558" t="n">
        <v>2</v>
      </c>
      <c r="E558" t="s">
        <v>704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115</v>
      </c>
      <c r="L558" t="s">
        <v>77</v>
      </c>
      <c r="M558" t="s"/>
      <c r="N558" t="s">
        <v>511</v>
      </c>
      <c r="O558" t="s">
        <v>79</v>
      </c>
      <c r="P558" t="s">
        <v>704</v>
      </c>
      <c r="Q558" t="s"/>
      <c r="R558" t="s">
        <v>102</v>
      </c>
      <c r="S558" t="s">
        <v>99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HYPERLINK("https://hotel-media.eclerx.com/savepage/tk_15468563130847988_sr_362.html","info")</f>
        <v/>
      </c>
      <c r="AA558" t="n">
        <v>-3279213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79</v>
      </c>
      <c r="AQ558" t="s">
        <v>89</v>
      </c>
      <c r="AR558" t="s">
        <v>140</v>
      </c>
      <c r="AS558" t="s"/>
      <c r="AT558" t="s">
        <v>91</v>
      </c>
      <c r="AU558" t="s"/>
      <c r="AV558" t="s"/>
      <c r="AW558" t="s"/>
      <c r="AX558" t="s"/>
      <c r="AY558" t="n">
        <v>3279213</v>
      </c>
      <c r="AZ558" t="s">
        <v>705</v>
      </c>
      <c r="BA558" t="s"/>
      <c r="BB558" t="n">
        <v>177415</v>
      </c>
      <c r="BC558" t="n">
        <v>44.514775</v>
      </c>
      <c r="BD558" t="n">
        <v>44.514775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132</v>
      </c>
      <c r="D559" t="n">
        <v>2</v>
      </c>
      <c r="E559" t="s">
        <v>344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65</v>
      </c>
      <c r="L559" t="s">
        <v>77</v>
      </c>
      <c r="M559" t="s"/>
      <c r="N559" t="s">
        <v>253</v>
      </c>
      <c r="O559" t="s">
        <v>79</v>
      </c>
      <c r="P559" t="s">
        <v>344</v>
      </c>
      <c r="Q559" t="s"/>
      <c r="R559" t="s">
        <v>102</v>
      </c>
      <c r="S559" t="s">
        <v>578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HYPERLINK("https://hotel-media.eclerx.com/savepage/tk_15468562548488302_sr_362.html","info")</f>
        <v/>
      </c>
      <c r="AA559" t="n">
        <v>-2311997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49</v>
      </c>
      <c r="AQ559" t="s">
        <v>89</v>
      </c>
      <c r="AR559" t="s">
        <v>90</v>
      </c>
      <c r="AS559" t="s"/>
      <c r="AT559" t="s">
        <v>91</v>
      </c>
      <c r="AU559" t="s"/>
      <c r="AV559" t="s"/>
      <c r="AW559" t="s"/>
      <c r="AX559" t="s"/>
      <c r="AY559" t="n">
        <v>2311997</v>
      </c>
      <c r="AZ559" t="s">
        <v>346</v>
      </c>
      <c r="BA559" t="s"/>
      <c r="BB559" t="n">
        <v>108087</v>
      </c>
      <c r="BC559" t="n">
        <v>44.501575</v>
      </c>
      <c r="BD559" t="n">
        <v>44.501575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132</v>
      </c>
      <c r="D560" t="n">
        <v>2</v>
      </c>
      <c r="E560" t="s">
        <v>344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67</v>
      </c>
      <c r="L560" t="s">
        <v>77</v>
      </c>
      <c r="M560" t="s"/>
      <c r="N560" t="s">
        <v>138</v>
      </c>
      <c r="O560" t="s">
        <v>79</v>
      </c>
      <c r="P560" t="s">
        <v>344</v>
      </c>
      <c r="Q560" t="s"/>
      <c r="R560" t="s">
        <v>102</v>
      </c>
      <c r="S560" t="s">
        <v>554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HYPERLINK("https://hotel-media.eclerx.com/savepage/tk_15468562548488302_sr_362.html","info")</f>
        <v/>
      </c>
      <c r="AA560" t="n">
        <v>-2311997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49</v>
      </c>
      <c r="AQ560" t="s">
        <v>89</v>
      </c>
      <c r="AR560" t="s">
        <v>140</v>
      </c>
      <c r="AS560" t="s"/>
      <c r="AT560" t="s">
        <v>91</v>
      </c>
      <c r="AU560" t="s"/>
      <c r="AV560" t="s"/>
      <c r="AW560" t="s"/>
      <c r="AX560" t="s"/>
      <c r="AY560" t="n">
        <v>2311997</v>
      </c>
      <c r="AZ560" t="s">
        <v>346</v>
      </c>
      <c r="BA560" t="s"/>
      <c r="BB560" t="n">
        <v>108087</v>
      </c>
      <c r="BC560" t="n">
        <v>44.501575</v>
      </c>
      <c r="BD560" t="n">
        <v>44.501575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132</v>
      </c>
      <c r="D561" t="n">
        <v>2</v>
      </c>
      <c r="E561" t="s">
        <v>344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68</v>
      </c>
      <c r="L561" t="s">
        <v>77</v>
      </c>
      <c r="M561" t="s"/>
      <c r="N561" t="s">
        <v>383</v>
      </c>
      <c r="O561" t="s">
        <v>79</v>
      </c>
      <c r="P561" t="s">
        <v>344</v>
      </c>
      <c r="Q561" t="s"/>
      <c r="R561" t="s">
        <v>102</v>
      </c>
      <c r="S561" t="s">
        <v>640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HYPERLINK("https://hotel-media.eclerx.com/savepage/tk_15468562548488302_sr_362.html","info")</f>
        <v/>
      </c>
      <c r="AA561" t="n">
        <v>-2311997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49</v>
      </c>
      <c r="AQ561" t="s">
        <v>89</v>
      </c>
      <c r="AR561" t="s">
        <v>104</v>
      </c>
      <c r="AS561" t="s"/>
      <c r="AT561" t="s">
        <v>91</v>
      </c>
      <c r="AU561" t="s"/>
      <c r="AV561" t="s"/>
      <c r="AW561" t="s"/>
      <c r="AX561" t="s"/>
      <c r="AY561" t="n">
        <v>2311997</v>
      </c>
      <c r="AZ561" t="s">
        <v>346</v>
      </c>
      <c r="BA561" t="s"/>
      <c r="BB561" t="n">
        <v>108087</v>
      </c>
      <c r="BC561" t="n">
        <v>44.501575</v>
      </c>
      <c r="BD561" t="n">
        <v>44.501575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132</v>
      </c>
      <c r="D562" t="n">
        <v>2</v>
      </c>
      <c r="E562" t="s">
        <v>344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89</v>
      </c>
      <c r="L562" t="s">
        <v>77</v>
      </c>
      <c r="M562" t="s"/>
      <c r="N562" t="s">
        <v>405</v>
      </c>
      <c r="O562" t="s">
        <v>79</v>
      </c>
      <c r="P562" t="s">
        <v>344</v>
      </c>
      <c r="Q562" t="s"/>
      <c r="R562" t="s">
        <v>102</v>
      </c>
      <c r="S562" t="s">
        <v>205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HYPERLINK("https://hotel-media.eclerx.com/savepage/tk_15468562548488302_sr_362.html","info")</f>
        <v/>
      </c>
      <c r="AA562" t="n">
        <v>-2311997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49</v>
      </c>
      <c r="AQ562" t="s">
        <v>89</v>
      </c>
      <c r="AR562" t="s">
        <v>104</v>
      </c>
      <c r="AS562" t="s"/>
      <c r="AT562" t="s">
        <v>91</v>
      </c>
      <c r="AU562" t="s"/>
      <c r="AV562" t="s"/>
      <c r="AW562" t="s"/>
      <c r="AX562" t="s"/>
      <c r="AY562" t="n">
        <v>2311997</v>
      </c>
      <c r="AZ562" t="s">
        <v>346</v>
      </c>
      <c r="BA562" t="s"/>
      <c r="BB562" t="n">
        <v>108087</v>
      </c>
      <c r="BC562" t="n">
        <v>44.501575</v>
      </c>
      <c r="BD562" t="n">
        <v>44.501575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634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142</v>
      </c>
      <c r="L563" t="s">
        <v>77</v>
      </c>
      <c r="M563" t="s"/>
      <c r="N563" t="s">
        <v>635</v>
      </c>
      <c r="O563" t="s">
        <v>79</v>
      </c>
      <c r="P563" t="s">
        <v>634</v>
      </c>
      <c r="Q563" t="s"/>
      <c r="R563" t="s">
        <v>102</v>
      </c>
      <c r="S563" t="s">
        <v>429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HYPERLINK("https://hotel-media.eclerx.com/savepage/tk_15468562330444577_sr_364.html","info")</f>
        <v/>
      </c>
      <c r="AA563" t="n">
        <v>-2311972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35</v>
      </c>
      <c r="AQ563" t="s">
        <v>89</v>
      </c>
      <c r="AR563" t="s">
        <v>636</v>
      </c>
      <c r="AS563" t="s"/>
      <c r="AT563" t="s">
        <v>91</v>
      </c>
      <c r="AU563" t="s"/>
      <c r="AV563" t="s"/>
      <c r="AW563" t="s"/>
      <c r="AX563" t="s"/>
      <c r="AY563" t="n">
        <v>2311972</v>
      </c>
      <c r="AZ563" t="s">
        <v>637</v>
      </c>
      <c r="BA563" t="s"/>
      <c r="BB563" t="n">
        <v>37569</v>
      </c>
      <c r="BC563" t="n">
        <v>44.063212761444</v>
      </c>
      <c r="BD563" t="n">
        <v>44.063212761444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634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149</v>
      </c>
      <c r="L564" t="s">
        <v>77</v>
      </c>
      <c r="M564" t="s"/>
      <c r="N564" t="s">
        <v>639</v>
      </c>
      <c r="O564" t="s">
        <v>79</v>
      </c>
      <c r="P564" t="s">
        <v>634</v>
      </c>
      <c r="Q564" t="s"/>
      <c r="R564" t="s">
        <v>102</v>
      </c>
      <c r="S564" t="s">
        <v>112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HYPERLINK("https://hotel-media.eclerx.com/savepage/tk_15468562330444577_sr_364.html","info")</f>
        <v/>
      </c>
      <c r="AA564" t="n">
        <v>-2311972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35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2311972</v>
      </c>
      <c r="AZ564" t="s">
        <v>637</v>
      </c>
      <c r="BA564" t="s"/>
      <c r="BB564" t="n">
        <v>37569</v>
      </c>
      <c r="BC564" t="n">
        <v>44.063212761444</v>
      </c>
      <c r="BD564" t="n">
        <v>44.063212761444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634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150</v>
      </c>
      <c r="L565" t="s">
        <v>77</v>
      </c>
      <c r="M565" t="s"/>
      <c r="N565" t="s">
        <v>641</v>
      </c>
      <c r="O565" t="s">
        <v>79</v>
      </c>
      <c r="P565" t="s">
        <v>634</v>
      </c>
      <c r="Q565" t="s"/>
      <c r="R565" t="s">
        <v>102</v>
      </c>
      <c r="S565" t="s">
        <v>326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HYPERLINK("https://hotel-media.eclerx.com/savepage/tk_15468562330444577_sr_364.html","info")</f>
        <v/>
      </c>
      <c r="AA565" t="n">
        <v>-2311972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35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2311972</v>
      </c>
      <c r="AZ565" t="s">
        <v>637</v>
      </c>
      <c r="BA565" t="s"/>
      <c r="BB565" t="n">
        <v>37569</v>
      </c>
      <c r="BC565" t="n">
        <v>44.063212761444</v>
      </c>
      <c r="BD565" t="n">
        <v>44.063212761444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634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154</v>
      </c>
      <c r="L566" t="s">
        <v>77</v>
      </c>
      <c r="M566" t="s"/>
      <c r="N566" t="s">
        <v>642</v>
      </c>
      <c r="O566" t="s">
        <v>79</v>
      </c>
      <c r="P566" t="s">
        <v>634</v>
      </c>
      <c r="Q566" t="s"/>
      <c r="R566" t="s">
        <v>102</v>
      </c>
      <c r="S566" t="s">
        <v>706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HYPERLINK("https://hotel-media.eclerx.com/savepage/tk_15468562330444577_sr_364.html","info")</f>
        <v/>
      </c>
      <c r="AA566" t="n">
        <v>-2311972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35</v>
      </c>
      <c r="AQ566" t="s">
        <v>89</v>
      </c>
      <c r="AR566" t="s">
        <v>90</v>
      </c>
      <c r="AS566" t="s"/>
      <c r="AT566" t="s">
        <v>91</v>
      </c>
      <c r="AU566" t="s"/>
      <c r="AV566" t="s"/>
      <c r="AW566" t="s"/>
      <c r="AX566" t="s"/>
      <c r="AY566" t="n">
        <v>2311972</v>
      </c>
      <c r="AZ566" t="s">
        <v>637</v>
      </c>
      <c r="BA566" t="s"/>
      <c r="BB566" t="n">
        <v>37569</v>
      </c>
      <c r="BC566" t="n">
        <v>44.063212761444</v>
      </c>
      <c r="BD566" t="n">
        <v>44.063212761444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634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155</v>
      </c>
      <c r="L567" t="s">
        <v>77</v>
      </c>
      <c r="M567" t="s"/>
      <c r="N567" t="s">
        <v>638</v>
      </c>
      <c r="O567" t="s">
        <v>79</v>
      </c>
      <c r="P567" t="s">
        <v>634</v>
      </c>
      <c r="Q567" t="s"/>
      <c r="R567" t="s">
        <v>102</v>
      </c>
      <c r="S567" t="s">
        <v>431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HYPERLINK("https://hotel-media.eclerx.com/savepage/tk_15468562330444577_sr_364.html","info")</f>
        <v/>
      </c>
      <c r="AA567" t="n">
        <v>-2311972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35</v>
      </c>
      <c r="AQ567" t="s">
        <v>89</v>
      </c>
      <c r="AR567" t="s">
        <v>636</v>
      </c>
      <c r="AS567" t="s"/>
      <c r="AT567" t="s">
        <v>91</v>
      </c>
      <c r="AU567" t="s"/>
      <c r="AV567" t="s"/>
      <c r="AW567" t="s"/>
      <c r="AX567" t="s"/>
      <c r="AY567" t="n">
        <v>2311972</v>
      </c>
      <c r="AZ567" t="s">
        <v>637</v>
      </c>
      <c r="BA567" t="s"/>
      <c r="BB567" t="n">
        <v>37569</v>
      </c>
      <c r="BC567" t="n">
        <v>44.063212761444</v>
      </c>
      <c r="BD567" t="n">
        <v>44.063212761444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634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194</v>
      </c>
      <c r="L568" t="s">
        <v>77</v>
      </c>
      <c r="M568" t="s"/>
      <c r="N568" t="s">
        <v>635</v>
      </c>
      <c r="O568" t="s">
        <v>79</v>
      </c>
      <c r="P568" t="s">
        <v>634</v>
      </c>
      <c r="Q568" t="s"/>
      <c r="R568" t="s">
        <v>102</v>
      </c>
      <c r="S568" t="s">
        <v>118</v>
      </c>
      <c r="T568" t="s">
        <v>82</v>
      </c>
      <c r="U568" t="s">
        <v>83</v>
      </c>
      <c r="V568" t="s">
        <v>84</v>
      </c>
      <c r="W568" t="s">
        <v>110</v>
      </c>
      <c r="X568" t="s"/>
      <c r="Y568" t="s">
        <v>86</v>
      </c>
      <c r="Z568">
        <f>HYPERLINK("https://hotel-media.eclerx.com/savepage/tk_15468562330444577_sr_364.html","info")</f>
        <v/>
      </c>
      <c r="AA568" t="n">
        <v>-2311972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35</v>
      </c>
      <c r="AQ568" t="s">
        <v>89</v>
      </c>
      <c r="AR568" t="s">
        <v>636</v>
      </c>
      <c r="AS568" t="s"/>
      <c r="AT568" t="s">
        <v>91</v>
      </c>
      <c r="AU568" t="s"/>
      <c r="AV568" t="s"/>
      <c r="AW568" t="s"/>
      <c r="AX568" t="s"/>
      <c r="AY568" t="n">
        <v>2311972</v>
      </c>
      <c r="AZ568" t="s">
        <v>637</v>
      </c>
      <c r="BA568" t="s"/>
      <c r="BB568" t="n">
        <v>37569</v>
      </c>
      <c r="BC568" t="n">
        <v>44.063212761444</v>
      </c>
      <c r="BD568" t="n">
        <v>44.063212761444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634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203</v>
      </c>
      <c r="L569" t="s">
        <v>77</v>
      </c>
      <c r="M569" t="s"/>
      <c r="N569" t="s">
        <v>638</v>
      </c>
      <c r="O569" t="s">
        <v>79</v>
      </c>
      <c r="P569" t="s">
        <v>634</v>
      </c>
      <c r="Q569" t="s"/>
      <c r="R569" t="s">
        <v>102</v>
      </c>
      <c r="S569" t="s">
        <v>707</v>
      </c>
      <c r="T569" t="s">
        <v>82</v>
      </c>
      <c r="U569" t="s">
        <v>83</v>
      </c>
      <c r="V569" t="s">
        <v>84</v>
      </c>
      <c r="W569" t="s">
        <v>110</v>
      </c>
      <c r="X569" t="s"/>
      <c r="Y569" t="s">
        <v>86</v>
      </c>
      <c r="Z569">
        <f>HYPERLINK("https://hotel-media.eclerx.com/savepage/tk_15468562330444577_sr_364.html","info")</f>
        <v/>
      </c>
      <c r="AA569" t="n">
        <v>-2311972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35</v>
      </c>
      <c r="AQ569" t="s">
        <v>89</v>
      </c>
      <c r="AR569" t="s">
        <v>636</v>
      </c>
      <c r="AS569" t="s"/>
      <c r="AT569" t="s">
        <v>91</v>
      </c>
      <c r="AU569" t="s"/>
      <c r="AV569" t="s"/>
      <c r="AW569" t="s"/>
      <c r="AX569" t="s"/>
      <c r="AY569" t="n">
        <v>2311972</v>
      </c>
      <c r="AZ569" t="s">
        <v>637</v>
      </c>
      <c r="BA569" t="s"/>
      <c r="BB569" t="n">
        <v>37569</v>
      </c>
      <c r="BC569" t="n">
        <v>44.063212761444</v>
      </c>
      <c r="BD569" t="n">
        <v>44.063212761444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634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203</v>
      </c>
      <c r="L570" t="s">
        <v>77</v>
      </c>
      <c r="M570" t="s"/>
      <c r="N570" t="s">
        <v>642</v>
      </c>
      <c r="O570" t="s">
        <v>79</v>
      </c>
      <c r="P570" t="s">
        <v>634</v>
      </c>
      <c r="Q570" t="s"/>
      <c r="R570" t="s">
        <v>102</v>
      </c>
      <c r="S570" t="s">
        <v>707</v>
      </c>
      <c r="T570" t="s">
        <v>82</v>
      </c>
      <c r="U570" t="s">
        <v>83</v>
      </c>
      <c r="V570" t="s">
        <v>84</v>
      </c>
      <c r="W570" t="s">
        <v>110</v>
      </c>
      <c r="X570" t="s"/>
      <c r="Y570" t="s">
        <v>86</v>
      </c>
      <c r="Z570">
        <f>HYPERLINK("https://hotel-media.eclerx.com/savepage/tk_15468562330444577_sr_364.html","info")</f>
        <v/>
      </c>
      <c r="AA570" t="n">
        <v>-2311972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35</v>
      </c>
      <c r="AQ570" t="s">
        <v>89</v>
      </c>
      <c r="AR570" t="s">
        <v>90</v>
      </c>
      <c r="AS570" t="s"/>
      <c r="AT570" t="s">
        <v>91</v>
      </c>
      <c r="AU570" t="s"/>
      <c r="AV570" t="s"/>
      <c r="AW570" t="s"/>
      <c r="AX570" t="s"/>
      <c r="AY570" t="n">
        <v>2311972</v>
      </c>
      <c r="AZ570" t="s">
        <v>637</v>
      </c>
      <c r="BA570" t="s"/>
      <c r="BB570" t="n">
        <v>37569</v>
      </c>
      <c r="BC570" t="n">
        <v>44.063212761444</v>
      </c>
      <c r="BD570" t="n">
        <v>44.063212761444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132</v>
      </c>
      <c r="D571" t="n">
        <v>2</v>
      </c>
      <c r="E571" t="s">
        <v>708</v>
      </c>
      <c r="F571" t="s"/>
      <c r="G571" t="s">
        <v>74</v>
      </c>
      <c r="H571" t="s">
        <v>75</v>
      </c>
      <c r="I571" t="s"/>
      <c r="J571" t="s">
        <v>76</v>
      </c>
      <c r="K571" t="n">
        <v>47</v>
      </c>
      <c r="L571" t="s">
        <v>77</v>
      </c>
      <c r="M571" t="s"/>
      <c r="N571" t="s">
        <v>709</v>
      </c>
      <c r="O571" t="s">
        <v>79</v>
      </c>
      <c r="P571" t="s">
        <v>708</v>
      </c>
      <c r="Q571" t="s"/>
      <c r="R571" t="s">
        <v>80</v>
      </c>
      <c r="S571" t="s">
        <v>386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HYPERLINK("https://hotel-media.eclerx.com/savepage/tk_1546856239993108_sr_362.html","info")</f>
        <v/>
      </c>
      <c r="AA571" t="s"/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42</v>
      </c>
      <c r="AQ571" t="s">
        <v>89</v>
      </c>
      <c r="AR571" t="s">
        <v>104</v>
      </c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n">
        <v>163086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132</v>
      </c>
      <c r="D572" t="n">
        <v>2</v>
      </c>
      <c r="E572" t="s">
        <v>708</v>
      </c>
      <c r="F572" t="s"/>
      <c r="G572" t="s">
        <v>74</v>
      </c>
      <c r="H572" t="s">
        <v>75</v>
      </c>
      <c r="I572" t="s"/>
      <c r="J572" t="s">
        <v>76</v>
      </c>
      <c r="K572" t="n">
        <v>52</v>
      </c>
      <c r="L572" t="s">
        <v>77</v>
      </c>
      <c r="M572" t="s"/>
      <c r="N572" t="s">
        <v>178</v>
      </c>
      <c r="O572" t="s">
        <v>79</v>
      </c>
      <c r="P572" t="s">
        <v>708</v>
      </c>
      <c r="Q572" t="s"/>
      <c r="R572" t="s">
        <v>80</v>
      </c>
      <c r="S572" t="s">
        <v>710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HYPERLINK("https://hotel-media.eclerx.com/savepage/tk_1546856239993108_sr_362.html","info")</f>
        <v/>
      </c>
      <c r="AA572" t="s"/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42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163086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132</v>
      </c>
      <c r="D573" t="n">
        <v>2</v>
      </c>
      <c r="E573" t="s">
        <v>708</v>
      </c>
      <c r="F573" t="s"/>
      <c r="G573" t="s">
        <v>74</v>
      </c>
      <c r="H573" t="s">
        <v>75</v>
      </c>
      <c r="I573" t="s"/>
      <c r="J573" t="s">
        <v>76</v>
      </c>
      <c r="K573" t="n">
        <v>55</v>
      </c>
      <c r="L573" t="s">
        <v>77</v>
      </c>
      <c r="M573" t="s"/>
      <c r="N573" t="s">
        <v>178</v>
      </c>
      <c r="O573" t="s">
        <v>79</v>
      </c>
      <c r="P573" t="s">
        <v>708</v>
      </c>
      <c r="Q573" t="s"/>
      <c r="R573" t="s">
        <v>80</v>
      </c>
      <c r="S573" t="s">
        <v>711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HYPERLINK("https://hotel-media.eclerx.com/savepage/tk_1546856239993108_sr_362.html","info")</f>
        <v/>
      </c>
      <c r="AA573" t="s"/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42</v>
      </c>
      <c r="AQ573" t="s">
        <v>89</v>
      </c>
      <c r="AR573" t="s">
        <v>90</v>
      </c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163086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132</v>
      </c>
      <c r="D574" t="n">
        <v>2</v>
      </c>
      <c r="E574" t="s">
        <v>708</v>
      </c>
      <c r="F574" t="s"/>
      <c r="G574" t="s">
        <v>74</v>
      </c>
      <c r="H574" t="s">
        <v>75</v>
      </c>
      <c r="I574" t="s"/>
      <c r="J574" t="s">
        <v>76</v>
      </c>
      <c r="K574" t="n">
        <v>76</v>
      </c>
      <c r="L574" t="s">
        <v>77</v>
      </c>
      <c r="M574" t="s"/>
      <c r="N574" t="s">
        <v>712</v>
      </c>
      <c r="O574" t="s">
        <v>79</v>
      </c>
      <c r="P574" t="s">
        <v>708</v>
      </c>
      <c r="Q574" t="s"/>
      <c r="R574" t="s">
        <v>80</v>
      </c>
      <c r="S574" t="s">
        <v>367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HYPERLINK("https://hotel-media.eclerx.com/savepage/tk_1546856239993108_sr_362.html","info")</f>
        <v/>
      </c>
      <c r="AA574" t="s"/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42</v>
      </c>
      <c r="AQ574" t="s">
        <v>89</v>
      </c>
      <c r="AR574" t="s">
        <v>104</v>
      </c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163086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132</v>
      </c>
      <c r="D575" t="n">
        <v>2</v>
      </c>
      <c r="E575" t="s">
        <v>708</v>
      </c>
      <c r="F575" t="s"/>
      <c r="G575" t="s">
        <v>74</v>
      </c>
      <c r="H575" t="s">
        <v>75</v>
      </c>
      <c r="I575" t="s"/>
      <c r="J575" t="s">
        <v>76</v>
      </c>
      <c r="K575" t="n">
        <v>960</v>
      </c>
      <c r="L575" t="s">
        <v>77</v>
      </c>
      <c r="M575" t="s"/>
      <c r="N575" t="s">
        <v>178</v>
      </c>
      <c r="O575" t="s">
        <v>79</v>
      </c>
      <c r="P575" t="s">
        <v>708</v>
      </c>
      <c r="Q575" t="s"/>
      <c r="R575" t="s">
        <v>80</v>
      </c>
      <c r="S575" t="s">
        <v>713</v>
      </c>
      <c r="T575" t="s">
        <v>82</v>
      </c>
      <c r="U575" t="s">
        <v>83</v>
      </c>
      <c r="V575" t="s">
        <v>84</v>
      </c>
      <c r="W575" t="s">
        <v>146</v>
      </c>
      <c r="X575" t="s"/>
      <c r="Y575" t="s">
        <v>86</v>
      </c>
      <c r="Z575">
        <f>HYPERLINK("https://hotel-media.eclerx.com/savepage/tk_1546856239993108_sr_362.html","info")</f>
        <v/>
      </c>
      <c r="AA575" t="s"/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42</v>
      </c>
      <c r="AQ575" t="s">
        <v>89</v>
      </c>
      <c r="AR575" t="s">
        <v>90</v>
      </c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163086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714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91</v>
      </c>
      <c r="L576" t="s">
        <v>77</v>
      </c>
      <c r="M576" t="s"/>
      <c r="N576" t="s">
        <v>182</v>
      </c>
      <c r="O576" t="s">
        <v>79</v>
      </c>
      <c r="P576" t="s">
        <v>714</v>
      </c>
      <c r="Q576" t="s"/>
      <c r="R576" t="s">
        <v>80</v>
      </c>
      <c r="S576" t="s">
        <v>127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HYPERLINK("https://hotel-media.eclerx.com/savepage/tk_15468563088369248_sr_364.html","info")</f>
        <v/>
      </c>
      <c r="AA576" t="n">
        <v>-2311925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76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2311925</v>
      </c>
      <c r="AZ576" t="s">
        <v>715</v>
      </c>
      <c r="BA576" t="s"/>
      <c r="BB576" t="n">
        <v>55142</v>
      </c>
      <c r="BC576" t="n">
        <v>44.26473669595</v>
      </c>
      <c r="BD576" t="n">
        <v>44.26473669595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714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100</v>
      </c>
      <c r="L577" t="s">
        <v>77</v>
      </c>
      <c r="M577" t="s"/>
      <c r="N577" t="s">
        <v>182</v>
      </c>
      <c r="O577" t="s">
        <v>79</v>
      </c>
      <c r="P577" t="s">
        <v>714</v>
      </c>
      <c r="Q577" t="s"/>
      <c r="R577" t="s">
        <v>80</v>
      </c>
      <c r="S577" t="s">
        <v>716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HYPERLINK("https://hotel-media.eclerx.com/savepage/tk_15468563088369248_sr_364.html","info")</f>
        <v/>
      </c>
      <c r="AA577" t="n">
        <v>-2311925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76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2311925</v>
      </c>
      <c r="AZ577" t="s">
        <v>715</v>
      </c>
      <c r="BA577" t="s"/>
      <c r="BB577" t="n">
        <v>55142</v>
      </c>
      <c r="BC577" t="n">
        <v>44.26473669595</v>
      </c>
      <c r="BD577" t="n">
        <v>44.26473669595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714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100</v>
      </c>
      <c r="L578" t="s">
        <v>77</v>
      </c>
      <c r="M578" t="s"/>
      <c r="N578" t="s">
        <v>717</v>
      </c>
      <c r="O578" t="s">
        <v>79</v>
      </c>
      <c r="P578" t="s">
        <v>714</v>
      </c>
      <c r="Q578" t="s"/>
      <c r="R578" t="s">
        <v>80</v>
      </c>
      <c r="S578" t="s">
        <v>716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HYPERLINK("https://hotel-media.eclerx.com/savepage/tk_15468563088369248_sr_364.html","info")</f>
        <v/>
      </c>
      <c r="AA578" t="n">
        <v>-2311925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76</v>
      </c>
      <c r="AQ578" t="s">
        <v>89</v>
      </c>
      <c r="AR578" t="s">
        <v>552</v>
      </c>
      <c r="AS578" t="s"/>
      <c r="AT578" t="s">
        <v>91</v>
      </c>
      <c r="AU578" t="s"/>
      <c r="AV578" t="s"/>
      <c r="AW578" t="s"/>
      <c r="AX578" t="s"/>
      <c r="AY578" t="n">
        <v>2311925</v>
      </c>
      <c r="AZ578" t="s">
        <v>715</v>
      </c>
      <c r="BA578" t="s"/>
      <c r="BB578" t="n">
        <v>55142</v>
      </c>
      <c r="BC578" t="n">
        <v>44.26473669595</v>
      </c>
      <c r="BD578" t="n">
        <v>44.26473669595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714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116</v>
      </c>
      <c r="L579" t="s">
        <v>77</v>
      </c>
      <c r="M579" t="s"/>
      <c r="N579" t="s">
        <v>95</v>
      </c>
      <c r="O579" t="s">
        <v>79</v>
      </c>
      <c r="P579" t="s">
        <v>714</v>
      </c>
      <c r="Q579" t="s"/>
      <c r="R579" t="s">
        <v>80</v>
      </c>
      <c r="S579" t="s">
        <v>261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HYPERLINK("https://hotel-media.eclerx.com/savepage/tk_15468563088369248_sr_364.html","info")</f>
        <v/>
      </c>
      <c r="AA579" t="n">
        <v>-2311925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76</v>
      </c>
      <c r="AQ579" t="s">
        <v>89</v>
      </c>
      <c r="AR579" t="s">
        <v>552</v>
      </c>
      <c r="AS579" t="s"/>
      <c r="AT579" t="s">
        <v>91</v>
      </c>
      <c r="AU579" t="s"/>
      <c r="AV579" t="s"/>
      <c r="AW579" t="s"/>
      <c r="AX579" t="s"/>
      <c r="AY579" t="n">
        <v>2311925</v>
      </c>
      <c r="AZ579" t="s">
        <v>715</v>
      </c>
      <c r="BA579" t="s"/>
      <c r="BB579" t="n">
        <v>55142</v>
      </c>
      <c r="BC579" t="n">
        <v>44.26473669595</v>
      </c>
      <c r="BD579" t="n">
        <v>44.26473669595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714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132</v>
      </c>
      <c r="L580" t="s">
        <v>77</v>
      </c>
      <c r="M580" t="s"/>
      <c r="N580" t="s">
        <v>95</v>
      </c>
      <c r="O580" t="s">
        <v>79</v>
      </c>
      <c r="P580" t="s">
        <v>714</v>
      </c>
      <c r="Q580" t="s"/>
      <c r="R580" t="s">
        <v>80</v>
      </c>
      <c r="S580" t="s">
        <v>395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HYPERLINK("https://hotel-media.eclerx.com/savepage/tk_15468563088369248_sr_364.html","info")</f>
        <v/>
      </c>
      <c r="AA580" t="n">
        <v>-2311925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76</v>
      </c>
      <c r="AQ580" t="s">
        <v>89</v>
      </c>
      <c r="AR580" t="s">
        <v>552</v>
      </c>
      <c r="AS580" t="s"/>
      <c r="AT580" t="s">
        <v>91</v>
      </c>
      <c r="AU580" t="s"/>
      <c r="AV580" t="s"/>
      <c r="AW580" t="s"/>
      <c r="AX580" t="s"/>
      <c r="AY580" t="n">
        <v>2311925</v>
      </c>
      <c r="AZ580" t="s">
        <v>715</v>
      </c>
      <c r="BA580" t="s"/>
      <c r="BB580" t="n">
        <v>55142</v>
      </c>
      <c r="BC580" t="n">
        <v>44.26473669595</v>
      </c>
      <c r="BD580" t="n">
        <v>44.26473669595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714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148</v>
      </c>
      <c r="L581" t="s">
        <v>77</v>
      </c>
      <c r="M581" t="s"/>
      <c r="N581" t="s">
        <v>95</v>
      </c>
      <c r="O581" t="s">
        <v>79</v>
      </c>
      <c r="P581" t="s">
        <v>714</v>
      </c>
      <c r="Q581" t="s"/>
      <c r="R581" t="s">
        <v>80</v>
      </c>
      <c r="S581" t="s">
        <v>302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HYPERLINK("https://hotel-media.eclerx.com/savepage/tk_15468563088369248_sr_364.html","info")</f>
        <v/>
      </c>
      <c r="AA581" t="n">
        <v>-2311925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76</v>
      </c>
      <c r="AQ581" t="s">
        <v>89</v>
      </c>
      <c r="AR581" t="s">
        <v>552</v>
      </c>
      <c r="AS581" t="s"/>
      <c r="AT581" t="s">
        <v>91</v>
      </c>
      <c r="AU581" t="s"/>
      <c r="AV581" t="s"/>
      <c r="AW581" t="s"/>
      <c r="AX581" t="s"/>
      <c r="AY581" t="n">
        <v>2311925</v>
      </c>
      <c r="AZ581" t="s">
        <v>715</v>
      </c>
      <c r="BA581" t="s"/>
      <c r="BB581" t="n">
        <v>55142</v>
      </c>
      <c r="BC581" t="n">
        <v>44.26473669595</v>
      </c>
      <c r="BD581" t="n">
        <v>44.26473669595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714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150</v>
      </c>
      <c r="L582" t="s">
        <v>77</v>
      </c>
      <c r="M582" t="s"/>
      <c r="N582" t="s">
        <v>182</v>
      </c>
      <c r="O582" t="s">
        <v>79</v>
      </c>
      <c r="P582" t="s">
        <v>714</v>
      </c>
      <c r="Q582" t="s"/>
      <c r="R582" t="s">
        <v>80</v>
      </c>
      <c r="S582" t="s">
        <v>326</v>
      </c>
      <c r="T582" t="s">
        <v>82</v>
      </c>
      <c r="U582" t="s">
        <v>83</v>
      </c>
      <c r="V582" t="s">
        <v>84</v>
      </c>
      <c r="W582" t="s">
        <v>110</v>
      </c>
      <c r="X582" t="s"/>
      <c r="Y582" t="s">
        <v>86</v>
      </c>
      <c r="Z582">
        <f>HYPERLINK("https://hotel-media.eclerx.com/savepage/tk_15468563088369248_sr_364.html","info")</f>
        <v/>
      </c>
      <c r="AA582" t="n">
        <v>-2311925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76</v>
      </c>
      <c r="AQ582" t="s">
        <v>89</v>
      </c>
      <c r="AR582" t="s">
        <v>90</v>
      </c>
      <c r="AS582" t="s"/>
      <c r="AT582" t="s">
        <v>91</v>
      </c>
      <c r="AU582" t="s"/>
      <c r="AV582" t="s"/>
      <c r="AW582" t="s"/>
      <c r="AX582" t="s"/>
      <c r="AY582" t="n">
        <v>2311925</v>
      </c>
      <c r="AZ582" t="s">
        <v>715</v>
      </c>
      <c r="BA582" t="s"/>
      <c r="BB582" t="n">
        <v>55142</v>
      </c>
      <c r="BC582" t="n">
        <v>44.26473669595</v>
      </c>
      <c r="BD582" t="n">
        <v>44.26473669595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132</v>
      </c>
      <c r="D583" t="n">
        <v>2</v>
      </c>
      <c r="E583" t="s">
        <v>718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100</v>
      </c>
      <c r="L583" t="s">
        <v>77</v>
      </c>
      <c r="M583" t="s"/>
      <c r="N583" t="s">
        <v>719</v>
      </c>
      <c r="O583" t="s">
        <v>79</v>
      </c>
      <c r="P583" t="s">
        <v>718</v>
      </c>
      <c r="Q583" t="s"/>
      <c r="R583" t="s">
        <v>102</v>
      </c>
      <c r="S583" t="s">
        <v>716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HYPERLINK("https://hotel-media.eclerx.com/savepage/tk_15468562110407183_sr_362.html","info")</f>
        <v/>
      </c>
      <c r="AA583" t="n">
        <v>-8418465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28</v>
      </c>
      <c r="AQ583" t="s">
        <v>89</v>
      </c>
      <c r="AR583" t="s">
        <v>90</v>
      </c>
      <c r="AS583" t="s"/>
      <c r="AT583" t="s">
        <v>91</v>
      </c>
      <c r="AU583" t="s"/>
      <c r="AV583" t="s"/>
      <c r="AW583" t="s"/>
      <c r="AX583" t="s"/>
      <c r="AY583" t="n">
        <v>8418465</v>
      </c>
      <c r="AZ583" t="s">
        <v>720</v>
      </c>
      <c r="BA583" t="s"/>
      <c r="BB583" t="n">
        <v>97934</v>
      </c>
      <c r="BC583" t="n">
        <v>44.362444</v>
      </c>
      <c r="BD583" t="n">
        <v>44.362444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132</v>
      </c>
      <c r="D584" t="n">
        <v>2</v>
      </c>
      <c r="E584" t="s">
        <v>718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149</v>
      </c>
      <c r="L584" t="s">
        <v>77</v>
      </c>
      <c r="M584" t="s"/>
      <c r="N584" t="s">
        <v>721</v>
      </c>
      <c r="O584" t="s">
        <v>79</v>
      </c>
      <c r="P584" t="s">
        <v>718</v>
      </c>
      <c r="Q584" t="s"/>
      <c r="R584" t="s">
        <v>102</v>
      </c>
      <c r="S584" t="s">
        <v>112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HYPERLINK("https://hotel-media.eclerx.com/savepage/tk_15468562110407183_sr_362.html","info")</f>
        <v/>
      </c>
      <c r="AA584" t="n">
        <v>-8418465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28</v>
      </c>
      <c r="AQ584" t="s">
        <v>89</v>
      </c>
      <c r="AR584" t="s">
        <v>90</v>
      </c>
      <c r="AS584" t="s"/>
      <c r="AT584" t="s">
        <v>91</v>
      </c>
      <c r="AU584" t="s"/>
      <c r="AV584" t="s"/>
      <c r="AW584" t="s"/>
      <c r="AX584" t="s"/>
      <c r="AY584" t="n">
        <v>8418465</v>
      </c>
      <c r="AZ584" t="s">
        <v>720</v>
      </c>
      <c r="BA584" t="s"/>
      <c r="BB584" t="n">
        <v>97934</v>
      </c>
      <c r="BC584" t="n">
        <v>44.362444</v>
      </c>
      <c r="BD584" t="n">
        <v>44.362444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722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79</v>
      </c>
      <c r="L585" t="s">
        <v>77</v>
      </c>
      <c r="M585" t="s"/>
      <c r="N585" t="s">
        <v>78</v>
      </c>
      <c r="O585" t="s">
        <v>79</v>
      </c>
      <c r="P585" t="s">
        <v>722</v>
      </c>
      <c r="Q585" t="s"/>
      <c r="R585" t="s">
        <v>80</v>
      </c>
      <c r="S585" t="s">
        <v>618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HYPERLINK("https://hotel-media.eclerx.com/savepage/tk_15468566075272408_sr_364.html","info")</f>
        <v/>
      </c>
      <c r="AA585" t="n">
        <v>-8219226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201</v>
      </c>
      <c r="AQ585" t="s">
        <v>89</v>
      </c>
      <c r="AR585" t="s">
        <v>90</v>
      </c>
      <c r="AS585" t="s"/>
      <c r="AT585" t="s">
        <v>91</v>
      </c>
      <c r="AU585" t="s"/>
      <c r="AV585" t="s"/>
      <c r="AW585" t="s"/>
      <c r="AX585" t="s"/>
      <c r="AY585" t="n">
        <v>8219226</v>
      </c>
      <c r="AZ585" t="s">
        <v>723</v>
      </c>
      <c r="BA585" t="s"/>
      <c r="BB585" t="n">
        <v>99577</v>
      </c>
      <c r="BC585" t="n">
        <v>43.303794</v>
      </c>
      <c r="BD585" t="n">
        <v>43.303794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153</v>
      </c>
    </row>
    <row r="586" spans="1:70">
      <c r="A586" t="s">
        <v>70</v>
      </c>
      <c r="B586" t="s">
        <v>71</v>
      </c>
      <c r="C586" t="s">
        <v>132</v>
      </c>
      <c r="D586" t="n">
        <v>2</v>
      </c>
      <c r="E586" t="s">
        <v>724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40</v>
      </c>
      <c r="L586" t="s">
        <v>77</v>
      </c>
      <c r="M586" t="s"/>
      <c r="N586" t="s">
        <v>725</v>
      </c>
      <c r="O586" t="s">
        <v>79</v>
      </c>
      <c r="P586" t="s">
        <v>724</v>
      </c>
      <c r="Q586" t="s"/>
      <c r="R586" t="s">
        <v>80</v>
      </c>
      <c r="S586" t="s">
        <v>726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HYPERLINK("https://hotel-media.eclerx.com/savepage/tk_15468562301123276_sr_362.html","info")</f>
        <v/>
      </c>
      <c r="AA586" t="n">
        <v>-10087329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38</v>
      </c>
      <c r="AQ586" t="s">
        <v>89</v>
      </c>
      <c r="AR586" t="s">
        <v>636</v>
      </c>
      <c r="AS586" t="s"/>
      <c r="AT586" t="s">
        <v>91</v>
      </c>
      <c r="AU586" t="s"/>
      <c r="AV586" t="s"/>
      <c r="AW586" t="s"/>
      <c r="AX586" t="s"/>
      <c r="AY586" t="n">
        <v>10087329</v>
      </c>
      <c r="AZ586" t="s">
        <v>727</v>
      </c>
      <c r="BA586" t="s"/>
      <c r="BB586" t="n">
        <v>84877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132</v>
      </c>
      <c r="D587" t="n">
        <v>2</v>
      </c>
      <c r="E587" t="s">
        <v>724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</v>
      </c>
      <c r="L587" t="s">
        <v>77</v>
      </c>
      <c r="M587" t="s"/>
      <c r="N587" t="s">
        <v>95</v>
      </c>
      <c r="O587" t="s">
        <v>79</v>
      </c>
      <c r="P587" t="s">
        <v>724</v>
      </c>
      <c r="Q587" t="s"/>
      <c r="R587" t="s">
        <v>80</v>
      </c>
      <c r="S587" t="s">
        <v>726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HYPERLINK("https://hotel-media.eclerx.com/savepage/tk_15468562301123276_sr_362.html","info")</f>
        <v/>
      </c>
      <c r="AA587" t="n">
        <v>-10087329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38</v>
      </c>
      <c r="AQ587" t="s">
        <v>89</v>
      </c>
      <c r="AR587" t="s">
        <v>636</v>
      </c>
      <c r="AS587" t="s"/>
      <c r="AT587" t="s">
        <v>91</v>
      </c>
      <c r="AU587" t="s"/>
      <c r="AV587" t="s"/>
      <c r="AW587" t="s"/>
      <c r="AX587" t="s"/>
      <c r="AY587" t="n">
        <v>10087329</v>
      </c>
      <c r="AZ587" t="s">
        <v>727</v>
      </c>
      <c r="BA587" t="s"/>
      <c r="BB587" t="n">
        <v>84877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132</v>
      </c>
      <c r="D588" t="n">
        <v>2</v>
      </c>
      <c r="E588" t="s">
        <v>724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58</v>
      </c>
      <c r="L588" t="s">
        <v>77</v>
      </c>
      <c r="M588" t="s"/>
      <c r="N588" t="s">
        <v>649</v>
      </c>
      <c r="O588" t="s">
        <v>79</v>
      </c>
      <c r="P588" t="s">
        <v>724</v>
      </c>
      <c r="Q588" t="s"/>
      <c r="R588" t="s">
        <v>80</v>
      </c>
      <c r="S588" t="s">
        <v>139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HYPERLINK("https://hotel-media.eclerx.com/savepage/tk_15468562301123276_sr_362.html","info")</f>
        <v/>
      </c>
      <c r="AA588" t="n">
        <v>-10087329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38</v>
      </c>
      <c r="AQ588" t="s">
        <v>89</v>
      </c>
      <c r="AR588" t="s">
        <v>636</v>
      </c>
      <c r="AS588" t="s"/>
      <c r="AT588" t="s">
        <v>91</v>
      </c>
      <c r="AU588" t="s"/>
      <c r="AV588" t="s"/>
      <c r="AW588" t="s"/>
      <c r="AX588" t="s"/>
      <c r="AY588" t="n">
        <v>10087329</v>
      </c>
      <c r="AZ588" t="s">
        <v>727</v>
      </c>
      <c r="BA588" t="s"/>
      <c r="BB588" t="n">
        <v>84877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132</v>
      </c>
      <c r="D589" t="n">
        <v>2</v>
      </c>
      <c r="E589" t="s">
        <v>724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69</v>
      </c>
      <c r="L589" t="s">
        <v>77</v>
      </c>
      <c r="M589" t="s"/>
      <c r="N589" t="s">
        <v>725</v>
      </c>
      <c r="O589" t="s">
        <v>79</v>
      </c>
      <c r="P589" t="s">
        <v>724</v>
      </c>
      <c r="Q589" t="s"/>
      <c r="R589" t="s">
        <v>80</v>
      </c>
      <c r="S589" t="s">
        <v>125</v>
      </c>
      <c r="T589" t="s">
        <v>82</v>
      </c>
      <c r="U589" t="s">
        <v>83</v>
      </c>
      <c r="V589" t="s">
        <v>84</v>
      </c>
      <c r="W589" t="s">
        <v>110</v>
      </c>
      <c r="X589" t="s"/>
      <c r="Y589" t="s">
        <v>86</v>
      </c>
      <c r="Z589">
        <f>HYPERLINK("https://hotel-media.eclerx.com/savepage/tk_15468562301123276_sr_362.html","info")</f>
        <v/>
      </c>
      <c r="AA589" t="n">
        <v>-10087329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38</v>
      </c>
      <c r="AQ589" t="s">
        <v>89</v>
      </c>
      <c r="AR589" t="s">
        <v>636</v>
      </c>
      <c r="AS589" t="s"/>
      <c r="AT589" t="s">
        <v>91</v>
      </c>
      <c r="AU589" t="s"/>
      <c r="AV589" t="s"/>
      <c r="AW589" t="s"/>
      <c r="AX589" t="s"/>
      <c r="AY589" t="n">
        <v>10087329</v>
      </c>
      <c r="AZ589" t="s">
        <v>727</v>
      </c>
      <c r="BA589" t="s"/>
      <c r="BB589" t="n">
        <v>84877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132</v>
      </c>
      <c r="D590" t="n">
        <v>2</v>
      </c>
      <c r="E590" t="s">
        <v>724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69</v>
      </c>
      <c r="L590" t="s">
        <v>77</v>
      </c>
      <c r="M590" t="s"/>
      <c r="N590" t="s">
        <v>95</v>
      </c>
      <c r="O590" t="s">
        <v>79</v>
      </c>
      <c r="P590" t="s">
        <v>724</v>
      </c>
      <c r="Q590" t="s"/>
      <c r="R590" t="s">
        <v>80</v>
      </c>
      <c r="S590" t="s">
        <v>125</v>
      </c>
      <c r="T590" t="s">
        <v>82</v>
      </c>
      <c r="U590" t="s">
        <v>83</v>
      </c>
      <c r="V590" t="s">
        <v>84</v>
      </c>
      <c r="W590" t="s">
        <v>110</v>
      </c>
      <c r="X590" t="s"/>
      <c r="Y590" t="s">
        <v>86</v>
      </c>
      <c r="Z590">
        <f>HYPERLINK("https://hotel-media.eclerx.com/savepage/tk_15468562301123276_sr_362.html","info")</f>
        <v/>
      </c>
      <c r="AA590" t="n">
        <v>-10087329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38</v>
      </c>
      <c r="AQ590" t="s">
        <v>89</v>
      </c>
      <c r="AR590" t="s">
        <v>636</v>
      </c>
      <c r="AS590" t="s"/>
      <c r="AT590" t="s">
        <v>91</v>
      </c>
      <c r="AU590" t="s"/>
      <c r="AV590" t="s"/>
      <c r="AW590" t="s"/>
      <c r="AX590" t="s"/>
      <c r="AY590" t="n">
        <v>10087329</v>
      </c>
      <c r="AZ590" t="s">
        <v>727</v>
      </c>
      <c r="BA590" t="s"/>
      <c r="BB590" t="n">
        <v>84877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132</v>
      </c>
      <c r="D591" t="n">
        <v>2</v>
      </c>
      <c r="E591" t="s">
        <v>724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74</v>
      </c>
      <c r="L591" t="s">
        <v>77</v>
      </c>
      <c r="M591" t="s"/>
      <c r="N591" t="s">
        <v>650</v>
      </c>
      <c r="O591" t="s">
        <v>79</v>
      </c>
      <c r="P591" t="s">
        <v>724</v>
      </c>
      <c r="Q591" t="s"/>
      <c r="R591" t="s">
        <v>80</v>
      </c>
      <c r="S591" t="s">
        <v>353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HYPERLINK("https://hotel-media.eclerx.com/savepage/tk_15468562301123276_sr_362.html","info")</f>
        <v/>
      </c>
      <c r="AA591" t="n">
        <v>-10087329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38</v>
      </c>
      <c r="AQ591" t="s">
        <v>89</v>
      </c>
      <c r="AR591" t="s">
        <v>636</v>
      </c>
      <c r="AS591" t="s"/>
      <c r="AT591" t="s">
        <v>91</v>
      </c>
      <c r="AU591" t="s"/>
      <c r="AV591" t="s"/>
      <c r="AW591" t="s"/>
      <c r="AX591" t="s"/>
      <c r="AY591" t="n">
        <v>10087329</v>
      </c>
      <c r="AZ591" t="s">
        <v>727</v>
      </c>
      <c r="BA591" t="s"/>
      <c r="BB591" t="n">
        <v>84877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132</v>
      </c>
      <c r="D592" t="n">
        <v>2</v>
      </c>
      <c r="E592" t="s">
        <v>724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87</v>
      </c>
      <c r="L592" t="s">
        <v>77</v>
      </c>
      <c r="M592" t="s"/>
      <c r="N592" t="s">
        <v>649</v>
      </c>
      <c r="O592" t="s">
        <v>79</v>
      </c>
      <c r="P592" t="s">
        <v>724</v>
      </c>
      <c r="Q592" t="s"/>
      <c r="R592" t="s">
        <v>80</v>
      </c>
      <c r="S592" t="s">
        <v>393</v>
      </c>
      <c r="T592" t="s">
        <v>82</v>
      </c>
      <c r="U592" t="s">
        <v>83</v>
      </c>
      <c r="V592" t="s">
        <v>84</v>
      </c>
      <c r="W592" t="s">
        <v>110</v>
      </c>
      <c r="X592" t="s"/>
      <c r="Y592" t="s">
        <v>86</v>
      </c>
      <c r="Z592">
        <f>HYPERLINK("https://hotel-media.eclerx.com/savepage/tk_15468562301123276_sr_362.html","info")</f>
        <v/>
      </c>
      <c r="AA592" t="n">
        <v>-10087329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38</v>
      </c>
      <c r="AQ592" t="s">
        <v>89</v>
      </c>
      <c r="AR592" t="s">
        <v>636</v>
      </c>
      <c r="AS592" t="s"/>
      <c r="AT592" t="s">
        <v>91</v>
      </c>
      <c r="AU592" t="s"/>
      <c r="AV592" t="s"/>
      <c r="AW592" t="s"/>
      <c r="AX592" t="s"/>
      <c r="AY592" t="n">
        <v>10087329</v>
      </c>
      <c r="AZ592" t="s">
        <v>727</v>
      </c>
      <c r="BA592" t="s"/>
      <c r="BB592" t="n">
        <v>84877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132</v>
      </c>
      <c r="D593" t="n">
        <v>2</v>
      </c>
      <c r="E593" t="s">
        <v>724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99</v>
      </c>
      <c r="L593" t="s">
        <v>77</v>
      </c>
      <c r="M593" t="s"/>
      <c r="N593" t="s">
        <v>95</v>
      </c>
      <c r="O593" t="s">
        <v>79</v>
      </c>
      <c r="P593" t="s">
        <v>724</v>
      </c>
      <c r="Q593" t="s"/>
      <c r="R593" t="s">
        <v>80</v>
      </c>
      <c r="S593" t="s">
        <v>340</v>
      </c>
      <c r="T593" t="s">
        <v>82</v>
      </c>
      <c r="U593" t="s">
        <v>83</v>
      </c>
      <c r="V593" t="s">
        <v>84</v>
      </c>
      <c r="W593" t="s">
        <v>115</v>
      </c>
      <c r="X593" t="s"/>
      <c r="Y593" t="s">
        <v>86</v>
      </c>
      <c r="Z593">
        <f>HYPERLINK("https://hotel-media.eclerx.com/savepage/tk_15468562301123276_sr_362.html","info")</f>
        <v/>
      </c>
      <c r="AA593" t="n">
        <v>-10087329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38</v>
      </c>
      <c r="AQ593" t="s">
        <v>89</v>
      </c>
      <c r="AR593" t="s">
        <v>636</v>
      </c>
      <c r="AS593" t="s"/>
      <c r="AT593" t="s">
        <v>91</v>
      </c>
      <c r="AU593" t="s"/>
      <c r="AV593" t="s"/>
      <c r="AW593" t="s"/>
      <c r="AX593" t="s"/>
      <c r="AY593" t="n">
        <v>10087329</v>
      </c>
      <c r="AZ593" t="s">
        <v>727</v>
      </c>
      <c r="BA593" t="s"/>
      <c r="BB593" t="n">
        <v>84877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132</v>
      </c>
      <c r="D594" t="n">
        <v>2</v>
      </c>
      <c r="E594" t="s">
        <v>724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99</v>
      </c>
      <c r="L594" t="s">
        <v>77</v>
      </c>
      <c r="M594" t="s"/>
      <c r="N594" t="s">
        <v>725</v>
      </c>
      <c r="O594" t="s">
        <v>79</v>
      </c>
      <c r="P594" t="s">
        <v>724</v>
      </c>
      <c r="Q594" t="s"/>
      <c r="R594" t="s">
        <v>80</v>
      </c>
      <c r="S594" t="s">
        <v>340</v>
      </c>
      <c r="T594" t="s">
        <v>82</v>
      </c>
      <c r="U594" t="s">
        <v>83</v>
      </c>
      <c r="V594" t="s">
        <v>84</v>
      </c>
      <c r="W594" t="s">
        <v>115</v>
      </c>
      <c r="X594" t="s"/>
      <c r="Y594" t="s">
        <v>86</v>
      </c>
      <c r="Z594">
        <f>HYPERLINK("https://hotel-media.eclerx.com/savepage/tk_15468562301123276_sr_362.html","info")</f>
        <v/>
      </c>
      <c r="AA594" t="n">
        <v>-10087329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38</v>
      </c>
      <c r="AQ594" t="s">
        <v>89</v>
      </c>
      <c r="AR594" t="s">
        <v>636</v>
      </c>
      <c r="AS594" t="s"/>
      <c r="AT594" t="s">
        <v>91</v>
      </c>
      <c r="AU594" t="s"/>
      <c r="AV594" t="s"/>
      <c r="AW594" t="s"/>
      <c r="AX594" t="s"/>
      <c r="AY594" t="n">
        <v>10087329</v>
      </c>
      <c r="AZ594" t="s">
        <v>727</v>
      </c>
      <c r="BA594" t="s"/>
      <c r="BB594" t="n">
        <v>84877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132</v>
      </c>
      <c r="D595" t="n">
        <v>2</v>
      </c>
      <c r="E595" t="s">
        <v>724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104</v>
      </c>
      <c r="L595" t="s">
        <v>77</v>
      </c>
      <c r="M595" t="s"/>
      <c r="N595" t="s">
        <v>650</v>
      </c>
      <c r="O595" t="s">
        <v>79</v>
      </c>
      <c r="P595" t="s">
        <v>724</v>
      </c>
      <c r="Q595" t="s"/>
      <c r="R595" t="s">
        <v>80</v>
      </c>
      <c r="S595" t="s">
        <v>199</v>
      </c>
      <c r="T595" t="s">
        <v>82</v>
      </c>
      <c r="U595" t="s">
        <v>83</v>
      </c>
      <c r="V595" t="s">
        <v>84</v>
      </c>
      <c r="W595" t="s">
        <v>110</v>
      </c>
      <c r="X595" t="s"/>
      <c r="Y595" t="s">
        <v>86</v>
      </c>
      <c r="Z595">
        <f>HYPERLINK("https://hotel-media.eclerx.com/savepage/tk_15468562301123276_sr_362.html","info")</f>
        <v/>
      </c>
      <c r="AA595" t="n">
        <v>-10087329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38</v>
      </c>
      <c r="AQ595" t="s">
        <v>89</v>
      </c>
      <c r="AR595" t="s">
        <v>636</v>
      </c>
      <c r="AS595" t="s"/>
      <c r="AT595" t="s">
        <v>91</v>
      </c>
      <c r="AU595" t="s"/>
      <c r="AV595" t="s"/>
      <c r="AW595" t="s"/>
      <c r="AX595" t="s"/>
      <c r="AY595" t="n">
        <v>10087329</v>
      </c>
      <c r="AZ595" t="s">
        <v>727</v>
      </c>
      <c r="BA595" t="s"/>
      <c r="BB595" t="n">
        <v>84877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132</v>
      </c>
      <c r="D596" t="n">
        <v>2</v>
      </c>
      <c r="E596" t="s">
        <v>724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116</v>
      </c>
      <c r="L596" t="s">
        <v>77</v>
      </c>
      <c r="M596" t="s"/>
      <c r="N596" t="s">
        <v>649</v>
      </c>
      <c r="O596" t="s">
        <v>79</v>
      </c>
      <c r="P596" t="s">
        <v>724</v>
      </c>
      <c r="Q596" t="s"/>
      <c r="R596" t="s">
        <v>80</v>
      </c>
      <c r="S596" t="s">
        <v>261</v>
      </c>
      <c r="T596" t="s">
        <v>82</v>
      </c>
      <c r="U596" t="s">
        <v>83</v>
      </c>
      <c r="V596" t="s">
        <v>84</v>
      </c>
      <c r="W596" t="s">
        <v>115</v>
      </c>
      <c r="X596" t="s"/>
      <c r="Y596" t="s">
        <v>86</v>
      </c>
      <c r="Z596">
        <f>HYPERLINK("https://hotel-media.eclerx.com/savepage/tk_15468562301123276_sr_362.html","info")</f>
        <v/>
      </c>
      <c r="AA596" t="n">
        <v>-10087329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38</v>
      </c>
      <c r="AQ596" t="s">
        <v>89</v>
      </c>
      <c r="AR596" t="s">
        <v>636</v>
      </c>
      <c r="AS596" t="s"/>
      <c r="AT596" t="s">
        <v>91</v>
      </c>
      <c r="AU596" t="s"/>
      <c r="AV596" t="s"/>
      <c r="AW596" t="s"/>
      <c r="AX596" t="s"/>
      <c r="AY596" t="n">
        <v>10087329</v>
      </c>
      <c r="AZ596" t="s">
        <v>727</v>
      </c>
      <c r="BA596" t="s"/>
      <c r="BB596" t="n">
        <v>84877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132</v>
      </c>
      <c r="D597" t="n">
        <v>2</v>
      </c>
      <c r="E597" t="s">
        <v>724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133</v>
      </c>
      <c r="L597" t="s">
        <v>77</v>
      </c>
      <c r="M597" t="s"/>
      <c r="N597" t="s">
        <v>650</v>
      </c>
      <c r="O597" t="s">
        <v>79</v>
      </c>
      <c r="P597" t="s">
        <v>724</v>
      </c>
      <c r="Q597" t="s"/>
      <c r="R597" t="s">
        <v>80</v>
      </c>
      <c r="S597" t="s">
        <v>186</v>
      </c>
      <c r="T597" t="s">
        <v>82</v>
      </c>
      <c r="U597" t="s">
        <v>83</v>
      </c>
      <c r="V597" t="s">
        <v>84</v>
      </c>
      <c r="W597" t="s">
        <v>115</v>
      </c>
      <c r="X597" t="s"/>
      <c r="Y597" t="s">
        <v>86</v>
      </c>
      <c r="Z597">
        <f>HYPERLINK("https://hotel-media.eclerx.com/savepage/tk_15468562301123276_sr_362.html","info")</f>
        <v/>
      </c>
      <c r="AA597" t="n">
        <v>-10087329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38</v>
      </c>
      <c r="AQ597" t="s">
        <v>89</v>
      </c>
      <c r="AR597" t="s">
        <v>636</v>
      </c>
      <c r="AS597" t="s"/>
      <c r="AT597" t="s">
        <v>91</v>
      </c>
      <c r="AU597" t="s"/>
      <c r="AV597" t="s"/>
      <c r="AW597" t="s"/>
      <c r="AX597" t="s"/>
      <c r="AY597" t="n">
        <v>10087329</v>
      </c>
      <c r="AZ597" t="s">
        <v>727</v>
      </c>
      <c r="BA597" t="s"/>
      <c r="BB597" t="n">
        <v>84877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132</v>
      </c>
      <c r="D598" t="n">
        <v>2</v>
      </c>
      <c r="E598" t="s">
        <v>656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51</v>
      </c>
      <c r="L598" t="s">
        <v>77</v>
      </c>
      <c r="M598" t="s"/>
      <c r="N598" t="s">
        <v>178</v>
      </c>
      <c r="O598" t="s">
        <v>79</v>
      </c>
      <c r="P598" t="s">
        <v>656</v>
      </c>
      <c r="Q598" t="s"/>
      <c r="R598" t="s">
        <v>102</v>
      </c>
      <c r="S598" t="s">
        <v>421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HYPERLINK("https://hotel-media.eclerx.com/savepage/tk_15468563985808806_sr_362.html","info")</f>
        <v/>
      </c>
      <c r="AA598" t="n">
        <v>-4848634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110</v>
      </c>
      <c r="AQ598" t="s">
        <v>89</v>
      </c>
      <c r="AR598" t="s">
        <v>90</v>
      </c>
      <c r="AS598" t="s"/>
      <c r="AT598" t="s">
        <v>91</v>
      </c>
      <c r="AU598" t="s"/>
      <c r="AV598" t="s"/>
      <c r="AW598" t="s"/>
      <c r="AX598" t="s"/>
      <c r="AY598" t="n">
        <v>4848634</v>
      </c>
      <c r="AZ598" t="s">
        <v>657</v>
      </c>
      <c r="BA598" t="s"/>
      <c r="BB598" t="n">
        <v>67174</v>
      </c>
      <c r="BC598" t="n">
        <v>44.067231176676</v>
      </c>
      <c r="BD598" t="n">
        <v>44.067231176676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132</v>
      </c>
      <c r="D599" t="n">
        <v>2</v>
      </c>
      <c r="E599" t="s">
        <v>656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120</v>
      </c>
      <c r="L599" t="s">
        <v>77</v>
      </c>
      <c r="M599" t="s"/>
      <c r="N599" t="s">
        <v>178</v>
      </c>
      <c r="O599" t="s">
        <v>79</v>
      </c>
      <c r="P599" t="s">
        <v>656</v>
      </c>
      <c r="Q599" t="s"/>
      <c r="R599" t="s">
        <v>102</v>
      </c>
      <c r="S599" t="s">
        <v>103</v>
      </c>
      <c r="T599" t="s">
        <v>82</v>
      </c>
      <c r="U599" t="s">
        <v>83</v>
      </c>
      <c r="V599" t="s">
        <v>84</v>
      </c>
      <c r="W599" t="s">
        <v>110</v>
      </c>
      <c r="X599" t="s"/>
      <c r="Y599" t="s">
        <v>86</v>
      </c>
      <c r="Z599">
        <f>HYPERLINK("https://hotel-media.eclerx.com/savepage/tk_15468563985808806_sr_362.html","info")</f>
        <v/>
      </c>
      <c r="AA599" t="n">
        <v>-4848634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110</v>
      </c>
      <c r="AQ599" t="s">
        <v>89</v>
      </c>
      <c r="AR599" t="s">
        <v>90</v>
      </c>
      <c r="AS599" t="s"/>
      <c r="AT599" t="s">
        <v>91</v>
      </c>
      <c r="AU599" t="s"/>
      <c r="AV599" t="s"/>
      <c r="AW599" t="s"/>
      <c r="AX599" t="s"/>
      <c r="AY599" t="n">
        <v>4848634</v>
      </c>
      <c r="AZ599" t="s">
        <v>657</v>
      </c>
      <c r="BA599" t="s"/>
      <c r="BB599" t="n">
        <v>67174</v>
      </c>
      <c r="BC599" t="n">
        <v>44.067231176676</v>
      </c>
      <c r="BD599" t="n">
        <v>44.067231176676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728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90</v>
      </c>
      <c r="L600" t="s">
        <v>77</v>
      </c>
      <c r="M600" t="s"/>
      <c r="N600" t="s">
        <v>729</v>
      </c>
      <c r="O600" t="s">
        <v>79</v>
      </c>
      <c r="P600" t="s">
        <v>728</v>
      </c>
      <c r="Q600" t="s"/>
      <c r="R600" t="s">
        <v>102</v>
      </c>
      <c r="S600" t="s">
        <v>145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HYPERLINK("https://hotel-media.eclerx.com/savepage/tk_1546856576280567_sr_364.html","info")</f>
        <v/>
      </c>
      <c r="AA600" t="n">
        <v>-7598182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185</v>
      </c>
      <c r="AQ600" t="s">
        <v>89</v>
      </c>
      <c r="AR600" t="s">
        <v>730</v>
      </c>
      <c r="AS600" t="s"/>
      <c r="AT600" t="s">
        <v>91</v>
      </c>
      <c r="AU600" t="s"/>
      <c r="AV600" t="s"/>
      <c r="AW600" t="s"/>
      <c r="AX600" t="s"/>
      <c r="AY600" t="n">
        <v>7598182</v>
      </c>
      <c r="AZ600" t="s">
        <v>731</v>
      </c>
      <c r="BA600" t="s"/>
      <c r="BB600" t="n">
        <v>90148</v>
      </c>
      <c r="BC600" t="n">
        <v>0</v>
      </c>
      <c r="BD600" t="n">
        <v>0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153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728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93</v>
      </c>
      <c r="L601" t="s">
        <v>77</v>
      </c>
      <c r="M601" t="s"/>
      <c r="N601" t="s">
        <v>732</v>
      </c>
      <c r="O601" t="s">
        <v>79</v>
      </c>
      <c r="P601" t="s">
        <v>728</v>
      </c>
      <c r="Q601" t="s"/>
      <c r="R601" t="s">
        <v>102</v>
      </c>
      <c r="S601" t="s">
        <v>410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HYPERLINK("https://hotel-media.eclerx.com/savepage/tk_1546856576280567_sr_364.html","info")</f>
        <v/>
      </c>
      <c r="AA601" t="n">
        <v>-7598182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185</v>
      </c>
      <c r="AQ601" t="s">
        <v>89</v>
      </c>
      <c r="AR601" t="s">
        <v>426</v>
      </c>
      <c r="AS601" t="s"/>
      <c r="AT601" t="s">
        <v>91</v>
      </c>
      <c r="AU601" t="s"/>
      <c r="AV601" t="s"/>
      <c r="AW601" t="s"/>
      <c r="AX601" t="s"/>
      <c r="AY601" t="n">
        <v>7598182</v>
      </c>
      <c r="AZ601" t="s">
        <v>731</v>
      </c>
      <c r="BA601" t="s"/>
      <c r="BB601" t="n">
        <v>90148</v>
      </c>
      <c r="BC601" t="n">
        <v>0</v>
      </c>
      <c r="BD601" t="n">
        <v>0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153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728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</v>
      </c>
      <c r="L602" t="s">
        <v>77</v>
      </c>
      <c r="M602" t="s"/>
      <c r="N602" t="s">
        <v>733</v>
      </c>
      <c r="O602" t="s">
        <v>79</v>
      </c>
      <c r="P602" t="s">
        <v>728</v>
      </c>
      <c r="Q602" t="s"/>
      <c r="R602" t="s">
        <v>102</v>
      </c>
      <c r="S602" t="s">
        <v>532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HYPERLINK("https://hotel-media.eclerx.com/savepage/tk_1546856576280567_sr_364.html","info")</f>
        <v/>
      </c>
      <c r="AA602" t="n">
        <v>-7598182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185</v>
      </c>
      <c r="AQ602" t="s">
        <v>89</v>
      </c>
      <c r="AR602" t="s">
        <v>730</v>
      </c>
      <c r="AS602" t="s"/>
      <c r="AT602" t="s">
        <v>91</v>
      </c>
      <c r="AU602" t="s"/>
      <c r="AV602" t="s"/>
      <c r="AW602" t="s"/>
      <c r="AX602" t="s"/>
      <c r="AY602" t="n">
        <v>7598182</v>
      </c>
      <c r="AZ602" t="s">
        <v>731</v>
      </c>
      <c r="BA602" t="s"/>
      <c r="BB602" t="n">
        <v>90148</v>
      </c>
      <c r="BC602" t="n">
        <v>0</v>
      </c>
      <c r="BD602" t="n">
        <v>0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153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728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103</v>
      </c>
      <c r="L603" t="s">
        <v>77</v>
      </c>
      <c r="M603" t="s"/>
      <c r="N603" t="s">
        <v>734</v>
      </c>
      <c r="O603" t="s">
        <v>79</v>
      </c>
      <c r="P603" t="s">
        <v>728</v>
      </c>
      <c r="Q603" t="s"/>
      <c r="R603" t="s">
        <v>102</v>
      </c>
      <c r="S603" t="s">
        <v>321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HYPERLINK("https://hotel-media.eclerx.com/savepage/tk_1546856576280567_sr_364.html","info")</f>
        <v/>
      </c>
      <c r="AA603" t="n">
        <v>-7598182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185</v>
      </c>
      <c r="AQ603" t="s">
        <v>89</v>
      </c>
      <c r="AR603" t="s">
        <v>426</v>
      </c>
      <c r="AS603" t="s"/>
      <c r="AT603" t="s">
        <v>91</v>
      </c>
      <c r="AU603" t="s"/>
      <c r="AV603" t="s"/>
      <c r="AW603" t="s"/>
      <c r="AX603" t="s"/>
      <c r="AY603" t="n">
        <v>7598182</v>
      </c>
      <c r="AZ603" t="s">
        <v>731</v>
      </c>
      <c r="BA603" t="s"/>
      <c r="BB603" t="n">
        <v>90148</v>
      </c>
      <c r="BC603" t="n">
        <v>0</v>
      </c>
      <c r="BD603" t="n">
        <v>0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153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728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106</v>
      </c>
      <c r="L604" t="s">
        <v>77</v>
      </c>
      <c r="M604" t="s"/>
      <c r="N604" t="s">
        <v>729</v>
      </c>
      <c r="O604" t="s">
        <v>79</v>
      </c>
      <c r="P604" t="s">
        <v>728</v>
      </c>
      <c r="Q604" t="s"/>
      <c r="R604" t="s">
        <v>102</v>
      </c>
      <c r="S604" t="s">
        <v>256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HYPERLINK("https://hotel-media.eclerx.com/savepage/tk_1546856576280567_sr_364.html","info")</f>
        <v/>
      </c>
      <c r="AA604" t="n">
        <v>-7598182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185</v>
      </c>
      <c r="AQ604" t="s">
        <v>89</v>
      </c>
      <c r="AR604" t="s">
        <v>735</v>
      </c>
      <c r="AS604" t="s"/>
      <c r="AT604" t="s">
        <v>91</v>
      </c>
      <c r="AU604" t="s"/>
      <c r="AV604" t="s"/>
      <c r="AW604" t="s"/>
      <c r="AX604" t="s"/>
      <c r="AY604" t="n">
        <v>7598182</v>
      </c>
      <c r="AZ604" t="s">
        <v>731</v>
      </c>
      <c r="BA604" t="s"/>
      <c r="BB604" t="n">
        <v>90148</v>
      </c>
      <c r="BC604" t="n">
        <v>0</v>
      </c>
      <c r="BD604" t="n">
        <v>0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728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107</v>
      </c>
      <c r="L605" t="s">
        <v>77</v>
      </c>
      <c r="M605" t="s"/>
      <c r="N605" t="s">
        <v>95</v>
      </c>
      <c r="O605" t="s">
        <v>79</v>
      </c>
      <c r="P605" t="s">
        <v>728</v>
      </c>
      <c r="Q605" t="s"/>
      <c r="R605" t="s">
        <v>102</v>
      </c>
      <c r="S605" t="s">
        <v>736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HYPERLINK("https://hotel-media.eclerx.com/savepage/tk_1546856576280567_sr_364.html","info")</f>
        <v/>
      </c>
      <c r="AA605" t="n">
        <v>-7598182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185</v>
      </c>
      <c r="AQ605" t="s">
        <v>89</v>
      </c>
      <c r="AR605" t="s">
        <v>140</v>
      </c>
      <c r="AS605" t="s"/>
      <c r="AT605" t="s">
        <v>91</v>
      </c>
      <c r="AU605" t="s"/>
      <c r="AV605" t="s"/>
      <c r="AW605" t="s"/>
      <c r="AX605" t="s"/>
      <c r="AY605" t="n">
        <v>7598182</v>
      </c>
      <c r="AZ605" t="s">
        <v>731</v>
      </c>
      <c r="BA605" t="s"/>
      <c r="BB605" t="n">
        <v>90148</v>
      </c>
      <c r="BC605" t="n">
        <v>0</v>
      </c>
      <c r="BD605" t="n">
        <v>0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728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120</v>
      </c>
      <c r="L606" t="s">
        <v>77</v>
      </c>
      <c r="M606" t="s"/>
      <c r="N606" t="s">
        <v>733</v>
      </c>
      <c r="O606" t="s">
        <v>79</v>
      </c>
      <c r="P606" t="s">
        <v>728</v>
      </c>
      <c r="Q606" t="s"/>
      <c r="R606" t="s">
        <v>102</v>
      </c>
      <c r="S606" t="s">
        <v>103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HYPERLINK("https://hotel-media.eclerx.com/savepage/tk_1546856576280567_sr_364.html","info")</f>
        <v/>
      </c>
      <c r="AA606" t="n">
        <v>-7598182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185</v>
      </c>
      <c r="AQ606" t="s">
        <v>89</v>
      </c>
      <c r="AR606" t="s">
        <v>735</v>
      </c>
      <c r="AS606" t="s"/>
      <c r="AT606" t="s">
        <v>91</v>
      </c>
      <c r="AU606" t="s"/>
      <c r="AV606" t="s"/>
      <c r="AW606" t="s"/>
      <c r="AX606" t="s"/>
      <c r="AY606" t="n">
        <v>7598182</v>
      </c>
      <c r="AZ606" t="s">
        <v>731</v>
      </c>
      <c r="BA606" t="s"/>
      <c r="BB606" t="n">
        <v>90148</v>
      </c>
      <c r="BC606" t="n">
        <v>0</v>
      </c>
      <c r="BD606" t="n">
        <v>0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728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122</v>
      </c>
      <c r="L607" t="s">
        <v>77</v>
      </c>
      <c r="M607" t="s"/>
      <c r="N607" t="s">
        <v>737</v>
      </c>
      <c r="O607" t="s">
        <v>79</v>
      </c>
      <c r="P607" t="s">
        <v>728</v>
      </c>
      <c r="Q607" t="s"/>
      <c r="R607" t="s">
        <v>102</v>
      </c>
      <c r="S607" t="s">
        <v>444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HYPERLINK("https://hotel-media.eclerx.com/savepage/tk_1546856576280567_sr_364.html","info")</f>
        <v/>
      </c>
      <c r="AA607" t="n">
        <v>-7598182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185</v>
      </c>
      <c r="AQ607" t="s">
        <v>89</v>
      </c>
      <c r="AR607" t="s">
        <v>730</v>
      </c>
      <c r="AS607" t="s"/>
      <c r="AT607" t="s">
        <v>91</v>
      </c>
      <c r="AU607" t="s"/>
      <c r="AV607" t="s"/>
      <c r="AW607" t="s"/>
      <c r="AX607" t="s"/>
      <c r="AY607" t="n">
        <v>7598182</v>
      </c>
      <c r="AZ607" t="s">
        <v>731</v>
      </c>
      <c r="BA607" t="s"/>
      <c r="BB607" t="n">
        <v>90148</v>
      </c>
      <c r="BC607" t="n">
        <v>0</v>
      </c>
      <c r="BD607" t="n">
        <v>0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728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125</v>
      </c>
      <c r="L608" t="s">
        <v>77</v>
      </c>
      <c r="M608" t="s"/>
      <c r="N608" t="s">
        <v>428</v>
      </c>
      <c r="O608" t="s">
        <v>79</v>
      </c>
      <c r="P608" t="s">
        <v>728</v>
      </c>
      <c r="Q608" t="s"/>
      <c r="R608" t="s">
        <v>102</v>
      </c>
      <c r="S608" t="s">
        <v>319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HYPERLINK("https://hotel-media.eclerx.com/savepage/tk_1546856576280567_sr_364.html","info")</f>
        <v/>
      </c>
      <c r="AA608" t="n">
        <v>-7598182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185</v>
      </c>
      <c r="AQ608" t="s">
        <v>89</v>
      </c>
      <c r="AR608" t="s">
        <v>426</v>
      </c>
      <c r="AS608" t="s"/>
      <c r="AT608" t="s">
        <v>91</v>
      </c>
      <c r="AU608" t="s"/>
      <c r="AV608" t="s"/>
      <c r="AW608" t="s"/>
      <c r="AX608" t="s"/>
      <c r="AY608" t="n">
        <v>7598182</v>
      </c>
      <c r="AZ608" t="s">
        <v>731</v>
      </c>
      <c r="BA608" t="s"/>
      <c r="BB608" t="n">
        <v>90148</v>
      </c>
      <c r="BC608" t="n">
        <v>0</v>
      </c>
      <c r="BD608" t="n">
        <v>0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728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126</v>
      </c>
      <c r="L609" t="s">
        <v>77</v>
      </c>
      <c r="M609" t="s"/>
      <c r="N609" t="s">
        <v>738</v>
      </c>
      <c r="O609" t="s">
        <v>79</v>
      </c>
      <c r="P609" t="s">
        <v>728</v>
      </c>
      <c r="Q609" t="s"/>
      <c r="R609" t="s">
        <v>102</v>
      </c>
      <c r="S609" t="s">
        <v>598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HYPERLINK("https://hotel-media.eclerx.com/savepage/tk_1546856576280567_sr_364.html","info")</f>
        <v/>
      </c>
      <c r="AA609" t="n">
        <v>-7598182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185</v>
      </c>
      <c r="AQ609" t="s">
        <v>89</v>
      </c>
      <c r="AR609" t="s">
        <v>140</v>
      </c>
      <c r="AS609" t="s"/>
      <c r="AT609" t="s">
        <v>91</v>
      </c>
      <c r="AU609" t="s"/>
      <c r="AV609" t="s"/>
      <c r="AW609" t="s"/>
      <c r="AX609" t="s"/>
      <c r="AY609" t="n">
        <v>7598182</v>
      </c>
      <c r="AZ609" t="s">
        <v>731</v>
      </c>
      <c r="BA609" t="s"/>
      <c r="BB609" t="n">
        <v>90148</v>
      </c>
      <c r="BC609" t="n">
        <v>0</v>
      </c>
      <c r="BD609" t="n">
        <v>0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728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140</v>
      </c>
      <c r="L610" t="s">
        <v>77</v>
      </c>
      <c r="M610" t="s"/>
      <c r="N610" t="s">
        <v>124</v>
      </c>
      <c r="O610" t="s">
        <v>79</v>
      </c>
      <c r="P610" t="s">
        <v>728</v>
      </c>
      <c r="Q610" t="s"/>
      <c r="R610" t="s">
        <v>102</v>
      </c>
      <c r="S610" t="s">
        <v>109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HYPERLINK("https://hotel-media.eclerx.com/savepage/tk_1546856576280567_sr_364.html","info")</f>
        <v/>
      </c>
      <c r="AA610" t="n">
        <v>-7598182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185</v>
      </c>
      <c r="AQ610" t="s">
        <v>89</v>
      </c>
      <c r="AR610" t="s">
        <v>90</v>
      </c>
      <c r="AS610" t="s"/>
      <c r="AT610" t="s">
        <v>91</v>
      </c>
      <c r="AU610" t="s"/>
      <c r="AV610" t="s"/>
      <c r="AW610" t="s"/>
      <c r="AX610" t="s"/>
      <c r="AY610" t="n">
        <v>7598182</v>
      </c>
      <c r="AZ610" t="s">
        <v>731</v>
      </c>
      <c r="BA610" t="s"/>
      <c r="BB610" t="n">
        <v>90148</v>
      </c>
      <c r="BC610" t="n">
        <v>0</v>
      </c>
      <c r="BD610" t="n">
        <v>0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153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728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143</v>
      </c>
      <c r="L611" t="s">
        <v>77</v>
      </c>
      <c r="M611" t="s"/>
      <c r="N611" t="s">
        <v>729</v>
      </c>
      <c r="O611" t="s">
        <v>79</v>
      </c>
      <c r="P611" t="s">
        <v>728</v>
      </c>
      <c r="Q611" t="s"/>
      <c r="R611" t="s">
        <v>102</v>
      </c>
      <c r="S611" t="s">
        <v>227</v>
      </c>
      <c r="T611" t="s">
        <v>82</v>
      </c>
      <c r="U611" t="s">
        <v>83</v>
      </c>
      <c r="V611" t="s">
        <v>84</v>
      </c>
      <c r="W611" t="s">
        <v>110</v>
      </c>
      <c r="X611" t="s"/>
      <c r="Y611" t="s">
        <v>86</v>
      </c>
      <c r="Z611">
        <f>HYPERLINK("https://hotel-media.eclerx.com/savepage/tk_1546856576280567_sr_364.html","info")</f>
        <v/>
      </c>
      <c r="AA611" t="n">
        <v>-7598182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185</v>
      </c>
      <c r="AQ611" t="s">
        <v>89</v>
      </c>
      <c r="AR611" t="s">
        <v>730</v>
      </c>
      <c r="AS611" t="s"/>
      <c r="AT611" t="s">
        <v>91</v>
      </c>
      <c r="AU611" t="s"/>
      <c r="AV611" t="s"/>
      <c r="AW611" t="s"/>
      <c r="AX611" t="s"/>
      <c r="AY611" t="n">
        <v>7598182</v>
      </c>
      <c r="AZ611" t="s">
        <v>731</v>
      </c>
      <c r="BA611" t="s"/>
      <c r="BB611" t="n">
        <v>90148</v>
      </c>
      <c r="BC611" t="n">
        <v>0</v>
      </c>
      <c r="BD611" t="n">
        <v>0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153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728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144</v>
      </c>
      <c r="L612" t="s">
        <v>77</v>
      </c>
      <c r="M612" t="s"/>
      <c r="N612" t="s">
        <v>737</v>
      </c>
      <c r="O612" t="s">
        <v>79</v>
      </c>
      <c r="P612" t="s">
        <v>728</v>
      </c>
      <c r="Q612" t="s"/>
      <c r="R612" t="s">
        <v>102</v>
      </c>
      <c r="S612" t="s">
        <v>417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HYPERLINK("https://hotel-media.eclerx.com/savepage/tk_1546856576280567_sr_364.html","info")</f>
        <v/>
      </c>
      <c r="AA612" t="n">
        <v>-7598182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185</v>
      </c>
      <c r="AQ612" t="s">
        <v>89</v>
      </c>
      <c r="AR612" t="s">
        <v>735</v>
      </c>
      <c r="AS612" t="s"/>
      <c r="AT612" t="s">
        <v>91</v>
      </c>
      <c r="AU612" t="s"/>
      <c r="AV612" t="s"/>
      <c r="AW612" t="s"/>
      <c r="AX612" t="s"/>
      <c r="AY612" t="n">
        <v>7598182</v>
      </c>
      <c r="AZ612" t="s">
        <v>731</v>
      </c>
      <c r="BA612" t="s"/>
      <c r="BB612" t="n">
        <v>90148</v>
      </c>
      <c r="BC612" t="n">
        <v>0</v>
      </c>
      <c r="BD612" t="n">
        <v>0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153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728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147</v>
      </c>
      <c r="L613" t="s">
        <v>77</v>
      </c>
      <c r="M613" t="s"/>
      <c r="N613" t="s">
        <v>739</v>
      </c>
      <c r="O613" t="s">
        <v>79</v>
      </c>
      <c r="P613" t="s">
        <v>728</v>
      </c>
      <c r="Q613" t="s"/>
      <c r="R613" t="s">
        <v>102</v>
      </c>
      <c r="S613" t="s">
        <v>563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HYPERLINK("https://hotel-media.eclerx.com/savepage/tk_1546856576280567_sr_364.html","info")</f>
        <v/>
      </c>
      <c r="AA613" t="n">
        <v>-7598182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185</v>
      </c>
      <c r="AQ613" t="s">
        <v>89</v>
      </c>
      <c r="AR613" t="s">
        <v>140</v>
      </c>
      <c r="AS613" t="s"/>
      <c r="AT613" t="s">
        <v>91</v>
      </c>
      <c r="AU613" t="s"/>
      <c r="AV613" t="s"/>
      <c r="AW613" t="s"/>
      <c r="AX613" t="s"/>
      <c r="AY613" t="n">
        <v>7598182</v>
      </c>
      <c r="AZ613" t="s">
        <v>731</v>
      </c>
      <c r="BA613" t="s"/>
      <c r="BB613" t="n">
        <v>90148</v>
      </c>
      <c r="BC613" t="n">
        <v>0</v>
      </c>
      <c r="BD613" t="n">
        <v>0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153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728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149</v>
      </c>
      <c r="L614" t="s">
        <v>77</v>
      </c>
      <c r="M614" t="s"/>
      <c r="N614" t="s">
        <v>732</v>
      </c>
      <c r="O614" t="s">
        <v>79</v>
      </c>
      <c r="P614" t="s">
        <v>728</v>
      </c>
      <c r="Q614" t="s"/>
      <c r="R614" t="s">
        <v>102</v>
      </c>
      <c r="S614" t="s">
        <v>112</v>
      </c>
      <c r="T614" t="s">
        <v>82</v>
      </c>
      <c r="U614" t="s">
        <v>83</v>
      </c>
      <c r="V614" t="s">
        <v>84</v>
      </c>
      <c r="W614" t="s">
        <v>110</v>
      </c>
      <c r="X614" t="s"/>
      <c r="Y614" t="s">
        <v>86</v>
      </c>
      <c r="Z614">
        <f>HYPERLINK("https://hotel-media.eclerx.com/savepage/tk_1546856576280567_sr_364.html","info")</f>
        <v/>
      </c>
      <c r="AA614" t="n">
        <v>-7598182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185</v>
      </c>
      <c r="AQ614" t="s">
        <v>89</v>
      </c>
      <c r="AR614" t="s">
        <v>426</v>
      </c>
      <c r="AS614" t="s"/>
      <c r="AT614" t="s">
        <v>91</v>
      </c>
      <c r="AU614" t="s"/>
      <c r="AV614" t="s"/>
      <c r="AW614" t="s"/>
      <c r="AX614" t="s"/>
      <c r="AY614" t="n">
        <v>7598182</v>
      </c>
      <c r="AZ614" t="s">
        <v>731</v>
      </c>
      <c r="BA614" t="s"/>
      <c r="BB614" t="n">
        <v>90148</v>
      </c>
      <c r="BC614" t="n">
        <v>0</v>
      </c>
      <c r="BD614" t="n">
        <v>0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153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728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150</v>
      </c>
      <c r="L615" t="s">
        <v>77</v>
      </c>
      <c r="M615" t="s"/>
      <c r="N615" t="s">
        <v>740</v>
      </c>
      <c r="O615" t="s">
        <v>79</v>
      </c>
      <c r="P615" t="s">
        <v>728</v>
      </c>
      <c r="Q615" t="s"/>
      <c r="R615" t="s">
        <v>102</v>
      </c>
      <c r="S615" t="s">
        <v>326</v>
      </c>
      <c r="T615" t="s">
        <v>82</v>
      </c>
      <c r="U615" t="s">
        <v>83</v>
      </c>
      <c r="V615" t="s">
        <v>84</v>
      </c>
      <c r="W615" t="s">
        <v>110</v>
      </c>
      <c r="X615" t="s"/>
      <c r="Y615" t="s">
        <v>86</v>
      </c>
      <c r="Z615">
        <f>HYPERLINK("https://hotel-media.eclerx.com/savepage/tk_1546856576280567_sr_364.html","info")</f>
        <v/>
      </c>
      <c r="AA615" t="n">
        <v>-7598182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185</v>
      </c>
      <c r="AQ615" t="s">
        <v>89</v>
      </c>
      <c r="AR615" t="s">
        <v>104</v>
      </c>
      <c r="AS615" t="s"/>
      <c r="AT615" t="s">
        <v>91</v>
      </c>
      <c r="AU615" t="s"/>
      <c r="AV615" t="s"/>
      <c r="AW615" t="s"/>
      <c r="AX615" t="s"/>
      <c r="AY615" t="n">
        <v>7598182</v>
      </c>
      <c r="AZ615" t="s">
        <v>731</v>
      </c>
      <c r="BA615" t="s"/>
      <c r="BB615" t="n">
        <v>90148</v>
      </c>
      <c r="BC615" t="n">
        <v>0</v>
      </c>
      <c r="BD615" t="n">
        <v>0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153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728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155</v>
      </c>
      <c r="L616" t="s">
        <v>77</v>
      </c>
      <c r="M616" t="s"/>
      <c r="N616" t="s">
        <v>733</v>
      </c>
      <c r="O616" t="s">
        <v>79</v>
      </c>
      <c r="P616" t="s">
        <v>728</v>
      </c>
      <c r="Q616" t="s"/>
      <c r="R616" t="s">
        <v>102</v>
      </c>
      <c r="S616" t="s">
        <v>431</v>
      </c>
      <c r="T616" t="s">
        <v>82</v>
      </c>
      <c r="U616" t="s">
        <v>83</v>
      </c>
      <c r="V616" t="s">
        <v>84</v>
      </c>
      <c r="W616" t="s">
        <v>110</v>
      </c>
      <c r="X616" t="s"/>
      <c r="Y616" t="s">
        <v>86</v>
      </c>
      <c r="Z616">
        <f>HYPERLINK("https://hotel-media.eclerx.com/savepage/tk_1546856576280567_sr_364.html","info")</f>
        <v/>
      </c>
      <c r="AA616" t="n">
        <v>-7598182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185</v>
      </c>
      <c r="AQ616" t="s">
        <v>89</v>
      </c>
      <c r="AR616" t="s">
        <v>730</v>
      </c>
      <c r="AS616" t="s"/>
      <c r="AT616" t="s">
        <v>91</v>
      </c>
      <c r="AU616" t="s"/>
      <c r="AV616" t="s"/>
      <c r="AW616" t="s"/>
      <c r="AX616" t="s"/>
      <c r="AY616" t="n">
        <v>7598182</v>
      </c>
      <c r="AZ616" t="s">
        <v>731</v>
      </c>
      <c r="BA616" t="s"/>
      <c r="BB616" t="n">
        <v>90148</v>
      </c>
      <c r="BC616" t="n">
        <v>0</v>
      </c>
      <c r="BD616" t="n">
        <v>0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728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157</v>
      </c>
      <c r="L617" t="s">
        <v>77</v>
      </c>
      <c r="M617" t="s"/>
      <c r="N617" t="s">
        <v>741</v>
      </c>
      <c r="O617" t="s">
        <v>79</v>
      </c>
      <c r="P617" t="s">
        <v>728</v>
      </c>
      <c r="Q617" t="s"/>
      <c r="R617" t="s">
        <v>102</v>
      </c>
      <c r="S617" t="s">
        <v>231</v>
      </c>
      <c r="T617" t="s">
        <v>82</v>
      </c>
      <c r="U617" t="s">
        <v>83</v>
      </c>
      <c r="V617" t="s">
        <v>84</v>
      </c>
      <c r="W617" t="s">
        <v>110</v>
      </c>
      <c r="X617" t="s"/>
      <c r="Y617" t="s">
        <v>86</v>
      </c>
      <c r="Z617">
        <f>HYPERLINK("https://hotel-media.eclerx.com/savepage/tk_1546856576280567_sr_364.html","info")</f>
        <v/>
      </c>
      <c r="AA617" t="n">
        <v>-7598182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185</v>
      </c>
      <c r="AQ617" t="s">
        <v>89</v>
      </c>
      <c r="AR617" t="s">
        <v>742</v>
      </c>
      <c r="AS617" t="s"/>
      <c r="AT617" t="s">
        <v>91</v>
      </c>
      <c r="AU617" t="s"/>
      <c r="AV617" t="s"/>
      <c r="AW617" t="s"/>
      <c r="AX617" t="s"/>
      <c r="AY617" t="n">
        <v>7598182</v>
      </c>
      <c r="AZ617" t="s">
        <v>731</v>
      </c>
      <c r="BA617" t="s"/>
      <c r="BB617" t="n">
        <v>90148</v>
      </c>
      <c r="BC617" t="n">
        <v>0</v>
      </c>
      <c r="BD617" t="n">
        <v>0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728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159</v>
      </c>
      <c r="L618" t="s">
        <v>77</v>
      </c>
      <c r="M618" t="s"/>
      <c r="N618" t="s">
        <v>734</v>
      </c>
      <c r="O618" t="s">
        <v>79</v>
      </c>
      <c r="P618" t="s">
        <v>728</v>
      </c>
      <c r="Q618" t="s"/>
      <c r="R618" t="s">
        <v>102</v>
      </c>
      <c r="S618" t="s">
        <v>400</v>
      </c>
      <c r="T618" t="s">
        <v>82</v>
      </c>
      <c r="U618" t="s">
        <v>83</v>
      </c>
      <c r="V618" t="s">
        <v>84</v>
      </c>
      <c r="W618" t="s">
        <v>110</v>
      </c>
      <c r="X618" t="s"/>
      <c r="Y618" t="s">
        <v>86</v>
      </c>
      <c r="Z618">
        <f>HYPERLINK("https://hotel-media.eclerx.com/savepage/tk_1546856576280567_sr_364.html","info")</f>
        <v/>
      </c>
      <c r="AA618" t="n">
        <v>-7598182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185</v>
      </c>
      <c r="AQ618" t="s">
        <v>89</v>
      </c>
      <c r="AR618" t="s">
        <v>426</v>
      </c>
      <c r="AS618" t="s"/>
      <c r="AT618" t="s">
        <v>91</v>
      </c>
      <c r="AU618" t="s"/>
      <c r="AV618" t="s"/>
      <c r="AW618" t="s"/>
      <c r="AX618" t="s"/>
      <c r="AY618" t="n">
        <v>7598182</v>
      </c>
      <c r="AZ618" t="s">
        <v>731</v>
      </c>
      <c r="BA618" t="s"/>
      <c r="BB618" t="n">
        <v>90148</v>
      </c>
      <c r="BC618" t="n">
        <v>0</v>
      </c>
      <c r="BD618" t="n">
        <v>0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728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164</v>
      </c>
      <c r="L619" t="s">
        <v>77</v>
      </c>
      <c r="M619" t="s"/>
      <c r="N619" t="s">
        <v>95</v>
      </c>
      <c r="O619" t="s">
        <v>79</v>
      </c>
      <c r="P619" t="s">
        <v>728</v>
      </c>
      <c r="Q619" t="s"/>
      <c r="R619" t="s">
        <v>102</v>
      </c>
      <c r="S619" t="s">
        <v>592</v>
      </c>
      <c r="T619" t="s">
        <v>82</v>
      </c>
      <c r="U619" t="s">
        <v>83</v>
      </c>
      <c r="V619" t="s">
        <v>84</v>
      </c>
      <c r="W619" t="s">
        <v>110</v>
      </c>
      <c r="X619" t="s"/>
      <c r="Y619" t="s">
        <v>86</v>
      </c>
      <c r="Z619">
        <f>HYPERLINK("https://hotel-media.eclerx.com/savepage/tk_1546856576280567_sr_364.html","info")</f>
        <v/>
      </c>
      <c r="AA619" t="n">
        <v>-7598182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185</v>
      </c>
      <c r="AQ619" t="s">
        <v>89</v>
      </c>
      <c r="AR619" t="s">
        <v>140</v>
      </c>
      <c r="AS619" t="s"/>
      <c r="AT619" t="s">
        <v>91</v>
      </c>
      <c r="AU619" t="s"/>
      <c r="AV619" t="s"/>
      <c r="AW619" t="s"/>
      <c r="AX619" t="s"/>
      <c r="AY619" t="n">
        <v>7598182</v>
      </c>
      <c r="AZ619" t="s">
        <v>731</v>
      </c>
      <c r="BA619" t="s"/>
      <c r="BB619" t="n">
        <v>90148</v>
      </c>
      <c r="BC619" t="n">
        <v>0</v>
      </c>
      <c r="BD619" t="n">
        <v>0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728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166</v>
      </c>
      <c r="L620" t="s">
        <v>77</v>
      </c>
      <c r="M620" t="s"/>
      <c r="N620" t="s">
        <v>743</v>
      </c>
      <c r="O620" t="s">
        <v>79</v>
      </c>
      <c r="P620" t="s">
        <v>728</v>
      </c>
      <c r="Q620" t="s"/>
      <c r="R620" t="s">
        <v>102</v>
      </c>
      <c r="S620" t="s">
        <v>501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HYPERLINK("https://hotel-media.eclerx.com/savepage/tk_1546856576280567_sr_364.html","info")</f>
        <v/>
      </c>
      <c r="AA620" t="n">
        <v>-7598182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185</v>
      </c>
      <c r="AQ620" t="s">
        <v>89</v>
      </c>
      <c r="AR620" t="s">
        <v>90</v>
      </c>
      <c r="AS620" t="s"/>
      <c r="AT620" t="s">
        <v>91</v>
      </c>
      <c r="AU620" t="s"/>
      <c r="AV620" t="s"/>
      <c r="AW620" t="s"/>
      <c r="AX620" t="s"/>
      <c r="AY620" t="n">
        <v>7598182</v>
      </c>
      <c r="AZ620" t="s">
        <v>731</v>
      </c>
      <c r="BA620" t="s"/>
      <c r="BB620" t="n">
        <v>90148</v>
      </c>
      <c r="BC620" t="n">
        <v>0</v>
      </c>
      <c r="BD620" t="n">
        <v>0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728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168</v>
      </c>
      <c r="L621" t="s">
        <v>77</v>
      </c>
      <c r="M621" t="s"/>
      <c r="N621" t="s">
        <v>729</v>
      </c>
      <c r="O621" t="s">
        <v>79</v>
      </c>
      <c r="P621" t="s">
        <v>728</v>
      </c>
      <c r="Q621" t="s"/>
      <c r="R621" t="s">
        <v>102</v>
      </c>
      <c r="S621" t="s">
        <v>290</v>
      </c>
      <c r="T621" t="s">
        <v>82</v>
      </c>
      <c r="U621" t="s">
        <v>83</v>
      </c>
      <c r="V621" t="s">
        <v>84</v>
      </c>
      <c r="W621" t="s">
        <v>110</v>
      </c>
      <c r="X621" t="s"/>
      <c r="Y621" t="s">
        <v>86</v>
      </c>
      <c r="Z621">
        <f>HYPERLINK("https://hotel-media.eclerx.com/savepage/tk_1546856576280567_sr_364.html","info")</f>
        <v/>
      </c>
      <c r="AA621" t="n">
        <v>-7598182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185</v>
      </c>
      <c r="AQ621" t="s">
        <v>89</v>
      </c>
      <c r="AR621" t="s">
        <v>735</v>
      </c>
      <c r="AS621" t="s"/>
      <c r="AT621" t="s">
        <v>91</v>
      </c>
      <c r="AU621" t="s"/>
      <c r="AV621" t="s"/>
      <c r="AW621" t="s"/>
      <c r="AX621" t="s"/>
      <c r="AY621" t="n">
        <v>7598182</v>
      </c>
      <c r="AZ621" t="s">
        <v>731</v>
      </c>
      <c r="BA621" t="s"/>
      <c r="BB621" t="n">
        <v>90148</v>
      </c>
      <c r="BC621" t="n">
        <v>0</v>
      </c>
      <c r="BD621" t="n">
        <v>0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153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728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175</v>
      </c>
      <c r="L622" t="s">
        <v>77</v>
      </c>
      <c r="M622" t="s"/>
      <c r="N622" t="s">
        <v>737</v>
      </c>
      <c r="O622" t="s">
        <v>79</v>
      </c>
      <c r="P622" t="s">
        <v>728</v>
      </c>
      <c r="Q622" t="s"/>
      <c r="R622" t="s">
        <v>102</v>
      </c>
      <c r="S622" t="s">
        <v>744</v>
      </c>
      <c r="T622" t="s">
        <v>82</v>
      </c>
      <c r="U622" t="s">
        <v>83</v>
      </c>
      <c r="V622" t="s">
        <v>84</v>
      </c>
      <c r="W622" t="s">
        <v>110</v>
      </c>
      <c r="X622" t="s"/>
      <c r="Y622" t="s">
        <v>86</v>
      </c>
      <c r="Z622">
        <f>HYPERLINK("https://hotel-media.eclerx.com/savepage/tk_1546856576280567_sr_364.html","info")</f>
        <v/>
      </c>
      <c r="AA622" t="n">
        <v>-7598182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185</v>
      </c>
      <c r="AQ622" t="s">
        <v>89</v>
      </c>
      <c r="AR622" t="s">
        <v>730</v>
      </c>
      <c r="AS622" t="s"/>
      <c r="AT622" t="s">
        <v>91</v>
      </c>
      <c r="AU622" t="s"/>
      <c r="AV622" t="s"/>
      <c r="AW622" t="s"/>
      <c r="AX622" t="s"/>
      <c r="AY622" t="n">
        <v>7598182</v>
      </c>
      <c r="AZ622" t="s">
        <v>731</v>
      </c>
      <c r="BA622" t="s"/>
      <c r="BB622" t="n">
        <v>90148</v>
      </c>
      <c r="BC622" t="n">
        <v>0</v>
      </c>
      <c r="BD622" t="n">
        <v>0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153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728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181</v>
      </c>
      <c r="L623" t="s">
        <v>77</v>
      </c>
      <c r="M623" t="s"/>
      <c r="N623" t="s">
        <v>428</v>
      </c>
      <c r="O623" t="s">
        <v>79</v>
      </c>
      <c r="P623" t="s">
        <v>728</v>
      </c>
      <c r="Q623" t="s"/>
      <c r="R623" t="s">
        <v>102</v>
      </c>
      <c r="S623" t="s">
        <v>117</v>
      </c>
      <c r="T623" t="s">
        <v>82</v>
      </c>
      <c r="U623" t="s">
        <v>83</v>
      </c>
      <c r="V623" t="s">
        <v>84</v>
      </c>
      <c r="W623" t="s">
        <v>110</v>
      </c>
      <c r="X623" t="s"/>
      <c r="Y623" t="s">
        <v>86</v>
      </c>
      <c r="Z623">
        <f>HYPERLINK("https://hotel-media.eclerx.com/savepage/tk_1546856576280567_sr_364.html","info")</f>
        <v/>
      </c>
      <c r="AA623" t="n">
        <v>-7598182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185</v>
      </c>
      <c r="AQ623" t="s">
        <v>89</v>
      </c>
      <c r="AR623" t="s">
        <v>426</v>
      </c>
      <c r="AS623" t="s"/>
      <c r="AT623" t="s">
        <v>91</v>
      </c>
      <c r="AU623" t="s"/>
      <c r="AV623" t="s"/>
      <c r="AW623" t="s"/>
      <c r="AX623" t="s"/>
      <c r="AY623" t="n">
        <v>7598182</v>
      </c>
      <c r="AZ623" t="s">
        <v>731</v>
      </c>
      <c r="BA623" t="s"/>
      <c r="BB623" t="n">
        <v>90148</v>
      </c>
      <c r="BC623" t="n">
        <v>0</v>
      </c>
      <c r="BD623" t="n">
        <v>0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153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728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182</v>
      </c>
      <c r="L624" t="s">
        <v>77</v>
      </c>
      <c r="M624" t="s"/>
      <c r="N624" t="s">
        <v>733</v>
      </c>
      <c r="O624" t="s">
        <v>79</v>
      </c>
      <c r="P624" t="s">
        <v>728</v>
      </c>
      <c r="Q624" t="s"/>
      <c r="R624" t="s">
        <v>102</v>
      </c>
      <c r="S624" t="s">
        <v>745</v>
      </c>
      <c r="T624" t="s">
        <v>82</v>
      </c>
      <c r="U624" t="s">
        <v>83</v>
      </c>
      <c r="V624" t="s">
        <v>84</v>
      </c>
      <c r="W624" t="s">
        <v>110</v>
      </c>
      <c r="X624" t="s"/>
      <c r="Y624" t="s">
        <v>86</v>
      </c>
      <c r="Z624">
        <f>HYPERLINK("https://hotel-media.eclerx.com/savepage/tk_1546856576280567_sr_364.html","info")</f>
        <v/>
      </c>
      <c r="AA624" t="n">
        <v>-7598182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185</v>
      </c>
      <c r="AQ624" t="s">
        <v>89</v>
      </c>
      <c r="AR624" t="s">
        <v>735</v>
      </c>
      <c r="AS624" t="s"/>
      <c r="AT624" t="s">
        <v>91</v>
      </c>
      <c r="AU624" t="s"/>
      <c r="AV624" t="s"/>
      <c r="AW624" t="s"/>
      <c r="AX624" t="s"/>
      <c r="AY624" t="n">
        <v>7598182</v>
      </c>
      <c r="AZ624" t="s">
        <v>731</v>
      </c>
      <c r="BA624" t="s"/>
      <c r="BB624" t="n">
        <v>90148</v>
      </c>
      <c r="BC624" t="n">
        <v>0</v>
      </c>
      <c r="BD624" t="n">
        <v>0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153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728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184</v>
      </c>
      <c r="L625" t="s">
        <v>77</v>
      </c>
      <c r="M625" t="s"/>
      <c r="N625" t="s">
        <v>738</v>
      </c>
      <c r="O625" t="s">
        <v>79</v>
      </c>
      <c r="P625" t="s">
        <v>728</v>
      </c>
      <c r="Q625" t="s"/>
      <c r="R625" t="s">
        <v>102</v>
      </c>
      <c r="S625" t="s">
        <v>746</v>
      </c>
      <c r="T625" t="s">
        <v>82</v>
      </c>
      <c r="U625" t="s">
        <v>83</v>
      </c>
      <c r="V625" t="s">
        <v>84</v>
      </c>
      <c r="W625" t="s">
        <v>110</v>
      </c>
      <c r="X625" t="s"/>
      <c r="Y625" t="s">
        <v>86</v>
      </c>
      <c r="Z625">
        <f>HYPERLINK("https://hotel-media.eclerx.com/savepage/tk_1546856576280567_sr_364.html","info")</f>
        <v/>
      </c>
      <c r="AA625" t="n">
        <v>-7598182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185</v>
      </c>
      <c r="AQ625" t="s">
        <v>89</v>
      </c>
      <c r="AR625" t="s">
        <v>140</v>
      </c>
      <c r="AS625" t="s"/>
      <c r="AT625" t="s">
        <v>91</v>
      </c>
      <c r="AU625" t="s"/>
      <c r="AV625" t="s"/>
      <c r="AW625" t="s"/>
      <c r="AX625" t="s"/>
      <c r="AY625" t="n">
        <v>7598182</v>
      </c>
      <c r="AZ625" t="s">
        <v>731</v>
      </c>
      <c r="BA625" t="s"/>
      <c r="BB625" t="n">
        <v>90148</v>
      </c>
      <c r="BC625" t="n">
        <v>0</v>
      </c>
      <c r="BD625" t="n">
        <v>0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153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728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187</v>
      </c>
      <c r="L626" t="s">
        <v>77</v>
      </c>
      <c r="M626" t="s"/>
      <c r="N626" t="s">
        <v>747</v>
      </c>
      <c r="O626" t="s">
        <v>79</v>
      </c>
      <c r="P626" t="s">
        <v>728</v>
      </c>
      <c r="Q626" t="s"/>
      <c r="R626" t="s">
        <v>102</v>
      </c>
      <c r="S626" t="s">
        <v>193</v>
      </c>
      <c r="T626" t="s">
        <v>82</v>
      </c>
      <c r="U626" t="s">
        <v>83</v>
      </c>
      <c r="V626" t="s">
        <v>84</v>
      </c>
      <c r="W626" t="s">
        <v>110</v>
      </c>
      <c r="X626" t="s"/>
      <c r="Y626" t="s">
        <v>86</v>
      </c>
      <c r="Z626">
        <f>HYPERLINK("https://hotel-media.eclerx.com/savepage/tk_1546856576280567_sr_364.html","info")</f>
        <v/>
      </c>
      <c r="AA626" t="n">
        <v>-7598182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185</v>
      </c>
      <c r="AQ626" t="s">
        <v>89</v>
      </c>
      <c r="AR626" t="s">
        <v>104</v>
      </c>
      <c r="AS626" t="s"/>
      <c r="AT626" t="s">
        <v>91</v>
      </c>
      <c r="AU626" t="s"/>
      <c r="AV626" t="s"/>
      <c r="AW626" t="s"/>
      <c r="AX626" t="s"/>
      <c r="AY626" t="n">
        <v>7598182</v>
      </c>
      <c r="AZ626" t="s">
        <v>731</v>
      </c>
      <c r="BA626" t="s"/>
      <c r="BB626" t="n">
        <v>90148</v>
      </c>
      <c r="BC626" t="n">
        <v>0</v>
      </c>
      <c r="BD626" t="n">
        <v>0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153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728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191</v>
      </c>
      <c r="L627" t="s">
        <v>77</v>
      </c>
      <c r="M627" t="s"/>
      <c r="N627" t="s">
        <v>740</v>
      </c>
      <c r="O627" t="s">
        <v>79</v>
      </c>
      <c r="P627" t="s">
        <v>728</v>
      </c>
      <c r="Q627" t="s"/>
      <c r="R627" t="s">
        <v>102</v>
      </c>
      <c r="S627" t="s">
        <v>748</v>
      </c>
      <c r="T627" t="s">
        <v>82</v>
      </c>
      <c r="U627" t="s">
        <v>83</v>
      </c>
      <c r="V627" t="s">
        <v>84</v>
      </c>
      <c r="W627" t="s">
        <v>115</v>
      </c>
      <c r="X627" t="s"/>
      <c r="Y627" t="s">
        <v>86</v>
      </c>
      <c r="Z627">
        <f>HYPERLINK("https://hotel-media.eclerx.com/savepage/tk_1546856576280567_sr_364.html","info")</f>
        <v/>
      </c>
      <c r="AA627" t="n">
        <v>-7598182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185</v>
      </c>
      <c r="AQ627" t="s">
        <v>89</v>
      </c>
      <c r="AR627" t="s">
        <v>104</v>
      </c>
      <c r="AS627" t="s"/>
      <c r="AT627" t="s">
        <v>91</v>
      </c>
      <c r="AU627" t="s"/>
      <c r="AV627" t="s"/>
      <c r="AW627" t="s"/>
      <c r="AX627" t="s"/>
      <c r="AY627" t="n">
        <v>7598182</v>
      </c>
      <c r="AZ627" t="s">
        <v>731</v>
      </c>
      <c r="BA627" t="s"/>
      <c r="BB627" t="n">
        <v>90148</v>
      </c>
      <c r="BC627" t="n">
        <v>0</v>
      </c>
      <c r="BD627" t="n">
        <v>0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153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728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192</v>
      </c>
      <c r="L628" t="s">
        <v>77</v>
      </c>
      <c r="M628" t="s"/>
      <c r="N628" t="s">
        <v>729</v>
      </c>
      <c r="O628" t="s">
        <v>79</v>
      </c>
      <c r="P628" t="s">
        <v>728</v>
      </c>
      <c r="Q628" t="s"/>
      <c r="R628" t="s">
        <v>102</v>
      </c>
      <c r="S628" t="s">
        <v>235</v>
      </c>
      <c r="T628" t="s">
        <v>82</v>
      </c>
      <c r="U628" t="s">
        <v>83</v>
      </c>
      <c r="V628" t="s">
        <v>84</v>
      </c>
      <c r="W628" t="s">
        <v>115</v>
      </c>
      <c r="X628" t="s"/>
      <c r="Y628" t="s">
        <v>86</v>
      </c>
      <c r="Z628">
        <f>HYPERLINK("https://hotel-media.eclerx.com/savepage/tk_1546856576280567_sr_364.html","info")</f>
        <v/>
      </c>
      <c r="AA628" t="n">
        <v>-7598182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185</v>
      </c>
      <c r="AQ628" t="s">
        <v>89</v>
      </c>
      <c r="AR628" t="s">
        <v>730</v>
      </c>
      <c r="AS628" t="s"/>
      <c r="AT628" t="s">
        <v>91</v>
      </c>
      <c r="AU628" t="s"/>
      <c r="AV628" t="s"/>
      <c r="AW628" t="s"/>
      <c r="AX628" t="s"/>
      <c r="AY628" t="n">
        <v>7598182</v>
      </c>
      <c r="AZ628" t="s">
        <v>731</v>
      </c>
      <c r="BA628" t="s"/>
      <c r="BB628" t="n">
        <v>90148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153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728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196</v>
      </c>
      <c r="L629" t="s">
        <v>77</v>
      </c>
      <c r="M629" t="s"/>
      <c r="N629" t="s">
        <v>749</v>
      </c>
      <c r="O629" t="s">
        <v>79</v>
      </c>
      <c r="P629" t="s">
        <v>728</v>
      </c>
      <c r="Q629" t="s"/>
      <c r="R629" t="s">
        <v>102</v>
      </c>
      <c r="S629" t="s">
        <v>750</v>
      </c>
      <c r="T629" t="s">
        <v>82</v>
      </c>
      <c r="U629" t="s">
        <v>83</v>
      </c>
      <c r="V629" t="s">
        <v>84</v>
      </c>
      <c r="W629" t="s">
        <v>110</v>
      </c>
      <c r="X629" t="s"/>
      <c r="Y629" t="s">
        <v>86</v>
      </c>
      <c r="Z629">
        <f>HYPERLINK("https://hotel-media.eclerx.com/savepage/tk_1546856576280567_sr_364.html","info")</f>
        <v/>
      </c>
      <c r="AA629" t="n">
        <v>-7598182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185</v>
      </c>
      <c r="AQ629" t="s">
        <v>89</v>
      </c>
      <c r="AR629" t="s">
        <v>742</v>
      </c>
      <c r="AS629" t="s"/>
      <c r="AT629" t="s">
        <v>91</v>
      </c>
      <c r="AU629" t="s"/>
      <c r="AV629" t="s"/>
      <c r="AW629" t="s"/>
      <c r="AX629" t="s"/>
      <c r="AY629" t="n">
        <v>7598182</v>
      </c>
      <c r="AZ629" t="s">
        <v>731</v>
      </c>
      <c r="BA629" t="s"/>
      <c r="BB629" t="n">
        <v>90148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153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728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200</v>
      </c>
      <c r="L630" t="s">
        <v>77</v>
      </c>
      <c r="M630" t="s"/>
      <c r="N630" t="s">
        <v>741</v>
      </c>
      <c r="O630" t="s">
        <v>79</v>
      </c>
      <c r="P630" t="s">
        <v>728</v>
      </c>
      <c r="Q630" t="s"/>
      <c r="R630" t="s">
        <v>102</v>
      </c>
      <c r="S630" t="s">
        <v>751</v>
      </c>
      <c r="T630" t="s">
        <v>82</v>
      </c>
      <c r="U630" t="s">
        <v>83</v>
      </c>
      <c r="V630" t="s">
        <v>84</v>
      </c>
      <c r="W630" t="s">
        <v>115</v>
      </c>
      <c r="X630" t="s"/>
      <c r="Y630" t="s">
        <v>86</v>
      </c>
      <c r="Z630">
        <f>HYPERLINK("https://hotel-media.eclerx.com/savepage/tk_1546856576280567_sr_364.html","info")</f>
        <v/>
      </c>
      <c r="AA630" t="n">
        <v>-7598182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185</v>
      </c>
      <c r="AQ630" t="s">
        <v>89</v>
      </c>
      <c r="AR630" t="s">
        <v>742</v>
      </c>
      <c r="AS630" t="s"/>
      <c r="AT630" t="s">
        <v>91</v>
      </c>
      <c r="AU630" t="s"/>
      <c r="AV630" t="s"/>
      <c r="AW630" t="s"/>
      <c r="AX630" t="s"/>
      <c r="AY630" t="n">
        <v>7598182</v>
      </c>
      <c r="AZ630" t="s">
        <v>731</v>
      </c>
      <c r="BA630" t="s"/>
      <c r="BB630" t="n">
        <v>90148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153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728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204</v>
      </c>
      <c r="L631" t="s">
        <v>77</v>
      </c>
      <c r="M631" t="s"/>
      <c r="N631" t="s">
        <v>732</v>
      </c>
      <c r="O631" t="s">
        <v>79</v>
      </c>
      <c r="P631" t="s">
        <v>728</v>
      </c>
      <c r="Q631" t="s"/>
      <c r="R631" t="s">
        <v>102</v>
      </c>
      <c r="S631" t="s">
        <v>623</v>
      </c>
      <c r="T631" t="s">
        <v>82</v>
      </c>
      <c r="U631" t="s">
        <v>83</v>
      </c>
      <c r="V631" t="s">
        <v>84</v>
      </c>
      <c r="W631" t="s">
        <v>115</v>
      </c>
      <c r="X631" t="s"/>
      <c r="Y631" t="s">
        <v>86</v>
      </c>
      <c r="Z631">
        <f>HYPERLINK("https://hotel-media.eclerx.com/savepage/tk_1546856576280567_sr_364.html","info")</f>
        <v/>
      </c>
      <c r="AA631" t="n">
        <v>-7598182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185</v>
      </c>
      <c r="AQ631" t="s">
        <v>89</v>
      </c>
      <c r="AR631" t="s">
        <v>426</v>
      </c>
      <c r="AS631" t="s"/>
      <c r="AT631" t="s">
        <v>91</v>
      </c>
      <c r="AU631" t="s"/>
      <c r="AV631" t="s"/>
      <c r="AW631" t="s"/>
      <c r="AX631" t="s"/>
      <c r="AY631" t="n">
        <v>7598182</v>
      </c>
      <c r="AZ631" t="s">
        <v>731</v>
      </c>
      <c r="BA631" t="s"/>
      <c r="BB631" t="n">
        <v>90148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153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728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204</v>
      </c>
      <c r="L632" t="s">
        <v>77</v>
      </c>
      <c r="M632" t="s"/>
      <c r="N632" t="s">
        <v>739</v>
      </c>
      <c r="O632" t="s">
        <v>79</v>
      </c>
      <c r="P632" t="s">
        <v>728</v>
      </c>
      <c r="Q632" t="s"/>
      <c r="R632" t="s">
        <v>102</v>
      </c>
      <c r="S632" t="s">
        <v>623</v>
      </c>
      <c r="T632" t="s">
        <v>82</v>
      </c>
      <c r="U632" t="s">
        <v>83</v>
      </c>
      <c r="V632" t="s">
        <v>84</v>
      </c>
      <c r="W632" t="s">
        <v>110</v>
      </c>
      <c r="X632" t="s"/>
      <c r="Y632" t="s">
        <v>86</v>
      </c>
      <c r="Z632">
        <f>HYPERLINK("https://hotel-media.eclerx.com/savepage/tk_1546856576280567_sr_364.html","info")</f>
        <v/>
      </c>
      <c r="AA632" t="n">
        <v>-7598182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185</v>
      </c>
      <c r="AQ632" t="s">
        <v>89</v>
      </c>
      <c r="AR632" t="s">
        <v>140</v>
      </c>
      <c r="AS632" t="s"/>
      <c r="AT632" t="s">
        <v>91</v>
      </c>
      <c r="AU632" t="s"/>
      <c r="AV632" t="s"/>
      <c r="AW632" t="s"/>
      <c r="AX632" t="s"/>
      <c r="AY632" t="n">
        <v>7598182</v>
      </c>
      <c r="AZ632" t="s">
        <v>731</v>
      </c>
      <c r="BA632" t="s"/>
      <c r="BB632" t="n">
        <v>90148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153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728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204</v>
      </c>
      <c r="L633" t="s">
        <v>77</v>
      </c>
      <c r="M633" t="s"/>
      <c r="N633" t="s">
        <v>733</v>
      </c>
      <c r="O633" t="s">
        <v>79</v>
      </c>
      <c r="P633" t="s">
        <v>728</v>
      </c>
      <c r="Q633" t="s"/>
      <c r="R633" t="s">
        <v>102</v>
      </c>
      <c r="S633" t="s">
        <v>623</v>
      </c>
      <c r="T633" t="s">
        <v>82</v>
      </c>
      <c r="U633" t="s">
        <v>83</v>
      </c>
      <c r="V633" t="s">
        <v>84</v>
      </c>
      <c r="W633" t="s">
        <v>115</v>
      </c>
      <c r="X633" t="s"/>
      <c r="Y633" t="s">
        <v>86</v>
      </c>
      <c r="Z633">
        <f>HYPERLINK("https://hotel-media.eclerx.com/savepage/tk_1546856576280567_sr_364.html","info")</f>
        <v/>
      </c>
      <c r="AA633" t="n">
        <v>-7598182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185</v>
      </c>
      <c r="AQ633" t="s">
        <v>89</v>
      </c>
      <c r="AR633" t="s">
        <v>730</v>
      </c>
      <c r="AS633" t="s"/>
      <c r="AT633" t="s">
        <v>91</v>
      </c>
      <c r="AU633" t="s"/>
      <c r="AV633" t="s"/>
      <c r="AW633" t="s"/>
      <c r="AX633" t="s"/>
      <c r="AY633" t="n">
        <v>7598182</v>
      </c>
      <c r="AZ633" t="s">
        <v>731</v>
      </c>
      <c r="BA633" t="s"/>
      <c r="BB633" t="n">
        <v>90148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153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728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206</v>
      </c>
      <c r="L634" t="s">
        <v>77</v>
      </c>
      <c r="M634" t="s"/>
      <c r="N634" t="s">
        <v>737</v>
      </c>
      <c r="O634" t="s">
        <v>79</v>
      </c>
      <c r="P634" t="s">
        <v>728</v>
      </c>
      <c r="Q634" t="s"/>
      <c r="R634" t="s">
        <v>102</v>
      </c>
      <c r="S634" t="s">
        <v>438</v>
      </c>
      <c r="T634" t="s">
        <v>82</v>
      </c>
      <c r="U634" t="s">
        <v>83</v>
      </c>
      <c r="V634" t="s">
        <v>84</v>
      </c>
      <c r="W634" t="s">
        <v>110</v>
      </c>
      <c r="X634" t="s"/>
      <c r="Y634" t="s">
        <v>86</v>
      </c>
      <c r="Z634">
        <f>HYPERLINK("https://hotel-media.eclerx.com/savepage/tk_1546856576280567_sr_364.html","info")</f>
        <v/>
      </c>
      <c r="AA634" t="n">
        <v>-7598182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185</v>
      </c>
      <c r="AQ634" t="s">
        <v>89</v>
      </c>
      <c r="AR634" t="s">
        <v>735</v>
      </c>
      <c r="AS634" t="s"/>
      <c r="AT634" t="s">
        <v>91</v>
      </c>
      <c r="AU634" t="s"/>
      <c r="AV634" t="s"/>
      <c r="AW634" t="s"/>
      <c r="AX634" t="s"/>
      <c r="AY634" t="n">
        <v>7598182</v>
      </c>
      <c r="AZ634" t="s">
        <v>731</v>
      </c>
      <c r="BA634" t="s"/>
      <c r="BB634" t="n">
        <v>90148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153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728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208</v>
      </c>
      <c r="L635" t="s">
        <v>77</v>
      </c>
      <c r="M635" t="s"/>
      <c r="N635" t="s">
        <v>752</v>
      </c>
      <c r="O635" t="s">
        <v>79</v>
      </c>
      <c r="P635" t="s">
        <v>728</v>
      </c>
      <c r="Q635" t="s"/>
      <c r="R635" t="s">
        <v>102</v>
      </c>
      <c r="S635" t="s">
        <v>294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HYPERLINK("https://hotel-media.eclerx.com/savepage/tk_1546856576280567_sr_364.html","info")</f>
        <v/>
      </c>
      <c r="AA635" t="n">
        <v>-7598182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185</v>
      </c>
      <c r="AQ635" t="s">
        <v>89</v>
      </c>
      <c r="AR635" t="s">
        <v>90</v>
      </c>
      <c r="AS635" t="s"/>
      <c r="AT635" t="s">
        <v>91</v>
      </c>
      <c r="AU635" t="s"/>
      <c r="AV635" t="s"/>
      <c r="AW635" t="s"/>
      <c r="AX635" t="s"/>
      <c r="AY635" t="n">
        <v>7598182</v>
      </c>
      <c r="AZ635" t="s">
        <v>731</v>
      </c>
      <c r="BA635" t="s"/>
      <c r="BB635" t="n">
        <v>90148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153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728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214</v>
      </c>
      <c r="L636" t="s">
        <v>77</v>
      </c>
      <c r="M636" t="s"/>
      <c r="N636" t="s">
        <v>124</v>
      </c>
      <c r="O636" t="s">
        <v>79</v>
      </c>
      <c r="P636" t="s">
        <v>728</v>
      </c>
      <c r="Q636" t="s"/>
      <c r="R636" t="s">
        <v>102</v>
      </c>
      <c r="S636" t="s">
        <v>753</v>
      </c>
      <c r="T636" t="s">
        <v>82</v>
      </c>
      <c r="U636" t="s">
        <v>83</v>
      </c>
      <c r="V636" t="s">
        <v>84</v>
      </c>
      <c r="W636" t="s">
        <v>110</v>
      </c>
      <c r="X636" t="s"/>
      <c r="Y636" t="s">
        <v>86</v>
      </c>
      <c r="Z636">
        <f>HYPERLINK("https://hotel-media.eclerx.com/savepage/tk_1546856576280567_sr_364.html","info")</f>
        <v/>
      </c>
      <c r="AA636" t="n">
        <v>-7598182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185</v>
      </c>
      <c r="AQ636" t="s">
        <v>89</v>
      </c>
      <c r="AR636" t="s">
        <v>90</v>
      </c>
      <c r="AS636" t="s"/>
      <c r="AT636" t="s">
        <v>91</v>
      </c>
      <c r="AU636" t="s"/>
      <c r="AV636" t="s"/>
      <c r="AW636" t="s"/>
      <c r="AX636" t="s"/>
      <c r="AY636" t="n">
        <v>7598182</v>
      </c>
      <c r="AZ636" t="s">
        <v>731</v>
      </c>
      <c r="BA636" t="s"/>
      <c r="BB636" t="n">
        <v>90148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153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728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214</v>
      </c>
      <c r="L637" t="s">
        <v>77</v>
      </c>
      <c r="M637" t="s"/>
      <c r="N637" t="s">
        <v>734</v>
      </c>
      <c r="O637" t="s">
        <v>79</v>
      </c>
      <c r="P637" t="s">
        <v>728</v>
      </c>
      <c r="Q637" t="s"/>
      <c r="R637" t="s">
        <v>102</v>
      </c>
      <c r="S637" t="s">
        <v>753</v>
      </c>
      <c r="T637" t="s">
        <v>82</v>
      </c>
      <c r="U637" t="s">
        <v>83</v>
      </c>
      <c r="V637" t="s">
        <v>84</v>
      </c>
      <c r="W637" t="s">
        <v>115</v>
      </c>
      <c r="X637" t="s"/>
      <c r="Y637" t="s">
        <v>86</v>
      </c>
      <c r="Z637">
        <f>HYPERLINK("https://hotel-media.eclerx.com/savepage/tk_1546856576280567_sr_364.html","info")</f>
        <v/>
      </c>
      <c r="AA637" t="n">
        <v>-7598182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185</v>
      </c>
      <c r="AQ637" t="s">
        <v>89</v>
      </c>
      <c r="AR637" t="s">
        <v>426</v>
      </c>
      <c r="AS637" t="s"/>
      <c r="AT637" t="s">
        <v>91</v>
      </c>
      <c r="AU637" t="s"/>
      <c r="AV637" t="s"/>
      <c r="AW637" t="s"/>
      <c r="AX637" t="s"/>
      <c r="AY637" t="n">
        <v>7598182</v>
      </c>
      <c r="AZ637" t="s">
        <v>731</v>
      </c>
      <c r="BA637" t="s"/>
      <c r="BB637" t="n">
        <v>90148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153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728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224</v>
      </c>
      <c r="L638" t="s">
        <v>77</v>
      </c>
      <c r="M638" t="s"/>
      <c r="N638" t="s">
        <v>737</v>
      </c>
      <c r="O638" t="s">
        <v>79</v>
      </c>
      <c r="P638" t="s">
        <v>728</v>
      </c>
      <c r="Q638" t="s"/>
      <c r="R638" t="s">
        <v>102</v>
      </c>
      <c r="S638" t="s">
        <v>236</v>
      </c>
      <c r="T638" t="s">
        <v>82</v>
      </c>
      <c r="U638" t="s">
        <v>83</v>
      </c>
      <c r="V638" t="s">
        <v>84</v>
      </c>
      <c r="W638" t="s">
        <v>115</v>
      </c>
      <c r="X638" t="s"/>
      <c r="Y638" t="s">
        <v>86</v>
      </c>
      <c r="Z638">
        <f>HYPERLINK("https://hotel-media.eclerx.com/savepage/tk_1546856576280567_sr_364.html","info")</f>
        <v/>
      </c>
      <c r="AA638" t="n">
        <v>-7598182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185</v>
      </c>
      <c r="AQ638" t="s">
        <v>89</v>
      </c>
      <c r="AR638" t="s">
        <v>730</v>
      </c>
      <c r="AS638" t="s"/>
      <c r="AT638" t="s">
        <v>91</v>
      </c>
      <c r="AU638" t="s"/>
      <c r="AV638" t="s"/>
      <c r="AW638" t="s"/>
      <c r="AX638" t="s"/>
      <c r="AY638" t="n">
        <v>7598182</v>
      </c>
      <c r="AZ638" t="s">
        <v>731</v>
      </c>
      <c r="BA638" t="s"/>
      <c r="BB638" t="n">
        <v>90148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153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728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226</v>
      </c>
      <c r="L639" t="s">
        <v>77</v>
      </c>
      <c r="M639" t="s"/>
      <c r="N639" t="s">
        <v>729</v>
      </c>
      <c r="O639" t="s">
        <v>79</v>
      </c>
      <c r="P639" t="s">
        <v>728</v>
      </c>
      <c r="Q639" t="s"/>
      <c r="R639" t="s">
        <v>102</v>
      </c>
      <c r="S639" t="s">
        <v>754</v>
      </c>
      <c r="T639" t="s">
        <v>82</v>
      </c>
      <c r="U639" t="s">
        <v>83</v>
      </c>
      <c r="V639" t="s">
        <v>84</v>
      </c>
      <c r="W639" t="s">
        <v>115</v>
      </c>
      <c r="X639" t="s"/>
      <c r="Y639" t="s">
        <v>86</v>
      </c>
      <c r="Z639">
        <f>HYPERLINK("https://hotel-media.eclerx.com/savepage/tk_1546856576280567_sr_364.html","info")</f>
        <v/>
      </c>
      <c r="AA639" t="n">
        <v>-7598182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185</v>
      </c>
      <c r="AQ639" t="s">
        <v>89</v>
      </c>
      <c r="AR639" t="s">
        <v>735</v>
      </c>
      <c r="AS639" t="s"/>
      <c r="AT639" t="s">
        <v>91</v>
      </c>
      <c r="AU639" t="s"/>
      <c r="AV639" t="s"/>
      <c r="AW639" t="s"/>
      <c r="AX639" t="s"/>
      <c r="AY639" t="n">
        <v>7598182</v>
      </c>
      <c r="AZ639" t="s">
        <v>731</v>
      </c>
      <c r="BA639" t="s"/>
      <c r="BB639" t="n">
        <v>90148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153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728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227</v>
      </c>
      <c r="L640" t="s">
        <v>77</v>
      </c>
      <c r="M640" t="s"/>
      <c r="N640" t="s">
        <v>747</v>
      </c>
      <c r="O640" t="s">
        <v>79</v>
      </c>
      <c r="P640" t="s">
        <v>728</v>
      </c>
      <c r="Q640" t="s"/>
      <c r="R640" t="s">
        <v>102</v>
      </c>
      <c r="S640" t="s">
        <v>755</v>
      </c>
      <c r="T640" t="s">
        <v>82</v>
      </c>
      <c r="U640" t="s">
        <v>83</v>
      </c>
      <c r="V640" t="s">
        <v>84</v>
      </c>
      <c r="W640" t="s">
        <v>115</v>
      </c>
      <c r="X640" t="s"/>
      <c r="Y640" t="s">
        <v>86</v>
      </c>
      <c r="Z640">
        <f>HYPERLINK("https://hotel-media.eclerx.com/savepage/tk_1546856576280567_sr_364.html","info")</f>
        <v/>
      </c>
      <c r="AA640" t="n">
        <v>-7598182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185</v>
      </c>
      <c r="AQ640" t="s">
        <v>89</v>
      </c>
      <c r="AR640" t="s">
        <v>104</v>
      </c>
      <c r="AS640" t="s"/>
      <c r="AT640" t="s">
        <v>91</v>
      </c>
      <c r="AU640" t="s"/>
      <c r="AV640" t="s"/>
      <c r="AW640" t="s"/>
      <c r="AX640" t="s"/>
      <c r="AY640" t="n">
        <v>7598182</v>
      </c>
      <c r="AZ640" t="s">
        <v>731</v>
      </c>
      <c r="BA640" t="s"/>
      <c r="BB640" t="n">
        <v>90148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153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728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236</v>
      </c>
      <c r="L641" t="s">
        <v>77</v>
      </c>
      <c r="M641" t="s"/>
      <c r="N641" t="s">
        <v>428</v>
      </c>
      <c r="O641" t="s">
        <v>79</v>
      </c>
      <c r="P641" t="s">
        <v>728</v>
      </c>
      <c r="Q641" t="s"/>
      <c r="R641" t="s">
        <v>102</v>
      </c>
      <c r="S641" t="s">
        <v>452</v>
      </c>
      <c r="T641" t="s">
        <v>82</v>
      </c>
      <c r="U641" t="s">
        <v>83</v>
      </c>
      <c r="V641" t="s">
        <v>84</v>
      </c>
      <c r="W641" t="s">
        <v>115</v>
      </c>
      <c r="X641" t="s"/>
      <c r="Y641" t="s">
        <v>86</v>
      </c>
      <c r="Z641">
        <f>HYPERLINK("https://hotel-media.eclerx.com/savepage/tk_1546856576280567_sr_364.html","info")</f>
        <v/>
      </c>
      <c r="AA641" t="n">
        <v>-7598182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185</v>
      </c>
      <c r="AQ641" t="s">
        <v>89</v>
      </c>
      <c r="AR641" t="s">
        <v>426</v>
      </c>
      <c r="AS641" t="s"/>
      <c r="AT641" t="s">
        <v>91</v>
      </c>
      <c r="AU641" t="s"/>
      <c r="AV641" t="s"/>
      <c r="AW641" t="s"/>
      <c r="AX641" t="s"/>
      <c r="AY641" t="n">
        <v>7598182</v>
      </c>
      <c r="AZ641" t="s">
        <v>731</v>
      </c>
      <c r="BA641" t="s"/>
      <c r="BB641" t="n">
        <v>90148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153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728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238</v>
      </c>
      <c r="L642" t="s">
        <v>77</v>
      </c>
      <c r="M642" t="s"/>
      <c r="N642" t="s">
        <v>749</v>
      </c>
      <c r="O642" t="s">
        <v>79</v>
      </c>
      <c r="P642" t="s">
        <v>728</v>
      </c>
      <c r="Q642" t="s"/>
      <c r="R642" t="s">
        <v>102</v>
      </c>
      <c r="S642" t="s">
        <v>756</v>
      </c>
      <c r="T642" t="s">
        <v>82</v>
      </c>
      <c r="U642" t="s">
        <v>83</v>
      </c>
      <c r="V642" t="s">
        <v>84</v>
      </c>
      <c r="W642" t="s">
        <v>115</v>
      </c>
      <c r="X642" t="s"/>
      <c r="Y642" t="s">
        <v>86</v>
      </c>
      <c r="Z642">
        <f>HYPERLINK("https://hotel-media.eclerx.com/savepage/tk_1546856576280567_sr_364.html","info")</f>
        <v/>
      </c>
      <c r="AA642" t="n">
        <v>-7598182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185</v>
      </c>
      <c r="AQ642" t="s">
        <v>89</v>
      </c>
      <c r="AR642" t="s">
        <v>742</v>
      </c>
      <c r="AS642" t="s"/>
      <c r="AT642" t="s">
        <v>91</v>
      </c>
      <c r="AU642" t="s"/>
      <c r="AV642" t="s"/>
      <c r="AW642" t="s"/>
      <c r="AX642" t="s"/>
      <c r="AY642" t="n">
        <v>7598182</v>
      </c>
      <c r="AZ642" t="s">
        <v>731</v>
      </c>
      <c r="BA642" t="s"/>
      <c r="BB642" t="n">
        <v>90148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153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728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239</v>
      </c>
      <c r="L643" t="s">
        <v>77</v>
      </c>
      <c r="M643" t="s"/>
      <c r="N643" t="s">
        <v>743</v>
      </c>
      <c r="O643" t="s">
        <v>79</v>
      </c>
      <c r="P643" t="s">
        <v>728</v>
      </c>
      <c r="Q643" t="s"/>
      <c r="R643" t="s">
        <v>102</v>
      </c>
      <c r="S643" t="s">
        <v>757</v>
      </c>
      <c r="T643" t="s">
        <v>82</v>
      </c>
      <c r="U643" t="s">
        <v>83</v>
      </c>
      <c r="V643" t="s">
        <v>84</v>
      </c>
      <c r="W643" t="s">
        <v>110</v>
      </c>
      <c r="X643" t="s"/>
      <c r="Y643" t="s">
        <v>86</v>
      </c>
      <c r="Z643">
        <f>HYPERLINK("https://hotel-media.eclerx.com/savepage/tk_1546856576280567_sr_364.html","info")</f>
        <v/>
      </c>
      <c r="AA643" t="n">
        <v>-7598182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185</v>
      </c>
      <c r="AQ643" t="s">
        <v>89</v>
      </c>
      <c r="AR643" t="s">
        <v>90</v>
      </c>
      <c r="AS643" t="s"/>
      <c r="AT643" t="s">
        <v>91</v>
      </c>
      <c r="AU643" t="s"/>
      <c r="AV643" t="s"/>
      <c r="AW643" t="s"/>
      <c r="AX643" t="s"/>
      <c r="AY643" t="n">
        <v>7598182</v>
      </c>
      <c r="AZ643" t="s">
        <v>731</v>
      </c>
      <c r="BA643" t="s"/>
      <c r="BB643" t="n">
        <v>90148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153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728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240</v>
      </c>
      <c r="L644" t="s">
        <v>77</v>
      </c>
      <c r="M644" t="s"/>
      <c r="N644" t="s">
        <v>733</v>
      </c>
      <c r="O644" t="s">
        <v>79</v>
      </c>
      <c r="P644" t="s">
        <v>728</v>
      </c>
      <c r="Q644" t="s"/>
      <c r="R644" t="s">
        <v>102</v>
      </c>
      <c r="S644" t="s">
        <v>758</v>
      </c>
      <c r="T644" t="s">
        <v>82</v>
      </c>
      <c r="U644" t="s">
        <v>83</v>
      </c>
      <c r="V644" t="s">
        <v>84</v>
      </c>
      <c r="W644" t="s">
        <v>115</v>
      </c>
      <c r="X644" t="s"/>
      <c r="Y644" t="s">
        <v>86</v>
      </c>
      <c r="Z644">
        <f>HYPERLINK("https://hotel-media.eclerx.com/savepage/tk_1546856576280567_sr_364.html","info")</f>
        <v/>
      </c>
      <c r="AA644" t="n">
        <v>-7598182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185</v>
      </c>
      <c r="AQ644" t="s">
        <v>89</v>
      </c>
      <c r="AR644" t="s">
        <v>735</v>
      </c>
      <c r="AS644" t="s"/>
      <c r="AT644" t="s">
        <v>91</v>
      </c>
      <c r="AU644" t="s"/>
      <c r="AV644" t="s"/>
      <c r="AW644" t="s"/>
      <c r="AX644" t="s"/>
      <c r="AY644" t="n">
        <v>7598182</v>
      </c>
      <c r="AZ644" t="s">
        <v>731</v>
      </c>
      <c r="BA644" t="s"/>
      <c r="BB644" t="n">
        <v>90148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153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728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256</v>
      </c>
      <c r="L645" t="s">
        <v>77</v>
      </c>
      <c r="M645" t="s"/>
      <c r="N645" t="s">
        <v>124</v>
      </c>
      <c r="O645" t="s">
        <v>79</v>
      </c>
      <c r="P645" t="s">
        <v>728</v>
      </c>
      <c r="Q645" t="s"/>
      <c r="R645" t="s">
        <v>102</v>
      </c>
      <c r="S645" t="s">
        <v>217</v>
      </c>
      <c r="T645" t="s">
        <v>82</v>
      </c>
      <c r="U645" t="s">
        <v>83</v>
      </c>
      <c r="V645" t="s">
        <v>84</v>
      </c>
      <c r="W645" t="s">
        <v>115</v>
      </c>
      <c r="X645" t="s"/>
      <c r="Y645" t="s">
        <v>86</v>
      </c>
      <c r="Z645">
        <f>HYPERLINK("https://hotel-media.eclerx.com/savepage/tk_1546856576280567_sr_364.html","info")</f>
        <v/>
      </c>
      <c r="AA645" t="n">
        <v>-7598182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185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n">
        <v>7598182</v>
      </c>
      <c r="AZ645" t="s">
        <v>731</v>
      </c>
      <c r="BA645" t="s"/>
      <c r="BB645" t="n">
        <v>90148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153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728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264</v>
      </c>
      <c r="L646" t="s">
        <v>77</v>
      </c>
      <c r="M646" t="s"/>
      <c r="N646" t="s">
        <v>737</v>
      </c>
      <c r="O646" t="s">
        <v>79</v>
      </c>
      <c r="P646" t="s">
        <v>728</v>
      </c>
      <c r="Q646" t="s"/>
      <c r="R646" t="s">
        <v>102</v>
      </c>
      <c r="S646" t="s">
        <v>759</v>
      </c>
      <c r="T646" t="s">
        <v>82</v>
      </c>
      <c r="U646" t="s">
        <v>83</v>
      </c>
      <c r="V646" t="s">
        <v>84</v>
      </c>
      <c r="W646" t="s">
        <v>115</v>
      </c>
      <c r="X646" t="s"/>
      <c r="Y646" t="s">
        <v>86</v>
      </c>
      <c r="Z646">
        <f>HYPERLINK("https://hotel-media.eclerx.com/savepage/tk_1546856576280567_sr_364.html","info")</f>
        <v/>
      </c>
      <c r="AA646" t="n">
        <v>-7598182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185</v>
      </c>
      <c r="AQ646" t="s">
        <v>89</v>
      </c>
      <c r="AR646" t="s">
        <v>735</v>
      </c>
      <c r="AS646" t="s"/>
      <c r="AT646" t="s">
        <v>91</v>
      </c>
      <c r="AU646" t="s"/>
      <c r="AV646" t="s"/>
      <c r="AW646" t="s"/>
      <c r="AX646" t="s"/>
      <c r="AY646" t="n">
        <v>7598182</v>
      </c>
      <c r="AZ646" t="s">
        <v>731</v>
      </c>
      <c r="BA646" t="s"/>
      <c r="BB646" t="n">
        <v>90148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153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728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281</v>
      </c>
      <c r="L647" t="s">
        <v>77</v>
      </c>
      <c r="M647" t="s"/>
      <c r="N647" t="s">
        <v>743</v>
      </c>
      <c r="O647" t="s">
        <v>79</v>
      </c>
      <c r="P647" t="s">
        <v>728</v>
      </c>
      <c r="Q647" t="s"/>
      <c r="R647" t="s">
        <v>102</v>
      </c>
      <c r="S647" t="s">
        <v>171</v>
      </c>
      <c r="T647" t="s">
        <v>82</v>
      </c>
      <c r="U647" t="s">
        <v>83</v>
      </c>
      <c r="V647" t="s">
        <v>84</v>
      </c>
      <c r="W647" t="s">
        <v>115</v>
      </c>
      <c r="X647" t="s"/>
      <c r="Y647" t="s">
        <v>86</v>
      </c>
      <c r="Z647">
        <f>HYPERLINK("https://hotel-media.eclerx.com/savepage/tk_1546856576280567_sr_364.html","info")</f>
        <v/>
      </c>
      <c r="AA647" t="n">
        <v>-7598182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185</v>
      </c>
      <c r="AQ647" t="s">
        <v>89</v>
      </c>
      <c r="AR647" t="s">
        <v>90</v>
      </c>
      <c r="AS647" t="s"/>
      <c r="AT647" t="s">
        <v>91</v>
      </c>
      <c r="AU647" t="s"/>
      <c r="AV647" t="s"/>
      <c r="AW647" t="s"/>
      <c r="AX647" t="s"/>
      <c r="AY647" t="n">
        <v>7598182</v>
      </c>
      <c r="AZ647" t="s">
        <v>731</v>
      </c>
      <c r="BA647" t="s"/>
      <c r="BB647" t="n">
        <v>90148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153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728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281</v>
      </c>
      <c r="L648" t="s">
        <v>77</v>
      </c>
      <c r="M648" t="s"/>
      <c r="N648" t="s">
        <v>752</v>
      </c>
      <c r="O648" t="s">
        <v>79</v>
      </c>
      <c r="P648" t="s">
        <v>728</v>
      </c>
      <c r="Q648" t="s"/>
      <c r="R648" t="s">
        <v>102</v>
      </c>
      <c r="S648" t="s">
        <v>171</v>
      </c>
      <c r="T648" t="s">
        <v>82</v>
      </c>
      <c r="U648" t="s">
        <v>83</v>
      </c>
      <c r="V648" t="s">
        <v>84</v>
      </c>
      <c r="W648" t="s">
        <v>110</v>
      </c>
      <c r="X648" t="s"/>
      <c r="Y648" t="s">
        <v>86</v>
      </c>
      <c r="Z648">
        <f>HYPERLINK("https://hotel-media.eclerx.com/savepage/tk_1546856576280567_sr_364.html","info")</f>
        <v/>
      </c>
      <c r="AA648" t="n">
        <v>-7598182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185</v>
      </c>
      <c r="AQ648" t="s">
        <v>89</v>
      </c>
      <c r="AR648" t="s">
        <v>90</v>
      </c>
      <c r="AS648" t="s"/>
      <c r="AT648" t="s">
        <v>91</v>
      </c>
      <c r="AU648" t="s"/>
      <c r="AV648" t="s"/>
      <c r="AW648" t="s"/>
      <c r="AX648" t="s"/>
      <c r="AY648" t="n">
        <v>7598182</v>
      </c>
      <c r="AZ648" t="s">
        <v>731</v>
      </c>
      <c r="BA648" t="s"/>
      <c r="BB648" t="n">
        <v>90148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153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728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323</v>
      </c>
      <c r="L649" t="s">
        <v>77</v>
      </c>
      <c r="M649" t="s"/>
      <c r="N649" t="s">
        <v>752</v>
      </c>
      <c r="O649" t="s">
        <v>79</v>
      </c>
      <c r="P649" t="s">
        <v>728</v>
      </c>
      <c r="Q649" t="s"/>
      <c r="R649" t="s">
        <v>102</v>
      </c>
      <c r="S649" t="s">
        <v>174</v>
      </c>
      <c r="T649" t="s">
        <v>82</v>
      </c>
      <c r="U649" t="s">
        <v>83</v>
      </c>
      <c r="V649" t="s">
        <v>84</v>
      </c>
      <c r="W649" t="s">
        <v>115</v>
      </c>
      <c r="X649" t="s"/>
      <c r="Y649" t="s">
        <v>86</v>
      </c>
      <c r="Z649">
        <f>HYPERLINK("https://hotel-media.eclerx.com/savepage/tk_1546856576280567_sr_364.html","info")</f>
        <v/>
      </c>
      <c r="AA649" t="n">
        <v>-7598182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185</v>
      </c>
      <c r="AQ649" t="s">
        <v>89</v>
      </c>
      <c r="AR649" t="s">
        <v>90</v>
      </c>
      <c r="AS649" t="s"/>
      <c r="AT649" t="s">
        <v>91</v>
      </c>
      <c r="AU649" t="s"/>
      <c r="AV649" t="s"/>
      <c r="AW649" t="s"/>
      <c r="AX649" t="s"/>
      <c r="AY649" t="n">
        <v>7598182</v>
      </c>
      <c r="AZ649" t="s">
        <v>731</v>
      </c>
      <c r="BA649" t="s"/>
      <c r="BB649" t="n">
        <v>90148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153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760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108</v>
      </c>
      <c r="L650" t="s">
        <v>77</v>
      </c>
      <c r="M650" t="s"/>
      <c r="N650" t="s">
        <v>761</v>
      </c>
      <c r="O650" t="s">
        <v>79</v>
      </c>
      <c r="P650" t="s">
        <v>760</v>
      </c>
      <c r="Q650" t="s"/>
      <c r="R650" t="s">
        <v>102</v>
      </c>
      <c r="S650" t="s">
        <v>762</v>
      </c>
      <c r="T650" t="s">
        <v>82</v>
      </c>
      <c r="U650" t="s">
        <v>83</v>
      </c>
      <c r="V650" t="s">
        <v>84</v>
      </c>
      <c r="W650" t="s">
        <v>146</v>
      </c>
      <c r="X650" t="s"/>
      <c r="Y650" t="s">
        <v>86</v>
      </c>
      <c r="Z650">
        <f>HYPERLINK("https://hotel-media.eclerx.com/savepage/tk_154685636242972_sr_364.html","info")</f>
        <v/>
      </c>
      <c r="AA650" t="n">
        <v>-5951942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98</v>
      </c>
      <c r="AQ650" t="s">
        <v>89</v>
      </c>
      <c r="AR650" t="s">
        <v>104</v>
      </c>
      <c r="AS650" t="s"/>
      <c r="AT650" t="s">
        <v>91</v>
      </c>
      <c r="AU650" t="s"/>
      <c r="AV650" t="s"/>
      <c r="AW650" t="s"/>
      <c r="AX650" t="s"/>
      <c r="AY650" t="n">
        <v>5951942</v>
      </c>
      <c r="AZ650" t="s">
        <v>763</v>
      </c>
      <c r="BA650" t="s"/>
      <c r="BB650" t="n">
        <v>59590</v>
      </c>
      <c r="BC650" t="n">
        <v>44.513974069323</v>
      </c>
      <c r="BD650" t="n">
        <v>44.513974069323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760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108</v>
      </c>
      <c r="L651" t="s">
        <v>77</v>
      </c>
      <c r="M651" t="s"/>
      <c r="N651" t="s">
        <v>764</v>
      </c>
      <c r="O651" t="s">
        <v>79</v>
      </c>
      <c r="P651" t="s">
        <v>760</v>
      </c>
      <c r="Q651" t="s"/>
      <c r="R651" t="s">
        <v>102</v>
      </c>
      <c r="S651" t="s">
        <v>762</v>
      </c>
      <c r="T651" t="s">
        <v>82</v>
      </c>
      <c r="U651" t="s">
        <v>83</v>
      </c>
      <c r="V651" t="s">
        <v>84</v>
      </c>
      <c r="W651" t="s">
        <v>146</v>
      </c>
      <c r="X651" t="s"/>
      <c r="Y651" t="s">
        <v>86</v>
      </c>
      <c r="Z651">
        <f>HYPERLINK("https://hotel-media.eclerx.com/savepage/tk_154685636242972_sr_364.html","info")</f>
        <v/>
      </c>
      <c r="AA651" t="n">
        <v>-5951942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98</v>
      </c>
      <c r="AQ651" t="s">
        <v>89</v>
      </c>
      <c r="AR651" t="s">
        <v>104</v>
      </c>
      <c r="AS651" t="s"/>
      <c r="AT651" t="s">
        <v>91</v>
      </c>
      <c r="AU651" t="s"/>
      <c r="AV651" t="s"/>
      <c r="AW651" t="s"/>
      <c r="AX651" t="s"/>
      <c r="AY651" t="n">
        <v>5951942</v>
      </c>
      <c r="AZ651" t="s">
        <v>763</v>
      </c>
      <c r="BA651" t="s"/>
      <c r="BB651" t="n">
        <v>59590</v>
      </c>
      <c r="BC651" t="n">
        <v>44.513974069323</v>
      </c>
      <c r="BD651" t="n">
        <v>44.513974069323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760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116</v>
      </c>
      <c r="L652" t="s">
        <v>77</v>
      </c>
      <c r="M652" t="s"/>
      <c r="N652" t="s">
        <v>761</v>
      </c>
      <c r="O652" t="s">
        <v>79</v>
      </c>
      <c r="P652" t="s">
        <v>760</v>
      </c>
      <c r="Q652" t="s"/>
      <c r="R652" t="s">
        <v>102</v>
      </c>
      <c r="S652" t="s">
        <v>261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HYPERLINK("https://hotel-media.eclerx.com/savepage/tk_154685636242972_sr_364.html","info")</f>
        <v/>
      </c>
      <c r="AA652" t="n">
        <v>-5951942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98</v>
      </c>
      <c r="AQ652" t="s">
        <v>89</v>
      </c>
      <c r="AR652" t="s">
        <v>104</v>
      </c>
      <c r="AS652" t="s"/>
      <c r="AT652" t="s">
        <v>91</v>
      </c>
      <c r="AU652" t="s"/>
      <c r="AV652" t="s"/>
      <c r="AW652" t="s"/>
      <c r="AX652" t="s"/>
      <c r="AY652" t="n">
        <v>5951942</v>
      </c>
      <c r="AZ652" t="s">
        <v>763</v>
      </c>
      <c r="BA652" t="s"/>
      <c r="BB652" t="n">
        <v>59590</v>
      </c>
      <c r="BC652" t="n">
        <v>44.513974069323</v>
      </c>
      <c r="BD652" t="n">
        <v>44.513974069323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760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116</v>
      </c>
      <c r="L653" t="s">
        <v>77</v>
      </c>
      <c r="M653" t="s"/>
      <c r="N653" t="s">
        <v>764</v>
      </c>
      <c r="O653" t="s">
        <v>79</v>
      </c>
      <c r="P653" t="s">
        <v>760</v>
      </c>
      <c r="Q653" t="s"/>
      <c r="R653" t="s">
        <v>102</v>
      </c>
      <c r="S653" t="s">
        <v>261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HYPERLINK("https://hotel-media.eclerx.com/savepage/tk_154685636242972_sr_364.html","info")</f>
        <v/>
      </c>
      <c r="AA653" t="n">
        <v>-5951942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98</v>
      </c>
      <c r="AQ653" t="s">
        <v>89</v>
      </c>
      <c r="AR653" t="s">
        <v>104</v>
      </c>
      <c r="AS653" t="s"/>
      <c r="AT653" t="s">
        <v>91</v>
      </c>
      <c r="AU653" t="s"/>
      <c r="AV653" t="s"/>
      <c r="AW653" t="s"/>
      <c r="AX653" t="s"/>
      <c r="AY653" t="n">
        <v>5951942</v>
      </c>
      <c r="AZ653" t="s">
        <v>763</v>
      </c>
      <c r="BA653" t="s"/>
      <c r="BB653" t="n">
        <v>59590</v>
      </c>
      <c r="BC653" t="n">
        <v>44.513974069323</v>
      </c>
      <c r="BD653" t="n">
        <v>44.513974069323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760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123</v>
      </c>
      <c r="L654" t="s">
        <v>77</v>
      </c>
      <c r="M654" t="s"/>
      <c r="N654" t="s">
        <v>765</v>
      </c>
      <c r="O654" t="s">
        <v>79</v>
      </c>
      <c r="P654" t="s">
        <v>760</v>
      </c>
      <c r="Q654" t="s"/>
      <c r="R654" t="s">
        <v>102</v>
      </c>
      <c r="S654" t="s">
        <v>766</v>
      </c>
      <c r="T654" t="s">
        <v>82</v>
      </c>
      <c r="U654" t="s">
        <v>83</v>
      </c>
      <c r="V654" t="s">
        <v>84</v>
      </c>
      <c r="W654" t="s">
        <v>146</v>
      </c>
      <c r="X654" t="s"/>
      <c r="Y654" t="s">
        <v>86</v>
      </c>
      <c r="Z654">
        <f>HYPERLINK("https://hotel-media.eclerx.com/savepage/tk_154685636242972_sr_364.html","info")</f>
        <v/>
      </c>
      <c r="AA654" t="n">
        <v>-5951942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98</v>
      </c>
      <c r="AQ654" t="s">
        <v>89</v>
      </c>
      <c r="AR654" t="s">
        <v>104</v>
      </c>
      <c r="AS654" t="s"/>
      <c r="AT654" t="s">
        <v>91</v>
      </c>
      <c r="AU654" t="s"/>
      <c r="AV654" t="s"/>
      <c r="AW654" t="s"/>
      <c r="AX654" t="s"/>
      <c r="AY654" t="n">
        <v>5951942</v>
      </c>
      <c r="AZ654" t="s">
        <v>763</v>
      </c>
      <c r="BA654" t="s"/>
      <c r="BB654" t="n">
        <v>59590</v>
      </c>
      <c r="BC654" t="n">
        <v>44.513974069323</v>
      </c>
      <c r="BD654" t="n">
        <v>44.513974069323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760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131</v>
      </c>
      <c r="L655" t="s">
        <v>77</v>
      </c>
      <c r="M655" t="s"/>
      <c r="N655" t="s">
        <v>765</v>
      </c>
      <c r="O655" t="s">
        <v>79</v>
      </c>
      <c r="P655" t="s">
        <v>760</v>
      </c>
      <c r="Q655" t="s"/>
      <c r="R655" t="s">
        <v>102</v>
      </c>
      <c r="S655" t="s">
        <v>343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HYPERLINK("https://hotel-media.eclerx.com/savepage/tk_154685636242972_sr_364.html","info")</f>
        <v/>
      </c>
      <c r="AA655" t="n">
        <v>-5951942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98</v>
      </c>
      <c r="AQ655" t="s">
        <v>89</v>
      </c>
      <c r="AR655" t="s">
        <v>104</v>
      </c>
      <c r="AS655" t="s"/>
      <c r="AT655" t="s">
        <v>91</v>
      </c>
      <c r="AU655" t="s"/>
      <c r="AV655" t="s"/>
      <c r="AW655" t="s"/>
      <c r="AX655" t="s"/>
      <c r="AY655" t="n">
        <v>5951942</v>
      </c>
      <c r="AZ655" t="s">
        <v>763</v>
      </c>
      <c r="BA655" t="s"/>
      <c r="BB655" t="n">
        <v>59590</v>
      </c>
      <c r="BC655" t="n">
        <v>44.513974069323</v>
      </c>
      <c r="BD655" t="n">
        <v>44.513974069323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132</v>
      </c>
      <c r="D656" t="n">
        <v>2</v>
      </c>
      <c r="E656" t="s">
        <v>767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130</v>
      </c>
      <c r="L656" t="s">
        <v>77</v>
      </c>
      <c r="M656" t="s"/>
      <c r="N656" t="s">
        <v>768</v>
      </c>
      <c r="O656" t="s">
        <v>79</v>
      </c>
      <c r="P656" t="s">
        <v>767</v>
      </c>
      <c r="Q656" t="s"/>
      <c r="R656" t="s">
        <v>102</v>
      </c>
      <c r="S656" t="s">
        <v>497</v>
      </c>
      <c r="T656" t="s">
        <v>82</v>
      </c>
      <c r="U656" t="s">
        <v>83</v>
      </c>
      <c r="V656" t="s">
        <v>84</v>
      </c>
      <c r="W656" t="s">
        <v>146</v>
      </c>
      <c r="X656" t="s"/>
      <c r="Y656" t="s">
        <v>86</v>
      </c>
      <c r="Z656">
        <f>HYPERLINK("https://hotel-media.eclerx.com/savepage/tk_1546856213236302_sr_362.html","info")</f>
        <v/>
      </c>
      <c r="AA656" t="n">
        <v>-2311993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29</v>
      </c>
      <c r="AQ656" t="s">
        <v>89</v>
      </c>
      <c r="AR656" t="s">
        <v>104</v>
      </c>
      <c r="AS656" t="s"/>
      <c r="AT656" t="s">
        <v>91</v>
      </c>
      <c r="AU656" t="s"/>
      <c r="AV656" t="s"/>
      <c r="AW656" t="s"/>
      <c r="AX656" t="s"/>
      <c r="AY656" t="n">
        <v>2311993</v>
      </c>
      <c r="AZ656" t="s">
        <v>769</v>
      </c>
      <c r="BA656" t="s"/>
      <c r="BB656" t="n">
        <v>27910</v>
      </c>
      <c r="BC656" t="n">
        <v>44.505156186244</v>
      </c>
      <c r="BD656" t="n">
        <v>44.505156186244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132</v>
      </c>
      <c r="D657" t="n">
        <v>2</v>
      </c>
      <c r="E657" t="s">
        <v>767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135</v>
      </c>
      <c r="L657" t="s">
        <v>77</v>
      </c>
      <c r="M657" t="s"/>
      <c r="N657" t="s">
        <v>233</v>
      </c>
      <c r="O657" t="s">
        <v>79</v>
      </c>
      <c r="P657" t="s">
        <v>767</v>
      </c>
      <c r="Q657" t="s"/>
      <c r="R657" t="s">
        <v>102</v>
      </c>
      <c r="S657" t="s">
        <v>546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HYPERLINK("https://hotel-media.eclerx.com/savepage/tk_1546856213236302_sr_362.html","info")</f>
        <v/>
      </c>
      <c r="AA657" t="n">
        <v>-2311993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29</v>
      </c>
      <c r="AQ657" t="s">
        <v>89</v>
      </c>
      <c r="AR657" t="s">
        <v>140</v>
      </c>
      <c r="AS657" t="s"/>
      <c r="AT657" t="s">
        <v>91</v>
      </c>
      <c r="AU657" t="s"/>
      <c r="AV657" t="s"/>
      <c r="AW657" t="s"/>
      <c r="AX657" t="s"/>
      <c r="AY657" t="n">
        <v>2311993</v>
      </c>
      <c r="AZ657" t="s">
        <v>769</v>
      </c>
      <c r="BA657" t="s"/>
      <c r="BB657" t="n">
        <v>27910</v>
      </c>
      <c r="BC657" t="n">
        <v>44.505156186244</v>
      </c>
      <c r="BD657" t="n">
        <v>44.505156186244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132</v>
      </c>
      <c r="D658" t="n">
        <v>2</v>
      </c>
      <c r="E658" t="s">
        <v>767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135</v>
      </c>
      <c r="L658" t="s">
        <v>77</v>
      </c>
      <c r="M658" t="s"/>
      <c r="N658" t="s">
        <v>250</v>
      </c>
      <c r="O658" t="s">
        <v>79</v>
      </c>
      <c r="P658" t="s">
        <v>767</v>
      </c>
      <c r="Q658" t="s"/>
      <c r="R658" t="s">
        <v>102</v>
      </c>
      <c r="S658" t="s">
        <v>546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HYPERLINK("https://hotel-media.eclerx.com/savepage/tk_1546856213236302_sr_362.html","info")</f>
        <v/>
      </c>
      <c r="AA658" t="n">
        <v>-2311993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29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n">
        <v>2311993</v>
      </c>
      <c r="AZ658" t="s">
        <v>769</v>
      </c>
      <c r="BA658" t="s"/>
      <c r="BB658" t="n">
        <v>27910</v>
      </c>
      <c r="BC658" t="n">
        <v>44.505156186244</v>
      </c>
      <c r="BD658" t="n">
        <v>44.505156186244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132</v>
      </c>
      <c r="D659" t="n">
        <v>2</v>
      </c>
      <c r="E659" t="s">
        <v>767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145</v>
      </c>
      <c r="L659" t="s">
        <v>77</v>
      </c>
      <c r="M659" t="s"/>
      <c r="N659" t="s">
        <v>233</v>
      </c>
      <c r="O659" t="s">
        <v>79</v>
      </c>
      <c r="P659" t="s">
        <v>767</v>
      </c>
      <c r="Q659" t="s"/>
      <c r="R659" t="s">
        <v>102</v>
      </c>
      <c r="S659" t="s">
        <v>522</v>
      </c>
      <c r="T659" t="s">
        <v>82</v>
      </c>
      <c r="U659" t="s">
        <v>83</v>
      </c>
      <c r="V659" t="s">
        <v>84</v>
      </c>
      <c r="W659" t="s">
        <v>146</v>
      </c>
      <c r="X659" t="s"/>
      <c r="Y659" t="s">
        <v>86</v>
      </c>
      <c r="Z659">
        <f>HYPERLINK("https://hotel-media.eclerx.com/savepage/tk_1546856213236302_sr_362.html","info")</f>
        <v/>
      </c>
      <c r="AA659" t="n">
        <v>-2311993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29</v>
      </c>
      <c r="AQ659" t="s">
        <v>89</v>
      </c>
      <c r="AR659" t="s">
        <v>140</v>
      </c>
      <c r="AS659" t="s"/>
      <c r="AT659" t="s">
        <v>91</v>
      </c>
      <c r="AU659" t="s"/>
      <c r="AV659" t="s"/>
      <c r="AW659" t="s"/>
      <c r="AX659" t="s"/>
      <c r="AY659" t="n">
        <v>2311993</v>
      </c>
      <c r="AZ659" t="s">
        <v>769</v>
      </c>
      <c r="BA659" t="s"/>
      <c r="BB659" t="n">
        <v>27910</v>
      </c>
      <c r="BC659" t="n">
        <v>44.505156186244</v>
      </c>
      <c r="BD659" t="n">
        <v>44.505156186244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132</v>
      </c>
      <c r="D660" t="n">
        <v>2</v>
      </c>
      <c r="E660" t="s">
        <v>767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150</v>
      </c>
      <c r="L660" t="s">
        <v>77</v>
      </c>
      <c r="M660" t="s"/>
      <c r="N660" t="s">
        <v>770</v>
      </c>
      <c r="O660" t="s">
        <v>79</v>
      </c>
      <c r="P660" t="s">
        <v>767</v>
      </c>
      <c r="Q660" t="s"/>
      <c r="R660" t="s">
        <v>102</v>
      </c>
      <c r="S660" t="s">
        <v>326</v>
      </c>
      <c r="T660" t="s">
        <v>82</v>
      </c>
      <c r="U660" t="s">
        <v>83</v>
      </c>
      <c r="V660" t="s">
        <v>84</v>
      </c>
      <c r="W660" t="s">
        <v>146</v>
      </c>
      <c r="X660" t="s"/>
      <c r="Y660" t="s">
        <v>86</v>
      </c>
      <c r="Z660">
        <f>HYPERLINK("https://hotel-media.eclerx.com/savepage/tk_1546856213236302_sr_362.html","info")</f>
        <v/>
      </c>
      <c r="AA660" t="n">
        <v>-2311993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29</v>
      </c>
      <c r="AQ660" t="s">
        <v>89</v>
      </c>
      <c r="AR660" t="s">
        <v>104</v>
      </c>
      <c r="AS660" t="s"/>
      <c r="AT660" t="s">
        <v>91</v>
      </c>
      <c r="AU660" t="s"/>
      <c r="AV660" t="s"/>
      <c r="AW660" t="s"/>
      <c r="AX660" t="s"/>
      <c r="AY660" t="n">
        <v>2311993</v>
      </c>
      <c r="AZ660" t="s">
        <v>769</v>
      </c>
      <c r="BA660" t="s"/>
      <c r="BB660" t="n">
        <v>27910</v>
      </c>
      <c r="BC660" t="n">
        <v>44.505156186244</v>
      </c>
      <c r="BD660" t="n">
        <v>44.505156186244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132</v>
      </c>
      <c r="D661" t="n">
        <v>2</v>
      </c>
      <c r="E661" t="s">
        <v>767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154</v>
      </c>
      <c r="L661" t="s">
        <v>77</v>
      </c>
      <c r="M661" t="s"/>
      <c r="N661" t="s">
        <v>771</v>
      </c>
      <c r="O661" t="s">
        <v>79</v>
      </c>
      <c r="P661" t="s">
        <v>767</v>
      </c>
      <c r="Q661" t="s"/>
      <c r="R661" t="s">
        <v>102</v>
      </c>
      <c r="S661" t="s">
        <v>706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HYPERLINK("https://hotel-media.eclerx.com/savepage/tk_1546856213236302_sr_362.html","info")</f>
        <v/>
      </c>
      <c r="AA661" t="n">
        <v>-2311993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29</v>
      </c>
      <c r="AQ661" t="s">
        <v>89</v>
      </c>
      <c r="AR661" t="s">
        <v>104</v>
      </c>
      <c r="AS661" t="s"/>
      <c r="AT661" t="s">
        <v>91</v>
      </c>
      <c r="AU661" t="s"/>
      <c r="AV661" t="s"/>
      <c r="AW661" t="s"/>
      <c r="AX661" t="s"/>
      <c r="AY661" t="n">
        <v>2311993</v>
      </c>
      <c r="AZ661" t="s">
        <v>769</v>
      </c>
      <c r="BA661" t="s"/>
      <c r="BB661" t="n">
        <v>27910</v>
      </c>
      <c r="BC661" t="n">
        <v>44.505156186244</v>
      </c>
      <c r="BD661" t="n">
        <v>44.505156186244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132</v>
      </c>
      <c r="D662" t="n">
        <v>2</v>
      </c>
      <c r="E662" t="s">
        <v>767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163</v>
      </c>
      <c r="L662" t="s">
        <v>77</v>
      </c>
      <c r="M662" t="s"/>
      <c r="N662" t="s">
        <v>772</v>
      </c>
      <c r="O662" t="s">
        <v>79</v>
      </c>
      <c r="P662" t="s">
        <v>767</v>
      </c>
      <c r="Q662" t="s"/>
      <c r="R662" t="s">
        <v>102</v>
      </c>
      <c r="S662" t="s">
        <v>773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HYPERLINK("https://hotel-media.eclerx.com/savepage/tk_1546856213236302_sr_362.html","info")</f>
        <v/>
      </c>
      <c r="AA662" t="n">
        <v>-2311993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29</v>
      </c>
      <c r="AQ662" t="s">
        <v>89</v>
      </c>
      <c r="AR662" t="s">
        <v>90</v>
      </c>
      <c r="AS662" t="s"/>
      <c r="AT662" t="s">
        <v>91</v>
      </c>
      <c r="AU662" t="s"/>
      <c r="AV662" t="s"/>
      <c r="AW662" t="s"/>
      <c r="AX662" t="s"/>
      <c r="AY662" t="n">
        <v>2311993</v>
      </c>
      <c r="AZ662" t="s">
        <v>769</v>
      </c>
      <c r="BA662" t="s"/>
      <c r="BB662" t="n">
        <v>27910</v>
      </c>
      <c r="BC662" t="n">
        <v>44.505156186244</v>
      </c>
      <c r="BD662" t="n">
        <v>44.505156186244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132</v>
      </c>
      <c r="D663" t="n">
        <v>2</v>
      </c>
      <c r="E663" t="s">
        <v>767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166</v>
      </c>
      <c r="L663" t="s">
        <v>77</v>
      </c>
      <c r="M663" t="s"/>
      <c r="N663" t="s">
        <v>774</v>
      </c>
      <c r="O663" t="s">
        <v>79</v>
      </c>
      <c r="P663" t="s">
        <v>767</v>
      </c>
      <c r="Q663" t="s"/>
      <c r="R663" t="s">
        <v>102</v>
      </c>
      <c r="S663" t="s">
        <v>501</v>
      </c>
      <c r="T663" t="s">
        <v>82</v>
      </c>
      <c r="U663" t="s">
        <v>83</v>
      </c>
      <c r="V663" t="s">
        <v>84</v>
      </c>
      <c r="W663" t="s">
        <v>146</v>
      </c>
      <c r="X663" t="s"/>
      <c r="Y663" t="s">
        <v>86</v>
      </c>
      <c r="Z663">
        <f>HYPERLINK("https://hotel-media.eclerx.com/savepage/tk_1546856213236302_sr_362.html","info")</f>
        <v/>
      </c>
      <c r="AA663" t="n">
        <v>-2311993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29</v>
      </c>
      <c r="AQ663" t="s">
        <v>89</v>
      </c>
      <c r="AR663" t="s">
        <v>140</v>
      </c>
      <c r="AS663" t="s"/>
      <c r="AT663" t="s">
        <v>91</v>
      </c>
      <c r="AU663" t="s"/>
      <c r="AV663" t="s"/>
      <c r="AW663" t="s"/>
      <c r="AX663" t="s"/>
      <c r="AY663" t="n">
        <v>2311993</v>
      </c>
      <c r="AZ663" t="s">
        <v>769</v>
      </c>
      <c r="BA663" t="s"/>
      <c r="BB663" t="n">
        <v>27910</v>
      </c>
      <c r="BC663" t="n">
        <v>44.505156186244</v>
      </c>
      <c r="BD663" t="n">
        <v>44.505156186244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132</v>
      </c>
      <c r="D664" t="n">
        <v>2</v>
      </c>
      <c r="E664" t="s">
        <v>767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174</v>
      </c>
      <c r="L664" t="s">
        <v>77</v>
      </c>
      <c r="M664" t="s"/>
      <c r="N664" t="s">
        <v>775</v>
      </c>
      <c r="O664" t="s">
        <v>79</v>
      </c>
      <c r="P664" t="s">
        <v>767</v>
      </c>
      <c r="Q664" t="s"/>
      <c r="R664" t="s">
        <v>102</v>
      </c>
      <c r="S664" t="s">
        <v>274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HYPERLINK("https://hotel-media.eclerx.com/savepage/tk_1546856213236302_sr_362.html","info")</f>
        <v/>
      </c>
      <c r="AA664" t="n">
        <v>-2311993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29</v>
      </c>
      <c r="AQ664" t="s">
        <v>89</v>
      </c>
      <c r="AR664" t="s">
        <v>104</v>
      </c>
      <c r="AS664" t="s"/>
      <c r="AT664" t="s">
        <v>91</v>
      </c>
      <c r="AU664" t="s"/>
      <c r="AV664" t="s"/>
      <c r="AW664" t="s"/>
      <c r="AX664" t="s"/>
      <c r="AY664" t="n">
        <v>2311993</v>
      </c>
      <c r="AZ664" t="s">
        <v>769</v>
      </c>
      <c r="BA664" t="s"/>
      <c r="BB664" t="n">
        <v>27910</v>
      </c>
      <c r="BC664" t="n">
        <v>44.505156186244</v>
      </c>
      <c r="BD664" t="n">
        <v>44.505156186244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132</v>
      </c>
      <c r="D665" t="n">
        <v>2</v>
      </c>
      <c r="E665" t="s">
        <v>767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190</v>
      </c>
      <c r="L665" t="s">
        <v>77</v>
      </c>
      <c r="M665" t="s"/>
      <c r="N665" t="s">
        <v>776</v>
      </c>
      <c r="O665" t="s">
        <v>79</v>
      </c>
      <c r="P665" t="s">
        <v>767</v>
      </c>
      <c r="Q665" t="s"/>
      <c r="R665" t="s">
        <v>102</v>
      </c>
      <c r="S665" t="s">
        <v>593</v>
      </c>
      <c r="T665" t="s">
        <v>82</v>
      </c>
      <c r="U665" t="s">
        <v>83</v>
      </c>
      <c r="V665" t="s">
        <v>84</v>
      </c>
      <c r="W665" t="s">
        <v>146</v>
      </c>
      <c r="X665" t="s"/>
      <c r="Y665" t="s">
        <v>86</v>
      </c>
      <c r="Z665">
        <f>HYPERLINK("https://hotel-media.eclerx.com/savepage/tk_1546856213236302_sr_362.html","info")</f>
        <v/>
      </c>
      <c r="AA665" t="n">
        <v>-2311993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29</v>
      </c>
      <c r="AQ665" t="s">
        <v>89</v>
      </c>
      <c r="AR665" t="s">
        <v>104</v>
      </c>
      <c r="AS665" t="s"/>
      <c r="AT665" t="s">
        <v>91</v>
      </c>
      <c r="AU665" t="s"/>
      <c r="AV665" t="s"/>
      <c r="AW665" t="s"/>
      <c r="AX665" t="s"/>
      <c r="AY665" t="n">
        <v>2311993</v>
      </c>
      <c r="AZ665" t="s">
        <v>769</v>
      </c>
      <c r="BA665" t="s"/>
      <c r="BB665" t="n">
        <v>27910</v>
      </c>
      <c r="BC665" t="n">
        <v>44.505156186244</v>
      </c>
      <c r="BD665" t="n">
        <v>44.505156186244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132</v>
      </c>
      <c r="D666" t="n">
        <v>2</v>
      </c>
      <c r="E666" t="s">
        <v>767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193</v>
      </c>
      <c r="L666" t="s">
        <v>77</v>
      </c>
      <c r="M666" t="s"/>
      <c r="N666" t="s">
        <v>774</v>
      </c>
      <c r="O666" t="s">
        <v>79</v>
      </c>
      <c r="P666" t="s">
        <v>767</v>
      </c>
      <c r="Q666" t="s"/>
      <c r="R666" t="s">
        <v>102</v>
      </c>
      <c r="S666" t="s">
        <v>777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HYPERLINK("https://hotel-media.eclerx.com/savepage/tk_1546856213236302_sr_362.html","info")</f>
        <v/>
      </c>
      <c r="AA666" t="n">
        <v>-2311993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29</v>
      </c>
      <c r="AQ666" t="s">
        <v>89</v>
      </c>
      <c r="AR666" t="s">
        <v>140</v>
      </c>
      <c r="AS666" t="s"/>
      <c r="AT666" t="s">
        <v>91</v>
      </c>
      <c r="AU666" t="s"/>
      <c r="AV666" t="s"/>
      <c r="AW666" t="s"/>
      <c r="AX666" t="s"/>
      <c r="AY666" t="n">
        <v>2311993</v>
      </c>
      <c r="AZ666" t="s">
        <v>769</v>
      </c>
      <c r="BA666" t="s"/>
      <c r="BB666" t="n">
        <v>27910</v>
      </c>
      <c r="BC666" t="n">
        <v>44.505156186244</v>
      </c>
      <c r="BD666" t="n">
        <v>44.505156186244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132</v>
      </c>
      <c r="D667" t="n">
        <v>2</v>
      </c>
      <c r="E667" t="s">
        <v>767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210</v>
      </c>
      <c r="L667" t="s">
        <v>77</v>
      </c>
      <c r="M667" t="s"/>
      <c r="N667" t="s">
        <v>778</v>
      </c>
      <c r="O667" t="s">
        <v>79</v>
      </c>
      <c r="P667" t="s">
        <v>767</v>
      </c>
      <c r="Q667" t="s"/>
      <c r="R667" t="s">
        <v>102</v>
      </c>
      <c r="S667" t="s">
        <v>451</v>
      </c>
      <c r="T667" t="s">
        <v>82</v>
      </c>
      <c r="U667" t="s">
        <v>83</v>
      </c>
      <c r="V667" t="s">
        <v>84</v>
      </c>
      <c r="W667" t="s">
        <v>146</v>
      </c>
      <c r="X667" t="s"/>
      <c r="Y667" t="s">
        <v>86</v>
      </c>
      <c r="Z667">
        <f>HYPERLINK("https://hotel-media.eclerx.com/savepage/tk_1546856213236302_sr_362.html","info")</f>
        <v/>
      </c>
      <c r="AA667" t="n">
        <v>-2311993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29</v>
      </c>
      <c r="AQ667" t="s">
        <v>89</v>
      </c>
      <c r="AR667" t="s">
        <v>104</v>
      </c>
      <c r="AS667" t="s"/>
      <c r="AT667" t="s">
        <v>91</v>
      </c>
      <c r="AU667" t="s"/>
      <c r="AV667" t="s"/>
      <c r="AW667" t="s"/>
      <c r="AX667" t="s"/>
      <c r="AY667" t="n">
        <v>2311993</v>
      </c>
      <c r="AZ667" t="s">
        <v>769</v>
      </c>
      <c r="BA667" t="s"/>
      <c r="BB667" t="n">
        <v>27910</v>
      </c>
      <c r="BC667" t="n">
        <v>44.505156186244</v>
      </c>
      <c r="BD667" t="n">
        <v>44.505156186244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132</v>
      </c>
      <c r="D668" t="n">
        <v>2</v>
      </c>
      <c r="E668" t="s">
        <v>767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226</v>
      </c>
      <c r="L668" t="s">
        <v>77</v>
      </c>
      <c r="M668" t="s"/>
      <c r="N668" t="s">
        <v>779</v>
      </c>
      <c r="O668" t="s">
        <v>79</v>
      </c>
      <c r="P668" t="s">
        <v>767</v>
      </c>
      <c r="Q668" t="s"/>
      <c r="R668" t="s">
        <v>102</v>
      </c>
      <c r="S668" t="s">
        <v>754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HYPERLINK("https://hotel-media.eclerx.com/savepage/tk_1546856213236302_sr_362.html","info")</f>
        <v/>
      </c>
      <c r="AA668" t="n">
        <v>-2311993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29</v>
      </c>
      <c r="AQ668" t="s">
        <v>89</v>
      </c>
      <c r="AR668" t="s">
        <v>104</v>
      </c>
      <c r="AS668" t="s"/>
      <c r="AT668" t="s">
        <v>91</v>
      </c>
      <c r="AU668" t="s"/>
      <c r="AV668" t="s"/>
      <c r="AW668" t="s"/>
      <c r="AX668" t="s"/>
      <c r="AY668" t="n">
        <v>2311993</v>
      </c>
      <c r="AZ668" t="s">
        <v>769</v>
      </c>
      <c r="BA668" t="s"/>
      <c r="BB668" t="n">
        <v>27910</v>
      </c>
      <c r="BC668" t="n">
        <v>44.505156186244</v>
      </c>
      <c r="BD668" t="n">
        <v>44.505156186244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132</v>
      </c>
      <c r="D669" t="n">
        <v>2</v>
      </c>
      <c r="E669" t="s">
        <v>767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234</v>
      </c>
      <c r="L669" t="s">
        <v>77</v>
      </c>
      <c r="M669" t="s"/>
      <c r="N669" t="s">
        <v>780</v>
      </c>
      <c r="O669" t="s">
        <v>79</v>
      </c>
      <c r="P669" t="s">
        <v>767</v>
      </c>
      <c r="Q669" t="s"/>
      <c r="R669" t="s">
        <v>102</v>
      </c>
      <c r="S669" t="s">
        <v>264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HYPERLINK("https://hotel-media.eclerx.com/savepage/tk_1546856213236302_sr_362.html","info")</f>
        <v/>
      </c>
      <c r="AA669" t="n">
        <v>-2311993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29</v>
      </c>
      <c r="AQ669" t="s">
        <v>89</v>
      </c>
      <c r="AR669" t="s">
        <v>104</v>
      </c>
      <c r="AS669" t="s"/>
      <c r="AT669" t="s">
        <v>91</v>
      </c>
      <c r="AU669" t="s"/>
      <c r="AV669" t="s"/>
      <c r="AW669" t="s"/>
      <c r="AX669" t="s"/>
      <c r="AY669" t="n">
        <v>2311993</v>
      </c>
      <c r="AZ669" t="s">
        <v>769</v>
      </c>
      <c r="BA669" t="s"/>
      <c r="BB669" t="n">
        <v>27910</v>
      </c>
      <c r="BC669" t="n">
        <v>44.505156186244</v>
      </c>
      <c r="BD669" t="n">
        <v>44.505156186244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132</v>
      </c>
      <c r="D670" t="n">
        <v>2</v>
      </c>
      <c r="E670" t="s">
        <v>767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280</v>
      </c>
      <c r="L670" t="s">
        <v>77</v>
      </c>
      <c r="M670" t="s"/>
      <c r="N670" t="s">
        <v>781</v>
      </c>
      <c r="O670" t="s">
        <v>79</v>
      </c>
      <c r="P670" t="s">
        <v>767</v>
      </c>
      <c r="Q670" t="s"/>
      <c r="R670" t="s">
        <v>102</v>
      </c>
      <c r="S670" t="s">
        <v>595</v>
      </c>
      <c r="T670" t="s">
        <v>82</v>
      </c>
      <c r="U670" t="s">
        <v>83</v>
      </c>
      <c r="V670" t="s">
        <v>84</v>
      </c>
      <c r="W670" t="s">
        <v>146</v>
      </c>
      <c r="X670" t="s"/>
      <c r="Y670" t="s">
        <v>86</v>
      </c>
      <c r="Z670">
        <f>HYPERLINK("https://hotel-media.eclerx.com/savepage/tk_1546856213236302_sr_362.html","info")</f>
        <v/>
      </c>
      <c r="AA670" t="n">
        <v>-2311993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29</v>
      </c>
      <c r="AQ670" t="s">
        <v>89</v>
      </c>
      <c r="AR670" t="s">
        <v>104</v>
      </c>
      <c r="AS670" t="s"/>
      <c r="AT670" t="s">
        <v>91</v>
      </c>
      <c r="AU670" t="s"/>
      <c r="AV670" t="s"/>
      <c r="AW670" t="s"/>
      <c r="AX670" t="s"/>
      <c r="AY670" t="n">
        <v>2311993</v>
      </c>
      <c r="AZ670" t="s">
        <v>769</v>
      </c>
      <c r="BA670" t="s"/>
      <c r="BB670" t="n">
        <v>27910</v>
      </c>
      <c r="BC670" t="n">
        <v>44.505156186244</v>
      </c>
      <c r="BD670" t="n">
        <v>44.505156186244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132</v>
      </c>
      <c r="D671" t="n">
        <v>2</v>
      </c>
      <c r="E671" t="s">
        <v>767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304</v>
      </c>
      <c r="L671" t="s">
        <v>77</v>
      </c>
      <c r="M671" t="s"/>
      <c r="N671" t="s">
        <v>782</v>
      </c>
      <c r="O671" t="s">
        <v>79</v>
      </c>
      <c r="P671" t="s">
        <v>767</v>
      </c>
      <c r="Q671" t="s"/>
      <c r="R671" t="s">
        <v>102</v>
      </c>
      <c r="S671" t="s">
        <v>783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HYPERLINK("https://hotel-media.eclerx.com/savepage/tk_1546856213236302_sr_362.html","info")</f>
        <v/>
      </c>
      <c r="AA671" t="n">
        <v>-2311993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29</v>
      </c>
      <c r="AQ671" t="s">
        <v>89</v>
      </c>
      <c r="AR671" t="s">
        <v>104</v>
      </c>
      <c r="AS671" t="s"/>
      <c r="AT671" t="s">
        <v>91</v>
      </c>
      <c r="AU671" t="s"/>
      <c r="AV671" t="s"/>
      <c r="AW671" t="s"/>
      <c r="AX671" t="s"/>
      <c r="AY671" t="n">
        <v>2311993</v>
      </c>
      <c r="AZ671" t="s">
        <v>769</v>
      </c>
      <c r="BA671" t="s"/>
      <c r="BB671" t="n">
        <v>27910</v>
      </c>
      <c r="BC671" t="n">
        <v>44.505156186244</v>
      </c>
      <c r="BD671" t="n">
        <v>44.505156186244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132</v>
      </c>
      <c r="D672" t="n">
        <v>2</v>
      </c>
      <c r="E672" t="s">
        <v>767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320</v>
      </c>
      <c r="L672" t="s">
        <v>77</v>
      </c>
      <c r="M672" t="s"/>
      <c r="N672" t="s">
        <v>218</v>
      </c>
      <c r="O672" t="s">
        <v>79</v>
      </c>
      <c r="P672" t="s">
        <v>767</v>
      </c>
      <c r="Q672" t="s"/>
      <c r="R672" t="s">
        <v>102</v>
      </c>
      <c r="S672" t="s">
        <v>784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HYPERLINK("https://hotel-media.eclerx.com/savepage/tk_1546856213236302_sr_362.html","info")</f>
        <v/>
      </c>
      <c r="AA672" t="n">
        <v>-2311993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29</v>
      </c>
      <c r="AQ672" t="s">
        <v>89</v>
      </c>
      <c r="AR672" t="s">
        <v>90</v>
      </c>
      <c r="AS672" t="s"/>
      <c r="AT672" t="s">
        <v>91</v>
      </c>
      <c r="AU672" t="s"/>
      <c r="AV672" t="s"/>
      <c r="AW672" t="s"/>
      <c r="AX672" t="s"/>
      <c r="AY672" t="n">
        <v>2311993</v>
      </c>
      <c r="AZ672" t="s">
        <v>769</v>
      </c>
      <c r="BA672" t="s"/>
      <c r="BB672" t="n">
        <v>27910</v>
      </c>
      <c r="BC672" t="n">
        <v>44.505156186244</v>
      </c>
      <c r="BD672" t="n">
        <v>44.505156186244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785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101</v>
      </c>
      <c r="L673" t="s">
        <v>77</v>
      </c>
      <c r="M673" t="s"/>
      <c r="N673" t="s">
        <v>786</v>
      </c>
      <c r="O673" t="s">
        <v>79</v>
      </c>
      <c r="P673" t="s">
        <v>785</v>
      </c>
      <c r="Q673" t="s"/>
      <c r="R673" t="s">
        <v>80</v>
      </c>
      <c r="S673" t="s">
        <v>403</v>
      </c>
      <c r="T673" t="s">
        <v>82</v>
      </c>
      <c r="U673" t="s">
        <v>83</v>
      </c>
      <c r="V673" t="s">
        <v>84</v>
      </c>
      <c r="W673" t="s">
        <v>110</v>
      </c>
      <c r="X673" t="s"/>
      <c r="Y673" t="s">
        <v>86</v>
      </c>
      <c r="Z673">
        <f>HYPERLINK("https://hotel-media.eclerx.com/savepage/tk_15468564300970275_sr_364.html","info")</f>
        <v/>
      </c>
      <c r="AA673" t="n">
        <v>-10087314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109</v>
      </c>
      <c r="AQ673" t="s">
        <v>89</v>
      </c>
      <c r="AR673" t="s">
        <v>90</v>
      </c>
      <c r="AS673" t="s"/>
      <c r="AT673" t="s">
        <v>91</v>
      </c>
      <c r="AU673" t="s"/>
      <c r="AV673" t="s"/>
      <c r="AW673" t="s"/>
      <c r="AX673" t="s"/>
      <c r="AY673" t="n">
        <v>10087314</v>
      </c>
      <c r="AZ673" t="s">
        <v>787</v>
      </c>
      <c r="BA673" t="s"/>
      <c r="BB673" t="n">
        <v>9340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785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114</v>
      </c>
      <c r="L674" t="s">
        <v>77</v>
      </c>
      <c r="M674" t="s"/>
      <c r="N674" t="s">
        <v>786</v>
      </c>
      <c r="O674" t="s">
        <v>79</v>
      </c>
      <c r="P674" t="s">
        <v>785</v>
      </c>
      <c r="Q674" t="s"/>
      <c r="R674" t="s">
        <v>80</v>
      </c>
      <c r="S674" t="s">
        <v>313</v>
      </c>
      <c r="T674" t="s">
        <v>82</v>
      </c>
      <c r="U674" t="s">
        <v>83</v>
      </c>
      <c r="V674" t="s">
        <v>84</v>
      </c>
      <c r="W674" t="s">
        <v>115</v>
      </c>
      <c r="X674" t="s"/>
      <c r="Y674" t="s">
        <v>86</v>
      </c>
      <c r="Z674">
        <f>HYPERLINK("https://hotel-media.eclerx.com/savepage/tk_15468564300970275_sr_364.html","info")</f>
        <v/>
      </c>
      <c r="AA674" t="n">
        <v>-10087314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109</v>
      </c>
      <c r="AQ674" t="s">
        <v>89</v>
      </c>
      <c r="AR674" t="s">
        <v>90</v>
      </c>
      <c r="AS674" t="s"/>
      <c r="AT674" t="s">
        <v>91</v>
      </c>
      <c r="AU674" t="s"/>
      <c r="AV674" t="s"/>
      <c r="AW674" t="s"/>
      <c r="AX674" t="s"/>
      <c r="AY674" t="n">
        <v>10087314</v>
      </c>
      <c r="AZ674" t="s">
        <v>787</v>
      </c>
      <c r="BA674" t="s"/>
      <c r="BB674" t="n">
        <v>9340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785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125</v>
      </c>
      <c r="L675" t="s">
        <v>77</v>
      </c>
      <c r="M675" t="s"/>
      <c r="N675" t="s">
        <v>788</v>
      </c>
      <c r="O675" t="s">
        <v>79</v>
      </c>
      <c r="P675" t="s">
        <v>785</v>
      </c>
      <c r="Q675" t="s"/>
      <c r="R675" t="s">
        <v>80</v>
      </c>
      <c r="S675" t="s">
        <v>319</v>
      </c>
      <c r="T675" t="s">
        <v>82</v>
      </c>
      <c r="U675" t="s">
        <v>83</v>
      </c>
      <c r="V675" t="s">
        <v>84</v>
      </c>
      <c r="W675" t="s">
        <v>110</v>
      </c>
      <c r="X675" t="s"/>
      <c r="Y675" t="s">
        <v>86</v>
      </c>
      <c r="Z675">
        <f>HYPERLINK("https://hotel-media.eclerx.com/savepage/tk_15468564300970275_sr_364.html","info")</f>
        <v/>
      </c>
      <c r="AA675" t="n">
        <v>-10087314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109</v>
      </c>
      <c r="AQ675" t="s">
        <v>89</v>
      </c>
      <c r="AR675" t="s">
        <v>90</v>
      </c>
      <c r="AS675" t="s"/>
      <c r="AT675" t="s">
        <v>91</v>
      </c>
      <c r="AU675" t="s"/>
      <c r="AV675" t="s"/>
      <c r="AW675" t="s"/>
      <c r="AX675" t="s"/>
      <c r="AY675" t="n">
        <v>10087314</v>
      </c>
      <c r="AZ675" t="s">
        <v>787</v>
      </c>
      <c r="BA675" t="s"/>
      <c r="BB675" t="n">
        <v>9340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785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133</v>
      </c>
      <c r="L676" t="s">
        <v>77</v>
      </c>
      <c r="M676" t="s"/>
      <c r="N676" t="s">
        <v>789</v>
      </c>
      <c r="O676" t="s">
        <v>79</v>
      </c>
      <c r="P676" t="s">
        <v>785</v>
      </c>
      <c r="Q676" t="s"/>
      <c r="R676" t="s">
        <v>80</v>
      </c>
      <c r="S676" t="s">
        <v>186</v>
      </c>
      <c r="T676" t="s">
        <v>82</v>
      </c>
      <c r="U676" t="s">
        <v>83</v>
      </c>
      <c r="V676" t="s">
        <v>84</v>
      </c>
      <c r="W676" t="s">
        <v>110</v>
      </c>
      <c r="X676" t="s"/>
      <c r="Y676" t="s">
        <v>86</v>
      </c>
      <c r="Z676">
        <f>HYPERLINK("https://hotel-media.eclerx.com/savepage/tk_15468564300970275_sr_364.html","info")</f>
        <v/>
      </c>
      <c r="AA676" t="n">
        <v>-10087314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109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10087314</v>
      </c>
      <c r="AZ676" t="s">
        <v>787</v>
      </c>
      <c r="BA676" t="s"/>
      <c r="BB676" t="n">
        <v>9340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785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138</v>
      </c>
      <c r="L677" t="s">
        <v>77</v>
      </c>
      <c r="M677" t="s"/>
      <c r="N677" t="s">
        <v>788</v>
      </c>
      <c r="O677" t="s">
        <v>79</v>
      </c>
      <c r="P677" t="s">
        <v>785</v>
      </c>
      <c r="Q677" t="s"/>
      <c r="R677" t="s">
        <v>80</v>
      </c>
      <c r="S677" t="s">
        <v>329</v>
      </c>
      <c r="T677" t="s">
        <v>82</v>
      </c>
      <c r="U677" t="s">
        <v>83</v>
      </c>
      <c r="V677" t="s">
        <v>84</v>
      </c>
      <c r="W677" t="s">
        <v>115</v>
      </c>
      <c r="X677" t="s"/>
      <c r="Y677" t="s">
        <v>86</v>
      </c>
      <c r="Z677">
        <f>HYPERLINK("https://hotel-media.eclerx.com/savepage/tk_15468564300970275_sr_364.html","info")</f>
        <v/>
      </c>
      <c r="AA677" t="n">
        <v>-10087314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109</v>
      </c>
      <c r="AQ677" t="s">
        <v>89</v>
      </c>
      <c r="AR677" t="s">
        <v>90</v>
      </c>
      <c r="AS677" t="s"/>
      <c r="AT677" t="s">
        <v>91</v>
      </c>
      <c r="AU677" t="s"/>
      <c r="AV677" t="s"/>
      <c r="AW677" t="s"/>
      <c r="AX677" t="s"/>
      <c r="AY677" t="n">
        <v>10087314</v>
      </c>
      <c r="AZ677" t="s">
        <v>787</v>
      </c>
      <c r="BA677" t="s"/>
      <c r="BB677" t="n">
        <v>9340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785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146</v>
      </c>
      <c r="L678" t="s">
        <v>77</v>
      </c>
      <c r="M678" t="s"/>
      <c r="N678" t="s">
        <v>789</v>
      </c>
      <c r="O678" t="s">
        <v>79</v>
      </c>
      <c r="P678" t="s">
        <v>785</v>
      </c>
      <c r="Q678" t="s"/>
      <c r="R678" t="s">
        <v>80</v>
      </c>
      <c r="S678" t="s">
        <v>790</v>
      </c>
      <c r="T678" t="s">
        <v>82</v>
      </c>
      <c r="U678" t="s">
        <v>83</v>
      </c>
      <c r="V678" t="s">
        <v>84</v>
      </c>
      <c r="W678" t="s">
        <v>115</v>
      </c>
      <c r="X678" t="s"/>
      <c r="Y678" t="s">
        <v>86</v>
      </c>
      <c r="Z678">
        <f>HYPERLINK("https://hotel-media.eclerx.com/savepage/tk_15468564300970275_sr_364.html","info")</f>
        <v/>
      </c>
      <c r="AA678" t="n">
        <v>-10087314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109</v>
      </c>
      <c r="AQ678" t="s">
        <v>89</v>
      </c>
      <c r="AR678" t="s">
        <v>90</v>
      </c>
      <c r="AS678" t="s"/>
      <c r="AT678" t="s">
        <v>91</v>
      </c>
      <c r="AU678" t="s"/>
      <c r="AV678" t="s"/>
      <c r="AW678" t="s"/>
      <c r="AX678" t="s"/>
      <c r="AY678" t="n">
        <v>10087314</v>
      </c>
      <c r="AZ678" t="s">
        <v>787</v>
      </c>
      <c r="BA678" t="s"/>
      <c r="BB678" t="n">
        <v>9340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132</v>
      </c>
      <c r="D679" t="n">
        <v>2</v>
      </c>
      <c r="E679" t="s">
        <v>616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79</v>
      </c>
      <c r="L679" t="s">
        <v>77</v>
      </c>
      <c r="M679" t="s"/>
      <c r="N679" t="s">
        <v>617</v>
      </c>
      <c r="O679" t="s">
        <v>79</v>
      </c>
      <c r="P679" t="s">
        <v>616</v>
      </c>
      <c r="Q679" t="s"/>
      <c r="R679" t="s">
        <v>102</v>
      </c>
      <c r="S679" t="s">
        <v>618</v>
      </c>
      <c r="T679" t="s">
        <v>82</v>
      </c>
      <c r="U679" t="s">
        <v>83</v>
      </c>
      <c r="V679" t="s">
        <v>84</v>
      </c>
      <c r="W679" t="s">
        <v>146</v>
      </c>
      <c r="X679" t="s"/>
      <c r="Y679" t="s">
        <v>86</v>
      </c>
      <c r="Z679">
        <f>HYPERLINK("https://hotel-media.eclerx.com/savepage/tk_15468563586388075_sr_362.html","info")</f>
        <v/>
      </c>
      <c r="AA679" t="n">
        <v>-3721228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102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3721228</v>
      </c>
      <c r="AZ679" t="s">
        <v>619</v>
      </c>
      <c r="BA679" t="s"/>
      <c r="BB679" t="n">
        <v>94902</v>
      </c>
      <c r="BC679" t="n">
        <v>44.420218</v>
      </c>
      <c r="BD679" t="n">
        <v>44.420218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132</v>
      </c>
      <c r="D680" t="n">
        <v>2</v>
      </c>
      <c r="E680" t="s">
        <v>616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106</v>
      </c>
      <c r="L680" t="s">
        <v>77</v>
      </c>
      <c r="M680" t="s"/>
      <c r="N680" t="s">
        <v>620</v>
      </c>
      <c r="O680" t="s">
        <v>79</v>
      </c>
      <c r="P680" t="s">
        <v>616</v>
      </c>
      <c r="Q680" t="s"/>
      <c r="R680" t="s">
        <v>102</v>
      </c>
      <c r="S680" t="s">
        <v>256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HYPERLINK("https://hotel-media.eclerx.com/savepage/tk_15468563586388075_sr_362.html","info")</f>
        <v/>
      </c>
      <c r="AA680" t="n">
        <v>-3721228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102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3721228</v>
      </c>
      <c r="AZ680" t="s">
        <v>619</v>
      </c>
      <c r="BA680" t="s"/>
      <c r="BB680" t="n">
        <v>94902</v>
      </c>
      <c r="BC680" t="n">
        <v>44.420218</v>
      </c>
      <c r="BD680" t="n">
        <v>44.420218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132</v>
      </c>
      <c r="D681" t="n">
        <v>2</v>
      </c>
      <c r="E681" t="s">
        <v>616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132</v>
      </c>
      <c r="L681" t="s">
        <v>77</v>
      </c>
      <c r="M681" t="s"/>
      <c r="N681" t="s">
        <v>621</v>
      </c>
      <c r="O681" t="s">
        <v>79</v>
      </c>
      <c r="P681" t="s">
        <v>616</v>
      </c>
      <c r="Q681" t="s"/>
      <c r="R681" t="s">
        <v>102</v>
      </c>
      <c r="S681" t="s">
        <v>395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HYPERLINK("https://hotel-media.eclerx.com/savepage/tk_15468563586388075_sr_362.html","info")</f>
        <v/>
      </c>
      <c r="AA681" t="n">
        <v>-3721228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102</v>
      </c>
      <c r="AQ681" t="s">
        <v>89</v>
      </c>
      <c r="AR681" t="s">
        <v>90</v>
      </c>
      <c r="AS681" t="s"/>
      <c r="AT681" t="s">
        <v>91</v>
      </c>
      <c r="AU681" t="s"/>
      <c r="AV681" t="s"/>
      <c r="AW681" t="s"/>
      <c r="AX681" t="s"/>
      <c r="AY681" t="n">
        <v>3721228</v>
      </c>
      <c r="AZ681" t="s">
        <v>619</v>
      </c>
      <c r="BA681" t="s"/>
      <c r="BB681" t="n">
        <v>94902</v>
      </c>
      <c r="BC681" t="n">
        <v>44.420218</v>
      </c>
      <c r="BD681" t="n">
        <v>44.420218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132</v>
      </c>
      <c r="D682" t="n">
        <v>2</v>
      </c>
      <c r="E682" t="s">
        <v>616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611</v>
      </c>
      <c r="L682" t="s">
        <v>77</v>
      </c>
      <c r="M682" t="s"/>
      <c r="N682" t="s">
        <v>620</v>
      </c>
      <c r="O682" t="s">
        <v>79</v>
      </c>
      <c r="P682" t="s">
        <v>616</v>
      </c>
      <c r="Q682" t="s"/>
      <c r="R682" t="s">
        <v>102</v>
      </c>
      <c r="S682" t="s">
        <v>622</v>
      </c>
      <c r="T682" t="s">
        <v>82</v>
      </c>
      <c r="U682" t="s">
        <v>83</v>
      </c>
      <c r="V682" t="s">
        <v>84</v>
      </c>
      <c r="W682" t="s">
        <v>146</v>
      </c>
      <c r="X682" t="s"/>
      <c r="Y682" t="s">
        <v>86</v>
      </c>
      <c r="Z682">
        <f>HYPERLINK("https://hotel-media.eclerx.com/savepage/tk_15468563586388075_sr_362.html","info")</f>
        <v/>
      </c>
      <c r="AA682" t="n">
        <v>-3721228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102</v>
      </c>
      <c r="AQ682" t="s">
        <v>89</v>
      </c>
      <c r="AR682" t="s">
        <v>90</v>
      </c>
      <c r="AS682" t="s"/>
      <c r="AT682" t="s">
        <v>91</v>
      </c>
      <c r="AU682" t="s"/>
      <c r="AV682" t="s"/>
      <c r="AW682" t="s"/>
      <c r="AX682" t="s"/>
      <c r="AY682" t="n">
        <v>3721228</v>
      </c>
      <c r="AZ682" t="s">
        <v>619</v>
      </c>
      <c r="BA682" t="s"/>
      <c r="BB682" t="n">
        <v>94902</v>
      </c>
      <c r="BC682" t="n">
        <v>44.420218</v>
      </c>
      <c r="BD682" t="n">
        <v>44.420218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132</v>
      </c>
      <c r="D683" t="n">
        <v>2</v>
      </c>
      <c r="E683" t="s">
        <v>616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611</v>
      </c>
      <c r="L683" t="s">
        <v>77</v>
      </c>
      <c r="M683" t="s"/>
      <c r="N683" t="s">
        <v>621</v>
      </c>
      <c r="O683" t="s">
        <v>79</v>
      </c>
      <c r="P683" t="s">
        <v>616</v>
      </c>
      <c r="Q683" t="s"/>
      <c r="R683" t="s">
        <v>102</v>
      </c>
      <c r="S683" t="s">
        <v>622</v>
      </c>
      <c r="T683" t="s">
        <v>82</v>
      </c>
      <c r="U683" t="s">
        <v>83</v>
      </c>
      <c r="V683" t="s">
        <v>84</v>
      </c>
      <c r="W683" t="s">
        <v>146</v>
      </c>
      <c r="X683" t="s"/>
      <c r="Y683" t="s">
        <v>86</v>
      </c>
      <c r="Z683">
        <f>HYPERLINK("https://hotel-media.eclerx.com/savepage/tk_15468563586388075_sr_362.html","info")</f>
        <v/>
      </c>
      <c r="AA683" t="n">
        <v>-3721228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102</v>
      </c>
      <c r="AQ683" t="s">
        <v>89</v>
      </c>
      <c r="AR683" t="s">
        <v>90</v>
      </c>
      <c r="AS683" t="s"/>
      <c r="AT683" t="s">
        <v>91</v>
      </c>
      <c r="AU683" t="s"/>
      <c r="AV683" t="s"/>
      <c r="AW683" t="s"/>
      <c r="AX683" t="s"/>
      <c r="AY683" t="n">
        <v>3721228</v>
      </c>
      <c r="AZ683" t="s">
        <v>619</v>
      </c>
      <c r="BA683" t="s"/>
      <c r="BB683" t="n">
        <v>94902</v>
      </c>
      <c r="BC683" t="n">
        <v>44.420218</v>
      </c>
      <c r="BD683" t="n">
        <v>44.420218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132</v>
      </c>
      <c r="D684" t="n">
        <v>2</v>
      </c>
      <c r="E684" t="s">
        <v>616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611</v>
      </c>
      <c r="L684" t="s">
        <v>77</v>
      </c>
      <c r="M684" t="s"/>
      <c r="N684" t="s">
        <v>617</v>
      </c>
      <c r="O684" t="s">
        <v>79</v>
      </c>
      <c r="P684" t="s">
        <v>616</v>
      </c>
      <c r="Q684" t="s"/>
      <c r="R684" t="s">
        <v>102</v>
      </c>
      <c r="S684" t="s">
        <v>622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HYPERLINK("https://hotel-media.eclerx.com/savepage/tk_15468563586388075_sr_362.html","info")</f>
        <v/>
      </c>
      <c r="AA684" t="n">
        <v>-3721228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102</v>
      </c>
      <c r="AQ684" t="s">
        <v>89</v>
      </c>
      <c r="AR684" t="s">
        <v>90</v>
      </c>
      <c r="AS684" t="s"/>
      <c r="AT684" t="s">
        <v>91</v>
      </c>
      <c r="AU684" t="s"/>
      <c r="AV684" t="s"/>
      <c r="AW684" t="s"/>
      <c r="AX684" t="s"/>
      <c r="AY684" t="n">
        <v>3721228</v>
      </c>
      <c r="AZ684" t="s">
        <v>619</v>
      </c>
      <c r="BA684" t="s"/>
      <c r="BB684" t="n">
        <v>94902</v>
      </c>
      <c r="BC684" t="n">
        <v>44.420218</v>
      </c>
      <c r="BD684" t="n">
        <v>44.420218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132</v>
      </c>
      <c r="D685" t="n">
        <v>2</v>
      </c>
      <c r="E685" t="s">
        <v>672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73</v>
      </c>
      <c r="L685" t="s">
        <v>77</v>
      </c>
      <c r="M685" t="s"/>
      <c r="N685" t="s">
        <v>178</v>
      </c>
      <c r="O685" t="s">
        <v>79</v>
      </c>
      <c r="P685" t="s">
        <v>672</v>
      </c>
      <c r="Q685" t="s"/>
      <c r="R685" t="s">
        <v>102</v>
      </c>
      <c r="S685" t="s">
        <v>556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HYPERLINK("https://hotel-media.eclerx.com/savepage/tk_15468563014504755_sr_362.html","info")</f>
        <v/>
      </c>
      <c r="AA685" t="n">
        <v>-6246059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>
        <v>90</v>
      </c>
      <c r="AS685" t="s"/>
      <c r="AT685" t="s">
        <v>91</v>
      </c>
      <c r="AU685" t="s"/>
      <c r="AV685" t="s"/>
      <c r="AW685" t="s"/>
      <c r="AX685" t="s"/>
      <c r="AY685" t="n">
        <v>6246059</v>
      </c>
      <c r="AZ685" t="s">
        <v>673</v>
      </c>
      <c r="BA685" t="s"/>
      <c r="BB685" t="n">
        <v>7010</v>
      </c>
      <c r="BC685" t="n">
        <v>44.0618088</v>
      </c>
      <c r="BD685" t="n">
        <v>44.0618088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791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494</v>
      </c>
      <c r="L686" t="s">
        <v>77</v>
      </c>
      <c r="M686" t="s"/>
      <c r="N686" t="s">
        <v>792</v>
      </c>
      <c r="O686" t="s">
        <v>79</v>
      </c>
      <c r="P686" t="s">
        <v>791</v>
      </c>
      <c r="Q686" t="s"/>
      <c r="R686" t="s">
        <v>102</v>
      </c>
      <c r="S686" t="s">
        <v>793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HYPERLINK("https://hotel-media.eclerx.com/savepage/tk_15468565032178495_sr_364.html","info")</f>
        <v/>
      </c>
      <c r="AA686" t="n">
        <v>-6666913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146</v>
      </c>
      <c r="AQ686" t="s">
        <v>89</v>
      </c>
      <c r="AR686" t="s">
        <v>90</v>
      </c>
      <c r="AS686" t="s"/>
      <c r="AT686" t="s">
        <v>91</v>
      </c>
      <c r="AU686" t="s"/>
      <c r="AV686" t="s"/>
      <c r="AW686" t="s"/>
      <c r="AX686" t="s"/>
      <c r="AY686" t="n">
        <v>6666913</v>
      </c>
      <c r="AZ686" t="s">
        <v>794</v>
      </c>
      <c r="BA686" t="s"/>
      <c r="BB686" t="n">
        <v>64828</v>
      </c>
      <c r="BC686" t="n">
        <v>43.858853774862</v>
      </c>
      <c r="BD686" t="n">
        <v>43.858853774862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791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494</v>
      </c>
      <c r="L687" t="s">
        <v>77</v>
      </c>
      <c r="M687" t="s"/>
      <c r="N687" t="s">
        <v>795</v>
      </c>
      <c r="O687" t="s">
        <v>79</v>
      </c>
      <c r="P687" t="s">
        <v>791</v>
      </c>
      <c r="Q687" t="s"/>
      <c r="R687" t="s">
        <v>102</v>
      </c>
      <c r="S687" t="s">
        <v>793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HYPERLINK("https://hotel-media.eclerx.com/savepage/tk_15468565032178495_sr_364.html","info")</f>
        <v/>
      </c>
      <c r="AA687" t="n">
        <v>-6666913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146</v>
      </c>
      <c r="AQ687" t="s">
        <v>89</v>
      </c>
      <c r="AR687" t="s">
        <v>90</v>
      </c>
      <c r="AS687" t="s"/>
      <c r="AT687" t="s">
        <v>91</v>
      </c>
      <c r="AU687" t="s"/>
      <c r="AV687" t="s"/>
      <c r="AW687" t="s"/>
      <c r="AX687" t="s"/>
      <c r="AY687" t="n">
        <v>6666913</v>
      </c>
      <c r="AZ687" t="s">
        <v>794</v>
      </c>
      <c r="BA687" t="s"/>
      <c r="BB687" t="n">
        <v>64828</v>
      </c>
      <c r="BC687" t="n">
        <v>43.858853774862</v>
      </c>
      <c r="BD687" t="n">
        <v>43.858853774862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791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494</v>
      </c>
      <c r="L688" t="s">
        <v>77</v>
      </c>
      <c r="M688" t="s"/>
      <c r="N688" t="s">
        <v>796</v>
      </c>
      <c r="O688" t="s">
        <v>79</v>
      </c>
      <c r="P688" t="s">
        <v>791</v>
      </c>
      <c r="Q688" t="s"/>
      <c r="R688" t="s">
        <v>102</v>
      </c>
      <c r="S688" t="s">
        <v>793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HYPERLINK("https://hotel-media.eclerx.com/savepage/tk_15468565032178495_sr_364.html","info")</f>
        <v/>
      </c>
      <c r="AA688" t="n">
        <v>-6666913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146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6666913</v>
      </c>
      <c r="AZ688" t="s">
        <v>794</v>
      </c>
      <c r="BA688" t="s"/>
      <c r="BB688" t="n">
        <v>64828</v>
      </c>
      <c r="BC688" t="n">
        <v>43.858853774862</v>
      </c>
      <c r="BD688" t="n">
        <v>43.858853774862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132</v>
      </c>
      <c r="D689" t="n">
        <v>2</v>
      </c>
      <c r="E689" t="s">
        <v>797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219</v>
      </c>
      <c r="L689" t="s">
        <v>77</v>
      </c>
      <c r="M689" t="s"/>
      <c r="N689" t="s">
        <v>798</v>
      </c>
      <c r="O689" t="s">
        <v>79</v>
      </c>
      <c r="P689" t="s">
        <v>797</v>
      </c>
      <c r="Q689" t="s"/>
      <c r="R689" t="s">
        <v>102</v>
      </c>
      <c r="S689" t="s">
        <v>799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HYPERLINK("https://hotel-media.eclerx.com/savepage/tk_15468561768718505_sr_362.html","info")</f>
        <v/>
      </c>
      <c r="AA689" t="n">
        <v>-2442853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11</v>
      </c>
      <c r="AQ689" t="s">
        <v>89</v>
      </c>
      <c r="AR689" t="s">
        <v>90</v>
      </c>
      <c r="AS689" t="s"/>
      <c r="AT689" t="s">
        <v>91</v>
      </c>
      <c r="AU689" t="s"/>
      <c r="AV689" t="s"/>
      <c r="AW689" t="s"/>
      <c r="AX689" t="s"/>
      <c r="AY689" t="n">
        <v>2442853</v>
      </c>
      <c r="AZ689" t="s">
        <v>800</v>
      </c>
      <c r="BA689" t="s"/>
      <c r="BB689" t="n">
        <v>74017</v>
      </c>
      <c r="BC689" t="n">
        <v>44.492684542635</v>
      </c>
      <c r="BD689" t="n">
        <v>44.492684542635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132</v>
      </c>
      <c r="D690" t="n">
        <v>2</v>
      </c>
      <c r="E690" t="s">
        <v>540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237</v>
      </c>
      <c r="L690" t="s">
        <v>77</v>
      </c>
      <c r="M690" t="s"/>
      <c r="N690" t="s">
        <v>124</v>
      </c>
      <c r="O690" t="s">
        <v>79</v>
      </c>
      <c r="P690" t="s">
        <v>540</v>
      </c>
      <c r="Q690" t="s"/>
      <c r="R690" t="s">
        <v>102</v>
      </c>
      <c r="S690" t="s">
        <v>440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HYPERLINK("https://hotel-media.eclerx.com/savepage/tk_15468561986175132_sr_362.html","info")</f>
        <v/>
      </c>
      <c r="AA690" t="n">
        <v>-2318631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22</v>
      </c>
      <c r="AQ690" t="s">
        <v>89</v>
      </c>
      <c r="AR690" t="s">
        <v>90</v>
      </c>
      <c r="AS690" t="s"/>
      <c r="AT690" t="s">
        <v>91</v>
      </c>
      <c r="AU690" t="s"/>
      <c r="AV690" t="s"/>
      <c r="AW690" t="s"/>
      <c r="AX690" t="s"/>
      <c r="AY690" t="n">
        <v>2318631</v>
      </c>
      <c r="AZ690" t="s">
        <v>541</v>
      </c>
      <c r="BA690" t="s"/>
      <c r="BB690" t="n">
        <v>34226</v>
      </c>
      <c r="BC690" t="n">
        <v>44.501089181581</v>
      </c>
      <c r="BD690" t="n">
        <v>44.501089181581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132</v>
      </c>
      <c r="D691" t="n">
        <v>2</v>
      </c>
      <c r="E691" t="s">
        <v>540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237</v>
      </c>
      <c r="L691" t="s">
        <v>77</v>
      </c>
      <c r="M691" t="s"/>
      <c r="N691" t="s">
        <v>342</v>
      </c>
      <c r="O691" t="s">
        <v>79</v>
      </c>
      <c r="P691" t="s">
        <v>540</v>
      </c>
      <c r="Q691" t="s"/>
      <c r="R691" t="s">
        <v>102</v>
      </c>
      <c r="S691" t="s">
        <v>440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HYPERLINK("https://hotel-media.eclerx.com/savepage/tk_15468561986175132_sr_362.html","info")</f>
        <v/>
      </c>
      <c r="AA691" t="n">
        <v>-2318631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22</v>
      </c>
      <c r="AQ691" t="s">
        <v>89</v>
      </c>
      <c r="AR691" t="s">
        <v>90</v>
      </c>
      <c r="AS691" t="s"/>
      <c r="AT691" t="s">
        <v>91</v>
      </c>
      <c r="AU691" t="s"/>
      <c r="AV691" t="s"/>
      <c r="AW691" t="s"/>
      <c r="AX691" t="s"/>
      <c r="AY691" t="n">
        <v>2318631</v>
      </c>
      <c r="AZ691" t="s">
        <v>541</v>
      </c>
      <c r="BA691" t="s"/>
      <c r="BB691" t="n">
        <v>34226</v>
      </c>
      <c r="BC691" t="n">
        <v>44.501089181581</v>
      </c>
      <c r="BD691" t="n">
        <v>44.501089181581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132</v>
      </c>
      <c r="D692" t="n">
        <v>2</v>
      </c>
      <c r="E692" t="s">
        <v>540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246</v>
      </c>
      <c r="L692" t="s">
        <v>77</v>
      </c>
      <c r="M692" t="s"/>
      <c r="N692" t="s">
        <v>148</v>
      </c>
      <c r="O692" t="s">
        <v>79</v>
      </c>
      <c r="P692" t="s">
        <v>540</v>
      </c>
      <c r="Q692" t="s"/>
      <c r="R692" t="s">
        <v>102</v>
      </c>
      <c r="S692" t="s">
        <v>801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HYPERLINK("https://hotel-media.eclerx.com/savepage/tk_15468561986175132_sr_362.html","info")</f>
        <v/>
      </c>
      <c r="AA692" t="n">
        <v>-2318631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22</v>
      </c>
      <c r="AQ692" t="s">
        <v>89</v>
      </c>
      <c r="AR692" t="s">
        <v>140</v>
      </c>
      <c r="AS692" t="s"/>
      <c r="AT692" t="s">
        <v>91</v>
      </c>
      <c r="AU692" t="s"/>
      <c r="AV692" t="s"/>
      <c r="AW692" t="s"/>
      <c r="AX692" t="s"/>
      <c r="AY692" t="n">
        <v>2318631</v>
      </c>
      <c r="AZ692" t="s">
        <v>541</v>
      </c>
      <c r="BA692" t="s"/>
      <c r="BB692" t="n">
        <v>34226</v>
      </c>
      <c r="BC692" t="n">
        <v>44.501089181581</v>
      </c>
      <c r="BD692" t="n">
        <v>44.501089181581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802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353</v>
      </c>
      <c r="L693" t="s">
        <v>77</v>
      </c>
      <c r="M693" t="s"/>
      <c r="N693" t="s">
        <v>250</v>
      </c>
      <c r="O693" t="s">
        <v>79</v>
      </c>
      <c r="P693" t="s">
        <v>802</v>
      </c>
      <c r="Q693" t="s"/>
      <c r="R693" t="s">
        <v>267</v>
      </c>
      <c r="S693" t="s">
        <v>803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HYPERLINK("https://hotel-media.eclerx.com/savepage/tk_15468561861462948_sr_364.html","info")</f>
        <v/>
      </c>
      <c r="AA693" t="n">
        <v>-2311891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10</v>
      </c>
      <c r="AQ693" t="s">
        <v>89</v>
      </c>
      <c r="AR693" t="s">
        <v>90</v>
      </c>
      <c r="AS693" t="s"/>
      <c r="AT693" t="s">
        <v>91</v>
      </c>
      <c r="AU693" t="s"/>
      <c r="AV693" t="s"/>
      <c r="AW693" t="s"/>
      <c r="AX693" t="s"/>
      <c r="AY693" t="n">
        <v>2311891</v>
      </c>
      <c r="AZ693" t="s">
        <v>804</v>
      </c>
      <c r="BA693" t="s"/>
      <c r="BB693" t="n">
        <v>27911</v>
      </c>
      <c r="BC693" t="n">
        <v>44.496000243724</v>
      </c>
      <c r="BD693" t="n">
        <v>44.496000243724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802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354</v>
      </c>
      <c r="L694" t="s">
        <v>77</v>
      </c>
      <c r="M694" t="s"/>
      <c r="N694" t="s">
        <v>250</v>
      </c>
      <c r="O694" t="s">
        <v>79</v>
      </c>
      <c r="P694" t="s">
        <v>802</v>
      </c>
      <c r="Q694" t="s"/>
      <c r="R694" t="s">
        <v>267</v>
      </c>
      <c r="S694" t="s">
        <v>805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HYPERLINK("https://hotel-media.eclerx.com/savepage/tk_15468561861462948_sr_364.html","info")</f>
        <v/>
      </c>
      <c r="AA694" t="n">
        <v>-2311891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10</v>
      </c>
      <c r="AQ694" t="s">
        <v>89</v>
      </c>
      <c r="AR694" t="s">
        <v>211</v>
      </c>
      <c r="AS694" t="s"/>
      <c r="AT694" t="s">
        <v>91</v>
      </c>
      <c r="AU694" t="s"/>
      <c r="AV694" t="s"/>
      <c r="AW694" t="s"/>
      <c r="AX694" t="s"/>
      <c r="AY694" t="n">
        <v>2311891</v>
      </c>
      <c r="AZ694" t="s">
        <v>804</v>
      </c>
      <c r="BA694" t="s"/>
      <c r="BB694" t="n">
        <v>27911</v>
      </c>
      <c r="BC694" t="n">
        <v>44.496000243724</v>
      </c>
      <c r="BD694" t="n">
        <v>44.496000243724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802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370</v>
      </c>
      <c r="L695" t="s">
        <v>77</v>
      </c>
      <c r="M695" t="s"/>
      <c r="N695" t="s">
        <v>806</v>
      </c>
      <c r="O695" t="s">
        <v>79</v>
      </c>
      <c r="P695" t="s">
        <v>802</v>
      </c>
      <c r="Q695" t="s"/>
      <c r="R695" t="s">
        <v>267</v>
      </c>
      <c r="S695" t="s">
        <v>807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HYPERLINK("https://hotel-media.eclerx.com/savepage/tk_15468561861462948_sr_364.html","info")</f>
        <v/>
      </c>
      <c r="AA695" t="n">
        <v>-2311891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10</v>
      </c>
      <c r="AQ695" t="s">
        <v>89</v>
      </c>
      <c r="AR695" t="s">
        <v>90</v>
      </c>
      <c r="AS695" t="s"/>
      <c r="AT695" t="s">
        <v>91</v>
      </c>
      <c r="AU695" t="s"/>
      <c r="AV695" t="s"/>
      <c r="AW695" t="s"/>
      <c r="AX695" t="s"/>
      <c r="AY695" t="n">
        <v>2311891</v>
      </c>
      <c r="AZ695" t="s">
        <v>804</v>
      </c>
      <c r="BA695" t="s"/>
      <c r="BB695" t="n">
        <v>27911</v>
      </c>
      <c r="BC695" t="n">
        <v>44.496000243724</v>
      </c>
      <c r="BD695" t="n">
        <v>44.496000243724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802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371</v>
      </c>
      <c r="L696" t="s">
        <v>77</v>
      </c>
      <c r="M696" t="s"/>
      <c r="N696" t="s">
        <v>806</v>
      </c>
      <c r="O696" t="s">
        <v>79</v>
      </c>
      <c r="P696" t="s">
        <v>802</v>
      </c>
      <c r="Q696" t="s"/>
      <c r="R696" t="s">
        <v>267</v>
      </c>
      <c r="S696" t="s">
        <v>808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HYPERLINK("https://hotel-media.eclerx.com/savepage/tk_15468561861462948_sr_364.html","info")</f>
        <v/>
      </c>
      <c r="AA696" t="n">
        <v>-2311891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10</v>
      </c>
      <c r="AQ696" t="s">
        <v>89</v>
      </c>
      <c r="AR696" t="s">
        <v>211</v>
      </c>
      <c r="AS696" t="s"/>
      <c r="AT696" t="s">
        <v>91</v>
      </c>
      <c r="AU696" t="s"/>
      <c r="AV696" t="s"/>
      <c r="AW696" t="s"/>
      <c r="AX696" t="s"/>
      <c r="AY696" t="n">
        <v>2311891</v>
      </c>
      <c r="AZ696" t="s">
        <v>804</v>
      </c>
      <c r="BA696" t="s"/>
      <c r="BB696" t="n">
        <v>27911</v>
      </c>
      <c r="BC696" t="n">
        <v>44.496000243724</v>
      </c>
      <c r="BD696" t="n">
        <v>44.496000243724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132</v>
      </c>
      <c r="D697" t="n">
        <v>2</v>
      </c>
      <c r="E697" t="s">
        <v>809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62</v>
      </c>
      <c r="L697" t="s">
        <v>77</v>
      </c>
      <c r="M697" t="s"/>
      <c r="N697" t="s">
        <v>182</v>
      </c>
      <c r="O697" t="s">
        <v>79</v>
      </c>
      <c r="P697" t="s">
        <v>809</v>
      </c>
      <c r="Q697" t="s"/>
      <c r="R697" t="s">
        <v>80</v>
      </c>
      <c r="S697" t="s">
        <v>391</v>
      </c>
      <c r="T697" t="s">
        <v>82</v>
      </c>
      <c r="U697" t="s">
        <v>83</v>
      </c>
      <c r="V697" t="s">
        <v>84</v>
      </c>
      <c r="W697" t="s">
        <v>146</v>
      </c>
      <c r="X697" t="s"/>
      <c r="Y697" t="s">
        <v>86</v>
      </c>
      <c r="Z697">
        <f>HYPERLINK("https://hotel-media.eclerx.com/savepage/tk_15468562995059812_sr_362.html","info")</f>
        <v/>
      </c>
      <c r="AA697" t="n">
        <v>-2558964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72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2558964</v>
      </c>
      <c r="AZ697" t="s">
        <v>810</v>
      </c>
      <c r="BA697" t="s"/>
      <c r="BB697" t="n">
        <v>87413</v>
      </c>
      <c r="BC697" t="n">
        <v>44.533102</v>
      </c>
      <c r="BD697" t="n">
        <v>44.533102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132</v>
      </c>
      <c r="D698" t="n">
        <v>2</v>
      </c>
      <c r="E698" t="s">
        <v>809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65</v>
      </c>
      <c r="L698" t="s">
        <v>77</v>
      </c>
      <c r="M698" t="s"/>
      <c r="N698" t="s">
        <v>138</v>
      </c>
      <c r="O698" t="s">
        <v>79</v>
      </c>
      <c r="P698" t="s">
        <v>809</v>
      </c>
      <c r="Q698" t="s"/>
      <c r="R698" t="s">
        <v>80</v>
      </c>
      <c r="S698" t="s">
        <v>578</v>
      </c>
      <c r="T698" t="s">
        <v>82</v>
      </c>
      <c r="U698" t="s">
        <v>83</v>
      </c>
      <c r="V698" t="s">
        <v>84</v>
      </c>
      <c r="W698" t="s">
        <v>146</v>
      </c>
      <c r="X698" t="s"/>
      <c r="Y698" t="s">
        <v>86</v>
      </c>
      <c r="Z698">
        <f>HYPERLINK("https://hotel-media.eclerx.com/savepage/tk_15468562995059812_sr_362.html","info")</f>
        <v/>
      </c>
      <c r="AA698" t="n">
        <v>-2558964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72</v>
      </c>
      <c r="AQ698" t="s">
        <v>89</v>
      </c>
      <c r="AR698" t="s">
        <v>140</v>
      </c>
      <c r="AS698" t="s"/>
      <c r="AT698" t="s">
        <v>91</v>
      </c>
      <c r="AU698" t="s"/>
      <c r="AV698" t="s"/>
      <c r="AW698" t="s"/>
      <c r="AX698" t="s"/>
      <c r="AY698" t="n">
        <v>2558964</v>
      </c>
      <c r="AZ698" t="s">
        <v>810</v>
      </c>
      <c r="BA698" t="s"/>
      <c r="BB698" t="n">
        <v>87413</v>
      </c>
      <c r="BC698" t="n">
        <v>44.533102</v>
      </c>
      <c r="BD698" t="n">
        <v>44.533102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132</v>
      </c>
      <c r="D699" t="n">
        <v>2</v>
      </c>
      <c r="E699" t="s">
        <v>809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78</v>
      </c>
      <c r="L699" t="s">
        <v>77</v>
      </c>
      <c r="M699" t="s"/>
      <c r="N699" t="s">
        <v>811</v>
      </c>
      <c r="O699" t="s">
        <v>79</v>
      </c>
      <c r="P699" t="s">
        <v>809</v>
      </c>
      <c r="Q699" t="s"/>
      <c r="R699" t="s">
        <v>80</v>
      </c>
      <c r="S699" t="s">
        <v>355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HYPERLINK("https://hotel-media.eclerx.com/savepage/tk_15468562995059812_sr_362.html","info")</f>
        <v/>
      </c>
      <c r="AA699" t="n">
        <v>-2558964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>
        <v>90</v>
      </c>
      <c r="AS699" t="s"/>
      <c r="AT699" t="s">
        <v>91</v>
      </c>
      <c r="AU699" t="s"/>
      <c r="AV699" t="s"/>
      <c r="AW699" t="s"/>
      <c r="AX699" t="s"/>
      <c r="AY699" t="n">
        <v>2558964</v>
      </c>
      <c r="AZ699" t="s">
        <v>810</v>
      </c>
      <c r="BA699" t="s"/>
      <c r="BB699" t="n">
        <v>87413</v>
      </c>
      <c r="BC699" t="n">
        <v>44.533102</v>
      </c>
      <c r="BD699" t="n">
        <v>44.533102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132</v>
      </c>
      <c r="D700" t="n">
        <v>2</v>
      </c>
      <c r="E700" t="s">
        <v>809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83</v>
      </c>
      <c r="L700" t="s">
        <v>77</v>
      </c>
      <c r="M700" t="s"/>
      <c r="N700" t="s">
        <v>182</v>
      </c>
      <c r="O700" t="s">
        <v>79</v>
      </c>
      <c r="P700" t="s">
        <v>809</v>
      </c>
      <c r="Q700" t="s"/>
      <c r="R700" t="s">
        <v>80</v>
      </c>
      <c r="S700" t="s">
        <v>345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HYPERLINK("https://hotel-media.eclerx.com/savepage/tk_15468562995059812_sr_362.html","info")</f>
        <v/>
      </c>
      <c r="AA700" t="n">
        <v>-2558964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>
        <v>90</v>
      </c>
      <c r="AS700" t="s"/>
      <c r="AT700" t="s">
        <v>91</v>
      </c>
      <c r="AU700" t="s"/>
      <c r="AV700" t="s"/>
      <c r="AW700" t="s"/>
      <c r="AX700" t="s"/>
      <c r="AY700" t="n">
        <v>2558964</v>
      </c>
      <c r="AZ700" t="s">
        <v>810</v>
      </c>
      <c r="BA700" t="s"/>
      <c r="BB700" t="n">
        <v>87413</v>
      </c>
      <c r="BC700" t="n">
        <v>44.533102</v>
      </c>
      <c r="BD700" t="n">
        <v>44.533102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132</v>
      </c>
      <c r="D701" t="n">
        <v>2</v>
      </c>
      <c r="E701" t="s">
        <v>809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87</v>
      </c>
      <c r="L701" t="s">
        <v>77</v>
      </c>
      <c r="M701" t="s"/>
      <c r="N701" t="s">
        <v>138</v>
      </c>
      <c r="O701" t="s">
        <v>79</v>
      </c>
      <c r="P701" t="s">
        <v>809</v>
      </c>
      <c r="Q701" t="s"/>
      <c r="R701" t="s">
        <v>80</v>
      </c>
      <c r="S701" t="s">
        <v>393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HYPERLINK("https://hotel-media.eclerx.com/savepage/tk_15468562995059812_sr_362.html","info")</f>
        <v/>
      </c>
      <c r="AA701" t="n">
        <v>-2558964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>
        <v>140</v>
      </c>
      <c r="AS701" t="s"/>
      <c r="AT701" t="s">
        <v>91</v>
      </c>
      <c r="AU701" t="s"/>
      <c r="AV701" t="s"/>
      <c r="AW701" t="s"/>
      <c r="AX701" t="s"/>
      <c r="AY701" t="n">
        <v>2558964</v>
      </c>
      <c r="AZ701" t="s">
        <v>810</v>
      </c>
      <c r="BA701" t="s"/>
      <c r="BB701" t="n">
        <v>87413</v>
      </c>
      <c r="BC701" t="n">
        <v>44.533102</v>
      </c>
      <c r="BD701" t="n">
        <v>44.533102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132</v>
      </c>
      <c r="D702" t="n">
        <v>2</v>
      </c>
      <c r="E702" t="s">
        <v>812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64</v>
      </c>
      <c r="L702" t="s">
        <v>77</v>
      </c>
      <c r="M702" t="s"/>
      <c r="N702" t="s">
        <v>813</v>
      </c>
      <c r="O702" t="s">
        <v>79</v>
      </c>
      <c r="P702" t="s">
        <v>812</v>
      </c>
      <c r="Q702" t="s"/>
      <c r="R702" t="s">
        <v>102</v>
      </c>
      <c r="S702" t="s">
        <v>814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HYPERLINK("https://hotel-media.eclerx.com/savepage/tk_15468562915679438_sr_362.html","info")</f>
        <v/>
      </c>
      <c r="AA702" t="n">
        <v>-5951939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68</v>
      </c>
      <c r="AQ702" t="s">
        <v>89</v>
      </c>
      <c r="AR702" t="s">
        <v>104</v>
      </c>
      <c r="AS702" t="s"/>
      <c r="AT702" t="s">
        <v>91</v>
      </c>
      <c r="AU702" t="s"/>
      <c r="AV702" t="s"/>
      <c r="AW702" t="s"/>
      <c r="AX702" t="s"/>
      <c r="AY702" t="n">
        <v>5951939</v>
      </c>
      <c r="AZ702" t="s">
        <v>815</v>
      </c>
      <c r="BA702" t="s"/>
      <c r="BB702" t="n">
        <v>27913</v>
      </c>
      <c r="BC702" t="n">
        <v>44.505006978481</v>
      </c>
      <c r="BD702" t="n">
        <v>44.505006978481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132</v>
      </c>
      <c r="D703" t="n">
        <v>2</v>
      </c>
      <c r="E703" t="s">
        <v>812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73</v>
      </c>
      <c r="L703" t="s">
        <v>77</v>
      </c>
      <c r="M703" t="s"/>
      <c r="N703" t="s">
        <v>144</v>
      </c>
      <c r="O703" t="s">
        <v>79</v>
      </c>
      <c r="P703" t="s">
        <v>812</v>
      </c>
      <c r="Q703" t="s"/>
      <c r="R703" t="s">
        <v>102</v>
      </c>
      <c r="S703" t="s">
        <v>556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HYPERLINK("https://hotel-media.eclerx.com/savepage/tk_15468562915679438_sr_362.html","info")</f>
        <v/>
      </c>
      <c r="AA703" t="n">
        <v>-5951939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68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5951939</v>
      </c>
      <c r="AZ703" t="s">
        <v>815</v>
      </c>
      <c r="BA703" t="s"/>
      <c r="BB703" t="n">
        <v>27913</v>
      </c>
      <c r="BC703" t="n">
        <v>44.505006978481</v>
      </c>
      <c r="BD703" t="n">
        <v>44.505006978481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132</v>
      </c>
      <c r="D704" t="n">
        <v>2</v>
      </c>
      <c r="E704" t="s">
        <v>812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78</v>
      </c>
      <c r="L704" t="s">
        <v>77</v>
      </c>
      <c r="M704" t="s"/>
      <c r="N704" t="s">
        <v>487</v>
      </c>
      <c r="O704" t="s">
        <v>79</v>
      </c>
      <c r="P704" t="s">
        <v>812</v>
      </c>
      <c r="Q704" t="s"/>
      <c r="R704" t="s">
        <v>102</v>
      </c>
      <c r="S704" t="s">
        <v>355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HYPERLINK("https://hotel-media.eclerx.com/savepage/tk_15468562915679438_sr_362.html","info")</f>
        <v/>
      </c>
      <c r="AA704" t="n">
        <v>-5951939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68</v>
      </c>
      <c r="AQ704" t="s">
        <v>89</v>
      </c>
      <c r="AR704" t="s">
        <v>90</v>
      </c>
      <c r="AS704" t="s"/>
      <c r="AT704" t="s">
        <v>91</v>
      </c>
      <c r="AU704" t="s"/>
      <c r="AV704" t="s"/>
      <c r="AW704" t="s"/>
      <c r="AX704" t="s"/>
      <c r="AY704" t="n">
        <v>5951939</v>
      </c>
      <c r="AZ704" t="s">
        <v>815</v>
      </c>
      <c r="BA704" t="s"/>
      <c r="BB704" t="n">
        <v>27913</v>
      </c>
      <c r="BC704" t="n">
        <v>44.505006978481</v>
      </c>
      <c r="BD704" t="n">
        <v>44.505006978481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132</v>
      </c>
      <c r="D705" t="n">
        <v>2</v>
      </c>
      <c r="E705" t="s">
        <v>812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112</v>
      </c>
      <c r="L705" t="s">
        <v>77</v>
      </c>
      <c r="M705" t="s"/>
      <c r="N705" t="s">
        <v>204</v>
      </c>
      <c r="O705" t="s">
        <v>79</v>
      </c>
      <c r="P705" t="s">
        <v>812</v>
      </c>
      <c r="Q705" t="s"/>
      <c r="R705" t="s">
        <v>102</v>
      </c>
      <c r="S705" t="s">
        <v>412</v>
      </c>
      <c r="T705" t="s">
        <v>82</v>
      </c>
      <c r="U705" t="s">
        <v>83</v>
      </c>
      <c r="V705" t="s">
        <v>84</v>
      </c>
      <c r="W705" t="s">
        <v>146</v>
      </c>
      <c r="X705" t="s"/>
      <c r="Y705" t="s">
        <v>86</v>
      </c>
      <c r="Z705">
        <f>HYPERLINK("https://hotel-media.eclerx.com/savepage/tk_15468562915679438_sr_362.html","info")</f>
        <v/>
      </c>
      <c r="AA705" t="n">
        <v>-5951939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68</v>
      </c>
      <c r="AQ705" t="s">
        <v>89</v>
      </c>
      <c r="AR705" t="s">
        <v>104</v>
      </c>
      <c r="AS705" t="s"/>
      <c r="AT705" t="s">
        <v>91</v>
      </c>
      <c r="AU705" t="s"/>
      <c r="AV705" t="s"/>
      <c r="AW705" t="s"/>
      <c r="AX705" t="s"/>
      <c r="AY705" t="n">
        <v>5951939</v>
      </c>
      <c r="AZ705" t="s">
        <v>815</v>
      </c>
      <c r="BA705" t="s"/>
      <c r="BB705" t="n">
        <v>27913</v>
      </c>
      <c r="BC705" t="n">
        <v>44.505006978481</v>
      </c>
      <c r="BD705" t="n">
        <v>44.505006978481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132</v>
      </c>
      <c r="D706" t="n">
        <v>2</v>
      </c>
      <c r="E706" t="s">
        <v>812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112</v>
      </c>
      <c r="L706" t="s">
        <v>77</v>
      </c>
      <c r="M706" t="s"/>
      <c r="N706" t="s">
        <v>206</v>
      </c>
      <c r="O706" t="s">
        <v>79</v>
      </c>
      <c r="P706" t="s">
        <v>812</v>
      </c>
      <c r="Q706" t="s"/>
      <c r="R706" t="s">
        <v>102</v>
      </c>
      <c r="S706" t="s">
        <v>412</v>
      </c>
      <c r="T706" t="s">
        <v>82</v>
      </c>
      <c r="U706" t="s">
        <v>83</v>
      </c>
      <c r="V706" t="s">
        <v>84</v>
      </c>
      <c r="W706" t="s">
        <v>146</v>
      </c>
      <c r="X706" t="s"/>
      <c r="Y706" t="s">
        <v>86</v>
      </c>
      <c r="Z706">
        <f>HYPERLINK("https://hotel-media.eclerx.com/savepage/tk_15468562915679438_sr_362.html","info")</f>
        <v/>
      </c>
      <c r="AA706" t="n">
        <v>-5951939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68</v>
      </c>
      <c r="AQ706" t="s">
        <v>89</v>
      </c>
      <c r="AR706" t="s">
        <v>104</v>
      </c>
      <c r="AS706" t="s"/>
      <c r="AT706" t="s">
        <v>91</v>
      </c>
      <c r="AU706" t="s"/>
      <c r="AV706" t="s"/>
      <c r="AW706" t="s"/>
      <c r="AX706" t="s"/>
      <c r="AY706" t="n">
        <v>5951939</v>
      </c>
      <c r="AZ706" t="s">
        <v>815</v>
      </c>
      <c r="BA706" t="s"/>
      <c r="BB706" t="n">
        <v>27913</v>
      </c>
      <c r="BC706" t="n">
        <v>44.505006978481</v>
      </c>
      <c r="BD706" t="n">
        <v>44.505006978481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132</v>
      </c>
      <c r="D707" t="n">
        <v>2</v>
      </c>
      <c r="E707" t="s">
        <v>812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128</v>
      </c>
      <c r="L707" t="s">
        <v>77</v>
      </c>
      <c r="M707" t="s"/>
      <c r="N707" t="s">
        <v>206</v>
      </c>
      <c r="O707" t="s">
        <v>79</v>
      </c>
      <c r="P707" t="s">
        <v>812</v>
      </c>
      <c r="Q707" t="s"/>
      <c r="R707" t="s">
        <v>102</v>
      </c>
      <c r="S707" t="s">
        <v>323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HYPERLINK("https://hotel-media.eclerx.com/savepage/tk_15468562915679438_sr_362.html","info")</f>
        <v/>
      </c>
      <c r="AA707" t="n">
        <v>-5951939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68</v>
      </c>
      <c r="AQ707" t="s">
        <v>89</v>
      </c>
      <c r="AR707" t="s">
        <v>104</v>
      </c>
      <c r="AS707" t="s"/>
      <c r="AT707" t="s">
        <v>91</v>
      </c>
      <c r="AU707" t="s"/>
      <c r="AV707" t="s"/>
      <c r="AW707" t="s"/>
      <c r="AX707" t="s"/>
      <c r="AY707" t="n">
        <v>5951939</v>
      </c>
      <c r="AZ707" t="s">
        <v>815</v>
      </c>
      <c r="BA707" t="s"/>
      <c r="BB707" t="n">
        <v>27913</v>
      </c>
      <c r="BC707" t="n">
        <v>44.505006978481</v>
      </c>
      <c r="BD707" t="n">
        <v>44.505006978481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132</v>
      </c>
      <c r="D708" t="n">
        <v>2</v>
      </c>
      <c r="E708" t="s">
        <v>812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128</v>
      </c>
      <c r="L708" t="s">
        <v>77</v>
      </c>
      <c r="M708" t="s"/>
      <c r="N708" t="s">
        <v>204</v>
      </c>
      <c r="O708" t="s">
        <v>79</v>
      </c>
      <c r="P708" t="s">
        <v>812</v>
      </c>
      <c r="Q708" t="s"/>
      <c r="R708" t="s">
        <v>102</v>
      </c>
      <c r="S708" t="s">
        <v>323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HYPERLINK("https://hotel-media.eclerx.com/savepage/tk_15468562915679438_sr_362.html","info")</f>
        <v/>
      </c>
      <c r="AA708" t="n">
        <v>-5951939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68</v>
      </c>
      <c r="AQ708" t="s">
        <v>89</v>
      </c>
      <c r="AR708" t="s">
        <v>104</v>
      </c>
      <c r="AS708" t="s"/>
      <c r="AT708" t="s">
        <v>91</v>
      </c>
      <c r="AU708" t="s"/>
      <c r="AV708" t="s"/>
      <c r="AW708" t="s"/>
      <c r="AX708" t="s"/>
      <c r="AY708" t="n">
        <v>5951939</v>
      </c>
      <c r="AZ708" t="s">
        <v>815</v>
      </c>
      <c r="BA708" t="s"/>
      <c r="BB708" t="n">
        <v>27913</v>
      </c>
      <c r="BC708" t="n">
        <v>44.505006978481</v>
      </c>
      <c r="BD708" t="n">
        <v>44.505006978481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132</v>
      </c>
      <c r="D709" t="n">
        <v>2</v>
      </c>
      <c r="E709" t="s">
        <v>816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94</v>
      </c>
      <c r="L709" t="s">
        <v>77</v>
      </c>
      <c r="M709" t="s"/>
      <c r="N709" t="s">
        <v>250</v>
      </c>
      <c r="O709" t="s">
        <v>79</v>
      </c>
      <c r="P709" t="s">
        <v>816</v>
      </c>
      <c r="Q709" t="s"/>
      <c r="R709" t="s">
        <v>102</v>
      </c>
      <c r="S709" t="s">
        <v>96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HYPERLINK("https://hotel-media.eclerx.com/savepage/tk_15468563032510374_sr_362.html","info")</f>
        <v/>
      </c>
      <c r="AA709" t="n">
        <v>-2311857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74</v>
      </c>
      <c r="AQ709" t="s">
        <v>89</v>
      </c>
      <c r="AR709" t="s">
        <v>90</v>
      </c>
      <c r="AS709" t="s"/>
      <c r="AT709" t="s">
        <v>91</v>
      </c>
      <c r="AU709" t="s"/>
      <c r="AV709" t="s"/>
      <c r="AW709" t="s"/>
      <c r="AX709" t="s"/>
      <c r="AY709" t="n">
        <v>2311857</v>
      </c>
      <c r="AZ709" t="s">
        <v>817</v>
      </c>
      <c r="BA709" t="s"/>
      <c r="BB709" t="n">
        <v>46779</v>
      </c>
      <c r="BC709" t="n">
        <v>44.82501</v>
      </c>
      <c r="BD709" t="n">
        <v>44.82501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132</v>
      </c>
      <c r="D710" t="n">
        <v>2</v>
      </c>
      <c r="E710" t="s">
        <v>816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96</v>
      </c>
      <c r="L710" t="s">
        <v>77</v>
      </c>
      <c r="M710" t="s"/>
      <c r="N710" t="s">
        <v>78</v>
      </c>
      <c r="O710" t="s">
        <v>79</v>
      </c>
      <c r="P710" t="s">
        <v>816</v>
      </c>
      <c r="Q710" t="s"/>
      <c r="R710" t="s">
        <v>102</v>
      </c>
      <c r="S710" t="s">
        <v>255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HYPERLINK("https://hotel-media.eclerx.com/savepage/tk_15468563032510374_sr_362.html","info")</f>
        <v/>
      </c>
      <c r="AA710" t="n">
        <v>-2311857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74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n">
        <v>2311857</v>
      </c>
      <c r="AZ710" t="s">
        <v>817</v>
      </c>
      <c r="BA710" t="s"/>
      <c r="BB710" t="n">
        <v>46779</v>
      </c>
      <c r="BC710" t="n">
        <v>44.82501</v>
      </c>
      <c r="BD710" t="n">
        <v>44.82501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132</v>
      </c>
      <c r="D711" t="n">
        <v>2</v>
      </c>
      <c r="E711" t="s">
        <v>816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97</v>
      </c>
      <c r="L711" t="s">
        <v>77</v>
      </c>
      <c r="M711" t="s"/>
      <c r="N711" t="s">
        <v>675</v>
      </c>
      <c r="O711" t="s">
        <v>79</v>
      </c>
      <c r="P711" t="s">
        <v>816</v>
      </c>
      <c r="Q711" t="s"/>
      <c r="R711" t="s">
        <v>102</v>
      </c>
      <c r="S711" t="s">
        <v>573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HYPERLINK("https://hotel-media.eclerx.com/savepage/tk_15468563032510374_sr_362.html","info")</f>
        <v/>
      </c>
      <c r="AA711" t="n">
        <v>-2311857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74</v>
      </c>
      <c r="AQ711" t="s">
        <v>89</v>
      </c>
      <c r="AR711" t="s">
        <v>90</v>
      </c>
      <c r="AS711" t="s"/>
      <c r="AT711" t="s">
        <v>91</v>
      </c>
      <c r="AU711" t="s"/>
      <c r="AV711" t="s"/>
      <c r="AW711" t="s"/>
      <c r="AX711" t="s"/>
      <c r="AY711" t="n">
        <v>2311857</v>
      </c>
      <c r="AZ711" t="s">
        <v>817</v>
      </c>
      <c r="BA711" t="s"/>
      <c r="BB711" t="n">
        <v>46779</v>
      </c>
      <c r="BC711" t="n">
        <v>44.82501</v>
      </c>
      <c r="BD711" t="n">
        <v>44.82501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132</v>
      </c>
      <c r="D712" t="n">
        <v>2</v>
      </c>
      <c r="E712" t="s">
        <v>816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103</v>
      </c>
      <c r="L712" t="s">
        <v>77</v>
      </c>
      <c r="M712" t="s"/>
      <c r="N712" t="s">
        <v>206</v>
      </c>
      <c r="O712" t="s">
        <v>79</v>
      </c>
      <c r="P712" t="s">
        <v>816</v>
      </c>
      <c r="Q712" t="s"/>
      <c r="R712" t="s">
        <v>102</v>
      </c>
      <c r="S712" t="s">
        <v>321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HYPERLINK("https://hotel-media.eclerx.com/savepage/tk_15468563032510374_sr_362.html","info")</f>
        <v/>
      </c>
      <c r="AA712" t="n">
        <v>-2311857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74</v>
      </c>
      <c r="AQ712" t="s">
        <v>89</v>
      </c>
      <c r="AR712" t="s">
        <v>104</v>
      </c>
      <c r="AS712" t="s"/>
      <c r="AT712" t="s">
        <v>91</v>
      </c>
      <c r="AU712" t="s"/>
      <c r="AV712" t="s"/>
      <c r="AW712" t="s"/>
      <c r="AX712" t="s"/>
      <c r="AY712" t="n">
        <v>2311857</v>
      </c>
      <c r="AZ712" t="s">
        <v>817</v>
      </c>
      <c r="BA712" t="s"/>
      <c r="BB712" t="n">
        <v>46779</v>
      </c>
      <c r="BC712" t="n">
        <v>44.82501</v>
      </c>
      <c r="BD712" t="n">
        <v>44.82501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132</v>
      </c>
      <c r="D713" t="n">
        <v>2</v>
      </c>
      <c r="E713" t="s">
        <v>816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107</v>
      </c>
      <c r="L713" t="s">
        <v>77</v>
      </c>
      <c r="M713" t="s"/>
      <c r="N713" t="s">
        <v>78</v>
      </c>
      <c r="O713" t="s">
        <v>79</v>
      </c>
      <c r="P713" t="s">
        <v>816</v>
      </c>
      <c r="Q713" t="s"/>
      <c r="R713" t="s">
        <v>102</v>
      </c>
      <c r="S713" t="s">
        <v>736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HYPERLINK("https://hotel-media.eclerx.com/savepage/tk_15468563032510374_sr_362.html","info")</f>
        <v/>
      </c>
      <c r="AA713" t="n">
        <v>-2311857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74</v>
      </c>
      <c r="AQ713" t="s">
        <v>89</v>
      </c>
      <c r="AR713" t="s">
        <v>90</v>
      </c>
      <c r="AS713" t="s"/>
      <c r="AT713" t="s">
        <v>91</v>
      </c>
      <c r="AU713" t="s"/>
      <c r="AV713" t="s"/>
      <c r="AW713" t="s"/>
      <c r="AX713" t="s"/>
      <c r="AY713" t="n">
        <v>2311857</v>
      </c>
      <c r="AZ713" t="s">
        <v>817</v>
      </c>
      <c r="BA713" t="s"/>
      <c r="BB713" t="n">
        <v>46779</v>
      </c>
      <c r="BC713" t="n">
        <v>44.82501</v>
      </c>
      <c r="BD713" t="n">
        <v>44.82501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132</v>
      </c>
      <c r="D714" t="n">
        <v>2</v>
      </c>
      <c r="E714" t="s">
        <v>816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120</v>
      </c>
      <c r="L714" t="s">
        <v>77</v>
      </c>
      <c r="M714" t="s"/>
      <c r="N714" t="s">
        <v>128</v>
      </c>
      <c r="O714" t="s">
        <v>79</v>
      </c>
      <c r="P714" t="s">
        <v>816</v>
      </c>
      <c r="Q714" t="s"/>
      <c r="R714" t="s">
        <v>102</v>
      </c>
      <c r="S714" t="s">
        <v>103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HYPERLINK("https://hotel-media.eclerx.com/savepage/tk_15468563032510374_sr_362.html","info")</f>
        <v/>
      </c>
      <c r="AA714" t="n">
        <v>-2311857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74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n">
        <v>2311857</v>
      </c>
      <c r="AZ714" t="s">
        <v>817</v>
      </c>
      <c r="BA714" t="s"/>
      <c r="BB714" t="n">
        <v>46779</v>
      </c>
      <c r="BC714" t="n">
        <v>44.82501</v>
      </c>
      <c r="BD714" t="n">
        <v>44.82501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132</v>
      </c>
      <c r="D715" t="n">
        <v>2</v>
      </c>
      <c r="E715" t="s">
        <v>816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133</v>
      </c>
      <c r="L715" t="s">
        <v>77</v>
      </c>
      <c r="M715" t="s"/>
      <c r="N715" t="s">
        <v>128</v>
      </c>
      <c r="O715" t="s">
        <v>79</v>
      </c>
      <c r="P715" t="s">
        <v>816</v>
      </c>
      <c r="Q715" t="s"/>
      <c r="R715" t="s">
        <v>102</v>
      </c>
      <c r="S715" t="s">
        <v>186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HYPERLINK("https://hotel-media.eclerx.com/savepage/tk_15468563032510374_sr_362.html","info")</f>
        <v/>
      </c>
      <c r="AA715" t="n">
        <v>-2311857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74</v>
      </c>
      <c r="AQ715" t="s">
        <v>89</v>
      </c>
      <c r="AR715" t="s">
        <v>90</v>
      </c>
      <c r="AS715" t="s"/>
      <c r="AT715" t="s">
        <v>91</v>
      </c>
      <c r="AU715" t="s"/>
      <c r="AV715" t="s"/>
      <c r="AW715" t="s"/>
      <c r="AX715" t="s"/>
      <c r="AY715" t="n">
        <v>2311857</v>
      </c>
      <c r="AZ715" t="s">
        <v>817</v>
      </c>
      <c r="BA715" t="s"/>
      <c r="BB715" t="n">
        <v>46779</v>
      </c>
      <c r="BC715" t="n">
        <v>44.82501</v>
      </c>
      <c r="BD715" t="n">
        <v>44.82501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132</v>
      </c>
      <c r="D716" t="n">
        <v>2</v>
      </c>
      <c r="E716" t="s">
        <v>818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176</v>
      </c>
      <c r="L716" t="s">
        <v>77</v>
      </c>
      <c r="M716" t="s"/>
      <c r="N716" t="s">
        <v>819</v>
      </c>
      <c r="O716" t="s">
        <v>79</v>
      </c>
      <c r="P716" t="s">
        <v>818</v>
      </c>
      <c r="Q716" t="s"/>
      <c r="R716" t="s">
        <v>160</v>
      </c>
      <c r="S716" t="s">
        <v>564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HYPERLINK("https://hotel-media.eclerx.com/savepage/tk_15468563677916036_sr_362.html","info")</f>
        <v/>
      </c>
      <c r="AA716" t="n">
        <v>-6364613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107</v>
      </c>
      <c r="AQ716" t="s">
        <v>89</v>
      </c>
      <c r="AR716" t="s">
        <v>820</v>
      </c>
      <c r="AS716" t="s"/>
      <c r="AT716" t="s">
        <v>91</v>
      </c>
      <c r="AU716" t="s"/>
      <c r="AV716" t="s"/>
      <c r="AW716" t="s"/>
      <c r="AX716" t="s"/>
      <c r="AY716" t="n">
        <v>6364613</v>
      </c>
      <c r="AZ716" t="s">
        <v>821</v>
      </c>
      <c r="BA716" t="s"/>
      <c r="BB716" t="n">
        <v>193806</v>
      </c>
      <c r="BC716" t="n">
        <v>44.911628821837</v>
      </c>
      <c r="BD716" t="n">
        <v>44.911628821837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132</v>
      </c>
      <c r="D717" t="n">
        <v>2</v>
      </c>
      <c r="E717" t="s">
        <v>818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225</v>
      </c>
      <c r="L717" t="s">
        <v>77</v>
      </c>
      <c r="M717" t="s"/>
      <c r="N717" t="s">
        <v>819</v>
      </c>
      <c r="O717" t="s">
        <v>79</v>
      </c>
      <c r="P717" t="s">
        <v>818</v>
      </c>
      <c r="Q717" t="s"/>
      <c r="R717" t="s">
        <v>160</v>
      </c>
      <c r="S717" t="s">
        <v>373</v>
      </c>
      <c r="T717" t="s">
        <v>82</v>
      </c>
      <c r="U717" t="s">
        <v>83</v>
      </c>
      <c r="V717" t="s">
        <v>84</v>
      </c>
      <c r="W717" t="s">
        <v>110</v>
      </c>
      <c r="X717" t="s"/>
      <c r="Y717" t="s">
        <v>86</v>
      </c>
      <c r="Z717">
        <f>HYPERLINK("https://hotel-media.eclerx.com/savepage/tk_15468563677916036_sr_362.html","info")</f>
        <v/>
      </c>
      <c r="AA717" t="n">
        <v>-6364613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107</v>
      </c>
      <c r="AQ717" t="s">
        <v>89</v>
      </c>
      <c r="AR717" t="s">
        <v>820</v>
      </c>
      <c r="AS717" t="s"/>
      <c r="AT717" t="s">
        <v>91</v>
      </c>
      <c r="AU717" t="s"/>
      <c r="AV717" t="s"/>
      <c r="AW717" t="s"/>
      <c r="AX717" t="s"/>
      <c r="AY717" t="n">
        <v>6364613</v>
      </c>
      <c r="AZ717" t="s">
        <v>821</v>
      </c>
      <c r="BA717" t="s"/>
      <c r="BB717" t="n">
        <v>193806</v>
      </c>
      <c r="BC717" t="n">
        <v>44.911628821837</v>
      </c>
      <c r="BD717" t="n">
        <v>44.911628821837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132</v>
      </c>
      <c r="D718" t="n">
        <v>2</v>
      </c>
      <c r="E718" t="s">
        <v>818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266</v>
      </c>
      <c r="L718" t="s">
        <v>77</v>
      </c>
      <c r="M718" t="s"/>
      <c r="N718" t="s">
        <v>822</v>
      </c>
      <c r="O718" t="s">
        <v>79</v>
      </c>
      <c r="P718" t="s">
        <v>818</v>
      </c>
      <c r="Q718" t="s"/>
      <c r="R718" t="s">
        <v>160</v>
      </c>
      <c r="S718" t="s">
        <v>823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HYPERLINK("https://hotel-media.eclerx.com/savepage/tk_15468563677916036_sr_362.html","info")</f>
        <v/>
      </c>
      <c r="AA718" t="n">
        <v>-6364613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107</v>
      </c>
      <c r="AQ718" t="s">
        <v>89</v>
      </c>
      <c r="AR718" t="s">
        <v>820</v>
      </c>
      <c r="AS718" t="s"/>
      <c r="AT718" t="s">
        <v>91</v>
      </c>
      <c r="AU718" t="s"/>
      <c r="AV718" t="s"/>
      <c r="AW718" t="s"/>
      <c r="AX718" t="s"/>
      <c r="AY718" t="n">
        <v>6364613</v>
      </c>
      <c r="AZ718" t="s">
        <v>821</v>
      </c>
      <c r="BA718" t="s"/>
      <c r="BB718" t="n">
        <v>193806</v>
      </c>
      <c r="BC718" t="n">
        <v>44.911628821837</v>
      </c>
      <c r="BD718" t="n">
        <v>44.911628821837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132</v>
      </c>
      <c r="D719" t="n">
        <v>2</v>
      </c>
      <c r="E719" t="s">
        <v>818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315</v>
      </c>
      <c r="L719" t="s">
        <v>77</v>
      </c>
      <c r="M719" t="s"/>
      <c r="N719" t="s">
        <v>822</v>
      </c>
      <c r="O719" t="s">
        <v>79</v>
      </c>
      <c r="P719" t="s">
        <v>818</v>
      </c>
      <c r="Q719" t="s"/>
      <c r="R719" t="s">
        <v>160</v>
      </c>
      <c r="S719" t="s">
        <v>824</v>
      </c>
      <c r="T719" t="s">
        <v>82</v>
      </c>
      <c r="U719" t="s">
        <v>83</v>
      </c>
      <c r="V719" t="s">
        <v>84</v>
      </c>
      <c r="W719" t="s">
        <v>110</v>
      </c>
      <c r="X719" t="s"/>
      <c r="Y719" t="s">
        <v>86</v>
      </c>
      <c r="Z719">
        <f>HYPERLINK("https://hotel-media.eclerx.com/savepage/tk_15468563677916036_sr_362.html","info")</f>
        <v/>
      </c>
      <c r="AA719" t="n">
        <v>-6364613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107</v>
      </c>
      <c r="AQ719" t="s">
        <v>89</v>
      </c>
      <c r="AR719" t="s">
        <v>820</v>
      </c>
      <c r="AS719" t="s"/>
      <c r="AT719" t="s">
        <v>91</v>
      </c>
      <c r="AU719" t="s"/>
      <c r="AV719" t="s"/>
      <c r="AW719" t="s"/>
      <c r="AX719" t="s"/>
      <c r="AY719" t="n">
        <v>6364613</v>
      </c>
      <c r="AZ719" t="s">
        <v>821</v>
      </c>
      <c r="BA719" t="s"/>
      <c r="BB719" t="n">
        <v>193806</v>
      </c>
      <c r="BC719" t="n">
        <v>44.911628821837</v>
      </c>
      <c r="BD719" t="n">
        <v>44.911628821837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132</v>
      </c>
      <c r="D720" t="n">
        <v>2</v>
      </c>
      <c r="E720" t="s">
        <v>191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75</v>
      </c>
      <c r="L720" t="s">
        <v>77</v>
      </c>
      <c r="M720" t="s"/>
      <c r="N720" t="s">
        <v>825</v>
      </c>
      <c r="O720" t="s">
        <v>79</v>
      </c>
      <c r="P720" t="s">
        <v>191</v>
      </c>
      <c r="Q720" t="s"/>
      <c r="R720" t="s">
        <v>189</v>
      </c>
      <c r="S720" t="s">
        <v>202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HYPERLINK("https://hotel-media.eclerx.com/savepage/tk_15468564514330373_sr_362.html","info")</f>
        <v/>
      </c>
      <c r="AA720" t="n">
        <v>-3265105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126</v>
      </c>
      <c r="AQ720" t="s">
        <v>89</v>
      </c>
      <c r="AR720" t="s">
        <v>735</v>
      </c>
      <c r="AS720" t="s"/>
      <c r="AT720" t="s">
        <v>91</v>
      </c>
      <c r="AU720" t="s"/>
      <c r="AV720" t="s"/>
      <c r="AW720" t="s"/>
      <c r="AX720" t="s"/>
      <c r="AY720" t="n">
        <v>3265105</v>
      </c>
      <c r="AZ720" t="s">
        <v>194</v>
      </c>
      <c r="BA720" t="s"/>
      <c r="BB720" t="n">
        <v>57925</v>
      </c>
      <c r="BC720" t="n">
        <v>43.907354</v>
      </c>
      <c r="BD720" t="n">
        <v>43.907354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153</v>
      </c>
    </row>
    <row r="721" spans="1:70">
      <c r="A721" t="s">
        <v>70</v>
      </c>
      <c r="B721" t="s">
        <v>71</v>
      </c>
      <c r="C721" t="s">
        <v>132</v>
      </c>
      <c r="D721" t="n">
        <v>2</v>
      </c>
      <c r="E721" t="s">
        <v>191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75</v>
      </c>
      <c r="L721" t="s">
        <v>77</v>
      </c>
      <c r="M721" t="s"/>
      <c r="N721" t="s">
        <v>825</v>
      </c>
      <c r="O721" t="s">
        <v>79</v>
      </c>
      <c r="P721" t="s">
        <v>191</v>
      </c>
      <c r="Q721" t="s"/>
      <c r="R721" t="s">
        <v>189</v>
      </c>
      <c r="S721" t="s">
        <v>202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HYPERLINK("https://hotel-media.eclerx.com/savepage/tk_15468564514330373_sr_362.html","info")</f>
        <v/>
      </c>
      <c r="AA721" t="n">
        <v>-3265105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126</v>
      </c>
      <c r="AQ721" t="s">
        <v>89</v>
      </c>
      <c r="AR721" t="s">
        <v>552</v>
      </c>
      <c r="AS721" t="s"/>
      <c r="AT721" t="s">
        <v>91</v>
      </c>
      <c r="AU721" t="s"/>
      <c r="AV721" t="s"/>
      <c r="AW721" t="s"/>
      <c r="AX721" t="s"/>
      <c r="AY721" t="n">
        <v>3265105</v>
      </c>
      <c r="AZ721" t="s">
        <v>194</v>
      </c>
      <c r="BA721" t="s"/>
      <c r="BB721" t="n">
        <v>57925</v>
      </c>
      <c r="BC721" t="n">
        <v>43.907354</v>
      </c>
      <c r="BD721" t="n">
        <v>43.907354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153</v>
      </c>
    </row>
    <row r="722" spans="1:70">
      <c r="A722" t="s">
        <v>70</v>
      </c>
      <c r="B722" t="s">
        <v>71</v>
      </c>
      <c r="C722" t="s">
        <v>132</v>
      </c>
      <c r="D722" t="n">
        <v>2</v>
      </c>
      <c r="E722" t="s">
        <v>191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75</v>
      </c>
      <c r="L722" t="s">
        <v>77</v>
      </c>
      <c r="M722" t="s"/>
      <c r="N722" t="s">
        <v>825</v>
      </c>
      <c r="O722" t="s">
        <v>79</v>
      </c>
      <c r="P722" t="s">
        <v>191</v>
      </c>
      <c r="Q722" t="s"/>
      <c r="R722" t="s">
        <v>189</v>
      </c>
      <c r="S722" t="s">
        <v>202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HYPERLINK("https://hotel-media.eclerx.com/savepage/tk_15468564514330373_sr_362.html","info")</f>
        <v/>
      </c>
      <c r="AA722" t="n">
        <v>-3265105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126</v>
      </c>
      <c r="AQ722" t="s">
        <v>89</v>
      </c>
      <c r="AR722" t="s">
        <v>730</v>
      </c>
      <c r="AS722" t="s"/>
      <c r="AT722" t="s">
        <v>91</v>
      </c>
      <c r="AU722" t="s"/>
      <c r="AV722" t="s"/>
      <c r="AW722" t="s"/>
      <c r="AX722" t="s"/>
      <c r="AY722" t="n">
        <v>3265105</v>
      </c>
      <c r="AZ722" t="s">
        <v>194</v>
      </c>
      <c r="BA722" t="s"/>
      <c r="BB722" t="n">
        <v>57925</v>
      </c>
      <c r="BC722" t="n">
        <v>43.907354</v>
      </c>
      <c r="BD722" t="n">
        <v>43.907354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153</v>
      </c>
    </row>
    <row r="723" spans="1:70">
      <c r="A723" t="s">
        <v>70</v>
      </c>
      <c r="B723" t="s">
        <v>71</v>
      </c>
      <c r="C723" t="s">
        <v>132</v>
      </c>
      <c r="D723" t="n">
        <v>2</v>
      </c>
      <c r="E723" t="s">
        <v>191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76</v>
      </c>
      <c r="L723" t="s">
        <v>77</v>
      </c>
      <c r="M723" t="s"/>
      <c r="N723" t="s">
        <v>826</v>
      </c>
      <c r="O723" t="s">
        <v>79</v>
      </c>
      <c r="P723" t="s">
        <v>191</v>
      </c>
      <c r="Q723" t="s"/>
      <c r="R723" t="s">
        <v>189</v>
      </c>
      <c r="S723" t="s">
        <v>367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HYPERLINK("https://hotel-media.eclerx.com/savepage/tk_15468564514330373_sr_362.html","info")</f>
        <v/>
      </c>
      <c r="AA723" t="n">
        <v>-3265105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126</v>
      </c>
      <c r="AQ723" t="s">
        <v>89</v>
      </c>
      <c r="AR723" t="s">
        <v>426</v>
      </c>
      <c r="AS723" t="s"/>
      <c r="AT723" t="s">
        <v>91</v>
      </c>
      <c r="AU723" t="s"/>
      <c r="AV723" t="s"/>
      <c r="AW723" t="s"/>
      <c r="AX723" t="s"/>
      <c r="AY723" t="n">
        <v>3265105</v>
      </c>
      <c r="AZ723" t="s">
        <v>194</v>
      </c>
      <c r="BA723" t="s"/>
      <c r="BB723" t="n">
        <v>57925</v>
      </c>
      <c r="BC723" t="n">
        <v>43.907354</v>
      </c>
      <c r="BD723" t="n">
        <v>43.907354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153</v>
      </c>
    </row>
    <row r="724" spans="1:70">
      <c r="A724" t="s">
        <v>70</v>
      </c>
      <c r="B724" t="s">
        <v>71</v>
      </c>
      <c r="C724" t="s">
        <v>132</v>
      </c>
      <c r="D724" t="n">
        <v>2</v>
      </c>
      <c r="E724" t="s">
        <v>191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81</v>
      </c>
      <c r="L724" t="s">
        <v>77</v>
      </c>
      <c r="M724" t="s"/>
      <c r="N724" t="s">
        <v>827</v>
      </c>
      <c r="O724" t="s">
        <v>79</v>
      </c>
      <c r="P724" t="s">
        <v>191</v>
      </c>
      <c r="Q724" t="s"/>
      <c r="R724" t="s">
        <v>189</v>
      </c>
      <c r="S724" t="s">
        <v>394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HYPERLINK("https://hotel-media.eclerx.com/savepage/tk_15468564514330373_sr_362.html","info")</f>
        <v/>
      </c>
      <c r="AA724" t="n">
        <v>-3265105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126</v>
      </c>
      <c r="AQ724" t="s">
        <v>89</v>
      </c>
      <c r="AR724" t="s">
        <v>90</v>
      </c>
      <c r="AS724" t="s"/>
      <c r="AT724" t="s">
        <v>91</v>
      </c>
      <c r="AU724" t="s"/>
      <c r="AV724" t="s"/>
      <c r="AW724" t="s"/>
      <c r="AX724" t="s"/>
      <c r="AY724" t="n">
        <v>3265105</v>
      </c>
      <c r="AZ724" t="s">
        <v>194</v>
      </c>
      <c r="BA724" t="s"/>
      <c r="BB724" t="n">
        <v>57925</v>
      </c>
      <c r="BC724" t="n">
        <v>43.907354</v>
      </c>
      <c r="BD724" t="n">
        <v>43.907354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153</v>
      </c>
    </row>
    <row r="725" spans="1:70">
      <c r="A725" t="s">
        <v>70</v>
      </c>
      <c r="B725" t="s">
        <v>71</v>
      </c>
      <c r="C725" t="s">
        <v>132</v>
      </c>
      <c r="D725" t="n">
        <v>2</v>
      </c>
      <c r="E725" t="s">
        <v>191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86</v>
      </c>
      <c r="L725" t="s">
        <v>77</v>
      </c>
      <c r="M725" t="s"/>
      <c r="N725" t="s">
        <v>828</v>
      </c>
      <c r="O725" t="s">
        <v>79</v>
      </c>
      <c r="P725" t="s">
        <v>191</v>
      </c>
      <c r="Q725" t="s"/>
      <c r="R725" t="s">
        <v>189</v>
      </c>
      <c r="S725" t="s">
        <v>254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HYPERLINK("https://hotel-media.eclerx.com/savepage/tk_15468564514330373_sr_362.html","info")</f>
        <v/>
      </c>
      <c r="AA725" t="n">
        <v>-3265105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126</v>
      </c>
      <c r="AQ725" t="s">
        <v>89</v>
      </c>
      <c r="AR725" t="s">
        <v>140</v>
      </c>
      <c r="AS725" t="s"/>
      <c r="AT725" t="s">
        <v>91</v>
      </c>
      <c r="AU725" t="s"/>
      <c r="AV725" t="s"/>
      <c r="AW725" t="s"/>
      <c r="AX725" t="s"/>
      <c r="AY725" t="n">
        <v>3265105</v>
      </c>
      <c r="AZ725" t="s">
        <v>194</v>
      </c>
      <c r="BA725" t="s"/>
      <c r="BB725" t="n">
        <v>57925</v>
      </c>
      <c r="BC725" t="n">
        <v>43.907354</v>
      </c>
      <c r="BD725" t="n">
        <v>43.907354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153</v>
      </c>
    </row>
    <row r="726" spans="1:70">
      <c r="A726" t="s">
        <v>70</v>
      </c>
      <c r="B726" t="s">
        <v>71</v>
      </c>
      <c r="C726" t="s">
        <v>132</v>
      </c>
      <c r="D726" t="n">
        <v>2</v>
      </c>
      <c r="E726" t="s">
        <v>191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89</v>
      </c>
      <c r="L726" t="s">
        <v>77</v>
      </c>
      <c r="M726" t="s"/>
      <c r="N726" t="s">
        <v>192</v>
      </c>
      <c r="O726" t="s">
        <v>79</v>
      </c>
      <c r="P726" t="s">
        <v>191</v>
      </c>
      <c r="Q726" t="s"/>
      <c r="R726" t="s">
        <v>189</v>
      </c>
      <c r="S726" t="s">
        <v>205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HYPERLINK("https://hotel-media.eclerx.com/savepage/tk_15468564514330373_sr_362.html","info")</f>
        <v/>
      </c>
      <c r="AA726" t="n">
        <v>-3265105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126</v>
      </c>
      <c r="AQ726" t="s">
        <v>89</v>
      </c>
      <c r="AR726" t="s">
        <v>90</v>
      </c>
      <c r="AS726" t="s"/>
      <c r="AT726" t="s">
        <v>91</v>
      </c>
      <c r="AU726" t="s"/>
      <c r="AV726" t="s"/>
      <c r="AW726" t="s"/>
      <c r="AX726" t="s"/>
      <c r="AY726" t="n">
        <v>3265105</v>
      </c>
      <c r="AZ726" t="s">
        <v>194</v>
      </c>
      <c r="BA726" t="s"/>
      <c r="BB726" t="n">
        <v>57925</v>
      </c>
      <c r="BC726" t="n">
        <v>43.907354</v>
      </c>
      <c r="BD726" t="n">
        <v>43.907354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153</v>
      </c>
    </row>
    <row r="727" spans="1:70">
      <c r="A727" t="s">
        <v>70</v>
      </c>
      <c r="B727" t="s">
        <v>71</v>
      </c>
      <c r="C727" t="s">
        <v>132</v>
      </c>
      <c r="D727" t="n">
        <v>2</v>
      </c>
      <c r="E727" t="s">
        <v>191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90</v>
      </c>
      <c r="L727" t="s">
        <v>77</v>
      </c>
      <c r="M727" t="s"/>
      <c r="N727" t="s">
        <v>829</v>
      </c>
      <c r="O727" t="s">
        <v>79</v>
      </c>
      <c r="P727" t="s">
        <v>191</v>
      </c>
      <c r="Q727" t="s"/>
      <c r="R727" t="s">
        <v>189</v>
      </c>
      <c r="S727" t="s">
        <v>145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HYPERLINK("https://hotel-media.eclerx.com/savepage/tk_15468564514330373_sr_362.html","info")</f>
        <v/>
      </c>
      <c r="AA727" t="n">
        <v>-3265105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126</v>
      </c>
      <c r="AQ727" t="s">
        <v>89</v>
      </c>
      <c r="AR727" t="s">
        <v>735</v>
      </c>
      <c r="AS727" t="s"/>
      <c r="AT727" t="s">
        <v>91</v>
      </c>
      <c r="AU727" t="s"/>
      <c r="AV727" t="s"/>
      <c r="AW727" t="s"/>
      <c r="AX727" t="s"/>
      <c r="AY727" t="n">
        <v>3265105</v>
      </c>
      <c r="AZ727" t="s">
        <v>194</v>
      </c>
      <c r="BA727" t="s"/>
      <c r="BB727" t="n">
        <v>57925</v>
      </c>
      <c r="BC727" t="n">
        <v>43.907354</v>
      </c>
      <c r="BD727" t="n">
        <v>43.907354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153</v>
      </c>
    </row>
    <row r="728" spans="1:70">
      <c r="A728" t="s">
        <v>70</v>
      </c>
      <c r="B728" t="s">
        <v>71</v>
      </c>
      <c r="C728" t="s">
        <v>132</v>
      </c>
      <c r="D728" t="n">
        <v>2</v>
      </c>
      <c r="E728" t="s">
        <v>191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90</v>
      </c>
      <c r="L728" t="s">
        <v>77</v>
      </c>
      <c r="M728" t="s"/>
      <c r="N728" t="s">
        <v>829</v>
      </c>
      <c r="O728" t="s">
        <v>79</v>
      </c>
      <c r="P728" t="s">
        <v>191</v>
      </c>
      <c r="Q728" t="s"/>
      <c r="R728" t="s">
        <v>189</v>
      </c>
      <c r="S728" t="s">
        <v>145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HYPERLINK("https://hotel-media.eclerx.com/savepage/tk_15468564514330373_sr_362.html","info")</f>
        <v/>
      </c>
      <c r="AA728" t="n">
        <v>-3265105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126</v>
      </c>
      <c r="AQ728" t="s">
        <v>89</v>
      </c>
      <c r="AR728" t="s">
        <v>552</v>
      </c>
      <c r="AS728" t="s"/>
      <c r="AT728" t="s">
        <v>91</v>
      </c>
      <c r="AU728" t="s"/>
      <c r="AV728" t="s"/>
      <c r="AW728" t="s"/>
      <c r="AX728" t="s"/>
      <c r="AY728" t="n">
        <v>3265105</v>
      </c>
      <c r="AZ728" t="s">
        <v>194</v>
      </c>
      <c r="BA728" t="s"/>
      <c r="BB728" t="n">
        <v>57925</v>
      </c>
      <c r="BC728" t="n">
        <v>43.907354</v>
      </c>
      <c r="BD728" t="n">
        <v>43.907354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153</v>
      </c>
    </row>
    <row r="729" spans="1:70">
      <c r="A729" t="s">
        <v>70</v>
      </c>
      <c r="B729" t="s">
        <v>71</v>
      </c>
      <c r="C729" t="s">
        <v>132</v>
      </c>
      <c r="D729" t="n">
        <v>2</v>
      </c>
      <c r="E729" t="s">
        <v>191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90</v>
      </c>
      <c r="L729" t="s">
        <v>77</v>
      </c>
      <c r="M729" t="s"/>
      <c r="N729" t="s">
        <v>829</v>
      </c>
      <c r="O729" t="s">
        <v>79</v>
      </c>
      <c r="P729" t="s">
        <v>191</v>
      </c>
      <c r="Q729" t="s"/>
      <c r="R729" t="s">
        <v>189</v>
      </c>
      <c r="S729" t="s">
        <v>145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HYPERLINK("https://hotel-media.eclerx.com/savepage/tk_15468564514330373_sr_362.html","info")</f>
        <v/>
      </c>
      <c r="AA729" t="n">
        <v>-3265105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126</v>
      </c>
      <c r="AQ729" t="s">
        <v>89</v>
      </c>
      <c r="AR729" t="s">
        <v>730</v>
      </c>
      <c r="AS729" t="s"/>
      <c r="AT729" t="s">
        <v>91</v>
      </c>
      <c r="AU729" t="s"/>
      <c r="AV729" t="s"/>
      <c r="AW729" t="s"/>
      <c r="AX729" t="s"/>
      <c r="AY729" t="n">
        <v>3265105</v>
      </c>
      <c r="AZ729" t="s">
        <v>194</v>
      </c>
      <c r="BA729" t="s"/>
      <c r="BB729" t="n">
        <v>57925</v>
      </c>
      <c r="BC729" t="n">
        <v>43.907354</v>
      </c>
      <c r="BD729" t="n">
        <v>43.907354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153</v>
      </c>
    </row>
    <row r="730" spans="1:70">
      <c r="A730" t="s">
        <v>70</v>
      </c>
      <c r="B730" t="s">
        <v>71</v>
      </c>
      <c r="C730" t="s">
        <v>132</v>
      </c>
      <c r="D730" t="n">
        <v>2</v>
      </c>
      <c r="E730" t="s">
        <v>191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91</v>
      </c>
      <c r="L730" t="s">
        <v>77</v>
      </c>
      <c r="M730" t="s"/>
      <c r="N730" t="s">
        <v>830</v>
      </c>
      <c r="O730" t="s">
        <v>79</v>
      </c>
      <c r="P730" t="s">
        <v>191</v>
      </c>
      <c r="Q730" t="s"/>
      <c r="R730" t="s">
        <v>189</v>
      </c>
      <c r="S730" t="s">
        <v>127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HYPERLINK("https://hotel-media.eclerx.com/savepage/tk_15468564514330373_sr_362.html","info")</f>
        <v/>
      </c>
      <c r="AA730" t="n">
        <v>-3265105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126</v>
      </c>
      <c r="AQ730" t="s">
        <v>89</v>
      </c>
      <c r="AR730" t="s">
        <v>426</v>
      </c>
      <c r="AS730" t="s"/>
      <c r="AT730" t="s">
        <v>91</v>
      </c>
      <c r="AU730" t="s"/>
      <c r="AV730" t="s"/>
      <c r="AW730" t="s"/>
      <c r="AX730" t="s"/>
      <c r="AY730" t="n">
        <v>3265105</v>
      </c>
      <c r="AZ730" t="s">
        <v>194</v>
      </c>
      <c r="BA730" t="s"/>
      <c r="BB730" t="n">
        <v>57925</v>
      </c>
      <c r="BC730" t="n">
        <v>43.907354</v>
      </c>
      <c r="BD730" t="n">
        <v>43.907354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153</v>
      </c>
    </row>
    <row r="731" spans="1:70">
      <c r="A731" t="s">
        <v>70</v>
      </c>
      <c r="B731" t="s">
        <v>71</v>
      </c>
      <c r="C731" t="s">
        <v>132</v>
      </c>
      <c r="D731" t="n">
        <v>2</v>
      </c>
      <c r="E731" t="s">
        <v>191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97</v>
      </c>
      <c r="L731" t="s">
        <v>77</v>
      </c>
      <c r="M731" t="s"/>
      <c r="N731" t="s">
        <v>831</v>
      </c>
      <c r="O731" t="s">
        <v>79</v>
      </c>
      <c r="P731" t="s">
        <v>191</v>
      </c>
      <c r="Q731" t="s"/>
      <c r="R731" t="s">
        <v>189</v>
      </c>
      <c r="S731" t="s">
        <v>573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HYPERLINK("https://hotel-media.eclerx.com/savepage/tk_15468564514330373_sr_362.html","info")</f>
        <v/>
      </c>
      <c r="AA731" t="n">
        <v>-3265105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126</v>
      </c>
      <c r="AQ731" t="s">
        <v>89</v>
      </c>
      <c r="AR731" t="s">
        <v>90</v>
      </c>
      <c r="AS731" t="s"/>
      <c r="AT731" t="s">
        <v>91</v>
      </c>
      <c r="AU731" t="s"/>
      <c r="AV731" t="s"/>
      <c r="AW731" t="s"/>
      <c r="AX731" t="s"/>
      <c r="AY731" t="n">
        <v>3265105</v>
      </c>
      <c r="AZ731" t="s">
        <v>194</v>
      </c>
      <c r="BA731" t="s"/>
      <c r="BB731" t="n">
        <v>57925</v>
      </c>
      <c r="BC731" t="n">
        <v>43.907354</v>
      </c>
      <c r="BD731" t="n">
        <v>43.907354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153</v>
      </c>
    </row>
    <row r="732" spans="1:70">
      <c r="A732" t="s">
        <v>70</v>
      </c>
      <c r="B732" t="s">
        <v>71</v>
      </c>
      <c r="C732" t="s">
        <v>132</v>
      </c>
      <c r="D732" t="n">
        <v>2</v>
      </c>
      <c r="E732" t="s">
        <v>191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103</v>
      </c>
      <c r="L732" t="s">
        <v>77</v>
      </c>
      <c r="M732" t="s"/>
      <c r="N732" t="s">
        <v>829</v>
      </c>
      <c r="O732" t="s">
        <v>79</v>
      </c>
      <c r="P732" t="s">
        <v>191</v>
      </c>
      <c r="Q732" t="s"/>
      <c r="R732" t="s">
        <v>189</v>
      </c>
      <c r="S732" t="s">
        <v>321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HYPERLINK("https://hotel-media.eclerx.com/savepage/tk_15468564514330373_sr_362.html","info")</f>
        <v/>
      </c>
      <c r="AA732" t="n">
        <v>-3265105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126</v>
      </c>
      <c r="AQ732" t="s">
        <v>89</v>
      </c>
      <c r="AR732" t="s">
        <v>140</v>
      </c>
      <c r="AS732" t="s"/>
      <c r="AT732" t="s">
        <v>91</v>
      </c>
      <c r="AU732" t="s"/>
      <c r="AV732" t="s"/>
      <c r="AW732" t="s"/>
      <c r="AX732" t="s"/>
      <c r="AY732" t="n">
        <v>3265105</v>
      </c>
      <c r="AZ732" t="s">
        <v>194</v>
      </c>
      <c r="BA732" t="s"/>
      <c r="BB732" t="n">
        <v>57925</v>
      </c>
      <c r="BC732" t="n">
        <v>43.907354</v>
      </c>
      <c r="BD732" t="n">
        <v>43.907354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153</v>
      </c>
    </row>
    <row r="733" spans="1:70">
      <c r="A733" t="s">
        <v>70</v>
      </c>
      <c r="B733" t="s">
        <v>71</v>
      </c>
      <c r="C733" t="s">
        <v>132</v>
      </c>
      <c r="D733" t="n">
        <v>2</v>
      </c>
      <c r="E733" t="s">
        <v>191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106</v>
      </c>
      <c r="L733" t="s">
        <v>77</v>
      </c>
      <c r="M733" t="s"/>
      <c r="N733" t="s">
        <v>195</v>
      </c>
      <c r="O733" t="s">
        <v>79</v>
      </c>
      <c r="P733" t="s">
        <v>191</v>
      </c>
      <c r="Q733" t="s"/>
      <c r="R733" t="s">
        <v>189</v>
      </c>
      <c r="S733" t="s">
        <v>256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HYPERLINK("https://hotel-media.eclerx.com/savepage/tk_15468564514330373_sr_362.html","info")</f>
        <v/>
      </c>
      <c r="AA733" t="n">
        <v>-3265105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126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3265105</v>
      </c>
      <c r="AZ733" t="s">
        <v>194</v>
      </c>
      <c r="BA733" t="s"/>
      <c r="BB733" t="n">
        <v>57925</v>
      </c>
      <c r="BC733" t="n">
        <v>43.907354</v>
      </c>
      <c r="BD733" t="n">
        <v>43.907354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153</v>
      </c>
    </row>
    <row r="734" spans="1:70">
      <c r="A734" t="s">
        <v>70</v>
      </c>
      <c r="B734" t="s">
        <v>71</v>
      </c>
      <c r="C734" t="s">
        <v>132</v>
      </c>
      <c r="D734" t="n">
        <v>2</v>
      </c>
      <c r="E734" t="s">
        <v>191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2072</v>
      </c>
      <c r="L734" t="s">
        <v>77</v>
      </c>
      <c r="M734" t="s"/>
      <c r="N734" t="s">
        <v>828</v>
      </c>
      <c r="O734" t="s">
        <v>79</v>
      </c>
      <c r="P734" t="s">
        <v>191</v>
      </c>
      <c r="Q734" t="s"/>
      <c r="R734" t="s">
        <v>189</v>
      </c>
      <c r="S734" t="s">
        <v>832</v>
      </c>
      <c r="T734" t="s">
        <v>82</v>
      </c>
      <c r="U734" t="s">
        <v>83</v>
      </c>
      <c r="V734" t="s">
        <v>84</v>
      </c>
      <c r="W734" t="s">
        <v>115</v>
      </c>
      <c r="X734" t="s"/>
      <c r="Y734" t="s">
        <v>86</v>
      </c>
      <c r="Z734">
        <f>HYPERLINK("https://hotel-media.eclerx.com/savepage/tk_15468564514330373_sr_362.html","info")</f>
        <v/>
      </c>
      <c r="AA734" t="n">
        <v>-3265105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126</v>
      </c>
      <c r="AQ734" t="s">
        <v>89</v>
      </c>
      <c r="AR734" t="s">
        <v>140</v>
      </c>
      <c r="AS734" t="s"/>
      <c r="AT734" t="s">
        <v>91</v>
      </c>
      <c r="AU734" t="s"/>
      <c r="AV734" t="s"/>
      <c r="AW734" t="s"/>
      <c r="AX734" t="s"/>
      <c r="AY734" t="n">
        <v>3265105</v>
      </c>
      <c r="AZ734" t="s">
        <v>194</v>
      </c>
      <c r="BA734" t="s"/>
      <c r="BB734" t="n">
        <v>57925</v>
      </c>
      <c r="BC734" t="n">
        <v>43.907354</v>
      </c>
      <c r="BD734" t="n">
        <v>43.907354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153</v>
      </c>
    </row>
    <row r="735" spans="1:70">
      <c r="A735" t="s">
        <v>70</v>
      </c>
      <c r="B735" t="s">
        <v>71</v>
      </c>
      <c r="C735" t="s">
        <v>132</v>
      </c>
      <c r="D735" t="n">
        <v>2</v>
      </c>
      <c r="E735" t="s">
        <v>191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2072</v>
      </c>
      <c r="L735" t="s">
        <v>77</v>
      </c>
      <c r="M735" t="s"/>
      <c r="N735" t="s">
        <v>828</v>
      </c>
      <c r="O735" t="s">
        <v>79</v>
      </c>
      <c r="P735" t="s">
        <v>191</v>
      </c>
      <c r="Q735" t="s"/>
      <c r="R735" t="s">
        <v>189</v>
      </c>
      <c r="S735" t="s">
        <v>832</v>
      </c>
      <c r="T735" t="s">
        <v>82</v>
      </c>
      <c r="U735" t="s">
        <v>83</v>
      </c>
      <c r="V735" t="s">
        <v>84</v>
      </c>
      <c r="W735" t="s">
        <v>110</v>
      </c>
      <c r="X735" t="s"/>
      <c r="Y735" t="s">
        <v>86</v>
      </c>
      <c r="Z735">
        <f>HYPERLINK("https://hotel-media.eclerx.com/savepage/tk_15468564514330373_sr_362.html","info")</f>
        <v/>
      </c>
      <c r="AA735" t="n">
        <v>-3265105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126</v>
      </c>
      <c r="AQ735" t="s">
        <v>89</v>
      </c>
      <c r="AR735" t="s">
        <v>140</v>
      </c>
      <c r="AS735" t="s"/>
      <c r="AT735" t="s">
        <v>91</v>
      </c>
      <c r="AU735" t="s"/>
      <c r="AV735" t="s"/>
      <c r="AW735" t="s"/>
      <c r="AX735" t="s"/>
      <c r="AY735" t="n">
        <v>3265105</v>
      </c>
      <c r="AZ735" t="s">
        <v>194</v>
      </c>
      <c r="BA735" t="s"/>
      <c r="BB735" t="n">
        <v>57925</v>
      </c>
      <c r="BC735" t="n">
        <v>43.907354</v>
      </c>
      <c r="BD735" t="n">
        <v>43.907354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153</v>
      </c>
    </row>
    <row r="736" spans="1:70">
      <c r="A736" t="s">
        <v>70</v>
      </c>
      <c r="B736" t="s">
        <v>71</v>
      </c>
      <c r="C736" t="s">
        <v>132</v>
      </c>
      <c r="D736" t="n">
        <v>2</v>
      </c>
      <c r="E736" t="s">
        <v>191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2089</v>
      </c>
      <c r="L736" t="s">
        <v>77</v>
      </c>
      <c r="M736" t="s"/>
      <c r="N736" t="s">
        <v>829</v>
      </c>
      <c r="O736" t="s">
        <v>79</v>
      </c>
      <c r="P736" t="s">
        <v>191</v>
      </c>
      <c r="Q736" t="s"/>
      <c r="R736" t="s">
        <v>189</v>
      </c>
      <c r="S736" t="s">
        <v>833</v>
      </c>
      <c r="T736" t="s">
        <v>82</v>
      </c>
      <c r="U736" t="s">
        <v>83</v>
      </c>
      <c r="V736" t="s">
        <v>84</v>
      </c>
      <c r="W736" t="s">
        <v>110</v>
      </c>
      <c r="X736" t="s"/>
      <c r="Y736" t="s">
        <v>86</v>
      </c>
      <c r="Z736">
        <f>HYPERLINK("https://hotel-media.eclerx.com/savepage/tk_15468564514330373_sr_362.html","info")</f>
        <v/>
      </c>
      <c r="AA736" t="n">
        <v>-3265105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126</v>
      </c>
      <c r="AQ736" t="s">
        <v>89</v>
      </c>
      <c r="AR736" t="s">
        <v>140</v>
      </c>
      <c r="AS736" t="s"/>
      <c r="AT736" t="s">
        <v>91</v>
      </c>
      <c r="AU736" t="s"/>
      <c r="AV736" t="s"/>
      <c r="AW736" t="s"/>
      <c r="AX736" t="s"/>
      <c r="AY736" t="n">
        <v>3265105</v>
      </c>
      <c r="AZ736" t="s">
        <v>194</v>
      </c>
      <c r="BA736" t="s"/>
      <c r="BB736" t="n">
        <v>57925</v>
      </c>
      <c r="BC736" t="n">
        <v>43.907354</v>
      </c>
      <c r="BD736" t="n">
        <v>43.907354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153</v>
      </c>
    </row>
    <row r="737" spans="1:70">
      <c r="A737" t="s">
        <v>70</v>
      </c>
      <c r="B737" t="s">
        <v>71</v>
      </c>
      <c r="C737" t="s">
        <v>132</v>
      </c>
      <c r="D737" t="n">
        <v>2</v>
      </c>
      <c r="E737" t="s">
        <v>191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2089</v>
      </c>
      <c r="L737" t="s">
        <v>77</v>
      </c>
      <c r="M737" t="s"/>
      <c r="N737" t="s">
        <v>829</v>
      </c>
      <c r="O737" t="s">
        <v>79</v>
      </c>
      <c r="P737" t="s">
        <v>191</v>
      </c>
      <c r="Q737" t="s"/>
      <c r="R737" t="s">
        <v>189</v>
      </c>
      <c r="S737" t="s">
        <v>833</v>
      </c>
      <c r="T737" t="s">
        <v>82</v>
      </c>
      <c r="U737" t="s">
        <v>83</v>
      </c>
      <c r="V737" t="s">
        <v>84</v>
      </c>
      <c r="W737" t="s">
        <v>115</v>
      </c>
      <c r="X737" t="s"/>
      <c r="Y737" t="s">
        <v>86</v>
      </c>
      <c r="Z737">
        <f>HYPERLINK("https://hotel-media.eclerx.com/savepage/tk_15468564514330373_sr_362.html","info")</f>
        <v/>
      </c>
      <c r="AA737" t="n">
        <v>-3265105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126</v>
      </c>
      <c r="AQ737" t="s">
        <v>89</v>
      </c>
      <c r="AR737" t="s">
        <v>140</v>
      </c>
      <c r="AS737" t="s"/>
      <c r="AT737" t="s">
        <v>91</v>
      </c>
      <c r="AU737" t="s"/>
      <c r="AV737" t="s"/>
      <c r="AW737" t="s"/>
      <c r="AX737" t="s"/>
      <c r="AY737" t="n">
        <v>3265105</v>
      </c>
      <c r="AZ737" t="s">
        <v>194</v>
      </c>
      <c r="BA737" t="s"/>
      <c r="BB737" t="n">
        <v>57925</v>
      </c>
      <c r="BC737" t="n">
        <v>43.907354</v>
      </c>
      <c r="BD737" t="n">
        <v>43.907354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153</v>
      </c>
    </row>
    <row r="738" spans="1:70">
      <c r="A738" t="s">
        <v>70</v>
      </c>
      <c r="B738" t="s">
        <v>71</v>
      </c>
      <c r="C738" t="s">
        <v>132</v>
      </c>
      <c r="D738" t="n">
        <v>2</v>
      </c>
      <c r="E738" t="s">
        <v>834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148</v>
      </c>
      <c r="L738" t="s">
        <v>77</v>
      </c>
      <c r="M738" t="s"/>
      <c r="N738" t="s">
        <v>470</v>
      </c>
      <c r="O738" t="s">
        <v>79</v>
      </c>
      <c r="P738" t="s">
        <v>834</v>
      </c>
      <c r="Q738" t="s"/>
      <c r="R738" t="s">
        <v>102</v>
      </c>
      <c r="S738" t="s">
        <v>302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HYPERLINK("https://hotel-media.eclerx.com/savepage/tk_15468562169897275_sr_362.html","info")</f>
        <v/>
      </c>
      <c r="AA738" t="n">
        <v>-3207265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31</v>
      </c>
      <c r="AQ738" t="s">
        <v>89</v>
      </c>
      <c r="AR738" t="s">
        <v>90</v>
      </c>
      <c r="AS738" t="s"/>
      <c r="AT738" t="s">
        <v>91</v>
      </c>
      <c r="AU738" t="s"/>
      <c r="AV738" t="s"/>
      <c r="AW738" t="s"/>
      <c r="AX738" t="s"/>
      <c r="AY738" t="n">
        <v>3207265</v>
      </c>
      <c r="AZ738" t="s">
        <v>835</v>
      </c>
      <c r="BA738" t="s"/>
      <c r="BB738" t="n">
        <v>106472</v>
      </c>
      <c r="BC738" t="n">
        <v>44.509859</v>
      </c>
      <c r="BD738" t="n">
        <v>44.509859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132</v>
      </c>
      <c r="D739" t="n">
        <v>2</v>
      </c>
      <c r="E739" t="s">
        <v>834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154</v>
      </c>
      <c r="L739" t="s">
        <v>77</v>
      </c>
      <c r="M739" t="s"/>
      <c r="N739" t="s">
        <v>185</v>
      </c>
      <c r="O739" t="s">
        <v>79</v>
      </c>
      <c r="P739" t="s">
        <v>834</v>
      </c>
      <c r="Q739" t="s"/>
      <c r="R739" t="s">
        <v>102</v>
      </c>
      <c r="S739" t="s">
        <v>706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HYPERLINK("https://hotel-media.eclerx.com/savepage/tk_15468562169897275_sr_362.html","info")</f>
        <v/>
      </c>
      <c r="AA739" t="n">
        <v>-3207265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31</v>
      </c>
      <c r="AQ739" t="s">
        <v>89</v>
      </c>
      <c r="AR739" t="s">
        <v>140</v>
      </c>
      <c r="AS739" t="s"/>
      <c r="AT739" t="s">
        <v>91</v>
      </c>
      <c r="AU739" t="s"/>
      <c r="AV739" t="s"/>
      <c r="AW739" t="s"/>
      <c r="AX739" t="s"/>
      <c r="AY739" t="n">
        <v>3207265</v>
      </c>
      <c r="AZ739" t="s">
        <v>835</v>
      </c>
      <c r="BA739" t="s"/>
      <c r="BB739" t="n">
        <v>106472</v>
      </c>
      <c r="BC739" t="n">
        <v>44.509859</v>
      </c>
      <c r="BD739" t="n">
        <v>44.509859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836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472</v>
      </c>
      <c r="L740" t="s">
        <v>77</v>
      </c>
      <c r="M740" t="s"/>
      <c r="N740" t="s">
        <v>457</v>
      </c>
      <c r="O740" t="s">
        <v>79</v>
      </c>
      <c r="P740" t="s">
        <v>836</v>
      </c>
      <c r="Q740" t="s"/>
      <c r="R740" t="s">
        <v>102</v>
      </c>
      <c r="S740" t="s">
        <v>837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HYPERLINK("https://hotel-media.eclerx.com/savepage/tk_15468563457775698_sr_364.html","info")</f>
        <v/>
      </c>
      <c r="AA740" t="n">
        <v>-2444626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90</v>
      </c>
      <c r="AQ740" t="s">
        <v>89</v>
      </c>
      <c r="AR740" t="s">
        <v>90</v>
      </c>
      <c r="AS740" t="s"/>
      <c r="AT740" t="s">
        <v>91</v>
      </c>
      <c r="AU740" t="s"/>
      <c r="AV740" t="s"/>
      <c r="AW740" t="s"/>
      <c r="AX740" t="s"/>
      <c r="AY740" t="n">
        <v>2444626</v>
      </c>
      <c r="AZ740" t="s">
        <v>838</v>
      </c>
      <c r="BA740" t="s"/>
      <c r="BB740" t="n">
        <v>120083</v>
      </c>
      <c r="BC740" t="n">
        <v>44.003126</v>
      </c>
      <c r="BD740" t="n">
        <v>44.003126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839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73</v>
      </c>
      <c r="L741" t="s">
        <v>77</v>
      </c>
      <c r="M741" t="s"/>
      <c r="N741" t="s">
        <v>389</v>
      </c>
      <c r="O741" t="s">
        <v>79</v>
      </c>
      <c r="P741" t="s">
        <v>839</v>
      </c>
      <c r="Q741" t="s"/>
      <c r="R741" t="s">
        <v>80</v>
      </c>
      <c r="S741" t="s">
        <v>556</v>
      </c>
      <c r="T741" t="s">
        <v>82</v>
      </c>
      <c r="U741" t="s">
        <v>83</v>
      </c>
      <c r="V741" t="s">
        <v>84</v>
      </c>
      <c r="W741" t="s">
        <v>146</v>
      </c>
      <c r="X741" t="s"/>
      <c r="Y741" t="s">
        <v>86</v>
      </c>
      <c r="Z741">
        <f>HYPERLINK("https://hotel-media.eclerx.com/savepage/tk_15468562573781087_sr_364.html","info")</f>
        <v/>
      </c>
      <c r="AA741" t="n">
        <v>-6666904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47</v>
      </c>
      <c r="AQ741" t="s">
        <v>89</v>
      </c>
      <c r="AR741" t="s">
        <v>104</v>
      </c>
      <c r="AS741" t="s"/>
      <c r="AT741" t="s">
        <v>91</v>
      </c>
      <c r="AU741" t="s"/>
      <c r="AV741" t="s"/>
      <c r="AW741" t="s"/>
      <c r="AX741" t="s"/>
      <c r="AY741" t="n">
        <v>6666904</v>
      </c>
      <c r="AZ741" t="s">
        <v>840</v>
      </c>
      <c r="BA741" t="s"/>
      <c r="BB741" t="n">
        <v>119739</v>
      </c>
      <c r="BC741" t="n">
        <v>44.505220696678</v>
      </c>
      <c r="BD741" t="n">
        <v>44.505220696678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839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82</v>
      </c>
      <c r="L742" t="s">
        <v>77</v>
      </c>
      <c r="M742" t="s"/>
      <c r="N742" t="s">
        <v>516</v>
      </c>
      <c r="O742" t="s">
        <v>79</v>
      </c>
      <c r="P742" t="s">
        <v>839</v>
      </c>
      <c r="Q742" t="s"/>
      <c r="R742" t="s">
        <v>80</v>
      </c>
      <c r="S742" t="s">
        <v>336</v>
      </c>
      <c r="T742" t="s">
        <v>82</v>
      </c>
      <c r="U742" t="s">
        <v>83</v>
      </c>
      <c r="V742" t="s">
        <v>84</v>
      </c>
      <c r="W742" t="s">
        <v>146</v>
      </c>
      <c r="X742" t="s"/>
      <c r="Y742" t="s">
        <v>86</v>
      </c>
      <c r="Z742">
        <f>HYPERLINK("https://hotel-media.eclerx.com/savepage/tk_15468562573781087_sr_364.html","info")</f>
        <v/>
      </c>
      <c r="AA742" t="n">
        <v>-6666904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47</v>
      </c>
      <c r="AQ742" t="s">
        <v>89</v>
      </c>
      <c r="AR742" t="s">
        <v>104</v>
      </c>
      <c r="AS742" t="s"/>
      <c r="AT742" t="s">
        <v>91</v>
      </c>
      <c r="AU742" t="s"/>
      <c r="AV742" t="s"/>
      <c r="AW742" t="s"/>
      <c r="AX742" t="s"/>
      <c r="AY742" t="n">
        <v>6666904</v>
      </c>
      <c r="AZ742" t="s">
        <v>840</v>
      </c>
      <c r="BA742" t="s"/>
      <c r="BB742" t="n">
        <v>119739</v>
      </c>
      <c r="BC742" t="n">
        <v>44.505220696678</v>
      </c>
      <c r="BD742" t="n">
        <v>44.505220696678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839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82</v>
      </c>
      <c r="L743" t="s">
        <v>77</v>
      </c>
      <c r="M743" t="s"/>
      <c r="N743" t="s">
        <v>204</v>
      </c>
      <c r="O743" t="s">
        <v>79</v>
      </c>
      <c r="P743" t="s">
        <v>839</v>
      </c>
      <c r="Q743" t="s"/>
      <c r="R743" t="s">
        <v>80</v>
      </c>
      <c r="S743" t="s">
        <v>336</v>
      </c>
      <c r="T743" t="s">
        <v>82</v>
      </c>
      <c r="U743" t="s">
        <v>83</v>
      </c>
      <c r="V743" t="s">
        <v>84</v>
      </c>
      <c r="W743" t="s">
        <v>146</v>
      </c>
      <c r="X743" t="s"/>
      <c r="Y743" t="s">
        <v>86</v>
      </c>
      <c r="Z743">
        <f>HYPERLINK("https://hotel-media.eclerx.com/savepage/tk_15468562573781087_sr_364.html","info")</f>
        <v/>
      </c>
      <c r="AA743" t="n">
        <v>-6666904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47</v>
      </c>
      <c r="AQ743" t="s">
        <v>89</v>
      </c>
      <c r="AR743" t="s">
        <v>104</v>
      </c>
      <c r="AS743" t="s"/>
      <c r="AT743" t="s">
        <v>91</v>
      </c>
      <c r="AU743" t="s"/>
      <c r="AV743" t="s"/>
      <c r="AW743" t="s"/>
      <c r="AX743" t="s"/>
      <c r="AY743" t="n">
        <v>6666904</v>
      </c>
      <c r="AZ743" t="s">
        <v>840</v>
      </c>
      <c r="BA743" t="s"/>
      <c r="BB743" t="n">
        <v>119739</v>
      </c>
      <c r="BC743" t="n">
        <v>44.505220696678</v>
      </c>
      <c r="BD743" t="n">
        <v>44.505220696678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839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84</v>
      </c>
      <c r="L744" t="s">
        <v>77</v>
      </c>
      <c r="M744" t="s"/>
      <c r="N744" t="s">
        <v>198</v>
      </c>
      <c r="O744" t="s">
        <v>79</v>
      </c>
      <c r="P744" t="s">
        <v>839</v>
      </c>
      <c r="Q744" t="s"/>
      <c r="R744" t="s">
        <v>80</v>
      </c>
      <c r="S744" t="s">
        <v>251</v>
      </c>
      <c r="T744" t="s">
        <v>82</v>
      </c>
      <c r="U744" t="s">
        <v>83</v>
      </c>
      <c r="V744" t="s">
        <v>84</v>
      </c>
      <c r="W744" t="s">
        <v>146</v>
      </c>
      <c r="X744" t="s"/>
      <c r="Y744" t="s">
        <v>86</v>
      </c>
      <c r="Z744">
        <f>HYPERLINK("https://hotel-media.eclerx.com/savepage/tk_15468562573781087_sr_364.html","info")</f>
        <v/>
      </c>
      <c r="AA744" t="n">
        <v>-6666904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47</v>
      </c>
      <c r="AQ744" t="s">
        <v>89</v>
      </c>
      <c r="AR744" t="s">
        <v>90</v>
      </c>
      <c r="AS744" t="s"/>
      <c r="AT744" t="s">
        <v>91</v>
      </c>
      <c r="AU744" t="s"/>
      <c r="AV744" t="s"/>
      <c r="AW744" t="s"/>
      <c r="AX744" t="s"/>
      <c r="AY744" t="n">
        <v>6666904</v>
      </c>
      <c r="AZ744" t="s">
        <v>840</v>
      </c>
      <c r="BA744" t="s"/>
      <c r="BB744" t="n">
        <v>119739</v>
      </c>
      <c r="BC744" t="n">
        <v>44.505220696678</v>
      </c>
      <c r="BD744" t="n">
        <v>44.505220696678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839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91</v>
      </c>
      <c r="L745" t="s">
        <v>77</v>
      </c>
      <c r="M745" t="s"/>
      <c r="N745" t="s">
        <v>389</v>
      </c>
      <c r="O745" t="s">
        <v>79</v>
      </c>
      <c r="P745" t="s">
        <v>839</v>
      </c>
      <c r="Q745" t="s"/>
      <c r="R745" t="s">
        <v>80</v>
      </c>
      <c r="S745" t="s">
        <v>127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HYPERLINK("https://hotel-media.eclerx.com/savepage/tk_15468562573781087_sr_364.html","info")</f>
        <v/>
      </c>
      <c r="AA745" t="n">
        <v>-6666904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47</v>
      </c>
      <c r="AQ745" t="s">
        <v>89</v>
      </c>
      <c r="AR745" t="s">
        <v>104</v>
      </c>
      <c r="AS745" t="s"/>
      <c r="AT745" t="s">
        <v>91</v>
      </c>
      <c r="AU745" t="s"/>
      <c r="AV745" t="s"/>
      <c r="AW745" t="s"/>
      <c r="AX745" t="s"/>
      <c r="AY745" t="n">
        <v>6666904</v>
      </c>
      <c r="AZ745" t="s">
        <v>840</v>
      </c>
      <c r="BA745" t="s"/>
      <c r="BB745" t="n">
        <v>119739</v>
      </c>
      <c r="BC745" t="n">
        <v>44.505220696678</v>
      </c>
      <c r="BD745" t="n">
        <v>44.505220696678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839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100</v>
      </c>
      <c r="L746" t="s">
        <v>77</v>
      </c>
      <c r="M746" t="s"/>
      <c r="N746" t="s">
        <v>204</v>
      </c>
      <c r="O746" t="s">
        <v>79</v>
      </c>
      <c r="P746" t="s">
        <v>839</v>
      </c>
      <c r="Q746" t="s"/>
      <c r="R746" t="s">
        <v>80</v>
      </c>
      <c r="S746" t="s">
        <v>716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HYPERLINK("https://hotel-media.eclerx.com/savepage/tk_15468562573781087_sr_364.html","info")</f>
        <v/>
      </c>
      <c r="AA746" t="n">
        <v>-6666904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47</v>
      </c>
      <c r="AQ746" t="s">
        <v>89</v>
      </c>
      <c r="AR746" t="s">
        <v>104</v>
      </c>
      <c r="AS746" t="s"/>
      <c r="AT746" t="s">
        <v>91</v>
      </c>
      <c r="AU746" t="s"/>
      <c r="AV746" t="s"/>
      <c r="AW746" t="s"/>
      <c r="AX746" t="s"/>
      <c r="AY746" t="n">
        <v>6666904</v>
      </c>
      <c r="AZ746" t="s">
        <v>840</v>
      </c>
      <c r="BA746" t="s"/>
      <c r="BB746" t="n">
        <v>119739</v>
      </c>
      <c r="BC746" t="n">
        <v>44.505220696678</v>
      </c>
      <c r="BD746" t="n">
        <v>44.505220696678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839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103</v>
      </c>
      <c r="L747" t="s">
        <v>77</v>
      </c>
      <c r="M747" t="s"/>
      <c r="N747" t="s">
        <v>198</v>
      </c>
      <c r="O747" t="s">
        <v>79</v>
      </c>
      <c r="P747" t="s">
        <v>839</v>
      </c>
      <c r="Q747" t="s"/>
      <c r="R747" t="s">
        <v>80</v>
      </c>
      <c r="S747" t="s">
        <v>321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HYPERLINK("https://hotel-media.eclerx.com/savepage/tk_15468562573781087_sr_364.html","info")</f>
        <v/>
      </c>
      <c r="AA747" t="n">
        <v>-6666904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47</v>
      </c>
      <c r="AQ747" t="s">
        <v>89</v>
      </c>
      <c r="AR747" t="s">
        <v>90</v>
      </c>
      <c r="AS747" t="s"/>
      <c r="AT747" t="s">
        <v>91</v>
      </c>
      <c r="AU747" t="s"/>
      <c r="AV747" t="s"/>
      <c r="AW747" t="s"/>
      <c r="AX747" t="s"/>
      <c r="AY747" t="n">
        <v>6666904</v>
      </c>
      <c r="AZ747" t="s">
        <v>840</v>
      </c>
      <c r="BA747" t="s"/>
      <c r="BB747" t="n">
        <v>119739</v>
      </c>
      <c r="BC747" t="n">
        <v>44.505220696678</v>
      </c>
      <c r="BD747" t="n">
        <v>44.505220696678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839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109</v>
      </c>
      <c r="L748" t="s">
        <v>77</v>
      </c>
      <c r="M748" t="s"/>
      <c r="N748" t="s">
        <v>516</v>
      </c>
      <c r="O748" t="s">
        <v>79</v>
      </c>
      <c r="P748" t="s">
        <v>839</v>
      </c>
      <c r="Q748" t="s"/>
      <c r="R748" t="s">
        <v>80</v>
      </c>
      <c r="S748" t="s">
        <v>317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HYPERLINK("https://hotel-media.eclerx.com/savepage/tk_15468562573781087_sr_364.html","info")</f>
        <v/>
      </c>
      <c r="AA748" t="n">
        <v>-6666904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47</v>
      </c>
      <c r="AQ748" t="s">
        <v>89</v>
      </c>
      <c r="AR748" t="s">
        <v>104</v>
      </c>
      <c r="AS748" t="s"/>
      <c r="AT748" t="s">
        <v>91</v>
      </c>
      <c r="AU748" t="s"/>
      <c r="AV748" t="s"/>
      <c r="AW748" t="s"/>
      <c r="AX748" t="s"/>
      <c r="AY748" t="n">
        <v>6666904</v>
      </c>
      <c r="AZ748" t="s">
        <v>840</v>
      </c>
      <c r="BA748" t="s"/>
      <c r="BB748" t="n">
        <v>119739</v>
      </c>
      <c r="BC748" t="n">
        <v>44.505220696678</v>
      </c>
      <c r="BD748" t="n">
        <v>44.505220696678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841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147</v>
      </c>
      <c r="L749" t="s">
        <v>77</v>
      </c>
      <c r="M749" t="s"/>
      <c r="N749" t="s">
        <v>842</v>
      </c>
      <c r="O749" t="s">
        <v>79</v>
      </c>
      <c r="P749" t="s">
        <v>841</v>
      </c>
      <c r="Q749" t="s"/>
      <c r="R749" t="s">
        <v>102</v>
      </c>
      <c r="S749" t="s">
        <v>563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HYPERLINK("https://hotel-media.eclerx.com/savepage/tk_154685659944506_sr_364.html","info")</f>
        <v/>
      </c>
      <c r="AA749" t="n">
        <v>-10087328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>
        <v>90</v>
      </c>
      <c r="AS749" t="s"/>
      <c r="AT749" t="s">
        <v>91</v>
      </c>
      <c r="AU749" t="s"/>
      <c r="AV749" t="s"/>
      <c r="AW749" t="s"/>
      <c r="AX749" t="s"/>
      <c r="AY749" t="n">
        <v>10087328</v>
      </c>
      <c r="AZ749" t="s">
        <v>843</v>
      </c>
      <c r="BA749" t="s"/>
      <c r="BB749" t="n">
        <v>56208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153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841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244</v>
      </c>
      <c r="L750" t="s">
        <v>77</v>
      </c>
      <c r="M750" t="s"/>
      <c r="N750" t="s">
        <v>457</v>
      </c>
      <c r="O750" t="s">
        <v>79</v>
      </c>
      <c r="P750" t="s">
        <v>841</v>
      </c>
      <c r="Q750" t="s"/>
      <c r="R750" t="s">
        <v>102</v>
      </c>
      <c r="S750" t="s">
        <v>375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HYPERLINK("https://hotel-media.eclerx.com/savepage/tk_154685659944506_sr_364.html","info")</f>
        <v/>
      </c>
      <c r="AA750" t="n">
        <v>-10087328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>
        <v>90</v>
      </c>
      <c r="AS750" t="s"/>
      <c r="AT750" t="s">
        <v>91</v>
      </c>
      <c r="AU750" t="s"/>
      <c r="AV750" t="s"/>
      <c r="AW750" t="s"/>
      <c r="AX750" t="s"/>
      <c r="AY750" t="n">
        <v>10087328</v>
      </c>
      <c r="AZ750" t="s">
        <v>843</v>
      </c>
      <c r="BA750" t="s"/>
      <c r="BB750" t="n">
        <v>56208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153</v>
      </c>
    </row>
    <row r="751" spans="1:70">
      <c r="A751" t="s">
        <v>70</v>
      </c>
      <c r="B751" t="s">
        <v>71</v>
      </c>
      <c r="C751" t="s">
        <v>132</v>
      </c>
      <c r="D751" t="n">
        <v>2</v>
      </c>
      <c r="E751" t="s">
        <v>844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80</v>
      </c>
      <c r="L751" t="s">
        <v>77</v>
      </c>
      <c r="M751" t="s"/>
      <c r="N751" t="s">
        <v>178</v>
      </c>
      <c r="O751" t="s">
        <v>79</v>
      </c>
      <c r="P751" t="s">
        <v>844</v>
      </c>
      <c r="Q751" t="s"/>
      <c r="R751" t="s">
        <v>102</v>
      </c>
      <c r="S751" t="s">
        <v>569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HYPERLINK("https://hotel-media.eclerx.com/savepage/tk_1546856347403841_sr_362.html","info")</f>
        <v/>
      </c>
      <c r="AA751" t="n">
        <v>-6198198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96</v>
      </c>
      <c r="AQ751" t="s">
        <v>89</v>
      </c>
      <c r="AR751" t="s">
        <v>90</v>
      </c>
      <c r="AS751" t="s"/>
      <c r="AT751" t="s">
        <v>91</v>
      </c>
      <c r="AU751" t="s"/>
      <c r="AV751" t="s"/>
      <c r="AW751" t="s"/>
      <c r="AX751" t="s"/>
      <c r="AY751" t="n">
        <v>6198198</v>
      </c>
      <c r="AZ751" t="s">
        <v>845</v>
      </c>
      <c r="BA751" t="s"/>
      <c r="BB751" t="n">
        <v>99300</v>
      </c>
      <c r="BC751" t="n">
        <v>44.834942</v>
      </c>
      <c r="BD751" t="n">
        <v>44.834942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132</v>
      </c>
      <c r="D752" t="n">
        <v>2</v>
      </c>
      <c r="E752" t="s">
        <v>839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75</v>
      </c>
      <c r="L752" t="s">
        <v>77</v>
      </c>
      <c r="M752" t="s"/>
      <c r="N752" t="s">
        <v>389</v>
      </c>
      <c r="O752" t="s">
        <v>79</v>
      </c>
      <c r="P752" t="s">
        <v>839</v>
      </c>
      <c r="Q752" t="s"/>
      <c r="R752" t="s">
        <v>80</v>
      </c>
      <c r="S752" t="s">
        <v>202</v>
      </c>
      <c r="T752" t="s">
        <v>82</v>
      </c>
      <c r="U752" t="s">
        <v>83</v>
      </c>
      <c r="V752" t="s">
        <v>84</v>
      </c>
      <c r="W752" t="s">
        <v>146</v>
      </c>
      <c r="X752" t="s"/>
      <c r="Y752" t="s">
        <v>86</v>
      </c>
      <c r="Z752">
        <f>HYPERLINK("https://hotel-media.eclerx.com/savepage/tk_1546856224801205_sr_362.html","info")</f>
        <v/>
      </c>
      <c r="AA752" t="n">
        <v>-6666904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35</v>
      </c>
      <c r="AQ752" t="s">
        <v>89</v>
      </c>
      <c r="AR752" t="s">
        <v>104</v>
      </c>
      <c r="AS752" t="s"/>
      <c r="AT752" t="s">
        <v>91</v>
      </c>
      <c r="AU752" t="s"/>
      <c r="AV752" t="s"/>
      <c r="AW752" t="s"/>
      <c r="AX752" t="s"/>
      <c r="AY752" t="n">
        <v>6666904</v>
      </c>
      <c r="AZ752" t="s">
        <v>840</v>
      </c>
      <c r="BA752" t="s"/>
      <c r="BB752" t="n">
        <v>119739</v>
      </c>
      <c r="BC752" t="n">
        <v>44.505220696678</v>
      </c>
      <c r="BD752" t="n">
        <v>44.505220696678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132</v>
      </c>
      <c r="D753" t="n">
        <v>2</v>
      </c>
      <c r="E753" t="s">
        <v>839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87</v>
      </c>
      <c r="L753" t="s">
        <v>77</v>
      </c>
      <c r="M753" t="s"/>
      <c r="N753" t="s">
        <v>198</v>
      </c>
      <c r="O753" t="s">
        <v>79</v>
      </c>
      <c r="P753" t="s">
        <v>839</v>
      </c>
      <c r="Q753" t="s"/>
      <c r="R753" t="s">
        <v>80</v>
      </c>
      <c r="S753" t="s">
        <v>393</v>
      </c>
      <c r="T753" t="s">
        <v>82</v>
      </c>
      <c r="U753" t="s">
        <v>83</v>
      </c>
      <c r="V753" t="s">
        <v>84</v>
      </c>
      <c r="W753" t="s">
        <v>146</v>
      </c>
      <c r="X753" t="s"/>
      <c r="Y753" t="s">
        <v>86</v>
      </c>
      <c r="Z753">
        <f>HYPERLINK("https://hotel-media.eclerx.com/savepage/tk_1546856224801205_sr_362.html","info")</f>
        <v/>
      </c>
      <c r="AA753" t="n">
        <v>-6666904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35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6666904</v>
      </c>
      <c r="AZ753" t="s">
        <v>840</v>
      </c>
      <c r="BA753" t="s"/>
      <c r="BB753" t="n">
        <v>119739</v>
      </c>
      <c r="BC753" t="n">
        <v>44.505220696678</v>
      </c>
      <c r="BD753" t="n">
        <v>44.505220696678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132</v>
      </c>
      <c r="D754" t="n">
        <v>2</v>
      </c>
      <c r="E754" t="s">
        <v>839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94</v>
      </c>
      <c r="L754" t="s">
        <v>77</v>
      </c>
      <c r="M754" t="s"/>
      <c r="N754" t="s">
        <v>389</v>
      </c>
      <c r="O754" t="s">
        <v>79</v>
      </c>
      <c r="P754" t="s">
        <v>839</v>
      </c>
      <c r="Q754" t="s"/>
      <c r="R754" t="s">
        <v>80</v>
      </c>
      <c r="S754" t="s">
        <v>96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HYPERLINK("https://hotel-media.eclerx.com/savepage/tk_1546856224801205_sr_362.html","info")</f>
        <v/>
      </c>
      <c r="AA754" t="n">
        <v>-6666904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35</v>
      </c>
      <c r="AQ754" t="s">
        <v>89</v>
      </c>
      <c r="AR754" t="s">
        <v>104</v>
      </c>
      <c r="AS754" t="s"/>
      <c r="AT754" t="s">
        <v>91</v>
      </c>
      <c r="AU754" t="s"/>
      <c r="AV754" t="s"/>
      <c r="AW754" t="s"/>
      <c r="AX754" t="s"/>
      <c r="AY754" t="n">
        <v>6666904</v>
      </c>
      <c r="AZ754" t="s">
        <v>840</v>
      </c>
      <c r="BA754" t="s"/>
      <c r="BB754" t="n">
        <v>119739</v>
      </c>
      <c r="BC754" t="n">
        <v>44.505220696678</v>
      </c>
      <c r="BD754" t="n">
        <v>44.505220696678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132</v>
      </c>
      <c r="D755" t="n">
        <v>2</v>
      </c>
      <c r="E755" t="s">
        <v>839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106</v>
      </c>
      <c r="L755" t="s">
        <v>77</v>
      </c>
      <c r="M755" t="s"/>
      <c r="N755" t="s">
        <v>198</v>
      </c>
      <c r="O755" t="s">
        <v>79</v>
      </c>
      <c r="P755" t="s">
        <v>839</v>
      </c>
      <c r="Q755" t="s"/>
      <c r="R755" t="s">
        <v>80</v>
      </c>
      <c r="S755" t="s">
        <v>256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HYPERLINK("https://hotel-media.eclerx.com/savepage/tk_1546856224801205_sr_362.html","info")</f>
        <v/>
      </c>
      <c r="AA755" t="n">
        <v>-6666904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35</v>
      </c>
      <c r="AQ755" t="s">
        <v>89</v>
      </c>
      <c r="AR755" t="s">
        <v>90</v>
      </c>
      <c r="AS755" t="s"/>
      <c r="AT755" t="s">
        <v>91</v>
      </c>
      <c r="AU755" t="s"/>
      <c r="AV755" t="s"/>
      <c r="AW755" t="s"/>
      <c r="AX755" t="s"/>
      <c r="AY755" t="n">
        <v>6666904</v>
      </c>
      <c r="AZ755" t="s">
        <v>840</v>
      </c>
      <c r="BA755" t="s"/>
      <c r="BB755" t="n">
        <v>119739</v>
      </c>
      <c r="BC755" t="n">
        <v>44.505220696678</v>
      </c>
      <c r="BD755" t="n">
        <v>44.505220696678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132</v>
      </c>
      <c r="D756" t="n">
        <v>2</v>
      </c>
      <c r="E756" t="s">
        <v>846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89</v>
      </c>
      <c r="L756" t="s">
        <v>77</v>
      </c>
      <c r="M756" t="s"/>
      <c r="N756" t="s">
        <v>847</v>
      </c>
      <c r="O756" t="s">
        <v>79</v>
      </c>
      <c r="P756" t="s">
        <v>846</v>
      </c>
      <c r="Q756" t="s"/>
      <c r="R756" t="s">
        <v>102</v>
      </c>
      <c r="S756" t="s">
        <v>205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HYPERLINK("https://hotel-media.eclerx.com/savepage/tk_15468561728745093_sr_362.html","info")</f>
        <v/>
      </c>
      <c r="AA756" t="n">
        <v>-2443062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</v>
      </c>
      <c r="AQ756" t="s">
        <v>89</v>
      </c>
      <c r="AR756" t="s">
        <v>104</v>
      </c>
      <c r="AS756" t="s"/>
      <c r="AT756" t="s">
        <v>91</v>
      </c>
      <c r="AU756" t="s"/>
      <c r="AV756" t="s"/>
      <c r="AW756" t="s"/>
      <c r="AX756" t="s"/>
      <c r="AY756" t="n">
        <v>2443062</v>
      </c>
      <c r="AZ756" t="s">
        <v>848</v>
      </c>
      <c r="BA756" t="s"/>
      <c r="BB756" t="n">
        <v>80618</v>
      </c>
      <c r="BC756" t="n">
        <v>44.508218</v>
      </c>
      <c r="BD756" t="n">
        <v>44.508218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132</v>
      </c>
      <c r="D757" t="n">
        <v>2</v>
      </c>
      <c r="E757" t="s">
        <v>846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94</v>
      </c>
      <c r="L757" t="s">
        <v>77</v>
      </c>
      <c r="M757" t="s"/>
      <c r="N757" t="s">
        <v>138</v>
      </c>
      <c r="O757" t="s">
        <v>79</v>
      </c>
      <c r="P757" t="s">
        <v>846</v>
      </c>
      <c r="Q757" t="s"/>
      <c r="R757" t="s">
        <v>102</v>
      </c>
      <c r="S757" t="s">
        <v>96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HYPERLINK("https://hotel-media.eclerx.com/savepage/tk_15468561728745093_sr_362.html","info")</f>
        <v/>
      </c>
      <c r="AA757" t="n">
        <v>-2443062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</v>
      </c>
      <c r="AQ757" t="s">
        <v>89</v>
      </c>
      <c r="AR757" t="s">
        <v>140</v>
      </c>
      <c r="AS757" t="s"/>
      <c r="AT757" t="s">
        <v>91</v>
      </c>
      <c r="AU757" t="s"/>
      <c r="AV757" t="s"/>
      <c r="AW757" t="s"/>
      <c r="AX757" t="s"/>
      <c r="AY757" t="n">
        <v>2443062</v>
      </c>
      <c r="AZ757" t="s">
        <v>848</v>
      </c>
      <c r="BA757" t="s"/>
      <c r="BB757" t="n">
        <v>80618</v>
      </c>
      <c r="BC757" t="n">
        <v>44.508218</v>
      </c>
      <c r="BD757" t="n">
        <v>44.508218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132</v>
      </c>
      <c r="D758" t="n">
        <v>2</v>
      </c>
      <c r="E758" t="s">
        <v>846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98</v>
      </c>
      <c r="L758" t="s">
        <v>77</v>
      </c>
      <c r="M758" t="s"/>
      <c r="N758" t="s">
        <v>144</v>
      </c>
      <c r="O758" t="s">
        <v>79</v>
      </c>
      <c r="P758" t="s">
        <v>846</v>
      </c>
      <c r="Q758" t="s"/>
      <c r="R758" t="s">
        <v>102</v>
      </c>
      <c r="S758" t="s">
        <v>260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HYPERLINK("https://hotel-media.eclerx.com/savepage/tk_15468561728745093_sr_362.html","info")</f>
        <v/>
      </c>
      <c r="AA758" t="n">
        <v>-2443062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9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2443062</v>
      </c>
      <c r="AZ758" t="s">
        <v>848</v>
      </c>
      <c r="BA758" t="s"/>
      <c r="BB758" t="n">
        <v>80618</v>
      </c>
      <c r="BC758" t="n">
        <v>44.508218</v>
      </c>
      <c r="BD758" t="n">
        <v>44.508218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309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70</v>
      </c>
      <c r="L759" t="s">
        <v>77</v>
      </c>
      <c r="M759" t="s"/>
      <c r="N759" t="s">
        <v>78</v>
      </c>
      <c r="O759" t="s">
        <v>79</v>
      </c>
      <c r="P759" t="s">
        <v>309</v>
      </c>
      <c r="Q759" t="s"/>
      <c r="R759" t="s">
        <v>134</v>
      </c>
      <c r="S759" t="s">
        <v>643</v>
      </c>
      <c r="T759" t="s">
        <v>82</v>
      </c>
      <c r="U759" t="s">
        <v>83</v>
      </c>
      <c r="V759" t="s">
        <v>84</v>
      </c>
      <c r="W759" t="s">
        <v>146</v>
      </c>
      <c r="X759" t="s"/>
      <c r="Y759" t="s">
        <v>86</v>
      </c>
      <c r="Z759">
        <f>HYPERLINK("https://hotel-media.eclerx.com/savepage/tk_15468562663395107_sr_364.html","info")</f>
        <v/>
      </c>
      <c r="AA759" t="n">
        <v>-7287264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52</v>
      </c>
      <c r="AQ759" t="s">
        <v>89</v>
      </c>
      <c r="AR759" t="s">
        <v>90</v>
      </c>
      <c r="AS759" t="s"/>
      <c r="AT759" t="s">
        <v>91</v>
      </c>
      <c r="AU759" t="s"/>
      <c r="AV759" t="s"/>
      <c r="AW759" t="s"/>
      <c r="AX759" t="s"/>
      <c r="AY759" t="n">
        <v>7287264</v>
      </c>
      <c r="AZ759" t="s">
        <v>311</v>
      </c>
      <c r="BA759" t="s"/>
      <c r="BB759" t="n">
        <v>92811</v>
      </c>
      <c r="BC759" t="n">
        <v>44.400887</v>
      </c>
      <c r="BD759" t="n">
        <v>44.400887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309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70</v>
      </c>
      <c r="L760" t="s">
        <v>77</v>
      </c>
      <c r="M760" t="s"/>
      <c r="N760" t="s">
        <v>78</v>
      </c>
      <c r="O760" t="s">
        <v>79</v>
      </c>
      <c r="P760" t="s">
        <v>309</v>
      </c>
      <c r="Q760" t="s"/>
      <c r="R760" t="s">
        <v>134</v>
      </c>
      <c r="S760" t="s">
        <v>643</v>
      </c>
      <c r="T760" t="s">
        <v>82</v>
      </c>
      <c r="U760" t="s">
        <v>83</v>
      </c>
      <c r="V760" t="s">
        <v>84</v>
      </c>
      <c r="W760" t="s">
        <v>146</v>
      </c>
      <c r="X760" t="s"/>
      <c r="Y760" t="s">
        <v>86</v>
      </c>
      <c r="Z760">
        <f>HYPERLINK("https://hotel-media.eclerx.com/savepage/tk_15468562663395107_sr_364.html","info")</f>
        <v/>
      </c>
      <c r="AA760" t="n">
        <v>-7287264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52</v>
      </c>
      <c r="AQ760" t="s">
        <v>89</v>
      </c>
      <c r="AR760" t="s">
        <v>90</v>
      </c>
      <c r="AS760" t="s"/>
      <c r="AT760" t="s">
        <v>91</v>
      </c>
      <c r="AU760" t="s"/>
      <c r="AV760" t="s"/>
      <c r="AW760" t="s"/>
      <c r="AX760" t="s"/>
      <c r="AY760" t="n">
        <v>7287264</v>
      </c>
      <c r="AZ760" t="s">
        <v>311</v>
      </c>
      <c r="BA760" t="s"/>
      <c r="BB760" t="n">
        <v>92811</v>
      </c>
      <c r="BC760" t="n">
        <v>44.400887</v>
      </c>
      <c r="BD760" t="n">
        <v>44.400887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309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71</v>
      </c>
      <c r="L761" t="s">
        <v>77</v>
      </c>
      <c r="M761" t="s"/>
      <c r="N761" t="s">
        <v>138</v>
      </c>
      <c r="O761" t="s">
        <v>79</v>
      </c>
      <c r="P761" t="s">
        <v>309</v>
      </c>
      <c r="Q761" t="s"/>
      <c r="R761" t="s">
        <v>134</v>
      </c>
      <c r="S761" t="s">
        <v>142</v>
      </c>
      <c r="T761" t="s">
        <v>82</v>
      </c>
      <c r="U761" t="s">
        <v>83</v>
      </c>
      <c r="V761" t="s">
        <v>84</v>
      </c>
      <c r="W761" t="s">
        <v>146</v>
      </c>
      <c r="X761" t="s"/>
      <c r="Y761" t="s">
        <v>86</v>
      </c>
      <c r="Z761">
        <f>HYPERLINK("https://hotel-media.eclerx.com/savepage/tk_15468562663395107_sr_364.html","info")</f>
        <v/>
      </c>
      <c r="AA761" t="n">
        <v>-7287264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52</v>
      </c>
      <c r="AQ761" t="s">
        <v>89</v>
      </c>
      <c r="AR761" t="s">
        <v>140</v>
      </c>
      <c r="AS761" t="s"/>
      <c r="AT761" t="s">
        <v>91</v>
      </c>
      <c r="AU761" t="s"/>
      <c r="AV761" t="s"/>
      <c r="AW761" t="s"/>
      <c r="AX761" t="s"/>
      <c r="AY761" t="n">
        <v>7287264</v>
      </c>
      <c r="AZ761" t="s">
        <v>311</v>
      </c>
      <c r="BA761" t="s"/>
      <c r="BB761" t="n">
        <v>92811</v>
      </c>
      <c r="BC761" t="n">
        <v>44.400887</v>
      </c>
      <c r="BD761" t="n">
        <v>44.400887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849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76</v>
      </c>
      <c r="L762" t="s">
        <v>77</v>
      </c>
      <c r="M762" t="s"/>
      <c r="N762" t="s">
        <v>144</v>
      </c>
      <c r="O762" t="s">
        <v>79</v>
      </c>
      <c r="P762" t="s">
        <v>849</v>
      </c>
      <c r="Q762" t="s"/>
      <c r="R762" t="s">
        <v>102</v>
      </c>
      <c r="S762" t="s">
        <v>367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HYPERLINK("https://hotel-media.eclerx.com/savepage/tk_15468562726105428_sr_364.html","info")</f>
        <v/>
      </c>
      <c r="AA762" t="n">
        <v>-2443489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56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2443489</v>
      </c>
      <c r="AZ762" t="s">
        <v>850</v>
      </c>
      <c r="BA762" t="s"/>
      <c r="BB762" t="n">
        <v>112001</v>
      </c>
      <c r="BC762" t="n">
        <v>44.513987</v>
      </c>
      <c r="BD762" t="n">
        <v>44.513987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132</v>
      </c>
      <c r="D763" t="n">
        <v>2</v>
      </c>
      <c r="E763" t="s">
        <v>851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93</v>
      </c>
      <c r="L763" t="s">
        <v>77</v>
      </c>
      <c r="M763" t="s"/>
      <c r="N763" t="s">
        <v>178</v>
      </c>
      <c r="O763" t="s">
        <v>79</v>
      </c>
      <c r="P763" t="s">
        <v>851</v>
      </c>
      <c r="Q763" t="s"/>
      <c r="R763" t="s">
        <v>102</v>
      </c>
      <c r="S763" t="s">
        <v>410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HYPERLINK("https://hotel-media.eclerx.com/savepage/tk_15468562653412216_sr_362.html","info")</f>
        <v/>
      </c>
      <c r="AA763" t="n">
        <v>-8317892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55</v>
      </c>
      <c r="AQ763" t="s">
        <v>89</v>
      </c>
      <c r="AR763" t="s">
        <v>90</v>
      </c>
      <c r="AS763" t="s"/>
      <c r="AT763" t="s">
        <v>91</v>
      </c>
      <c r="AU763" t="s"/>
      <c r="AV763" t="s"/>
      <c r="AW763" t="s"/>
      <c r="AX763" t="s"/>
      <c r="AY763" t="n">
        <v>8317892</v>
      </c>
      <c r="AZ763" t="s">
        <v>852</v>
      </c>
      <c r="BA763" t="s"/>
      <c r="BB763" t="n">
        <v>198172</v>
      </c>
      <c r="BC763" t="n">
        <v>44.487874</v>
      </c>
      <c r="BD763" t="n">
        <v>44.487874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132</v>
      </c>
      <c r="D764" t="n">
        <v>2</v>
      </c>
      <c r="E764" t="s">
        <v>853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47</v>
      </c>
      <c r="L764" t="s">
        <v>77</v>
      </c>
      <c r="M764" t="s"/>
      <c r="N764" t="s">
        <v>250</v>
      </c>
      <c r="O764" t="s">
        <v>79</v>
      </c>
      <c r="P764" t="s">
        <v>853</v>
      </c>
      <c r="Q764" t="s"/>
      <c r="R764" t="s">
        <v>80</v>
      </c>
      <c r="S764" t="s">
        <v>386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HYPERLINK("https://hotel-media.eclerx.com/savepage/tk_15468563459507053_sr_362.html","info")</f>
        <v/>
      </c>
      <c r="AA764" t="n">
        <v>-10087334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95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n">
        <v>10087334</v>
      </c>
      <c r="AZ764" t="s">
        <v>854</v>
      </c>
      <c r="BA764" t="s"/>
      <c r="BB764" t="n">
        <v>206197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132</v>
      </c>
      <c r="D765" t="n">
        <v>2</v>
      </c>
      <c r="E765" t="s">
        <v>855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63</v>
      </c>
      <c r="L765" t="s">
        <v>77</v>
      </c>
      <c r="M765" t="s"/>
      <c r="N765" t="s">
        <v>856</v>
      </c>
      <c r="O765" t="s">
        <v>79</v>
      </c>
      <c r="P765" t="s">
        <v>855</v>
      </c>
      <c r="Q765" t="s"/>
      <c r="R765" t="s">
        <v>189</v>
      </c>
      <c r="S765" t="s">
        <v>479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HYPERLINK("https://hotel-media.eclerx.com/savepage/tk_1546856305283388_sr_362.html","info")</f>
        <v/>
      </c>
      <c r="AA765" t="n">
        <v>-2311880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75</v>
      </c>
      <c r="AQ765" t="s">
        <v>89</v>
      </c>
      <c r="AR765" t="s">
        <v>104</v>
      </c>
      <c r="AS765" t="s"/>
      <c r="AT765" t="s">
        <v>91</v>
      </c>
      <c r="AU765" t="s"/>
      <c r="AV765" t="s"/>
      <c r="AW765" t="s"/>
      <c r="AX765" t="s"/>
      <c r="AY765" t="n">
        <v>2311880</v>
      </c>
      <c r="AZ765" t="s">
        <v>857</v>
      </c>
      <c r="BA765" t="s"/>
      <c r="BB765" t="n">
        <v>72660</v>
      </c>
      <c r="BC765" t="n">
        <v>44.059732</v>
      </c>
      <c r="BD765" t="n">
        <v>44.059732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132</v>
      </c>
      <c r="D766" t="n">
        <v>2</v>
      </c>
      <c r="E766" t="s">
        <v>855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66</v>
      </c>
      <c r="L766" t="s">
        <v>77</v>
      </c>
      <c r="M766" t="s"/>
      <c r="N766" t="s">
        <v>333</v>
      </c>
      <c r="O766" t="s">
        <v>79</v>
      </c>
      <c r="P766" t="s">
        <v>855</v>
      </c>
      <c r="Q766" t="s"/>
      <c r="R766" t="s">
        <v>189</v>
      </c>
      <c r="S766" t="s">
        <v>364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HYPERLINK("https://hotel-media.eclerx.com/savepage/tk_1546856305283388_sr_362.html","info")</f>
        <v/>
      </c>
      <c r="AA766" t="n">
        <v>-2311880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75</v>
      </c>
      <c r="AQ766" t="s">
        <v>89</v>
      </c>
      <c r="AR766" t="s">
        <v>90</v>
      </c>
      <c r="AS766" t="s"/>
      <c r="AT766" t="s">
        <v>91</v>
      </c>
      <c r="AU766" t="s"/>
      <c r="AV766" t="s"/>
      <c r="AW766" t="s"/>
      <c r="AX766" t="s"/>
      <c r="AY766" t="n">
        <v>2311880</v>
      </c>
      <c r="AZ766" t="s">
        <v>857</v>
      </c>
      <c r="BA766" t="s"/>
      <c r="BB766" t="n">
        <v>72660</v>
      </c>
      <c r="BC766" t="n">
        <v>44.059732</v>
      </c>
      <c r="BD766" t="n">
        <v>44.059732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132</v>
      </c>
      <c r="D767" t="n">
        <v>2</v>
      </c>
      <c r="E767" t="s">
        <v>855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81</v>
      </c>
      <c r="L767" t="s">
        <v>77</v>
      </c>
      <c r="M767" t="s"/>
      <c r="N767" t="s">
        <v>858</v>
      </c>
      <c r="O767" t="s">
        <v>79</v>
      </c>
      <c r="P767" t="s">
        <v>855</v>
      </c>
      <c r="Q767" t="s"/>
      <c r="R767" t="s">
        <v>189</v>
      </c>
      <c r="S767" t="s">
        <v>394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HYPERLINK("https://hotel-media.eclerx.com/savepage/tk_1546856305283388_sr_362.html","info")</f>
        <v/>
      </c>
      <c r="AA767" t="n">
        <v>-2311880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75</v>
      </c>
      <c r="AQ767" t="s">
        <v>89</v>
      </c>
      <c r="AR767" t="s">
        <v>104</v>
      </c>
      <c r="AS767" t="s"/>
      <c r="AT767" t="s">
        <v>91</v>
      </c>
      <c r="AU767" t="s"/>
      <c r="AV767" t="s"/>
      <c r="AW767" t="s"/>
      <c r="AX767" t="s"/>
      <c r="AY767" t="n">
        <v>2311880</v>
      </c>
      <c r="AZ767" t="s">
        <v>857</v>
      </c>
      <c r="BA767" t="s"/>
      <c r="BB767" t="n">
        <v>72660</v>
      </c>
      <c r="BC767" t="n">
        <v>44.059732</v>
      </c>
      <c r="BD767" t="n">
        <v>44.059732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132</v>
      </c>
      <c r="D768" t="n">
        <v>2</v>
      </c>
      <c r="E768" t="s">
        <v>855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107</v>
      </c>
      <c r="L768" t="s">
        <v>77</v>
      </c>
      <c r="M768" t="s"/>
      <c r="N768" t="s">
        <v>333</v>
      </c>
      <c r="O768" t="s">
        <v>79</v>
      </c>
      <c r="P768" t="s">
        <v>855</v>
      </c>
      <c r="Q768" t="s"/>
      <c r="R768" t="s">
        <v>189</v>
      </c>
      <c r="S768" t="s">
        <v>736</v>
      </c>
      <c r="T768" t="s">
        <v>82</v>
      </c>
      <c r="U768" t="s">
        <v>83</v>
      </c>
      <c r="V768" t="s">
        <v>84</v>
      </c>
      <c r="W768" t="s">
        <v>110</v>
      </c>
      <c r="X768" t="s"/>
      <c r="Y768" t="s">
        <v>86</v>
      </c>
      <c r="Z768">
        <f>HYPERLINK("https://hotel-media.eclerx.com/savepage/tk_1546856305283388_sr_362.html","info")</f>
        <v/>
      </c>
      <c r="AA768" t="n">
        <v>-2311880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75</v>
      </c>
      <c r="AQ768" t="s">
        <v>89</v>
      </c>
      <c r="AR768" t="s">
        <v>90</v>
      </c>
      <c r="AS768" t="s"/>
      <c r="AT768" t="s">
        <v>91</v>
      </c>
      <c r="AU768" t="s"/>
      <c r="AV768" t="s"/>
      <c r="AW768" t="s"/>
      <c r="AX768" t="s"/>
      <c r="AY768" t="n">
        <v>2311880</v>
      </c>
      <c r="AZ768" t="s">
        <v>857</v>
      </c>
      <c r="BA768" t="s"/>
      <c r="BB768" t="n">
        <v>72660</v>
      </c>
      <c r="BC768" t="n">
        <v>44.059732</v>
      </c>
      <c r="BD768" t="n">
        <v>44.059732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132</v>
      </c>
      <c r="D769" t="n">
        <v>2</v>
      </c>
      <c r="E769" t="s">
        <v>855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123</v>
      </c>
      <c r="L769" t="s">
        <v>77</v>
      </c>
      <c r="M769" t="s"/>
      <c r="N769" t="s">
        <v>856</v>
      </c>
      <c r="O769" t="s">
        <v>79</v>
      </c>
      <c r="P769" t="s">
        <v>855</v>
      </c>
      <c r="Q769" t="s"/>
      <c r="R769" t="s">
        <v>189</v>
      </c>
      <c r="S769" t="s">
        <v>766</v>
      </c>
      <c r="T769" t="s">
        <v>82</v>
      </c>
      <c r="U769" t="s">
        <v>83</v>
      </c>
      <c r="V769" t="s">
        <v>84</v>
      </c>
      <c r="W769" t="s">
        <v>110</v>
      </c>
      <c r="X769" t="s"/>
      <c r="Y769" t="s">
        <v>86</v>
      </c>
      <c r="Z769">
        <f>HYPERLINK("https://hotel-media.eclerx.com/savepage/tk_1546856305283388_sr_362.html","info")</f>
        <v/>
      </c>
      <c r="AA769" t="n">
        <v>-2311880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75</v>
      </c>
      <c r="AQ769" t="s">
        <v>89</v>
      </c>
      <c r="AR769" t="s">
        <v>104</v>
      </c>
      <c r="AS769" t="s"/>
      <c r="AT769" t="s">
        <v>91</v>
      </c>
      <c r="AU769" t="s"/>
      <c r="AV769" t="s"/>
      <c r="AW769" t="s"/>
      <c r="AX769" t="s"/>
      <c r="AY769" t="n">
        <v>2311880</v>
      </c>
      <c r="AZ769" t="s">
        <v>857</v>
      </c>
      <c r="BA769" t="s"/>
      <c r="BB769" t="n">
        <v>72660</v>
      </c>
      <c r="BC769" t="n">
        <v>44.059732</v>
      </c>
      <c r="BD769" t="n">
        <v>44.059732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132</v>
      </c>
      <c r="D770" t="n">
        <v>2</v>
      </c>
      <c r="E770" t="s">
        <v>855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162</v>
      </c>
      <c r="L770" t="s">
        <v>77</v>
      </c>
      <c r="M770" t="s"/>
      <c r="N770" t="s">
        <v>858</v>
      </c>
      <c r="O770" t="s">
        <v>79</v>
      </c>
      <c r="P770" t="s">
        <v>855</v>
      </c>
      <c r="Q770" t="s"/>
      <c r="R770" t="s">
        <v>189</v>
      </c>
      <c r="S770" t="s">
        <v>209</v>
      </c>
      <c r="T770" t="s">
        <v>82</v>
      </c>
      <c r="U770" t="s">
        <v>83</v>
      </c>
      <c r="V770" t="s">
        <v>84</v>
      </c>
      <c r="W770" t="s">
        <v>110</v>
      </c>
      <c r="X770" t="s"/>
      <c r="Y770" t="s">
        <v>86</v>
      </c>
      <c r="Z770">
        <f>HYPERLINK("https://hotel-media.eclerx.com/savepage/tk_1546856305283388_sr_362.html","info")</f>
        <v/>
      </c>
      <c r="AA770" t="n">
        <v>-2311880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75</v>
      </c>
      <c r="AQ770" t="s">
        <v>89</v>
      </c>
      <c r="AR770" t="s">
        <v>104</v>
      </c>
      <c r="AS770" t="s"/>
      <c r="AT770" t="s">
        <v>91</v>
      </c>
      <c r="AU770" t="s"/>
      <c r="AV770" t="s"/>
      <c r="AW770" t="s"/>
      <c r="AX770" t="s"/>
      <c r="AY770" t="n">
        <v>2311880</v>
      </c>
      <c r="AZ770" t="s">
        <v>857</v>
      </c>
      <c r="BA770" t="s"/>
      <c r="BB770" t="n">
        <v>72660</v>
      </c>
      <c r="BC770" t="n">
        <v>44.059732</v>
      </c>
      <c r="BD770" t="n">
        <v>44.059732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859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75</v>
      </c>
      <c r="L771" t="s">
        <v>77</v>
      </c>
      <c r="M771" t="s"/>
      <c r="N771" t="s">
        <v>178</v>
      </c>
      <c r="O771" t="s">
        <v>79</v>
      </c>
      <c r="P771" t="s">
        <v>859</v>
      </c>
      <c r="Q771" t="s"/>
      <c r="R771" t="s">
        <v>102</v>
      </c>
      <c r="S771" t="s">
        <v>202</v>
      </c>
      <c r="T771" t="s">
        <v>82</v>
      </c>
      <c r="U771" t="s">
        <v>83</v>
      </c>
      <c r="V771" t="s">
        <v>84</v>
      </c>
      <c r="W771" t="s">
        <v>146</v>
      </c>
      <c r="X771" t="s"/>
      <c r="Y771" t="s">
        <v>86</v>
      </c>
      <c r="Z771">
        <f>HYPERLINK("https://hotel-media.eclerx.com/savepage/tk_1546856275910581_sr_364.html","info")</f>
        <v/>
      </c>
      <c r="AA771" t="n">
        <v>-8219120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58</v>
      </c>
      <c r="AQ771" t="s">
        <v>89</v>
      </c>
      <c r="AR771" t="s">
        <v>90</v>
      </c>
      <c r="AS771" t="s"/>
      <c r="AT771" t="s">
        <v>91</v>
      </c>
      <c r="AU771" t="s"/>
      <c r="AV771" t="s"/>
      <c r="AW771" t="s"/>
      <c r="AX771" t="s"/>
      <c r="AY771" t="n">
        <v>8219120</v>
      </c>
      <c r="AZ771" t="s">
        <v>860</v>
      </c>
      <c r="BA771" t="s"/>
      <c r="BB771" t="n">
        <v>183369</v>
      </c>
      <c r="BC771" t="n">
        <v>0</v>
      </c>
      <c r="BD771" t="n">
        <v>0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536</v>
      </c>
      <c r="F772" t="s"/>
      <c r="G772" t="s">
        <v>74</v>
      </c>
      <c r="H772" t="s">
        <v>75</v>
      </c>
      <c r="I772" t="s"/>
      <c r="J772" t="s">
        <v>76</v>
      </c>
      <c r="K772" t="n">
        <v>74</v>
      </c>
      <c r="L772" t="s">
        <v>77</v>
      </c>
      <c r="M772" t="s"/>
      <c r="N772" t="s">
        <v>198</v>
      </c>
      <c r="O772" t="s">
        <v>79</v>
      </c>
      <c r="P772" t="s">
        <v>536</v>
      </c>
      <c r="Q772" t="s"/>
      <c r="R772" t="s">
        <v>102</v>
      </c>
      <c r="S772" t="s">
        <v>353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HYPERLINK("https://hotel-media.eclerx.com/savepage/tk_15468563051288683_sr_364.html","info")</f>
        <v/>
      </c>
      <c r="AA772" t="s"/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74</v>
      </c>
      <c r="AQ772" t="s">
        <v>89</v>
      </c>
      <c r="AR772" t="s">
        <v>90</v>
      </c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148550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536</v>
      </c>
      <c r="F773" t="s"/>
      <c r="G773" t="s">
        <v>74</v>
      </c>
      <c r="H773" t="s">
        <v>75</v>
      </c>
      <c r="I773" t="s"/>
      <c r="J773" t="s">
        <v>76</v>
      </c>
      <c r="K773" t="n">
        <v>74</v>
      </c>
      <c r="L773" t="s">
        <v>77</v>
      </c>
      <c r="M773" t="s"/>
      <c r="N773" t="s">
        <v>198</v>
      </c>
      <c r="O773" t="s">
        <v>79</v>
      </c>
      <c r="P773" t="s">
        <v>536</v>
      </c>
      <c r="Q773" t="s"/>
      <c r="R773" t="s">
        <v>102</v>
      </c>
      <c r="S773" t="s">
        <v>353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HYPERLINK("https://hotel-media.eclerx.com/savepage/tk_15468563051288683_sr_364.html","info")</f>
        <v/>
      </c>
      <c r="AA773" t="s"/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74</v>
      </c>
      <c r="AQ773" t="s">
        <v>89</v>
      </c>
      <c r="AR773" t="s">
        <v>90</v>
      </c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148550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536</v>
      </c>
      <c r="F774" t="s"/>
      <c r="G774" t="s">
        <v>74</v>
      </c>
      <c r="H774" t="s">
        <v>75</v>
      </c>
      <c r="I774" t="s"/>
      <c r="J774" t="s">
        <v>76</v>
      </c>
      <c r="K774" t="n">
        <v>75</v>
      </c>
      <c r="L774" t="s">
        <v>77</v>
      </c>
      <c r="M774" t="s"/>
      <c r="N774" t="s">
        <v>233</v>
      </c>
      <c r="O774" t="s">
        <v>79</v>
      </c>
      <c r="P774" t="s">
        <v>536</v>
      </c>
      <c r="Q774" t="s"/>
      <c r="R774" t="s">
        <v>102</v>
      </c>
      <c r="S774" t="s">
        <v>202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HYPERLINK("https://hotel-media.eclerx.com/savepage/tk_15468563051288683_sr_364.html","info")</f>
        <v/>
      </c>
      <c r="AA774" t="s"/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74</v>
      </c>
      <c r="AQ774" t="s">
        <v>89</v>
      </c>
      <c r="AR774" t="s">
        <v>140</v>
      </c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148550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132</v>
      </c>
      <c r="D775" t="n">
        <v>2</v>
      </c>
      <c r="E775" t="s">
        <v>861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494</v>
      </c>
      <c r="L775" t="s">
        <v>77</v>
      </c>
      <c r="M775" t="s"/>
      <c r="N775" t="s">
        <v>138</v>
      </c>
      <c r="O775" t="s">
        <v>79</v>
      </c>
      <c r="P775" t="s">
        <v>861</v>
      </c>
      <c r="Q775" t="s"/>
      <c r="R775" t="s">
        <v>80</v>
      </c>
      <c r="S775" t="s">
        <v>793</v>
      </c>
      <c r="T775" t="s">
        <v>82</v>
      </c>
      <c r="U775" t="s">
        <v>83</v>
      </c>
      <c r="V775" t="s">
        <v>84</v>
      </c>
      <c r="W775" t="s">
        <v>146</v>
      </c>
      <c r="X775" t="s"/>
      <c r="Y775" t="s">
        <v>86</v>
      </c>
      <c r="Z775">
        <f>HYPERLINK("https://hotel-media.eclerx.com/savepage/tk_15468564329281757_sr_362.html","info")</f>
        <v/>
      </c>
      <c r="AA775" t="n">
        <v>-6198385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117</v>
      </c>
      <c r="AQ775" t="s">
        <v>89</v>
      </c>
      <c r="AR775" t="s">
        <v>140</v>
      </c>
      <c r="AS775" t="s"/>
      <c r="AT775" t="s">
        <v>91</v>
      </c>
      <c r="AU775" t="s"/>
      <c r="AV775" t="s"/>
      <c r="AW775" t="s"/>
      <c r="AX775" t="s"/>
      <c r="AY775" t="n">
        <v>6198385</v>
      </c>
      <c r="AZ775" t="s">
        <v>862</v>
      </c>
      <c r="BA775" t="s"/>
      <c r="BB775" t="n">
        <v>55778</v>
      </c>
      <c r="BC775" t="n">
        <v>44.411581618317</v>
      </c>
      <c r="BD775" t="n">
        <v>44.411581618317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132</v>
      </c>
      <c r="D776" t="n">
        <v>2</v>
      </c>
      <c r="E776" t="s">
        <v>861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520</v>
      </c>
      <c r="L776" t="s">
        <v>77</v>
      </c>
      <c r="M776" t="s"/>
      <c r="N776" t="s">
        <v>78</v>
      </c>
      <c r="O776" t="s">
        <v>79</v>
      </c>
      <c r="P776" t="s">
        <v>861</v>
      </c>
      <c r="Q776" t="s"/>
      <c r="R776" t="s">
        <v>80</v>
      </c>
      <c r="S776" t="s">
        <v>863</v>
      </c>
      <c r="T776" t="s">
        <v>82</v>
      </c>
      <c r="U776" t="s">
        <v>83</v>
      </c>
      <c r="V776" t="s">
        <v>84</v>
      </c>
      <c r="W776" t="s">
        <v>146</v>
      </c>
      <c r="X776" t="s"/>
      <c r="Y776" t="s">
        <v>86</v>
      </c>
      <c r="Z776">
        <f>HYPERLINK("https://hotel-media.eclerx.com/savepage/tk_15468564329281757_sr_362.html","info")</f>
        <v/>
      </c>
      <c r="AA776" t="n">
        <v>-6198385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117</v>
      </c>
      <c r="AQ776" t="s">
        <v>89</v>
      </c>
      <c r="AR776" t="s">
        <v>90</v>
      </c>
      <c r="AS776" t="s"/>
      <c r="AT776" t="s">
        <v>91</v>
      </c>
      <c r="AU776" t="s"/>
      <c r="AV776" t="s"/>
      <c r="AW776" t="s"/>
      <c r="AX776" t="s"/>
      <c r="AY776" t="n">
        <v>6198385</v>
      </c>
      <c r="AZ776" t="s">
        <v>862</v>
      </c>
      <c r="BA776" t="s"/>
      <c r="BB776" t="n">
        <v>55778</v>
      </c>
      <c r="BC776" t="n">
        <v>44.411581618317</v>
      </c>
      <c r="BD776" t="n">
        <v>44.411581618317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132</v>
      </c>
      <c r="D777" t="n">
        <v>2</v>
      </c>
      <c r="E777" t="s">
        <v>864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498</v>
      </c>
      <c r="L777" t="s">
        <v>77</v>
      </c>
      <c r="M777" t="s"/>
      <c r="N777" t="s">
        <v>167</v>
      </c>
      <c r="O777" t="s">
        <v>79</v>
      </c>
      <c r="P777" t="s">
        <v>864</v>
      </c>
      <c r="Q777" t="s"/>
      <c r="R777" t="s">
        <v>80</v>
      </c>
      <c r="S777" t="s">
        <v>165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HYPERLINK("https://hotel-media.eclerx.com/savepage/tk_15468564750569482_sr_362.html","info")</f>
        <v/>
      </c>
      <c r="AA777" t="n">
        <v>-10087326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139</v>
      </c>
      <c r="AQ777" t="s">
        <v>89</v>
      </c>
      <c r="AR777" t="s">
        <v>90</v>
      </c>
      <c r="AS777" t="s"/>
      <c r="AT777" t="s">
        <v>91</v>
      </c>
      <c r="AU777" t="s"/>
      <c r="AV777" t="s"/>
      <c r="AW777" t="s"/>
      <c r="AX777" t="s"/>
      <c r="AY777" t="n">
        <v>10087326</v>
      </c>
      <c r="AZ777" t="s">
        <v>865</v>
      </c>
      <c r="BA777" t="s"/>
      <c r="BB777" t="n">
        <v>201055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153</v>
      </c>
    </row>
    <row r="778" spans="1:70">
      <c r="A778" t="s">
        <v>70</v>
      </c>
      <c r="B778" t="s">
        <v>71</v>
      </c>
      <c r="C778" t="s">
        <v>132</v>
      </c>
      <c r="D778" t="n">
        <v>2</v>
      </c>
      <c r="E778" t="s">
        <v>864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577</v>
      </c>
      <c r="L778" t="s">
        <v>77</v>
      </c>
      <c r="M778" t="s"/>
      <c r="N778" t="s">
        <v>167</v>
      </c>
      <c r="O778" t="s">
        <v>79</v>
      </c>
      <c r="P778" t="s">
        <v>864</v>
      </c>
      <c r="Q778" t="s"/>
      <c r="R778" t="s">
        <v>80</v>
      </c>
      <c r="S778" t="s">
        <v>866</v>
      </c>
      <c r="T778" t="s">
        <v>82</v>
      </c>
      <c r="U778" t="s">
        <v>83</v>
      </c>
      <c r="V778" t="s">
        <v>84</v>
      </c>
      <c r="W778" t="s">
        <v>110</v>
      </c>
      <c r="X778" t="s"/>
      <c r="Y778" t="s">
        <v>86</v>
      </c>
      <c r="Z778">
        <f>HYPERLINK("https://hotel-media.eclerx.com/savepage/tk_15468564750569482_sr_362.html","info")</f>
        <v/>
      </c>
      <c r="AA778" t="n">
        <v>-10087326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139</v>
      </c>
      <c r="AQ778" t="s">
        <v>89</v>
      </c>
      <c r="AR778" t="s">
        <v>90</v>
      </c>
      <c r="AS778" t="s"/>
      <c r="AT778" t="s">
        <v>91</v>
      </c>
      <c r="AU778" t="s"/>
      <c r="AV778" t="s"/>
      <c r="AW778" t="s"/>
      <c r="AX778" t="s"/>
      <c r="AY778" t="n">
        <v>10087326</v>
      </c>
      <c r="AZ778" t="s">
        <v>865</v>
      </c>
      <c r="BA778" t="s"/>
      <c r="BB778" t="n">
        <v>201055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153</v>
      </c>
    </row>
    <row r="779" spans="1:70">
      <c r="A779" t="s">
        <v>70</v>
      </c>
      <c r="B779" t="s">
        <v>71</v>
      </c>
      <c r="C779" t="s">
        <v>132</v>
      </c>
      <c r="D779" t="n">
        <v>2</v>
      </c>
      <c r="E779" t="s">
        <v>864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636</v>
      </c>
      <c r="L779" t="s">
        <v>77</v>
      </c>
      <c r="M779" t="s"/>
      <c r="N779" t="s">
        <v>167</v>
      </c>
      <c r="O779" t="s">
        <v>79</v>
      </c>
      <c r="P779" t="s">
        <v>864</v>
      </c>
      <c r="Q779" t="s"/>
      <c r="R779" t="s">
        <v>80</v>
      </c>
      <c r="S779" t="s">
        <v>867</v>
      </c>
      <c r="T779" t="s">
        <v>82</v>
      </c>
      <c r="U779" t="s">
        <v>83</v>
      </c>
      <c r="V779" t="s">
        <v>84</v>
      </c>
      <c r="W779" t="s">
        <v>115</v>
      </c>
      <c r="X779" t="s"/>
      <c r="Y779" t="s">
        <v>86</v>
      </c>
      <c r="Z779">
        <f>HYPERLINK("https://hotel-media.eclerx.com/savepage/tk_15468564750569482_sr_362.html","info")</f>
        <v/>
      </c>
      <c r="AA779" t="n">
        <v>-10087326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139</v>
      </c>
      <c r="AQ779" t="s">
        <v>89</v>
      </c>
      <c r="AR779" t="s">
        <v>90</v>
      </c>
      <c r="AS779" t="s"/>
      <c r="AT779" t="s">
        <v>91</v>
      </c>
      <c r="AU779" t="s"/>
      <c r="AV779" t="s"/>
      <c r="AW779" t="s"/>
      <c r="AX779" t="s"/>
      <c r="AY779" t="n">
        <v>10087326</v>
      </c>
      <c r="AZ779" t="s">
        <v>865</v>
      </c>
      <c r="BA779" t="s"/>
      <c r="BB779" t="n">
        <v>201055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153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846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69</v>
      </c>
      <c r="L780" t="s">
        <v>77</v>
      </c>
      <c r="M780" t="s"/>
      <c r="N780" t="s">
        <v>144</v>
      </c>
      <c r="O780" t="s">
        <v>79</v>
      </c>
      <c r="P780" t="s">
        <v>846</v>
      </c>
      <c r="Q780" t="s"/>
      <c r="R780" t="s">
        <v>102</v>
      </c>
      <c r="S780" t="s">
        <v>125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HYPERLINK("https://hotel-media.eclerx.com/savepage/tk_15468561973897705_sr_364.html","info")</f>
        <v/>
      </c>
      <c r="AA780" t="n">
        <v>-2443062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16</v>
      </c>
      <c r="AQ780" t="s">
        <v>89</v>
      </c>
      <c r="AR780" t="s">
        <v>90</v>
      </c>
      <c r="AS780" t="s"/>
      <c r="AT780" t="s">
        <v>91</v>
      </c>
      <c r="AU780" t="s"/>
      <c r="AV780" t="s"/>
      <c r="AW780" t="s"/>
      <c r="AX780" t="s"/>
      <c r="AY780" t="n">
        <v>2443062</v>
      </c>
      <c r="AZ780" t="s">
        <v>848</v>
      </c>
      <c r="BA780" t="s"/>
      <c r="BB780" t="n">
        <v>80618</v>
      </c>
      <c r="BC780" t="n">
        <v>44.508218</v>
      </c>
      <c r="BD780" t="n">
        <v>44.508218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846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70</v>
      </c>
      <c r="L781" t="s">
        <v>77</v>
      </c>
      <c r="M781" t="s"/>
      <c r="N781" t="s">
        <v>138</v>
      </c>
      <c r="O781" t="s">
        <v>79</v>
      </c>
      <c r="P781" t="s">
        <v>846</v>
      </c>
      <c r="Q781" t="s"/>
      <c r="R781" t="s">
        <v>102</v>
      </c>
      <c r="S781" t="s">
        <v>643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HYPERLINK("https://hotel-media.eclerx.com/savepage/tk_15468561973897705_sr_364.html","info")</f>
        <v/>
      </c>
      <c r="AA781" t="n">
        <v>-2443062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16</v>
      </c>
      <c r="AQ781" t="s">
        <v>89</v>
      </c>
      <c r="AR781" t="s">
        <v>140</v>
      </c>
      <c r="AS781" t="s"/>
      <c r="AT781" t="s">
        <v>91</v>
      </c>
      <c r="AU781" t="s"/>
      <c r="AV781" t="s"/>
      <c r="AW781" t="s"/>
      <c r="AX781" t="s"/>
      <c r="AY781" t="n">
        <v>2443062</v>
      </c>
      <c r="AZ781" t="s">
        <v>848</v>
      </c>
      <c r="BA781" t="s"/>
      <c r="BB781" t="n">
        <v>80618</v>
      </c>
      <c r="BC781" t="n">
        <v>44.508218</v>
      </c>
      <c r="BD781" t="n">
        <v>44.508218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846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77</v>
      </c>
      <c r="L782" t="s">
        <v>77</v>
      </c>
      <c r="M782" t="s"/>
      <c r="N782" t="s">
        <v>144</v>
      </c>
      <c r="O782" t="s">
        <v>79</v>
      </c>
      <c r="P782" t="s">
        <v>846</v>
      </c>
      <c r="Q782" t="s"/>
      <c r="R782" t="s">
        <v>102</v>
      </c>
      <c r="S782" t="s">
        <v>661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HYPERLINK("https://hotel-media.eclerx.com/savepage/tk_15468561973897705_sr_364.html","info")</f>
        <v/>
      </c>
      <c r="AA782" t="n">
        <v>-2443062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16</v>
      </c>
      <c r="AQ782" t="s">
        <v>89</v>
      </c>
      <c r="AR782" t="s">
        <v>90</v>
      </c>
      <c r="AS782" t="s"/>
      <c r="AT782" t="s">
        <v>91</v>
      </c>
      <c r="AU782" t="s"/>
      <c r="AV782" t="s"/>
      <c r="AW782" t="s"/>
      <c r="AX782" t="s"/>
      <c r="AY782" t="n">
        <v>2443062</v>
      </c>
      <c r="AZ782" t="s">
        <v>848</v>
      </c>
      <c r="BA782" t="s"/>
      <c r="BB782" t="n">
        <v>80618</v>
      </c>
      <c r="BC782" t="n">
        <v>44.508218</v>
      </c>
      <c r="BD782" t="n">
        <v>44.508218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132</v>
      </c>
      <c r="D783" t="n">
        <v>2</v>
      </c>
      <c r="E783" t="s">
        <v>868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39</v>
      </c>
      <c r="L783" t="s">
        <v>77</v>
      </c>
      <c r="M783" t="s"/>
      <c r="N783" t="s">
        <v>78</v>
      </c>
      <c r="O783" t="s">
        <v>79</v>
      </c>
      <c r="P783" t="s">
        <v>868</v>
      </c>
      <c r="Q783" t="s"/>
      <c r="R783" t="s">
        <v>80</v>
      </c>
      <c r="S783" t="s">
        <v>869</v>
      </c>
      <c r="T783" t="s">
        <v>82</v>
      </c>
      <c r="U783" t="s">
        <v>83</v>
      </c>
      <c r="V783" t="s">
        <v>84</v>
      </c>
      <c r="W783" t="s">
        <v>146</v>
      </c>
      <c r="X783" t="s"/>
      <c r="Y783" t="s">
        <v>86</v>
      </c>
      <c r="Z783">
        <f>HYPERLINK("https://hotel-media.eclerx.com/savepage/tk_15468563655318468_sr_362.html","info")</f>
        <v/>
      </c>
      <c r="AA783" t="n">
        <v>-4556435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106</v>
      </c>
      <c r="AQ783" t="s">
        <v>89</v>
      </c>
      <c r="AR783" t="s">
        <v>90</v>
      </c>
      <c r="AS783" t="s"/>
      <c r="AT783" t="s">
        <v>91</v>
      </c>
      <c r="AU783" t="s"/>
      <c r="AV783" t="s"/>
      <c r="AW783" t="s"/>
      <c r="AX783" t="s"/>
      <c r="AY783" t="n">
        <v>4556435</v>
      </c>
      <c r="AZ783" t="s">
        <v>870</v>
      </c>
      <c r="BA783" t="s"/>
      <c r="BB783" t="n">
        <v>68099</v>
      </c>
      <c r="BC783" t="n">
        <v>44.067238</v>
      </c>
      <c r="BD783" t="n">
        <v>44.067238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132</v>
      </c>
      <c r="D784" t="n">
        <v>2</v>
      </c>
      <c r="E784" t="s">
        <v>868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42</v>
      </c>
      <c r="L784" t="s">
        <v>77</v>
      </c>
      <c r="M784" t="s"/>
      <c r="N784" t="s">
        <v>78</v>
      </c>
      <c r="O784" t="s">
        <v>79</v>
      </c>
      <c r="P784" t="s">
        <v>868</v>
      </c>
      <c r="Q784" t="s"/>
      <c r="R784" t="s">
        <v>80</v>
      </c>
      <c r="S784" t="s">
        <v>380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HYPERLINK("https://hotel-media.eclerx.com/savepage/tk_15468563655318468_sr_362.html","info")</f>
        <v/>
      </c>
      <c r="AA784" t="n">
        <v>-4556435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106</v>
      </c>
      <c r="AQ784" t="s">
        <v>89</v>
      </c>
      <c r="AR784" t="s">
        <v>90</v>
      </c>
      <c r="AS784" t="s"/>
      <c r="AT784" t="s">
        <v>91</v>
      </c>
      <c r="AU784" t="s"/>
      <c r="AV784" t="s"/>
      <c r="AW784" t="s"/>
      <c r="AX784" t="s"/>
      <c r="AY784" t="n">
        <v>4556435</v>
      </c>
      <c r="AZ784" t="s">
        <v>870</v>
      </c>
      <c r="BA784" t="s"/>
      <c r="BB784" t="n">
        <v>68099</v>
      </c>
      <c r="BC784" t="n">
        <v>44.067238</v>
      </c>
      <c r="BD784" t="n">
        <v>44.067238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132</v>
      </c>
      <c r="D785" t="n">
        <v>2</v>
      </c>
      <c r="E785" t="s">
        <v>841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104</v>
      </c>
      <c r="L785" t="s">
        <v>77</v>
      </c>
      <c r="M785" t="s"/>
      <c r="N785" t="s">
        <v>842</v>
      </c>
      <c r="O785" t="s">
        <v>79</v>
      </c>
      <c r="P785" t="s">
        <v>841</v>
      </c>
      <c r="Q785" t="s"/>
      <c r="R785" t="s">
        <v>102</v>
      </c>
      <c r="S785" t="s">
        <v>199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HYPERLINK("https://hotel-media.eclerx.com/savepage/tk_1546856464472999_sr_362.html","info")</f>
        <v/>
      </c>
      <c r="AA785" t="n">
        <v>-10087328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133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n">
        <v>10087328</v>
      </c>
      <c r="AZ785" t="s">
        <v>843</v>
      </c>
      <c r="BA785" t="s"/>
      <c r="BB785" t="n">
        <v>56208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153</v>
      </c>
    </row>
    <row r="786" spans="1:70">
      <c r="A786" t="s">
        <v>70</v>
      </c>
      <c r="B786" t="s">
        <v>71</v>
      </c>
      <c r="C786" t="s">
        <v>132</v>
      </c>
      <c r="D786" t="n">
        <v>2</v>
      </c>
      <c r="E786" t="s">
        <v>841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215</v>
      </c>
      <c r="L786" t="s">
        <v>77</v>
      </c>
      <c r="M786" t="s"/>
      <c r="N786" t="s">
        <v>457</v>
      </c>
      <c r="O786" t="s">
        <v>79</v>
      </c>
      <c r="P786" t="s">
        <v>841</v>
      </c>
      <c r="Q786" t="s"/>
      <c r="R786" t="s">
        <v>102</v>
      </c>
      <c r="S786" t="s">
        <v>535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HYPERLINK("https://hotel-media.eclerx.com/savepage/tk_1546856464472999_sr_362.html","info")</f>
        <v/>
      </c>
      <c r="AA786" t="n">
        <v>-10087328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133</v>
      </c>
      <c r="AQ786" t="s">
        <v>89</v>
      </c>
      <c r="AR786" t="s">
        <v>90</v>
      </c>
      <c r="AS786" t="s"/>
      <c r="AT786" t="s">
        <v>91</v>
      </c>
      <c r="AU786" t="s"/>
      <c r="AV786" t="s"/>
      <c r="AW786" t="s"/>
      <c r="AX786" t="s"/>
      <c r="AY786" t="n">
        <v>10087328</v>
      </c>
      <c r="AZ786" t="s">
        <v>843</v>
      </c>
      <c r="BA786" t="s"/>
      <c r="BB786" t="n">
        <v>56208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153</v>
      </c>
    </row>
    <row r="787" spans="1:70">
      <c r="A787" t="s">
        <v>70</v>
      </c>
      <c r="B787" t="s">
        <v>71</v>
      </c>
      <c r="C787" t="s">
        <v>132</v>
      </c>
      <c r="D787" t="n">
        <v>2</v>
      </c>
      <c r="E787" t="s">
        <v>275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57</v>
      </c>
      <c r="L787" t="s">
        <v>77</v>
      </c>
      <c r="M787" t="s"/>
      <c r="N787" t="s">
        <v>871</v>
      </c>
      <c r="O787" t="s">
        <v>79</v>
      </c>
      <c r="P787" t="s">
        <v>275</v>
      </c>
      <c r="Q787" t="s"/>
      <c r="R787" t="s">
        <v>102</v>
      </c>
      <c r="S787" t="s">
        <v>276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HYPERLINK("https://hotel-media.eclerx.com/savepage/tk_15468561609894235_sr_362.html","info")</f>
        <v/>
      </c>
      <c r="AA787" t="n">
        <v>-2443826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3</v>
      </c>
      <c r="AQ787" t="s">
        <v>89</v>
      </c>
      <c r="AR787" t="s">
        <v>104</v>
      </c>
      <c r="AS787" t="s"/>
      <c r="AT787" t="s">
        <v>91</v>
      </c>
      <c r="AU787" t="s"/>
      <c r="AV787" t="s"/>
      <c r="AW787" t="s"/>
      <c r="AX787" t="s"/>
      <c r="AY787" t="n">
        <v>2443826</v>
      </c>
      <c r="AZ787" t="s">
        <v>277</v>
      </c>
      <c r="BA787" t="s"/>
      <c r="BB787" t="n">
        <v>110790</v>
      </c>
      <c r="BC787" t="n">
        <v>44.491128987199</v>
      </c>
      <c r="BD787" t="n">
        <v>44.491128987199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132</v>
      </c>
      <c r="D788" t="n">
        <v>2</v>
      </c>
      <c r="E788" t="s">
        <v>275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60</v>
      </c>
      <c r="L788" t="s">
        <v>77</v>
      </c>
      <c r="M788" t="s"/>
      <c r="N788" t="s">
        <v>138</v>
      </c>
      <c r="O788" t="s">
        <v>79</v>
      </c>
      <c r="P788" t="s">
        <v>275</v>
      </c>
      <c r="Q788" t="s"/>
      <c r="R788" t="s">
        <v>102</v>
      </c>
      <c r="S788" t="s">
        <v>179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HYPERLINK("https://hotel-media.eclerx.com/savepage/tk_15468561609894235_sr_362.html","info")</f>
        <v/>
      </c>
      <c r="AA788" t="n">
        <v>-2443826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3</v>
      </c>
      <c r="AQ788" t="s">
        <v>89</v>
      </c>
      <c r="AR788" t="s">
        <v>140</v>
      </c>
      <c r="AS788" t="s"/>
      <c r="AT788" t="s">
        <v>91</v>
      </c>
      <c r="AU788" t="s"/>
      <c r="AV788" t="s"/>
      <c r="AW788" t="s"/>
      <c r="AX788" t="s"/>
      <c r="AY788" t="n">
        <v>2443826</v>
      </c>
      <c r="AZ788" t="s">
        <v>277</v>
      </c>
      <c r="BA788" t="s"/>
      <c r="BB788" t="n">
        <v>110790</v>
      </c>
      <c r="BC788" t="n">
        <v>44.491128987199</v>
      </c>
      <c r="BD788" t="n">
        <v>44.491128987199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132</v>
      </c>
      <c r="D789" t="n">
        <v>2</v>
      </c>
      <c r="E789" t="s">
        <v>275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77</v>
      </c>
      <c r="L789" t="s">
        <v>77</v>
      </c>
      <c r="M789" t="s"/>
      <c r="N789" t="s">
        <v>498</v>
      </c>
      <c r="O789" t="s">
        <v>79</v>
      </c>
      <c r="P789" t="s">
        <v>275</v>
      </c>
      <c r="Q789" t="s"/>
      <c r="R789" t="s">
        <v>102</v>
      </c>
      <c r="S789" t="s">
        <v>661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HYPERLINK("https://hotel-media.eclerx.com/savepage/tk_15468561609894235_sr_362.html","info")</f>
        <v/>
      </c>
      <c r="AA789" t="n">
        <v>-2443826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3</v>
      </c>
      <c r="AQ789" t="s">
        <v>89</v>
      </c>
      <c r="AR789" t="s">
        <v>104</v>
      </c>
      <c r="AS789" t="s"/>
      <c r="AT789" t="s">
        <v>91</v>
      </c>
      <c r="AU789" t="s"/>
      <c r="AV789" t="s"/>
      <c r="AW789" t="s"/>
      <c r="AX789" t="s"/>
      <c r="AY789" t="n">
        <v>2443826</v>
      </c>
      <c r="AZ789" t="s">
        <v>277</v>
      </c>
      <c r="BA789" t="s"/>
      <c r="BB789" t="n">
        <v>110790</v>
      </c>
      <c r="BC789" t="n">
        <v>44.491128987199</v>
      </c>
      <c r="BD789" t="n">
        <v>44.491128987199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132</v>
      </c>
      <c r="D790" t="n">
        <v>2</v>
      </c>
      <c r="E790" t="s">
        <v>538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187</v>
      </c>
      <c r="L790" t="s">
        <v>77</v>
      </c>
      <c r="M790" t="s"/>
      <c r="N790" t="s">
        <v>148</v>
      </c>
      <c r="O790" t="s">
        <v>79</v>
      </c>
      <c r="P790" t="s">
        <v>538</v>
      </c>
      <c r="Q790" t="s"/>
      <c r="R790" t="s">
        <v>102</v>
      </c>
      <c r="S790" t="s">
        <v>193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HYPERLINK("https://hotel-media.eclerx.com/savepage/tk_15468564584141123_sr_362.html","info")</f>
        <v/>
      </c>
      <c r="AA790" t="n">
        <v>-2636440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130</v>
      </c>
      <c r="AQ790" t="s">
        <v>89</v>
      </c>
      <c r="AR790" t="s">
        <v>140</v>
      </c>
      <c r="AS790" t="s"/>
      <c r="AT790" t="s">
        <v>91</v>
      </c>
      <c r="AU790" t="s"/>
      <c r="AV790" t="s"/>
      <c r="AW790" t="s"/>
      <c r="AX790" t="s"/>
      <c r="AY790" t="n">
        <v>2636440</v>
      </c>
      <c r="AZ790" t="s">
        <v>539</v>
      </c>
      <c r="BA790" t="s"/>
      <c r="BB790" t="n">
        <v>110897</v>
      </c>
      <c r="BC790" t="n">
        <v>43.61396</v>
      </c>
      <c r="BD790" t="n">
        <v>43.61396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153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708</v>
      </c>
      <c r="F791" t="s"/>
      <c r="G791" t="s">
        <v>74</v>
      </c>
      <c r="H791" t="s">
        <v>75</v>
      </c>
      <c r="I791" t="s"/>
      <c r="J791" t="s">
        <v>76</v>
      </c>
      <c r="K791" t="n">
        <v>115</v>
      </c>
      <c r="L791" t="s">
        <v>77</v>
      </c>
      <c r="M791" t="s"/>
      <c r="N791" t="s">
        <v>709</v>
      </c>
      <c r="O791" t="s">
        <v>79</v>
      </c>
      <c r="P791" t="s">
        <v>708</v>
      </c>
      <c r="Q791" t="s"/>
      <c r="R791" t="s">
        <v>80</v>
      </c>
      <c r="S791" t="s">
        <v>99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HYPERLINK("https://hotel-media.eclerx.com/savepage/tk_15468562826289482_sr_364.html","info")</f>
        <v/>
      </c>
      <c r="AA791" t="s"/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62</v>
      </c>
      <c r="AQ791" t="s">
        <v>89</v>
      </c>
      <c r="AR791" t="s">
        <v>104</v>
      </c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163086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708</v>
      </c>
      <c r="F792" t="s"/>
      <c r="G792" t="s">
        <v>74</v>
      </c>
      <c r="H792" t="s">
        <v>75</v>
      </c>
      <c r="I792" t="s"/>
      <c r="J792" t="s">
        <v>76</v>
      </c>
      <c r="K792" t="n">
        <v>126</v>
      </c>
      <c r="L792" t="s">
        <v>77</v>
      </c>
      <c r="M792" t="s"/>
      <c r="N792" t="s">
        <v>178</v>
      </c>
      <c r="O792" t="s">
        <v>79</v>
      </c>
      <c r="P792" t="s">
        <v>708</v>
      </c>
      <c r="Q792" t="s"/>
      <c r="R792" t="s">
        <v>80</v>
      </c>
      <c r="S792" t="s">
        <v>598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HYPERLINK("https://hotel-media.eclerx.com/savepage/tk_15468562826289482_sr_364.html","info")</f>
        <v/>
      </c>
      <c r="AA792" t="s"/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62</v>
      </c>
      <c r="AQ792" t="s">
        <v>89</v>
      </c>
      <c r="AR792" t="s">
        <v>90</v>
      </c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163086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708</v>
      </c>
      <c r="F793" t="s"/>
      <c r="G793" t="s">
        <v>74</v>
      </c>
      <c r="H793" t="s">
        <v>75</v>
      </c>
      <c r="I793" t="s"/>
      <c r="J793" t="s">
        <v>76</v>
      </c>
      <c r="K793" t="n">
        <v>132</v>
      </c>
      <c r="L793" t="s">
        <v>77</v>
      </c>
      <c r="M793" t="s"/>
      <c r="N793" t="s">
        <v>178</v>
      </c>
      <c r="O793" t="s">
        <v>79</v>
      </c>
      <c r="P793" t="s">
        <v>708</v>
      </c>
      <c r="Q793" t="s"/>
      <c r="R793" t="s">
        <v>80</v>
      </c>
      <c r="S793" t="s">
        <v>395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HYPERLINK("https://hotel-media.eclerx.com/savepage/tk_15468562826289482_sr_364.html","info")</f>
        <v/>
      </c>
      <c r="AA793" t="s"/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62</v>
      </c>
      <c r="AQ793" t="s">
        <v>89</v>
      </c>
      <c r="AR793" t="s">
        <v>90</v>
      </c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163086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708</v>
      </c>
      <c r="F794" t="s"/>
      <c r="G794" t="s">
        <v>74</v>
      </c>
      <c r="H794" t="s">
        <v>75</v>
      </c>
      <c r="I794" t="s"/>
      <c r="J794" t="s">
        <v>76</v>
      </c>
      <c r="K794" t="n">
        <v>139</v>
      </c>
      <c r="L794" t="s">
        <v>77</v>
      </c>
      <c r="M794" t="s"/>
      <c r="N794" t="s">
        <v>712</v>
      </c>
      <c r="O794" t="s">
        <v>79</v>
      </c>
      <c r="P794" t="s">
        <v>708</v>
      </c>
      <c r="Q794" t="s"/>
      <c r="R794" t="s">
        <v>80</v>
      </c>
      <c r="S794" t="s">
        <v>872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HYPERLINK("https://hotel-media.eclerx.com/savepage/tk_15468562826289482_sr_364.html","info")</f>
        <v/>
      </c>
      <c r="AA794" t="s"/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62</v>
      </c>
      <c r="AQ794" t="s">
        <v>89</v>
      </c>
      <c r="AR794" t="s">
        <v>104</v>
      </c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163086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708</v>
      </c>
      <c r="F795" t="s"/>
      <c r="G795" t="s">
        <v>74</v>
      </c>
      <c r="H795" t="s">
        <v>75</v>
      </c>
      <c r="I795" t="s"/>
      <c r="J795" t="s">
        <v>76</v>
      </c>
      <c r="K795" t="n">
        <v>960</v>
      </c>
      <c r="L795" t="s">
        <v>77</v>
      </c>
      <c r="M795" t="s"/>
      <c r="N795" t="s">
        <v>178</v>
      </c>
      <c r="O795" t="s">
        <v>79</v>
      </c>
      <c r="P795" t="s">
        <v>708</v>
      </c>
      <c r="Q795" t="s"/>
      <c r="R795" t="s">
        <v>80</v>
      </c>
      <c r="S795" t="s">
        <v>713</v>
      </c>
      <c r="T795" t="s">
        <v>82</v>
      </c>
      <c r="U795" t="s">
        <v>83</v>
      </c>
      <c r="V795" t="s">
        <v>84</v>
      </c>
      <c r="W795" t="s">
        <v>146</v>
      </c>
      <c r="X795" t="s"/>
      <c r="Y795" t="s">
        <v>86</v>
      </c>
      <c r="Z795">
        <f>HYPERLINK("https://hotel-media.eclerx.com/savepage/tk_15468562826289482_sr_364.html","info")</f>
        <v/>
      </c>
      <c r="AA795" t="s"/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62</v>
      </c>
      <c r="AQ795" t="s">
        <v>89</v>
      </c>
      <c r="AR795" t="s">
        <v>90</v>
      </c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163086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873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87</v>
      </c>
      <c r="L796" t="s">
        <v>77</v>
      </c>
      <c r="M796" t="s"/>
      <c r="N796" t="s">
        <v>487</v>
      </c>
      <c r="O796" t="s">
        <v>79</v>
      </c>
      <c r="P796" t="s">
        <v>873</v>
      </c>
      <c r="Q796" t="s"/>
      <c r="R796" t="s">
        <v>80</v>
      </c>
      <c r="S796" t="s">
        <v>393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HYPERLINK("https://hotel-media.eclerx.com/savepage/tk_1546856339655312_sr_364.html","info")</f>
        <v/>
      </c>
      <c r="AA796" t="n">
        <v>-8219123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87</v>
      </c>
      <c r="AQ796" t="s">
        <v>89</v>
      </c>
      <c r="AR796" t="s">
        <v>90</v>
      </c>
      <c r="AS796" t="s"/>
      <c r="AT796" t="s">
        <v>91</v>
      </c>
      <c r="AU796" t="s"/>
      <c r="AV796" t="s"/>
      <c r="AW796" t="s"/>
      <c r="AX796" t="s"/>
      <c r="AY796" t="n">
        <v>8219123</v>
      </c>
      <c r="AZ796" t="s">
        <v>874</v>
      </c>
      <c r="BA796" t="s"/>
      <c r="BB796" t="n">
        <v>201504</v>
      </c>
      <c r="BC796" t="n">
        <v>44.49263446</v>
      </c>
      <c r="BD796" t="n">
        <v>44.49263446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132</v>
      </c>
      <c r="D797" t="n">
        <v>2</v>
      </c>
      <c r="E797" t="s">
        <v>224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100</v>
      </c>
      <c r="L797" t="s">
        <v>77</v>
      </c>
      <c r="M797" t="s"/>
      <c r="N797" t="s">
        <v>875</v>
      </c>
      <c r="O797" t="s">
        <v>79</v>
      </c>
      <c r="P797" t="s">
        <v>224</v>
      </c>
      <c r="Q797" t="s"/>
      <c r="R797" t="s">
        <v>102</v>
      </c>
      <c r="S797" t="s">
        <v>716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HYPERLINK("https://hotel-media.eclerx.com/savepage/tk_15468564122180076_sr_362.html","info")</f>
        <v/>
      </c>
      <c r="AA797" t="n">
        <v>-2311871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112</v>
      </c>
      <c r="AQ797" t="s">
        <v>89</v>
      </c>
      <c r="AR797" t="s">
        <v>90</v>
      </c>
      <c r="AS797" t="s"/>
      <c r="AT797" t="s">
        <v>91</v>
      </c>
      <c r="AU797" t="s"/>
      <c r="AV797" t="s"/>
      <c r="AW797" t="s"/>
      <c r="AX797" t="s"/>
      <c r="AY797" t="n">
        <v>2311871</v>
      </c>
      <c r="AZ797" t="s">
        <v>226</v>
      </c>
      <c r="BA797" t="s"/>
      <c r="BB797" t="n">
        <v>55764</v>
      </c>
      <c r="BC797" t="n">
        <v>44.060630038838</v>
      </c>
      <c r="BD797" t="n">
        <v>44.060630038838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132</v>
      </c>
      <c r="D798" t="n">
        <v>2</v>
      </c>
      <c r="E798" t="s">
        <v>224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113</v>
      </c>
      <c r="L798" t="s">
        <v>77</v>
      </c>
      <c r="M798" t="s"/>
      <c r="N798" t="s">
        <v>876</v>
      </c>
      <c r="O798" t="s">
        <v>79</v>
      </c>
      <c r="P798" t="s">
        <v>224</v>
      </c>
      <c r="Q798" t="s"/>
      <c r="R798" t="s">
        <v>102</v>
      </c>
      <c r="S798" t="s">
        <v>491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HYPERLINK("https://hotel-media.eclerx.com/savepage/tk_15468564122180076_sr_362.html","info")</f>
        <v/>
      </c>
      <c r="AA798" t="n">
        <v>-2311871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112</v>
      </c>
      <c r="AQ798" t="s">
        <v>89</v>
      </c>
      <c r="AR798" t="s">
        <v>90</v>
      </c>
      <c r="AS798" t="s"/>
      <c r="AT798" t="s">
        <v>91</v>
      </c>
      <c r="AU798" t="s"/>
      <c r="AV798" t="s"/>
      <c r="AW798" t="s"/>
      <c r="AX798" t="s"/>
      <c r="AY798" t="n">
        <v>2311871</v>
      </c>
      <c r="AZ798" t="s">
        <v>226</v>
      </c>
      <c r="BA798" t="s"/>
      <c r="BB798" t="n">
        <v>55764</v>
      </c>
      <c r="BC798" t="n">
        <v>44.060630038838</v>
      </c>
      <c r="BD798" t="n">
        <v>44.060630038838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132</v>
      </c>
      <c r="D799" t="n">
        <v>2</v>
      </c>
      <c r="E799" t="s">
        <v>224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119</v>
      </c>
      <c r="L799" t="s">
        <v>77</v>
      </c>
      <c r="M799" t="s"/>
      <c r="N799" t="s">
        <v>178</v>
      </c>
      <c r="O799" t="s">
        <v>79</v>
      </c>
      <c r="P799" t="s">
        <v>224</v>
      </c>
      <c r="Q799" t="s"/>
      <c r="R799" t="s">
        <v>102</v>
      </c>
      <c r="S799" t="s">
        <v>414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HYPERLINK("https://hotel-media.eclerx.com/savepage/tk_15468564122180076_sr_362.html","info")</f>
        <v/>
      </c>
      <c r="AA799" t="n">
        <v>-2311871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112</v>
      </c>
      <c r="AQ799" t="s">
        <v>89</v>
      </c>
      <c r="AR799" t="s">
        <v>90</v>
      </c>
      <c r="AS799" t="s"/>
      <c r="AT799" t="s">
        <v>91</v>
      </c>
      <c r="AU799" t="s"/>
      <c r="AV799" t="s"/>
      <c r="AW799" t="s"/>
      <c r="AX799" t="s"/>
      <c r="AY799" t="n">
        <v>2311871</v>
      </c>
      <c r="AZ799" t="s">
        <v>226</v>
      </c>
      <c r="BA799" t="s"/>
      <c r="BB799" t="n">
        <v>55764</v>
      </c>
      <c r="BC799" t="n">
        <v>44.060630038838</v>
      </c>
      <c r="BD799" t="n">
        <v>44.060630038838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132</v>
      </c>
      <c r="D800" t="n">
        <v>2</v>
      </c>
      <c r="E800" t="s">
        <v>224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124</v>
      </c>
      <c r="L800" t="s">
        <v>77</v>
      </c>
      <c r="M800" t="s"/>
      <c r="N800" t="s">
        <v>138</v>
      </c>
      <c r="O800" t="s">
        <v>79</v>
      </c>
      <c r="P800" t="s">
        <v>224</v>
      </c>
      <c r="Q800" t="s"/>
      <c r="R800" t="s">
        <v>102</v>
      </c>
      <c r="S800" t="s">
        <v>406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HYPERLINK("https://hotel-media.eclerx.com/savepage/tk_15468564122180076_sr_362.html","info")</f>
        <v/>
      </c>
      <c r="AA800" t="n">
        <v>-2311871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112</v>
      </c>
      <c r="AQ800" t="s">
        <v>89</v>
      </c>
      <c r="AR800" t="s">
        <v>140</v>
      </c>
      <c r="AS800" t="s"/>
      <c r="AT800" t="s">
        <v>91</v>
      </c>
      <c r="AU800" t="s"/>
      <c r="AV800" t="s"/>
      <c r="AW800" t="s"/>
      <c r="AX800" t="s"/>
      <c r="AY800" t="n">
        <v>2311871</v>
      </c>
      <c r="AZ800" t="s">
        <v>226</v>
      </c>
      <c r="BA800" t="s"/>
      <c r="BB800" t="n">
        <v>55764</v>
      </c>
      <c r="BC800" t="n">
        <v>44.060630038838</v>
      </c>
      <c r="BD800" t="n">
        <v>44.060630038838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132</v>
      </c>
      <c r="D801" t="n">
        <v>2</v>
      </c>
      <c r="E801" t="s">
        <v>722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74</v>
      </c>
      <c r="L801" t="s">
        <v>77</v>
      </c>
      <c r="M801" t="s"/>
      <c r="N801" t="s">
        <v>78</v>
      </c>
      <c r="O801" t="s">
        <v>79</v>
      </c>
      <c r="P801" t="s">
        <v>722</v>
      </c>
      <c r="Q801" t="s"/>
      <c r="R801" t="s">
        <v>80</v>
      </c>
      <c r="S801" t="s">
        <v>353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HYPERLINK("https://hotel-media.eclerx.com/savepage/tk_15468564678503742_sr_362.html","info")</f>
        <v/>
      </c>
      <c r="AA801" t="n">
        <v>-8219226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135</v>
      </c>
      <c r="AQ801" t="s">
        <v>89</v>
      </c>
      <c r="AR801" t="s">
        <v>90</v>
      </c>
      <c r="AS801" t="s"/>
      <c r="AT801" t="s">
        <v>91</v>
      </c>
      <c r="AU801" t="s"/>
      <c r="AV801" t="s"/>
      <c r="AW801" t="s"/>
      <c r="AX801" t="s"/>
      <c r="AY801" t="n">
        <v>8219226</v>
      </c>
      <c r="AZ801" t="s">
        <v>723</v>
      </c>
      <c r="BA801" t="s"/>
      <c r="BB801" t="n">
        <v>99577</v>
      </c>
      <c r="BC801" t="n">
        <v>43.303794</v>
      </c>
      <c r="BD801" t="n">
        <v>43.303794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153</v>
      </c>
    </row>
    <row r="802" spans="1:70">
      <c r="A802" t="s">
        <v>70</v>
      </c>
      <c r="B802" t="s">
        <v>71</v>
      </c>
      <c r="C802" t="s">
        <v>132</v>
      </c>
      <c r="D802" t="n">
        <v>2</v>
      </c>
      <c r="E802" t="s">
        <v>669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144</v>
      </c>
      <c r="L802" t="s">
        <v>77</v>
      </c>
      <c r="M802" t="s"/>
      <c r="N802" t="s">
        <v>124</v>
      </c>
      <c r="O802" t="s">
        <v>79</v>
      </c>
      <c r="P802" t="s">
        <v>669</v>
      </c>
      <c r="Q802" t="s"/>
      <c r="R802" t="s">
        <v>102</v>
      </c>
      <c r="S802" t="s">
        <v>417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HYPERLINK("https://hotel-media.eclerx.com/savepage/tk_15468564471044233_sr_362.html","info")</f>
        <v/>
      </c>
      <c r="AA802" t="n">
        <v>-3744641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124</v>
      </c>
      <c r="AQ802" t="s">
        <v>89</v>
      </c>
      <c r="AR802" t="s">
        <v>90</v>
      </c>
      <c r="AS802" t="s"/>
      <c r="AT802" t="s">
        <v>91</v>
      </c>
      <c r="AU802" t="s"/>
      <c r="AV802" t="s"/>
      <c r="AW802" t="s"/>
      <c r="AX802" t="s"/>
      <c r="AY802" t="n">
        <v>3744641</v>
      </c>
      <c r="AZ802" t="s">
        <v>670</v>
      </c>
      <c r="BA802" t="s"/>
      <c r="BB802" t="n">
        <v>166119</v>
      </c>
      <c r="BC802" t="n">
        <v>43.621509</v>
      </c>
      <c r="BD802" t="n">
        <v>43.621509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153</v>
      </c>
    </row>
    <row r="803" spans="1:70">
      <c r="A803" t="s">
        <v>70</v>
      </c>
      <c r="B803" t="s">
        <v>71</v>
      </c>
      <c r="C803" t="s">
        <v>132</v>
      </c>
      <c r="D803" t="n">
        <v>2</v>
      </c>
      <c r="E803" t="s">
        <v>669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225</v>
      </c>
      <c r="L803" t="s">
        <v>77</v>
      </c>
      <c r="M803" t="s"/>
      <c r="N803" t="s">
        <v>671</v>
      </c>
      <c r="O803" t="s">
        <v>79</v>
      </c>
      <c r="P803" t="s">
        <v>669</v>
      </c>
      <c r="Q803" t="s"/>
      <c r="R803" t="s">
        <v>102</v>
      </c>
      <c r="S803" t="s">
        <v>373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HYPERLINK("https://hotel-media.eclerx.com/savepage/tk_15468564471044233_sr_362.html","info")</f>
        <v/>
      </c>
      <c r="AA803" t="n">
        <v>-3744641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124</v>
      </c>
      <c r="AQ803" t="s">
        <v>89</v>
      </c>
      <c r="AR803" t="s">
        <v>90</v>
      </c>
      <c r="AS803" t="s"/>
      <c r="AT803" t="s">
        <v>91</v>
      </c>
      <c r="AU803" t="s"/>
      <c r="AV803" t="s"/>
      <c r="AW803" t="s"/>
      <c r="AX803" t="s"/>
      <c r="AY803" t="n">
        <v>3744641</v>
      </c>
      <c r="AZ803" t="s">
        <v>670</v>
      </c>
      <c r="BA803" t="s"/>
      <c r="BB803" t="n">
        <v>166119</v>
      </c>
      <c r="BC803" t="n">
        <v>43.621509</v>
      </c>
      <c r="BD803" t="n">
        <v>43.621509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153</v>
      </c>
    </row>
    <row r="804" spans="1:70">
      <c r="A804" t="s">
        <v>70</v>
      </c>
      <c r="B804" t="s">
        <v>71</v>
      </c>
      <c r="C804" t="s">
        <v>132</v>
      </c>
      <c r="D804" t="n">
        <v>2</v>
      </c>
      <c r="E804" t="s">
        <v>877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77</v>
      </c>
      <c r="L804" t="s">
        <v>77</v>
      </c>
      <c r="M804" t="s"/>
      <c r="N804" t="s">
        <v>178</v>
      </c>
      <c r="O804" t="s">
        <v>79</v>
      </c>
      <c r="P804" t="s">
        <v>877</v>
      </c>
      <c r="Q804" t="s"/>
      <c r="R804" t="s">
        <v>80</v>
      </c>
      <c r="S804" t="s">
        <v>661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HYPERLINK("https://hotel-media.eclerx.com/savepage/tk_15468562006136055_sr_362.html","info")</f>
        <v/>
      </c>
      <c r="AA804" t="n">
        <v>-6305376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23</v>
      </c>
      <c r="AQ804" t="s">
        <v>89</v>
      </c>
      <c r="AR804" t="s">
        <v>90</v>
      </c>
      <c r="AS804" t="s"/>
      <c r="AT804" t="s">
        <v>91</v>
      </c>
      <c r="AU804" t="s"/>
      <c r="AV804" t="s"/>
      <c r="AW804" t="s"/>
      <c r="AX804" t="s"/>
      <c r="AY804" t="n">
        <v>6305376</v>
      </c>
      <c r="AZ804" t="s">
        <v>878</v>
      </c>
      <c r="BA804" t="s"/>
      <c r="BB804" t="n">
        <v>68085</v>
      </c>
      <c r="BC804" t="n">
        <v>44.061125</v>
      </c>
      <c r="BD804" t="n">
        <v>44.061125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132</v>
      </c>
      <c r="D805" t="n">
        <v>2</v>
      </c>
      <c r="E805" t="s">
        <v>877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86</v>
      </c>
      <c r="L805" t="s">
        <v>77</v>
      </c>
      <c r="M805" t="s"/>
      <c r="N805" t="s">
        <v>178</v>
      </c>
      <c r="O805" t="s">
        <v>79</v>
      </c>
      <c r="P805" t="s">
        <v>877</v>
      </c>
      <c r="Q805" t="s"/>
      <c r="R805" t="s">
        <v>80</v>
      </c>
      <c r="S805" t="s">
        <v>254</v>
      </c>
      <c r="T805" t="s">
        <v>82</v>
      </c>
      <c r="U805" t="s">
        <v>83</v>
      </c>
      <c r="V805" t="s">
        <v>84</v>
      </c>
      <c r="W805" t="s">
        <v>110</v>
      </c>
      <c r="X805" t="s"/>
      <c r="Y805" t="s">
        <v>86</v>
      </c>
      <c r="Z805">
        <f>HYPERLINK("https://hotel-media.eclerx.com/savepage/tk_15468562006136055_sr_362.html","info")</f>
        <v/>
      </c>
      <c r="AA805" t="n">
        <v>-6305376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23</v>
      </c>
      <c r="AQ805" t="s">
        <v>89</v>
      </c>
      <c r="AR805" t="s">
        <v>90</v>
      </c>
      <c r="AS805" t="s"/>
      <c r="AT805" t="s">
        <v>91</v>
      </c>
      <c r="AU805" t="s"/>
      <c r="AV805" t="s"/>
      <c r="AW805" t="s"/>
      <c r="AX805" t="s"/>
      <c r="AY805" t="n">
        <v>6305376</v>
      </c>
      <c r="AZ805" t="s">
        <v>878</v>
      </c>
      <c r="BA805" t="s"/>
      <c r="BB805" t="n">
        <v>68085</v>
      </c>
      <c r="BC805" t="n">
        <v>44.061125</v>
      </c>
      <c r="BD805" t="n">
        <v>44.061125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132</v>
      </c>
      <c r="D806" t="n">
        <v>2</v>
      </c>
      <c r="E806" t="s">
        <v>678</v>
      </c>
      <c r="F806" t="s"/>
      <c r="G806" t="s">
        <v>74</v>
      </c>
      <c r="H806" t="s">
        <v>75</v>
      </c>
      <c r="I806" t="s"/>
      <c r="J806" t="s">
        <v>76</v>
      </c>
      <c r="K806" t="n">
        <v>194</v>
      </c>
      <c r="L806" t="s">
        <v>77</v>
      </c>
      <c r="M806" t="s"/>
      <c r="N806" t="s">
        <v>342</v>
      </c>
      <c r="O806" t="s">
        <v>79</v>
      </c>
      <c r="P806" t="s">
        <v>678</v>
      </c>
      <c r="Q806" t="s"/>
      <c r="R806" t="s">
        <v>102</v>
      </c>
      <c r="S806" t="s">
        <v>118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HYPERLINK("https://hotel-media.eclerx.com/savepage/tk_15468561887058158_sr_362.html","info")</f>
        <v/>
      </c>
      <c r="AA806" t="s"/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17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s"/>
      <c r="AZ806" t="s"/>
      <c r="BA806" t="s"/>
      <c r="BB806" t="n">
        <v>27909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132</v>
      </c>
      <c r="D807" t="n">
        <v>2</v>
      </c>
      <c r="E807" t="s">
        <v>678</v>
      </c>
      <c r="F807" t="s"/>
      <c r="G807" t="s">
        <v>74</v>
      </c>
      <c r="H807" t="s">
        <v>75</v>
      </c>
      <c r="I807" t="s"/>
      <c r="J807" t="s">
        <v>76</v>
      </c>
      <c r="K807" t="n">
        <v>212</v>
      </c>
      <c r="L807" t="s">
        <v>77</v>
      </c>
      <c r="M807" t="s"/>
      <c r="N807" t="s">
        <v>138</v>
      </c>
      <c r="O807" t="s">
        <v>79</v>
      </c>
      <c r="P807" t="s">
        <v>678</v>
      </c>
      <c r="Q807" t="s"/>
      <c r="R807" t="s">
        <v>102</v>
      </c>
      <c r="S807" t="s">
        <v>879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HYPERLINK("https://hotel-media.eclerx.com/savepage/tk_15468561887058158_sr_362.html","info")</f>
        <v/>
      </c>
      <c r="AA807" t="s"/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17</v>
      </c>
      <c r="AQ807" t="s">
        <v>89</v>
      </c>
      <c r="AR807" t="s">
        <v>140</v>
      </c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27909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132</v>
      </c>
      <c r="D808" t="n">
        <v>2</v>
      </c>
      <c r="E808" t="s">
        <v>678</v>
      </c>
      <c r="F808" t="s"/>
      <c r="G808" t="s">
        <v>74</v>
      </c>
      <c r="H808" t="s">
        <v>75</v>
      </c>
      <c r="I808" t="s"/>
      <c r="J808" t="s">
        <v>76</v>
      </c>
      <c r="K808" t="n">
        <v>506</v>
      </c>
      <c r="L808" t="s">
        <v>77</v>
      </c>
      <c r="M808" t="s"/>
      <c r="N808" t="s">
        <v>681</v>
      </c>
      <c r="O808" t="s">
        <v>79</v>
      </c>
      <c r="P808" t="s">
        <v>678</v>
      </c>
      <c r="Q808" t="s"/>
      <c r="R808" t="s">
        <v>102</v>
      </c>
      <c r="S808" t="s">
        <v>880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HYPERLINK("https://hotel-media.eclerx.com/savepage/tk_15468561887058158_sr_362.html","info")</f>
        <v/>
      </c>
      <c r="AA808" t="s"/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17</v>
      </c>
      <c r="AQ808" t="s">
        <v>89</v>
      </c>
      <c r="AR808" t="s">
        <v>90</v>
      </c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27909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132</v>
      </c>
      <c r="D809" t="n">
        <v>2</v>
      </c>
      <c r="E809" t="s">
        <v>881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169</v>
      </c>
      <c r="L809" t="s">
        <v>77</v>
      </c>
      <c r="M809" t="s"/>
      <c r="N809" t="s">
        <v>635</v>
      </c>
      <c r="O809" t="s">
        <v>79</v>
      </c>
      <c r="P809" t="s">
        <v>881</v>
      </c>
      <c r="Q809" t="s"/>
      <c r="R809" t="s">
        <v>267</v>
      </c>
      <c r="S809" t="s">
        <v>116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HYPERLINK("https://hotel-media.eclerx.com/savepage/tk_15468561707193995_sr_362.html","info")</f>
        <v/>
      </c>
      <c r="AA809" t="n">
        <v>-2311889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8</v>
      </c>
      <c r="AQ809" t="s">
        <v>89</v>
      </c>
      <c r="AR809" t="s">
        <v>735</v>
      </c>
      <c r="AS809" t="s"/>
      <c r="AT809" t="s">
        <v>91</v>
      </c>
      <c r="AU809" t="s"/>
      <c r="AV809" t="s"/>
      <c r="AW809" t="s"/>
      <c r="AX809" t="s"/>
      <c r="AY809" t="n">
        <v>2311889</v>
      </c>
      <c r="AZ809" t="s">
        <v>882</v>
      </c>
      <c r="BA809" t="s"/>
      <c r="BB809" t="n">
        <v>139549</v>
      </c>
      <c r="BC809" t="n">
        <v>44.205008590854</v>
      </c>
      <c r="BD809" t="n">
        <v>44.205008590854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132</v>
      </c>
      <c r="D810" t="n">
        <v>2</v>
      </c>
      <c r="E810" t="s">
        <v>881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169</v>
      </c>
      <c r="L810" t="s">
        <v>77</v>
      </c>
      <c r="M810" t="s"/>
      <c r="N810" t="s">
        <v>635</v>
      </c>
      <c r="O810" t="s">
        <v>79</v>
      </c>
      <c r="P810" t="s">
        <v>881</v>
      </c>
      <c r="Q810" t="s"/>
      <c r="R810" t="s">
        <v>267</v>
      </c>
      <c r="S810" t="s">
        <v>116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HYPERLINK("https://hotel-media.eclerx.com/savepage/tk_15468561707193995_sr_362.html","info")</f>
        <v/>
      </c>
      <c r="AA810" t="n">
        <v>-2311889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8</v>
      </c>
      <c r="AQ810" t="s">
        <v>89</v>
      </c>
      <c r="AR810" t="s">
        <v>730</v>
      </c>
      <c r="AS810" t="s"/>
      <c r="AT810" t="s">
        <v>91</v>
      </c>
      <c r="AU810" t="s"/>
      <c r="AV810" t="s"/>
      <c r="AW810" t="s"/>
      <c r="AX810" t="s"/>
      <c r="AY810" t="n">
        <v>2311889</v>
      </c>
      <c r="AZ810" t="s">
        <v>882</v>
      </c>
      <c r="BA810" t="s"/>
      <c r="BB810" t="n">
        <v>139549</v>
      </c>
      <c r="BC810" t="n">
        <v>44.205008590854</v>
      </c>
      <c r="BD810" t="n">
        <v>44.205008590854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132</v>
      </c>
      <c r="D811" t="n">
        <v>2</v>
      </c>
      <c r="E811" t="s">
        <v>881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171</v>
      </c>
      <c r="L811" t="s">
        <v>77</v>
      </c>
      <c r="M811" t="s"/>
      <c r="N811" t="s">
        <v>883</v>
      </c>
      <c r="O811" t="s">
        <v>79</v>
      </c>
      <c r="P811" t="s">
        <v>881</v>
      </c>
      <c r="Q811" t="s"/>
      <c r="R811" t="s">
        <v>267</v>
      </c>
      <c r="S811" t="s">
        <v>434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HYPERLINK("https://hotel-media.eclerx.com/savepage/tk_15468561707193995_sr_362.html","info")</f>
        <v/>
      </c>
      <c r="AA811" t="n">
        <v>-2311889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8</v>
      </c>
      <c r="AQ811" t="s">
        <v>89</v>
      </c>
      <c r="AR811" t="s">
        <v>426</v>
      </c>
      <c r="AS811" t="s"/>
      <c r="AT811" t="s">
        <v>91</v>
      </c>
      <c r="AU811" t="s"/>
      <c r="AV811" t="s"/>
      <c r="AW811" t="s"/>
      <c r="AX811" t="s"/>
      <c r="AY811" t="n">
        <v>2311889</v>
      </c>
      <c r="AZ811" t="s">
        <v>882</v>
      </c>
      <c r="BA811" t="s"/>
      <c r="BB811" t="n">
        <v>139549</v>
      </c>
      <c r="BC811" t="n">
        <v>44.205008590854</v>
      </c>
      <c r="BD811" t="n">
        <v>44.205008590854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132</v>
      </c>
      <c r="D812" t="n">
        <v>2</v>
      </c>
      <c r="E812" t="s">
        <v>881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202</v>
      </c>
      <c r="L812" t="s">
        <v>77</v>
      </c>
      <c r="M812" t="s"/>
      <c r="N812" t="s">
        <v>884</v>
      </c>
      <c r="O812" t="s">
        <v>79</v>
      </c>
      <c r="P812" t="s">
        <v>881</v>
      </c>
      <c r="Q812" t="s"/>
      <c r="R812" t="s">
        <v>267</v>
      </c>
      <c r="S812" t="s">
        <v>293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HYPERLINK("https://hotel-media.eclerx.com/savepage/tk_15468561707193995_sr_362.html","info")</f>
        <v/>
      </c>
      <c r="AA812" t="n">
        <v>-2311889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8</v>
      </c>
      <c r="AQ812" t="s">
        <v>89</v>
      </c>
      <c r="AR812" t="s">
        <v>735</v>
      </c>
      <c r="AS812" t="s"/>
      <c r="AT812" t="s">
        <v>91</v>
      </c>
      <c r="AU812" t="s"/>
      <c r="AV812" t="s"/>
      <c r="AW812" t="s"/>
      <c r="AX812" t="s"/>
      <c r="AY812" t="n">
        <v>2311889</v>
      </c>
      <c r="AZ812" t="s">
        <v>882</v>
      </c>
      <c r="BA812" t="s"/>
      <c r="BB812" t="n">
        <v>139549</v>
      </c>
      <c r="BC812" t="n">
        <v>44.205008590854</v>
      </c>
      <c r="BD812" t="n">
        <v>44.205008590854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132</v>
      </c>
      <c r="D813" t="n">
        <v>2</v>
      </c>
      <c r="E813" t="s">
        <v>881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202</v>
      </c>
      <c r="L813" t="s">
        <v>77</v>
      </c>
      <c r="M813" t="s"/>
      <c r="N813" t="s">
        <v>884</v>
      </c>
      <c r="O813" t="s">
        <v>79</v>
      </c>
      <c r="P813" t="s">
        <v>881</v>
      </c>
      <c r="Q813" t="s"/>
      <c r="R813" t="s">
        <v>267</v>
      </c>
      <c r="S813" t="s">
        <v>293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HYPERLINK("https://hotel-media.eclerx.com/savepage/tk_15468561707193995_sr_362.html","info")</f>
        <v/>
      </c>
      <c r="AA813" t="n">
        <v>-2311889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8</v>
      </c>
      <c r="AQ813" t="s">
        <v>89</v>
      </c>
      <c r="AR813" t="s">
        <v>730</v>
      </c>
      <c r="AS813" t="s"/>
      <c r="AT813" t="s">
        <v>91</v>
      </c>
      <c r="AU813" t="s"/>
      <c r="AV813" t="s"/>
      <c r="AW813" t="s"/>
      <c r="AX813" t="s"/>
      <c r="AY813" t="n">
        <v>2311889</v>
      </c>
      <c r="AZ813" t="s">
        <v>882</v>
      </c>
      <c r="BA813" t="s"/>
      <c r="BB813" t="n">
        <v>139549</v>
      </c>
      <c r="BC813" t="n">
        <v>44.205008590854</v>
      </c>
      <c r="BD813" t="n">
        <v>44.205008590854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132</v>
      </c>
      <c r="D814" t="n">
        <v>2</v>
      </c>
      <c r="E814" t="s">
        <v>881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203</v>
      </c>
      <c r="L814" t="s">
        <v>77</v>
      </c>
      <c r="M814" t="s"/>
      <c r="N814" t="s">
        <v>428</v>
      </c>
      <c r="O814" t="s">
        <v>79</v>
      </c>
      <c r="P814" t="s">
        <v>881</v>
      </c>
      <c r="Q814" t="s"/>
      <c r="R814" t="s">
        <v>267</v>
      </c>
      <c r="S814" t="s">
        <v>707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HYPERLINK("https://hotel-media.eclerx.com/savepage/tk_15468561707193995_sr_362.html","info")</f>
        <v/>
      </c>
      <c r="AA814" t="n">
        <v>-2311889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8</v>
      </c>
      <c r="AQ814" t="s">
        <v>89</v>
      </c>
      <c r="AR814" t="s">
        <v>426</v>
      </c>
      <c r="AS814" t="s"/>
      <c r="AT814" t="s">
        <v>91</v>
      </c>
      <c r="AU814" t="s"/>
      <c r="AV814" t="s"/>
      <c r="AW814" t="s"/>
      <c r="AX814" t="s"/>
      <c r="AY814" t="n">
        <v>2311889</v>
      </c>
      <c r="AZ814" t="s">
        <v>882</v>
      </c>
      <c r="BA814" t="s"/>
      <c r="BB814" t="n">
        <v>139549</v>
      </c>
      <c r="BC814" t="n">
        <v>44.205008590854</v>
      </c>
      <c r="BD814" t="n">
        <v>44.205008590854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132</v>
      </c>
      <c r="D815" t="n">
        <v>2</v>
      </c>
      <c r="E815" t="s">
        <v>881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236</v>
      </c>
      <c r="L815" t="s">
        <v>77</v>
      </c>
      <c r="M815" t="s"/>
      <c r="N815" t="s">
        <v>635</v>
      </c>
      <c r="O815" t="s">
        <v>79</v>
      </c>
      <c r="P815" t="s">
        <v>881</v>
      </c>
      <c r="Q815" t="s"/>
      <c r="R815" t="s">
        <v>267</v>
      </c>
      <c r="S815" t="s">
        <v>452</v>
      </c>
      <c r="T815" t="s">
        <v>82</v>
      </c>
      <c r="U815" t="s">
        <v>83</v>
      </c>
      <c r="V815" t="s">
        <v>84</v>
      </c>
      <c r="W815" t="s">
        <v>110</v>
      </c>
      <c r="X815" t="s"/>
      <c r="Y815" t="s">
        <v>86</v>
      </c>
      <c r="Z815">
        <f>HYPERLINK("https://hotel-media.eclerx.com/savepage/tk_15468561707193995_sr_362.html","info")</f>
        <v/>
      </c>
      <c r="AA815" t="n">
        <v>-2311889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8</v>
      </c>
      <c r="AQ815" t="s">
        <v>89</v>
      </c>
      <c r="AR815" t="s">
        <v>735</v>
      </c>
      <c r="AS815" t="s"/>
      <c r="AT815" t="s">
        <v>91</v>
      </c>
      <c r="AU815" t="s"/>
      <c r="AV815" t="s"/>
      <c r="AW815" t="s"/>
      <c r="AX815" t="s"/>
      <c r="AY815" t="n">
        <v>2311889</v>
      </c>
      <c r="AZ815" t="s">
        <v>882</v>
      </c>
      <c r="BA815" t="s"/>
      <c r="BB815" t="n">
        <v>139549</v>
      </c>
      <c r="BC815" t="n">
        <v>44.205008590854</v>
      </c>
      <c r="BD815" t="n">
        <v>44.205008590854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132</v>
      </c>
      <c r="D816" t="n">
        <v>2</v>
      </c>
      <c r="E816" t="s">
        <v>881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236</v>
      </c>
      <c r="L816" t="s">
        <v>77</v>
      </c>
      <c r="M816" t="s"/>
      <c r="N816" t="s">
        <v>635</v>
      </c>
      <c r="O816" t="s">
        <v>79</v>
      </c>
      <c r="P816" t="s">
        <v>881</v>
      </c>
      <c r="Q816" t="s"/>
      <c r="R816" t="s">
        <v>267</v>
      </c>
      <c r="S816" t="s">
        <v>452</v>
      </c>
      <c r="T816" t="s">
        <v>82</v>
      </c>
      <c r="U816" t="s">
        <v>83</v>
      </c>
      <c r="V816" t="s">
        <v>84</v>
      </c>
      <c r="W816" t="s">
        <v>110</v>
      </c>
      <c r="X816" t="s"/>
      <c r="Y816" t="s">
        <v>86</v>
      </c>
      <c r="Z816">
        <f>HYPERLINK("https://hotel-media.eclerx.com/savepage/tk_15468561707193995_sr_362.html","info")</f>
        <v/>
      </c>
      <c r="AA816" t="n">
        <v>-2311889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8</v>
      </c>
      <c r="AQ816" t="s">
        <v>89</v>
      </c>
      <c r="AR816" t="s">
        <v>730</v>
      </c>
      <c r="AS816" t="s"/>
      <c r="AT816" t="s">
        <v>91</v>
      </c>
      <c r="AU816" t="s"/>
      <c r="AV816" t="s"/>
      <c r="AW816" t="s"/>
      <c r="AX816" t="s"/>
      <c r="AY816" t="n">
        <v>2311889</v>
      </c>
      <c r="AZ816" t="s">
        <v>882</v>
      </c>
      <c r="BA816" t="s"/>
      <c r="BB816" t="n">
        <v>139549</v>
      </c>
      <c r="BC816" t="n">
        <v>44.205008590854</v>
      </c>
      <c r="BD816" t="n">
        <v>44.205008590854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132</v>
      </c>
      <c r="D817" t="n">
        <v>2</v>
      </c>
      <c r="E817" t="s">
        <v>881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237</v>
      </c>
      <c r="L817" t="s">
        <v>77</v>
      </c>
      <c r="M817" t="s"/>
      <c r="N817" t="s">
        <v>446</v>
      </c>
      <c r="O817" t="s">
        <v>79</v>
      </c>
      <c r="P817" t="s">
        <v>881</v>
      </c>
      <c r="Q817" t="s"/>
      <c r="R817" t="s">
        <v>267</v>
      </c>
      <c r="S817" t="s">
        <v>440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HYPERLINK("https://hotel-media.eclerx.com/savepage/tk_15468561707193995_sr_362.html","info")</f>
        <v/>
      </c>
      <c r="AA817" t="n">
        <v>-2311889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8</v>
      </c>
      <c r="AQ817" t="s">
        <v>89</v>
      </c>
      <c r="AR817" t="s">
        <v>426</v>
      </c>
      <c r="AS817" t="s"/>
      <c r="AT817" t="s">
        <v>91</v>
      </c>
      <c r="AU817" t="s"/>
      <c r="AV817" t="s"/>
      <c r="AW817" t="s"/>
      <c r="AX817" t="s"/>
      <c r="AY817" t="n">
        <v>2311889</v>
      </c>
      <c r="AZ817" t="s">
        <v>882</v>
      </c>
      <c r="BA817" t="s"/>
      <c r="BB817" t="n">
        <v>139549</v>
      </c>
      <c r="BC817" t="n">
        <v>44.205008590854</v>
      </c>
      <c r="BD817" t="n">
        <v>44.205008590854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132</v>
      </c>
      <c r="D818" t="n">
        <v>2</v>
      </c>
      <c r="E818" t="s">
        <v>881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239</v>
      </c>
      <c r="L818" t="s">
        <v>77</v>
      </c>
      <c r="M818" t="s"/>
      <c r="N818" t="s">
        <v>883</v>
      </c>
      <c r="O818" t="s">
        <v>79</v>
      </c>
      <c r="P818" t="s">
        <v>881</v>
      </c>
      <c r="Q818" t="s"/>
      <c r="R818" t="s">
        <v>267</v>
      </c>
      <c r="S818" t="s">
        <v>757</v>
      </c>
      <c r="T818" t="s">
        <v>82</v>
      </c>
      <c r="U818" t="s">
        <v>83</v>
      </c>
      <c r="V818" t="s">
        <v>84</v>
      </c>
      <c r="W818" t="s">
        <v>110</v>
      </c>
      <c r="X818" t="s"/>
      <c r="Y818" t="s">
        <v>86</v>
      </c>
      <c r="Z818">
        <f>HYPERLINK("https://hotel-media.eclerx.com/savepage/tk_15468561707193995_sr_362.html","info")</f>
        <v/>
      </c>
      <c r="AA818" t="n">
        <v>-2311889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8</v>
      </c>
      <c r="AQ818" t="s">
        <v>89</v>
      </c>
      <c r="AR818" t="s">
        <v>426</v>
      </c>
      <c r="AS818" t="s"/>
      <c r="AT818" t="s">
        <v>91</v>
      </c>
      <c r="AU818" t="s"/>
      <c r="AV818" t="s"/>
      <c r="AW818" t="s"/>
      <c r="AX818" t="s"/>
      <c r="AY818" t="n">
        <v>2311889</v>
      </c>
      <c r="AZ818" t="s">
        <v>882</v>
      </c>
      <c r="BA818" t="s"/>
      <c r="BB818" t="n">
        <v>139549</v>
      </c>
      <c r="BC818" t="n">
        <v>44.205008590854</v>
      </c>
      <c r="BD818" t="n">
        <v>44.205008590854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132</v>
      </c>
      <c r="D819" t="n">
        <v>2</v>
      </c>
      <c r="E819" t="s">
        <v>881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268</v>
      </c>
      <c r="L819" t="s">
        <v>77</v>
      </c>
      <c r="M819" t="s"/>
      <c r="N819" t="s">
        <v>884</v>
      </c>
      <c r="O819" t="s">
        <v>79</v>
      </c>
      <c r="P819" t="s">
        <v>881</v>
      </c>
      <c r="Q819" t="s"/>
      <c r="R819" t="s">
        <v>267</v>
      </c>
      <c r="S819" t="s">
        <v>308</v>
      </c>
      <c r="T819" t="s">
        <v>82</v>
      </c>
      <c r="U819" t="s">
        <v>83</v>
      </c>
      <c r="V819" t="s">
        <v>84</v>
      </c>
      <c r="W819" t="s">
        <v>110</v>
      </c>
      <c r="X819" t="s"/>
      <c r="Y819" t="s">
        <v>86</v>
      </c>
      <c r="Z819">
        <f>HYPERLINK("https://hotel-media.eclerx.com/savepage/tk_15468561707193995_sr_362.html","info")</f>
        <v/>
      </c>
      <c r="AA819" t="n">
        <v>-2311889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8</v>
      </c>
      <c r="AQ819" t="s">
        <v>89</v>
      </c>
      <c r="AR819" t="s">
        <v>735</v>
      </c>
      <c r="AS819" t="s"/>
      <c r="AT819" t="s">
        <v>91</v>
      </c>
      <c r="AU819" t="s"/>
      <c r="AV819" t="s"/>
      <c r="AW819" t="s"/>
      <c r="AX819" t="s"/>
      <c r="AY819" t="n">
        <v>2311889</v>
      </c>
      <c r="AZ819" t="s">
        <v>882</v>
      </c>
      <c r="BA819" t="s"/>
      <c r="BB819" t="n">
        <v>139549</v>
      </c>
      <c r="BC819" t="n">
        <v>44.205008590854</v>
      </c>
      <c r="BD819" t="n">
        <v>44.205008590854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132</v>
      </c>
      <c r="D820" t="n">
        <v>2</v>
      </c>
      <c r="E820" t="s">
        <v>881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268</v>
      </c>
      <c r="L820" t="s">
        <v>77</v>
      </c>
      <c r="M820" t="s"/>
      <c r="N820" t="s">
        <v>884</v>
      </c>
      <c r="O820" t="s">
        <v>79</v>
      </c>
      <c r="P820" t="s">
        <v>881</v>
      </c>
      <c r="Q820" t="s"/>
      <c r="R820" t="s">
        <v>267</v>
      </c>
      <c r="S820" t="s">
        <v>308</v>
      </c>
      <c r="T820" t="s">
        <v>82</v>
      </c>
      <c r="U820" t="s">
        <v>83</v>
      </c>
      <c r="V820" t="s">
        <v>84</v>
      </c>
      <c r="W820" t="s">
        <v>110</v>
      </c>
      <c r="X820" t="s"/>
      <c r="Y820" t="s">
        <v>86</v>
      </c>
      <c r="Z820">
        <f>HYPERLINK("https://hotel-media.eclerx.com/savepage/tk_15468561707193995_sr_362.html","info")</f>
        <v/>
      </c>
      <c r="AA820" t="n">
        <v>-2311889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8</v>
      </c>
      <c r="AQ820" t="s">
        <v>89</v>
      </c>
      <c r="AR820" t="s">
        <v>730</v>
      </c>
      <c r="AS820" t="s"/>
      <c r="AT820" t="s">
        <v>91</v>
      </c>
      <c r="AU820" t="s"/>
      <c r="AV820" t="s"/>
      <c r="AW820" t="s"/>
      <c r="AX820" t="s"/>
      <c r="AY820" t="n">
        <v>2311889</v>
      </c>
      <c r="AZ820" t="s">
        <v>882</v>
      </c>
      <c r="BA820" t="s"/>
      <c r="BB820" t="n">
        <v>139549</v>
      </c>
      <c r="BC820" t="n">
        <v>44.205008590854</v>
      </c>
      <c r="BD820" t="n">
        <v>44.205008590854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132</v>
      </c>
      <c r="D821" t="n">
        <v>2</v>
      </c>
      <c r="E821" t="s">
        <v>881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271</v>
      </c>
      <c r="L821" t="s">
        <v>77</v>
      </c>
      <c r="M821" t="s"/>
      <c r="N821" t="s">
        <v>428</v>
      </c>
      <c r="O821" t="s">
        <v>79</v>
      </c>
      <c r="P821" t="s">
        <v>881</v>
      </c>
      <c r="Q821" t="s"/>
      <c r="R821" t="s">
        <v>267</v>
      </c>
      <c r="S821" t="s">
        <v>885</v>
      </c>
      <c r="T821" t="s">
        <v>82</v>
      </c>
      <c r="U821" t="s">
        <v>83</v>
      </c>
      <c r="V821" t="s">
        <v>84</v>
      </c>
      <c r="W821" t="s">
        <v>110</v>
      </c>
      <c r="X821" t="s"/>
      <c r="Y821" t="s">
        <v>86</v>
      </c>
      <c r="Z821">
        <f>HYPERLINK("https://hotel-media.eclerx.com/savepage/tk_15468561707193995_sr_362.html","info")</f>
        <v/>
      </c>
      <c r="AA821" t="n">
        <v>-2311889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8</v>
      </c>
      <c r="AQ821" t="s">
        <v>89</v>
      </c>
      <c r="AR821" t="s">
        <v>426</v>
      </c>
      <c r="AS821" t="s"/>
      <c r="AT821" t="s">
        <v>91</v>
      </c>
      <c r="AU821" t="s"/>
      <c r="AV821" t="s"/>
      <c r="AW821" t="s"/>
      <c r="AX821" t="s"/>
      <c r="AY821" t="n">
        <v>2311889</v>
      </c>
      <c r="AZ821" t="s">
        <v>882</v>
      </c>
      <c r="BA821" t="s"/>
      <c r="BB821" t="n">
        <v>139549</v>
      </c>
      <c r="BC821" t="n">
        <v>44.205008590854</v>
      </c>
      <c r="BD821" t="n">
        <v>44.205008590854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132</v>
      </c>
      <c r="D822" t="n">
        <v>2</v>
      </c>
      <c r="E822" t="s">
        <v>881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306</v>
      </c>
      <c r="L822" t="s">
        <v>77</v>
      </c>
      <c r="M822" t="s"/>
      <c r="N822" t="s">
        <v>446</v>
      </c>
      <c r="O822" t="s">
        <v>79</v>
      </c>
      <c r="P822" t="s">
        <v>881</v>
      </c>
      <c r="Q822" t="s"/>
      <c r="R822" t="s">
        <v>267</v>
      </c>
      <c r="S822" t="s">
        <v>886</v>
      </c>
      <c r="T822" t="s">
        <v>82</v>
      </c>
      <c r="U822" t="s">
        <v>83</v>
      </c>
      <c r="V822" t="s">
        <v>84</v>
      </c>
      <c r="W822" t="s">
        <v>110</v>
      </c>
      <c r="X822" t="s"/>
      <c r="Y822" t="s">
        <v>86</v>
      </c>
      <c r="Z822">
        <f>HYPERLINK("https://hotel-media.eclerx.com/savepage/tk_15468561707193995_sr_362.html","info")</f>
        <v/>
      </c>
      <c r="AA822" t="n">
        <v>-2311889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8</v>
      </c>
      <c r="AQ822" t="s">
        <v>89</v>
      </c>
      <c r="AR822" t="s">
        <v>426</v>
      </c>
      <c r="AS822" t="s"/>
      <c r="AT822" t="s">
        <v>91</v>
      </c>
      <c r="AU822" t="s"/>
      <c r="AV822" t="s"/>
      <c r="AW822" t="s"/>
      <c r="AX822" t="s"/>
      <c r="AY822" t="n">
        <v>2311889</v>
      </c>
      <c r="AZ822" t="s">
        <v>882</v>
      </c>
      <c r="BA822" t="s"/>
      <c r="BB822" t="n">
        <v>139549</v>
      </c>
      <c r="BC822" t="n">
        <v>44.205008590854</v>
      </c>
      <c r="BD822" t="n">
        <v>44.205008590854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132</v>
      </c>
      <c r="D823" t="n">
        <v>2</v>
      </c>
      <c r="E823" t="s">
        <v>424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100</v>
      </c>
      <c r="L823" t="s">
        <v>77</v>
      </c>
      <c r="M823" t="s"/>
      <c r="N823" t="s">
        <v>425</v>
      </c>
      <c r="O823" t="s">
        <v>79</v>
      </c>
      <c r="P823" t="s">
        <v>424</v>
      </c>
      <c r="Q823" t="s"/>
      <c r="R823" t="s">
        <v>102</v>
      </c>
      <c r="S823" t="s">
        <v>716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HYPERLINK("https://hotel-media.eclerx.com/savepage/tk_15468561867906244_sr_362.html","info")</f>
        <v/>
      </c>
      <c r="AA823" t="n">
        <v>-2311958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16</v>
      </c>
      <c r="AQ823" t="s">
        <v>89</v>
      </c>
      <c r="AR823" t="s">
        <v>426</v>
      </c>
      <c r="AS823" t="s"/>
      <c r="AT823" t="s">
        <v>91</v>
      </c>
      <c r="AU823" t="s"/>
      <c r="AV823" t="s"/>
      <c r="AW823" t="s"/>
      <c r="AX823" t="s"/>
      <c r="AY823" t="n">
        <v>2311958</v>
      </c>
      <c r="AZ823" t="s">
        <v>427</v>
      </c>
      <c r="BA823" t="s"/>
      <c r="BB823" t="n">
        <v>92312</v>
      </c>
      <c r="BC823" t="n">
        <v>43.983478</v>
      </c>
      <c r="BD823" t="n">
        <v>43.983478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132</v>
      </c>
      <c r="D824" t="n">
        <v>2</v>
      </c>
      <c r="E824" t="s">
        <v>424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135</v>
      </c>
      <c r="L824" t="s">
        <v>77</v>
      </c>
      <c r="M824" t="s"/>
      <c r="N824" t="s">
        <v>428</v>
      </c>
      <c r="O824" t="s">
        <v>79</v>
      </c>
      <c r="P824" t="s">
        <v>424</v>
      </c>
      <c r="Q824" t="s"/>
      <c r="R824" t="s">
        <v>102</v>
      </c>
      <c r="S824" t="s">
        <v>546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HYPERLINK("https://hotel-media.eclerx.com/savepage/tk_15468561867906244_sr_362.html","info")</f>
        <v/>
      </c>
      <c r="AA824" t="n">
        <v>-2311958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16</v>
      </c>
      <c r="AQ824" t="s">
        <v>89</v>
      </c>
      <c r="AR824" t="s">
        <v>426</v>
      </c>
      <c r="AS824" t="s"/>
      <c r="AT824" t="s">
        <v>91</v>
      </c>
      <c r="AU824" t="s"/>
      <c r="AV824" t="s"/>
      <c r="AW824" t="s"/>
      <c r="AX824" t="s"/>
      <c r="AY824" t="n">
        <v>2311958</v>
      </c>
      <c r="AZ824" t="s">
        <v>427</v>
      </c>
      <c r="BA824" t="s"/>
      <c r="BB824" t="n">
        <v>92312</v>
      </c>
      <c r="BC824" t="n">
        <v>43.983478</v>
      </c>
      <c r="BD824" t="n">
        <v>43.983478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132</v>
      </c>
      <c r="D825" t="n">
        <v>2</v>
      </c>
      <c r="E825" t="s">
        <v>424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163</v>
      </c>
      <c r="L825" t="s">
        <v>77</v>
      </c>
      <c r="M825" t="s"/>
      <c r="N825" t="s">
        <v>425</v>
      </c>
      <c r="O825" t="s">
        <v>79</v>
      </c>
      <c r="P825" t="s">
        <v>424</v>
      </c>
      <c r="Q825" t="s"/>
      <c r="R825" t="s">
        <v>102</v>
      </c>
      <c r="S825" t="s">
        <v>773</v>
      </c>
      <c r="T825" t="s">
        <v>82</v>
      </c>
      <c r="U825" t="s">
        <v>83</v>
      </c>
      <c r="V825" t="s">
        <v>84</v>
      </c>
      <c r="W825" t="s">
        <v>110</v>
      </c>
      <c r="X825" t="s"/>
      <c r="Y825" t="s">
        <v>86</v>
      </c>
      <c r="Z825">
        <f>HYPERLINK("https://hotel-media.eclerx.com/savepage/tk_15468561867906244_sr_362.html","info")</f>
        <v/>
      </c>
      <c r="AA825" t="n">
        <v>-2311958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16</v>
      </c>
      <c r="AQ825" t="s">
        <v>89</v>
      </c>
      <c r="AR825" t="s">
        <v>426</v>
      </c>
      <c r="AS825" t="s"/>
      <c r="AT825" t="s">
        <v>91</v>
      </c>
      <c r="AU825" t="s"/>
      <c r="AV825" t="s"/>
      <c r="AW825" t="s"/>
      <c r="AX825" t="s"/>
      <c r="AY825" t="n">
        <v>2311958</v>
      </c>
      <c r="AZ825" t="s">
        <v>427</v>
      </c>
      <c r="BA825" t="s"/>
      <c r="BB825" t="n">
        <v>92312</v>
      </c>
      <c r="BC825" t="n">
        <v>43.983478</v>
      </c>
      <c r="BD825" t="n">
        <v>43.983478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132</v>
      </c>
      <c r="D826" t="n">
        <v>2</v>
      </c>
      <c r="E826" t="s">
        <v>424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198</v>
      </c>
      <c r="L826" t="s">
        <v>77</v>
      </c>
      <c r="M826" t="s"/>
      <c r="N826" t="s">
        <v>428</v>
      </c>
      <c r="O826" t="s">
        <v>79</v>
      </c>
      <c r="P826" t="s">
        <v>424</v>
      </c>
      <c r="Q826" t="s"/>
      <c r="R826" t="s">
        <v>102</v>
      </c>
      <c r="S826" t="s">
        <v>283</v>
      </c>
      <c r="T826" t="s">
        <v>82</v>
      </c>
      <c r="U826" t="s">
        <v>83</v>
      </c>
      <c r="V826" t="s">
        <v>84</v>
      </c>
      <c r="W826" t="s">
        <v>110</v>
      </c>
      <c r="X826" t="s"/>
      <c r="Y826" t="s">
        <v>86</v>
      </c>
      <c r="Z826">
        <f>HYPERLINK("https://hotel-media.eclerx.com/savepage/tk_15468561867906244_sr_362.html","info")</f>
        <v/>
      </c>
      <c r="AA826" t="n">
        <v>-2311958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16</v>
      </c>
      <c r="AQ826" t="s">
        <v>89</v>
      </c>
      <c r="AR826" t="s">
        <v>426</v>
      </c>
      <c r="AS826" t="s"/>
      <c r="AT826" t="s">
        <v>91</v>
      </c>
      <c r="AU826" t="s"/>
      <c r="AV826" t="s"/>
      <c r="AW826" t="s"/>
      <c r="AX826" t="s"/>
      <c r="AY826" t="n">
        <v>2311958</v>
      </c>
      <c r="AZ826" t="s">
        <v>427</v>
      </c>
      <c r="BA826" t="s"/>
      <c r="BB826" t="n">
        <v>92312</v>
      </c>
      <c r="BC826" t="n">
        <v>43.983478</v>
      </c>
      <c r="BD826" t="n">
        <v>43.983478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853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48</v>
      </c>
      <c r="L827" t="s">
        <v>77</v>
      </c>
      <c r="M827" t="s"/>
      <c r="N827" t="s">
        <v>250</v>
      </c>
      <c r="O827" t="s">
        <v>79</v>
      </c>
      <c r="P827" t="s">
        <v>853</v>
      </c>
      <c r="Q827" t="s"/>
      <c r="R827" t="s">
        <v>80</v>
      </c>
      <c r="S827" t="s">
        <v>387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HYPERLINK("https://hotel-media.eclerx.com/savepage/tk_1546856491223814_sr_364.html","info")</f>
        <v/>
      </c>
      <c r="AA827" t="n">
        <v>-10087334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141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10087334</v>
      </c>
      <c r="AZ827" t="s">
        <v>854</v>
      </c>
      <c r="BA827" t="s"/>
      <c r="BB827" t="n">
        <v>206197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132</v>
      </c>
      <c r="D828" t="n">
        <v>2</v>
      </c>
      <c r="E828" t="s">
        <v>887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52</v>
      </c>
      <c r="L828" t="s">
        <v>77</v>
      </c>
      <c r="M828" t="s"/>
      <c r="N828" t="s">
        <v>642</v>
      </c>
      <c r="O828" t="s">
        <v>79</v>
      </c>
      <c r="P828" t="s">
        <v>887</v>
      </c>
      <c r="Q828" t="s"/>
      <c r="R828" t="s">
        <v>189</v>
      </c>
      <c r="S828" t="s">
        <v>710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HYPERLINK("https://hotel-media.eclerx.com/savepage/tk_15468563191088645_sr_362.html","info")</f>
        <v/>
      </c>
      <c r="AA828" t="n">
        <v>-4394190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82</v>
      </c>
      <c r="AQ828" t="s">
        <v>89</v>
      </c>
      <c r="AR828" t="s">
        <v>90</v>
      </c>
      <c r="AS828" t="s"/>
      <c r="AT828" t="s">
        <v>91</v>
      </c>
      <c r="AU828" t="s"/>
      <c r="AV828" t="s"/>
      <c r="AW828" t="s"/>
      <c r="AX828" t="s"/>
      <c r="AY828" t="n">
        <v>4394190</v>
      </c>
      <c r="AZ828" t="s">
        <v>888</v>
      </c>
      <c r="BA828" t="s"/>
      <c r="BB828" t="n">
        <v>51864</v>
      </c>
      <c r="BC828" t="n">
        <v>44.076175</v>
      </c>
      <c r="BD828" t="n">
        <v>44.076175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132</v>
      </c>
      <c r="D829" t="n">
        <v>2</v>
      </c>
      <c r="E829" t="s">
        <v>887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63</v>
      </c>
      <c r="L829" t="s">
        <v>77</v>
      </c>
      <c r="M829" t="s"/>
      <c r="N829" t="s">
        <v>245</v>
      </c>
      <c r="O829" t="s">
        <v>79</v>
      </c>
      <c r="P829" t="s">
        <v>887</v>
      </c>
      <c r="Q829" t="s"/>
      <c r="R829" t="s">
        <v>189</v>
      </c>
      <c r="S829" t="s">
        <v>479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HYPERLINK("https://hotel-media.eclerx.com/savepage/tk_15468563191088645_sr_362.html","info")</f>
        <v/>
      </c>
      <c r="AA829" t="n">
        <v>-4394190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82</v>
      </c>
      <c r="AQ829" t="s">
        <v>89</v>
      </c>
      <c r="AR829" t="s">
        <v>90</v>
      </c>
      <c r="AS829" t="s"/>
      <c r="AT829" t="s">
        <v>91</v>
      </c>
      <c r="AU829" t="s"/>
      <c r="AV829" t="s"/>
      <c r="AW829" t="s"/>
      <c r="AX829" t="s"/>
      <c r="AY829" t="n">
        <v>4394190</v>
      </c>
      <c r="AZ829" t="s">
        <v>888</v>
      </c>
      <c r="BA829" t="s"/>
      <c r="BB829" t="n">
        <v>51864</v>
      </c>
      <c r="BC829" t="n">
        <v>44.076175</v>
      </c>
      <c r="BD829" t="n">
        <v>44.076175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133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509</v>
      </c>
      <c r="L830" t="s">
        <v>77</v>
      </c>
      <c r="M830" t="s"/>
      <c r="N830" t="s">
        <v>78</v>
      </c>
      <c r="O830" t="s">
        <v>79</v>
      </c>
      <c r="P830" t="s">
        <v>133</v>
      </c>
      <c r="Q830" t="s"/>
      <c r="R830" t="s">
        <v>134</v>
      </c>
      <c r="S830" t="s">
        <v>135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HYPERLINK("https://hotel-media.eclerx.com/savepage/tk_15468564361510782_sr_364.html","info")</f>
        <v/>
      </c>
      <c r="AA830" t="n">
        <v>-3516434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112</v>
      </c>
      <c r="AQ830" t="s">
        <v>89</v>
      </c>
      <c r="AR830" t="s">
        <v>90</v>
      </c>
      <c r="AS830" t="s"/>
      <c r="AT830" t="s">
        <v>91</v>
      </c>
      <c r="AU830" t="s"/>
      <c r="AV830" t="s"/>
      <c r="AW830" t="s"/>
      <c r="AX830" t="s"/>
      <c r="AY830" t="n">
        <v>3516434</v>
      </c>
      <c r="AZ830" t="s">
        <v>136</v>
      </c>
      <c r="BA830" t="s"/>
      <c r="BB830" t="n">
        <v>84823</v>
      </c>
      <c r="BC830" t="n">
        <v>44.051659021089</v>
      </c>
      <c r="BD830" t="n">
        <v>44.051659021089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132</v>
      </c>
      <c r="D831" t="n">
        <v>2</v>
      </c>
      <c r="E831" t="s">
        <v>889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94</v>
      </c>
      <c r="L831" t="s">
        <v>77</v>
      </c>
      <c r="M831" t="s"/>
      <c r="N831" t="s">
        <v>78</v>
      </c>
      <c r="O831" t="s">
        <v>79</v>
      </c>
      <c r="P831" t="s">
        <v>889</v>
      </c>
      <c r="Q831" t="s"/>
      <c r="R831" t="s">
        <v>80</v>
      </c>
      <c r="S831" t="s">
        <v>96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HYPERLINK("https://hotel-media.eclerx.com/savepage/tk_15468564711983607_sr_362.html","info")</f>
        <v/>
      </c>
      <c r="AA831" t="n">
        <v>-2442586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137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2442586</v>
      </c>
      <c r="AZ831" t="s">
        <v>890</v>
      </c>
      <c r="BA831" t="s"/>
      <c r="BB831" t="n">
        <v>100862</v>
      </c>
      <c r="BC831" t="n">
        <v>43.6068</v>
      </c>
      <c r="BD831" t="n">
        <v>43.6068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153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575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50</v>
      </c>
      <c r="L832" t="s">
        <v>77</v>
      </c>
      <c r="M832" t="s"/>
      <c r="N832" t="s">
        <v>138</v>
      </c>
      <c r="O832" t="s">
        <v>79</v>
      </c>
      <c r="P832" t="s">
        <v>575</v>
      </c>
      <c r="Q832" t="s"/>
      <c r="R832" t="s">
        <v>102</v>
      </c>
      <c r="S832" t="s">
        <v>310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HYPERLINK("https://hotel-media.eclerx.com/savepage/tk_15468563016411529_sr_364.html","info")</f>
        <v/>
      </c>
      <c r="AA832" t="n">
        <v>-6436074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72</v>
      </c>
      <c r="AQ832" t="s">
        <v>89</v>
      </c>
      <c r="AR832" t="s">
        <v>140</v>
      </c>
      <c r="AS832" t="s"/>
      <c r="AT832" t="s">
        <v>91</v>
      </c>
      <c r="AU832" t="s"/>
      <c r="AV832" t="s"/>
      <c r="AW832" t="s"/>
      <c r="AX832" t="s"/>
      <c r="AY832" t="n">
        <v>6436074</v>
      </c>
      <c r="AZ832" t="s">
        <v>577</v>
      </c>
      <c r="BA832" t="s"/>
      <c r="BB832" t="n">
        <v>69225</v>
      </c>
      <c r="BC832" t="n">
        <v>44.533098</v>
      </c>
      <c r="BD832" t="n">
        <v>44.533098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575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50</v>
      </c>
      <c r="L833" t="s">
        <v>77</v>
      </c>
      <c r="M833" t="s"/>
      <c r="N833" t="s">
        <v>250</v>
      </c>
      <c r="O833" t="s">
        <v>79</v>
      </c>
      <c r="P833" t="s">
        <v>575</v>
      </c>
      <c r="Q833" t="s"/>
      <c r="R833" t="s">
        <v>102</v>
      </c>
      <c r="S833" t="s">
        <v>310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HYPERLINK("https://hotel-media.eclerx.com/savepage/tk_15468563016411529_sr_364.html","info")</f>
        <v/>
      </c>
      <c r="AA833" t="n">
        <v>-6436074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72</v>
      </c>
      <c r="AQ833" t="s">
        <v>89</v>
      </c>
      <c r="AR833" t="s">
        <v>90</v>
      </c>
      <c r="AS833" t="s"/>
      <c r="AT833" t="s">
        <v>91</v>
      </c>
      <c r="AU833" t="s"/>
      <c r="AV833" t="s"/>
      <c r="AW833" t="s"/>
      <c r="AX833" t="s"/>
      <c r="AY833" t="n">
        <v>6436074</v>
      </c>
      <c r="AZ833" t="s">
        <v>577</v>
      </c>
      <c r="BA833" t="s"/>
      <c r="BB833" t="n">
        <v>69225</v>
      </c>
      <c r="BC833" t="n">
        <v>44.533098</v>
      </c>
      <c r="BD833" t="n">
        <v>44.533098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891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70</v>
      </c>
      <c r="L834" t="s">
        <v>77</v>
      </c>
      <c r="M834" t="s"/>
      <c r="N834" t="s">
        <v>892</v>
      </c>
      <c r="O834" t="s">
        <v>79</v>
      </c>
      <c r="P834" t="s">
        <v>891</v>
      </c>
      <c r="Q834" t="s"/>
      <c r="R834" t="s">
        <v>102</v>
      </c>
      <c r="S834" t="s">
        <v>643</v>
      </c>
      <c r="T834" t="s">
        <v>82</v>
      </c>
      <c r="U834" t="s">
        <v>83</v>
      </c>
      <c r="V834" t="s">
        <v>84</v>
      </c>
      <c r="W834" t="s">
        <v>146</v>
      </c>
      <c r="X834" t="s"/>
      <c r="Y834" t="s">
        <v>86</v>
      </c>
      <c r="Z834">
        <f>HYPERLINK("https://hotel-media.eclerx.com/savepage/tk_15468562181109414_sr_364.html","info")</f>
        <v/>
      </c>
      <c r="AA834" t="n">
        <v>-10087324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27</v>
      </c>
      <c r="AQ834" t="s">
        <v>89</v>
      </c>
      <c r="AR834" t="s">
        <v>90</v>
      </c>
      <c r="AS834" t="s"/>
      <c r="AT834" t="s">
        <v>91</v>
      </c>
      <c r="AU834" t="s"/>
      <c r="AV834" t="s"/>
      <c r="AW834" t="s"/>
      <c r="AX834" t="s"/>
      <c r="AY834" t="n">
        <v>10087324</v>
      </c>
      <c r="AZ834" t="s">
        <v>893</v>
      </c>
      <c r="BA834" t="s"/>
      <c r="BB834" t="n">
        <v>77206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816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80</v>
      </c>
      <c r="L835" t="s">
        <v>77</v>
      </c>
      <c r="M835" t="s"/>
      <c r="N835" t="s">
        <v>78</v>
      </c>
      <c r="O835" t="s">
        <v>79</v>
      </c>
      <c r="P835" t="s">
        <v>816</v>
      </c>
      <c r="Q835" t="s"/>
      <c r="R835" t="s">
        <v>102</v>
      </c>
      <c r="S835" t="s">
        <v>569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HYPERLINK("https://hotel-media.eclerx.com/savepage/tk_1546856419096931_sr_364.html","info")</f>
        <v/>
      </c>
      <c r="AA835" t="n">
        <v>-2311857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106</v>
      </c>
      <c r="AQ835" t="s">
        <v>89</v>
      </c>
      <c r="AR835" t="s">
        <v>90</v>
      </c>
      <c r="AS835" t="s"/>
      <c r="AT835" t="s">
        <v>91</v>
      </c>
      <c r="AU835" t="s"/>
      <c r="AV835" t="s"/>
      <c r="AW835" t="s"/>
      <c r="AX835" t="s"/>
      <c r="AY835" t="n">
        <v>2311857</v>
      </c>
      <c r="AZ835" t="s">
        <v>817</v>
      </c>
      <c r="BA835" t="s"/>
      <c r="BB835" t="n">
        <v>46779</v>
      </c>
      <c r="BC835" t="n">
        <v>44.82501</v>
      </c>
      <c r="BD835" t="n">
        <v>44.82501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816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84</v>
      </c>
      <c r="L836" t="s">
        <v>77</v>
      </c>
      <c r="M836" t="s"/>
      <c r="N836" t="s">
        <v>250</v>
      </c>
      <c r="O836" t="s">
        <v>79</v>
      </c>
      <c r="P836" t="s">
        <v>816</v>
      </c>
      <c r="Q836" t="s"/>
      <c r="R836" t="s">
        <v>102</v>
      </c>
      <c r="S836" t="s">
        <v>251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HYPERLINK("https://hotel-media.eclerx.com/savepage/tk_1546856419096931_sr_364.html","info")</f>
        <v/>
      </c>
      <c r="AA836" t="n">
        <v>-2311857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106</v>
      </c>
      <c r="AQ836" t="s">
        <v>89</v>
      </c>
      <c r="AR836" t="s">
        <v>90</v>
      </c>
      <c r="AS836" t="s"/>
      <c r="AT836" t="s">
        <v>91</v>
      </c>
      <c r="AU836" t="s"/>
      <c r="AV836" t="s"/>
      <c r="AW836" t="s"/>
      <c r="AX836" t="s"/>
      <c r="AY836" t="n">
        <v>2311857</v>
      </c>
      <c r="AZ836" t="s">
        <v>817</v>
      </c>
      <c r="BA836" t="s"/>
      <c r="BB836" t="n">
        <v>46779</v>
      </c>
      <c r="BC836" t="n">
        <v>44.82501</v>
      </c>
      <c r="BD836" t="n">
        <v>44.82501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816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85</v>
      </c>
      <c r="L837" t="s">
        <v>77</v>
      </c>
      <c r="M837" t="s"/>
      <c r="N837" t="s">
        <v>206</v>
      </c>
      <c r="O837" t="s">
        <v>79</v>
      </c>
      <c r="P837" t="s">
        <v>816</v>
      </c>
      <c r="Q837" t="s"/>
      <c r="R837" t="s">
        <v>102</v>
      </c>
      <c r="S837" t="s">
        <v>537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HYPERLINK("https://hotel-media.eclerx.com/savepage/tk_1546856419096931_sr_364.html","info")</f>
        <v/>
      </c>
      <c r="AA837" t="n">
        <v>-2311857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106</v>
      </c>
      <c r="AQ837" t="s">
        <v>89</v>
      </c>
      <c r="AR837" t="s">
        <v>104</v>
      </c>
      <c r="AS837" t="s"/>
      <c r="AT837" t="s">
        <v>91</v>
      </c>
      <c r="AU837" t="s"/>
      <c r="AV837" t="s"/>
      <c r="AW837" t="s"/>
      <c r="AX837" t="s"/>
      <c r="AY837" t="n">
        <v>2311857</v>
      </c>
      <c r="AZ837" t="s">
        <v>817</v>
      </c>
      <c r="BA837" t="s"/>
      <c r="BB837" t="n">
        <v>46779</v>
      </c>
      <c r="BC837" t="n">
        <v>44.82501</v>
      </c>
      <c r="BD837" t="n">
        <v>44.82501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816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86</v>
      </c>
      <c r="L838" t="s">
        <v>77</v>
      </c>
      <c r="M838" t="s"/>
      <c r="N838" t="s">
        <v>675</v>
      </c>
      <c r="O838" t="s">
        <v>79</v>
      </c>
      <c r="P838" t="s">
        <v>816</v>
      </c>
      <c r="Q838" t="s"/>
      <c r="R838" t="s">
        <v>102</v>
      </c>
      <c r="S838" t="s">
        <v>254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HYPERLINK("https://hotel-media.eclerx.com/savepage/tk_1546856419096931_sr_364.html","info")</f>
        <v/>
      </c>
      <c r="AA838" t="n">
        <v>-2311857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106</v>
      </c>
      <c r="AQ838" t="s">
        <v>89</v>
      </c>
      <c r="AR838" t="s">
        <v>90</v>
      </c>
      <c r="AS838" t="s"/>
      <c r="AT838" t="s">
        <v>91</v>
      </c>
      <c r="AU838" t="s"/>
      <c r="AV838" t="s"/>
      <c r="AW838" t="s"/>
      <c r="AX838" t="s"/>
      <c r="AY838" t="n">
        <v>2311857</v>
      </c>
      <c r="AZ838" t="s">
        <v>817</v>
      </c>
      <c r="BA838" t="s"/>
      <c r="BB838" t="n">
        <v>46779</v>
      </c>
      <c r="BC838" t="n">
        <v>44.82501</v>
      </c>
      <c r="BD838" t="n">
        <v>44.82501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816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89</v>
      </c>
      <c r="L839" t="s">
        <v>77</v>
      </c>
      <c r="M839" t="s"/>
      <c r="N839" t="s">
        <v>78</v>
      </c>
      <c r="O839" t="s">
        <v>79</v>
      </c>
      <c r="P839" t="s">
        <v>816</v>
      </c>
      <c r="Q839" t="s"/>
      <c r="R839" t="s">
        <v>102</v>
      </c>
      <c r="S839" t="s">
        <v>205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HYPERLINK("https://hotel-media.eclerx.com/savepage/tk_1546856419096931_sr_364.html","info")</f>
        <v/>
      </c>
      <c r="AA839" t="n">
        <v>-2311857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106</v>
      </c>
      <c r="AQ839" t="s">
        <v>89</v>
      </c>
      <c r="AR839" t="s">
        <v>90</v>
      </c>
      <c r="AS839" t="s"/>
      <c r="AT839" t="s">
        <v>91</v>
      </c>
      <c r="AU839" t="s"/>
      <c r="AV839" t="s"/>
      <c r="AW839" t="s"/>
      <c r="AX839" t="s"/>
      <c r="AY839" t="n">
        <v>2311857</v>
      </c>
      <c r="AZ839" t="s">
        <v>817</v>
      </c>
      <c r="BA839" t="s"/>
      <c r="BB839" t="n">
        <v>46779</v>
      </c>
      <c r="BC839" t="n">
        <v>44.82501</v>
      </c>
      <c r="BD839" t="n">
        <v>44.82501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816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104</v>
      </c>
      <c r="L840" t="s">
        <v>77</v>
      </c>
      <c r="M840" t="s"/>
      <c r="N840" t="s">
        <v>128</v>
      </c>
      <c r="O840" t="s">
        <v>79</v>
      </c>
      <c r="P840" t="s">
        <v>816</v>
      </c>
      <c r="Q840" t="s"/>
      <c r="R840" t="s">
        <v>102</v>
      </c>
      <c r="S840" t="s">
        <v>199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HYPERLINK("https://hotel-media.eclerx.com/savepage/tk_1546856419096931_sr_364.html","info")</f>
        <v/>
      </c>
      <c r="AA840" t="n">
        <v>-2311857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106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2311857</v>
      </c>
      <c r="AZ840" t="s">
        <v>817</v>
      </c>
      <c r="BA840" t="s"/>
      <c r="BB840" t="n">
        <v>46779</v>
      </c>
      <c r="BC840" t="n">
        <v>44.82501</v>
      </c>
      <c r="BD840" t="n">
        <v>44.82501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816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115</v>
      </c>
      <c r="L841" t="s">
        <v>77</v>
      </c>
      <c r="M841" t="s"/>
      <c r="N841" t="s">
        <v>128</v>
      </c>
      <c r="O841" t="s">
        <v>79</v>
      </c>
      <c r="P841" t="s">
        <v>816</v>
      </c>
      <c r="Q841" t="s"/>
      <c r="R841" t="s">
        <v>102</v>
      </c>
      <c r="S841" t="s">
        <v>99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HYPERLINK("https://hotel-media.eclerx.com/savepage/tk_1546856419096931_sr_364.html","info")</f>
        <v/>
      </c>
      <c r="AA841" t="n">
        <v>-2311857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106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n">
        <v>2311857</v>
      </c>
      <c r="AZ841" t="s">
        <v>817</v>
      </c>
      <c r="BA841" t="s"/>
      <c r="BB841" t="n">
        <v>46779</v>
      </c>
      <c r="BC841" t="n">
        <v>44.82501</v>
      </c>
      <c r="BD841" t="n">
        <v>44.82501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894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55</v>
      </c>
      <c r="L842" t="s">
        <v>77</v>
      </c>
      <c r="M842" t="s"/>
      <c r="N842" t="s">
        <v>138</v>
      </c>
      <c r="O842" t="s">
        <v>79</v>
      </c>
      <c r="P842" t="s">
        <v>894</v>
      </c>
      <c r="Q842" t="s"/>
      <c r="R842" t="s">
        <v>102</v>
      </c>
      <c r="S842" t="s">
        <v>711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HYPERLINK("https://hotel-media.eclerx.com/savepage/tk_15468564620949337_sr_364.html","info")</f>
        <v/>
      </c>
      <c r="AA842" t="n">
        <v>-2311929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125</v>
      </c>
      <c r="AQ842" t="s">
        <v>89</v>
      </c>
      <c r="AR842" t="s">
        <v>140</v>
      </c>
      <c r="AS842" t="s"/>
      <c r="AT842" t="s">
        <v>91</v>
      </c>
      <c r="AU842" t="s"/>
      <c r="AV842" t="s"/>
      <c r="AW842" t="s"/>
      <c r="AX842" t="s"/>
      <c r="AY842" t="n">
        <v>2311929</v>
      </c>
      <c r="AZ842" t="s">
        <v>895</v>
      </c>
      <c r="BA842" t="s"/>
      <c r="BB842" t="n">
        <v>139241</v>
      </c>
      <c r="BC842" t="n">
        <v>44.554212</v>
      </c>
      <c r="BD842" t="n">
        <v>44.554212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132</v>
      </c>
      <c r="D843" t="n">
        <v>2</v>
      </c>
      <c r="E843" t="s">
        <v>896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125</v>
      </c>
      <c r="L843" t="s">
        <v>77</v>
      </c>
      <c r="M843" t="s"/>
      <c r="N843" t="s">
        <v>897</v>
      </c>
      <c r="O843" t="s">
        <v>79</v>
      </c>
      <c r="P843" t="s">
        <v>896</v>
      </c>
      <c r="Q843" t="s"/>
      <c r="R843" t="s">
        <v>267</v>
      </c>
      <c r="S843" t="s">
        <v>319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HYPERLINK("https://hotel-media.eclerx.com/savepage/tk_15468564555070443_sr_362.html","info")</f>
        <v/>
      </c>
      <c r="AA843" t="n">
        <v>-3340490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128</v>
      </c>
      <c r="AQ843" t="s">
        <v>89</v>
      </c>
      <c r="AR843" t="s">
        <v>140</v>
      </c>
      <c r="AS843" t="s"/>
      <c r="AT843" t="s">
        <v>91</v>
      </c>
      <c r="AU843" t="s"/>
      <c r="AV843" t="s"/>
      <c r="AW843" t="s"/>
      <c r="AX843" t="s"/>
      <c r="AY843" t="n">
        <v>3340490</v>
      </c>
      <c r="AZ843" t="s">
        <v>898</v>
      </c>
      <c r="BA843" t="s"/>
      <c r="BB843" t="n">
        <v>7003</v>
      </c>
      <c r="BC843" t="n">
        <v>43.911227</v>
      </c>
      <c r="BD843" t="n">
        <v>43.911227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153</v>
      </c>
    </row>
    <row r="844" spans="1:70">
      <c r="A844" t="s">
        <v>70</v>
      </c>
      <c r="B844" t="s">
        <v>71</v>
      </c>
      <c r="C844" t="s">
        <v>132</v>
      </c>
      <c r="D844" t="n">
        <v>2</v>
      </c>
      <c r="E844" t="s">
        <v>896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126</v>
      </c>
      <c r="L844" t="s">
        <v>77</v>
      </c>
      <c r="M844" t="s"/>
      <c r="N844" t="s">
        <v>899</v>
      </c>
      <c r="O844" t="s">
        <v>79</v>
      </c>
      <c r="P844" t="s">
        <v>896</v>
      </c>
      <c r="Q844" t="s"/>
      <c r="R844" t="s">
        <v>267</v>
      </c>
      <c r="S844" t="s">
        <v>598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HYPERLINK("https://hotel-media.eclerx.com/savepage/tk_15468564555070443_sr_362.html","info")</f>
        <v/>
      </c>
      <c r="AA844" t="n">
        <v>-3340490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128</v>
      </c>
      <c r="AQ844" t="s">
        <v>89</v>
      </c>
      <c r="AR844" t="s">
        <v>90</v>
      </c>
      <c r="AS844" t="s"/>
      <c r="AT844" t="s">
        <v>91</v>
      </c>
      <c r="AU844" t="s"/>
      <c r="AV844" t="s"/>
      <c r="AW844" t="s"/>
      <c r="AX844" t="s"/>
      <c r="AY844" t="n">
        <v>3340490</v>
      </c>
      <c r="AZ844" t="s">
        <v>898</v>
      </c>
      <c r="BA844" t="s"/>
      <c r="BB844" t="n">
        <v>7003</v>
      </c>
      <c r="BC844" t="n">
        <v>43.911227</v>
      </c>
      <c r="BD844" t="n">
        <v>43.911227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153</v>
      </c>
    </row>
    <row r="845" spans="1:70">
      <c r="A845" t="s">
        <v>70</v>
      </c>
      <c r="B845" t="s">
        <v>71</v>
      </c>
      <c r="C845" t="s">
        <v>132</v>
      </c>
      <c r="D845" t="n">
        <v>2</v>
      </c>
      <c r="E845" t="s">
        <v>896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126</v>
      </c>
      <c r="L845" t="s">
        <v>77</v>
      </c>
      <c r="M845" t="s"/>
      <c r="N845" t="s">
        <v>899</v>
      </c>
      <c r="O845" t="s">
        <v>79</v>
      </c>
      <c r="P845" t="s">
        <v>896</v>
      </c>
      <c r="Q845" t="s"/>
      <c r="R845" t="s">
        <v>267</v>
      </c>
      <c r="S845" t="s">
        <v>598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HYPERLINK("https://hotel-media.eclerx.com/savepage/tk_15468564555070443_sr_362.html","info")</f>
        <v/>
      </c>
      <c r="AA845" t="n">
        <v>-3340490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128</v>
      </c>
      <c r="AQ845" t="s">
        <v>89</v>
      </c>
      <c r="AR845" t="s">
        <v>211</v>
      </c>
      <c r="AS845" t="s"/>
      <c r="AT845" t="s">
        <v>91</v>
      </c>
      <c r="AU845" t="s"/>
      <c r="AV845" t="s"/>
      <c r="AW845" t="s"/>
      <c r="AX845" t="s"/>
      <c r="AY845" t="n">
        <v>3340490</v>
      </c>
      <c r="AZ845" t="s">
        <v>898</v>
      </c>
      <c r="BA845" t="s"/>
      <c r="BB845" t="n">
        <v>7003</v>
      </c>
      <c r="BC845" t="n">
        <v>43.911227</v>
      </c>
      <c r="BD845" t="n">
        <v>43.911227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153</v>
      </c>
    </row>
    <row r="846" spans="1:70">
      <c r="A846" t="s">
        <v>70</v>
      </c>
      <c r="B846" t="s">
        <v>71</v>
      </c>
      <c r="C846" t="s">
        <v>132</v>
      </c>
      <c r="D846" t="n">
        <v>2</v>
      </c>
      <c r="E846" t="s">
        <v>896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147</v>
      </c>
      <c r="L846" t="s">
        <v>77</v>
      </c>
      <c r="M846" t="s"/>
      <c r="N846" t="s">
        <v>900</v>
      </c>
      <c r="O846" t="s">
        <v>79</v>
      </c>
      <c r="P846" t="s">
        <v>896</v>
      </c>
      <c r="Q846" t="s"/>
      <c r="R846" t="s">
        <v>267</v>
      </c>
      <c r="S846" t="s">
        <v>563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HYPERLINK("https://hotel-media.eclerx.com/savepage/tk_15468564555070443_sr_362.html","info")</f>
        <v/>
      </c>
      <c r="AA846" t="n">
        <v>-3340490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128</v>
      </c>
      <c r="AQ846" t="s">
        <v>89</v>
      </c>
      <c r="AR846" t="s">
        <v>140</v>
      </c>
      <c r="AS846" t="s"/>
      <c r="AT846" t="s">
        <v>91</v>
      </c>
      <c r="AU846" t="s"/>
      <c r="AV846" t="s"/>
      <c r="AW846" t="s"/>
      <c r="AX846" t="s"/>
      <c r="AY846" t="n">
        <v>3340490</v>
      </c>
      <c r="AZ846" t="s">
        <v>898</v>
      </c>
      <c r="BA846" t="s"/>
      <c r="BB846" t="n">
        <v>7003</v>
      </c>
      <c r="BC846" t="n">
        <v>43.911227</v>
      </c>
      <c r="BD846" t="n">
        <v>43.911227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153</v>
      </c>
    </row>
    <row r="847" spans="1:70">
      <c r="A847" t="s">
        <v>70</v>
      </c>
      <c r="B847" t="s">
        <v>71</v>
      </c>
      <c r="C847" t="s">
        <v>132</v>
      </c>
      <c r="D847" t="n">
        <v>2</v>
      </c>
      <c r="E847" t="s">
        <v>896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148</v>
      </c>
      <c r="L847" t="s">
        <v>77</v>
      </c>
      <c r="M847" t="s"/>
      <c r="N847" t="s">
        <v>901</v>
      </c>
      <c r="O847" t="s">
        <v>79</v>
      </c>
      <c r="P847" t="s">
        <v>896</v>
      </c>
      <c r="Q847" t="s"/>
      <c r="R847" t="s">
        <v>267</v>
      </c>
      <c r="S847" t="s">
        <v>302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HYPERLINK("https://hotel-media.eclerx.com/savepage/tk_15468564555070443_sr_362.html","info")</f>
        <v/>
      </c>
      <c r="AA847" t="n">
        <v>-3340490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128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3340490</v>
      </c>
      <c r="AZ847" t="s">
        <v>898</v>
      </c>
      <c r="BA847" t="s"/>
      <c r="BB847" t="n">
        <v>7003</v>
      </c>
      <c r="BC847" t="n">
        <v>43.911227</v>
      </c>
      <c r="BD847" t="n">
        <v>43.911227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153</v>
      </c>
    </row>
    <row r="848" spans="1:70">
      <c r="A848" t="s">
        <v>70</v>
      </c>
      <c r="B848" t="s">
        <v>71</v>
      </c>
      <c r="C848" t="s">
        <v>132</v>
      </c>
      <c r="D848" t="n">
        <v>2</v>
      </c>
      <c r="E848" t="s">
        <v>896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148</v>
      </c>
      <c r="L848" t="s">
        <v>77</v>
      </c>
      <c r="M848" t="s"/>
      <c r="N848" t="s">
        <v>901</v>
      </c>
      <c r="O848" t="s">
        <v>79</v>
      </c>
      <c r="P848" t="s">
        <v>896</v>
      </c>
      <c r="Q848" t="s"/>
      <c r="R848" t="s">
        <v>267</v>
      </c>
      <c r="S848" t="s">
        <v>302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HYPERLINK("https://hotel-media.eclerx.com/savepage/tk_15468564555070443_sr_362.html","info")</f>
        <v/>
      </c>
      <c r="AA848" t="n">
        <v>-3340490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128</v>
      </c>
      <c r="AQ848" t="s">
        <v>89</v>
      </c>
      <c r="AR848" t="s">
        <v>211</v>
      </c>
      <c r="AS848" t="s"/>
      <c r="AT848" t="s">
        <v>91</v>
      </c>
      <c r="AU848" t="s"/>
      <c r="AV848" t="s"/>
      <c r="AW848" t="s"/>
      <c r="AX848" t="s"/>
      <c r="AY848" t="n">
        <v>3340490</v>
      </c>
      <c r="AZ848" t="s">
        <v>898</v>
      </c>
      <c r="BA848" t="s"/>
      <c r="BB848" t="n">
        <v>7003</v>
      </c>
      <c r="BC848" t="n">
        <v>43.911227</v>
      </c>
      <c r="BD848" t="n">
        <v>43.911227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153</v>
      </c>
    </row>
    <row r="849" spans="1:70">
      <c r="A849" t="s">
        <v>70</v>
      </c>
      <c r="B849" t="s">
        <v>71</v>
      </c>
      <c r="C849" t="s">
        <v>132</v>
      </c>
      <c r="D849" t="n">
        <v>2</v>
      </c>
      <c r="E849" t="s">
        <v>896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197</v>
      </c>
      <c r="L849" t="s">
        <v>77</v>
      </c>
      <c r="M849" t="s"/>
      <c r="N849" t="s">
        <v>897</v>
      </c>
      <c r="O849" t="s">
        <v>79</v>
      </c>
      <c r="P849" t="s">
        <v>896</v>
      </c>
      <c r="Q849" t="s"/>
      <c r="R849" t="s">
        <v>267</v>
      </c>
      <c r="S849" t="s">
        <v>120</v>
      </c>
      <c r="T849" t="s">
        <v>82</v>
      </c>
      <c r="U849" t="s">
        <v>83</v>
      </c>
      <c r="V849" t="s">
        <v>84</v>
      </c>
      <c r="W849" t="s">
        <v>110</v>
      </c>
      <c r="X849" t="s"/>
      <c r="Y849" t="s">
        <v>86</v>
      </c>
      <c r="Z849">
        <f>HYPERLINK("https://hotel-media.eclerx.com/savepage/tk_15468564555070443_sr_362.html","info")</f>
        <v/>
      </c>
      <c r="AA849" t="n">
        <v>-3340490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128</v>
      </c>
      <c r="AQ849" t="s">
        <v>89</v>
      </c>
      <c r="AR849" t="s">
        <v>140</v>
      </c>
      <c r="AS849" t="s"/>
      <c r="AT849" t="s">
        <v>91</v>
      </c>
      <c r="AU849" t="s"/>
      <c r="AV849" t="s"/>
      <c r="AW849" t="s"/>
      <c r="AX849" t="s"/>
      <c r="AY849" t="n">
        <v>3340490</v>
      </c>
      <c r="AZ849" t="s">
        <v>898</v>
      </c>
      <c r="BA849" t="s"/>
      <c r="BB849" t="n">
        <v>7003</v>
      </c>
      <c r="BC849" t="n">
        <v>43.911227</v>
      </c>
      <c r="BD849" t="n">
        <v>43.911227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153</v>
      </c>
    </row>
    <row r="850" spans="1:70">
      <c r="A850" t="s">
        <v>70</v>
      </c>
      <c r="B850" t="s">
        <v>71</v>
      </c>
      <c r="C850" t="s">
        <v>132</v>
      </c>
      <c r="D850" t="n">
        <v>2</v>
      </c>
      <c r="E850" t="s">
        <v>896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199</v>
      </c>
      <c r="L850" t="s">
        <v>77</v>
      </c>
      <c r="M850" t="s"/>
      <c r="N850" t="s">
        <v>902</v>
      </c>
      <c r="O850" t="s">
        <v>79</v>
      </c>
      <c r="P850" t="s">
        <v>896</v>
      </c>
      <c r="Q850" t="s"/>
      <c r="R850" t="s">
        <v>267</v>
      </c>
      <c r="S850" t="s">
        <v>903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HYPERLINK("https://hotel-media.eclerx.com/savepage/tk_15468564555070443_sr_362.html","info")</f>
        <v/>
      </c>
      <c r="AA850" t="n">
        <v>-3340490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128</v>
      </c>
      <c r="AQ850" t="s">
        <v>89</v>
      </c>
      <c r="AR850" t="s">
        <v>90</v>
      </c>
      <c r="AS850" t="s"/>
      <c r="AT850" t="s">
        <v>91</v>
      </c>
      <c r="AU850" t="s"/>
      <c r="AV850" t="s"/>
      <c r="AW850" t="s"/>
      <c r="AX850" t="s"/>
      <c r="AY850" t="n">
        <v>3340490</v>
      </c>
      <c r="AZ850" t="s">
        <v>898</v>
      </c>
      <c r="BA850" t="s"/>
      <c r="BB850" t="n">
        <v>7003</v>
      </c>
      <c r="BC850" t="n">
        <v>43.911227</v>
      </c>
      <c r="BD850" t="n">
        <v>43.911227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153</v>
      </c>
    </row>
    <row r="851" spans="1:70">
      <c r="A851" t="s">
        <v>70</v>
      </c>
      <c r="B851" t="s">
        <v>71</v>
      </c>
      <c r="C851" t="s">
        <v>132</v>
      </c>
      <c r="D851" t="n">
        <v>2</v>
      </c>
      <c r="E851" t="s">
        <v>896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199</v>
      </c>
      <c r="L851" t="s">
        <v>77</v>
      </c>
      <c r="M851" t="s"/>
      <c r="N851" t="s">
        <v>902</v>
      </c>
      <c r="O851" t="s">
        <v>79</v>
      </c>
      <c r="P851" t="s">
        <v>896</v>
      </c>
      <c r="Q851" t="s"/>
      <c r="R851" t="s">
        <v>267</v>
      </c>
      <c r="S851" t="s">
        <v>903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HYPERLINK("https://hotel-media.eclerx.com/savepage/tk_15468564555070443_sr_362.html","info")</f>
        <v/>
      </c>
      <c r="AA851" t="n">
        <v>-3340490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128</v>
      </c>
      <c r="AQ851" t="s">
        <v>89</v>
      </c>
      <c r="AR851" t="s">
        <v>211</v>
      </c>
      <c r="AS851" t="s"/>
      <c r="AT851" t="s">
        <v>91</v>
      </c>
      <c r="AU851" t="s"/>
      <c r="AV851" t="s"/>
      <c r="AW851" t="s"/>
      <c r="AX851" t="s"/>
      <c r="AY851" t="n">
        <v>3340490</v>
      </c>
      <c r="AZ851" t="s">
        <v>898</v>
      </c>
      <c r="BA851" t="s"/>
      <c r="BB851" t="n">
        <v>7003</v>
      </c>
      <c r="BC851" t="n">
        <v>43.911227</v>
      </c>
      <c r="BD851" t="n">
        <v>43.911227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153</v>
      </c>
    </row>
    <row r="852" spans="1:70">
      <c r="A852" t="s">
        <v>70</v>
      </c>
      <c r="B852" t="s">
        <v>71</v>
      </c>
      <c r="C852" t="s">
        <v>132</v>
      </c>
      <c r="D852" t="n">
        <v>2</v>
      </c>
      <c r="E852" t="s">
        <v>896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201</v>
      </c>
      <c r="L852" t="s">
        <v>77</v>
      </c>
      <c r="M852" t="s"/>
      <c r="N852" t="s">
        <v>899</v>
      </c>
      <c r="O852" t="s">
        <v>79</v>
      </c>
      <c r="P852" t="s">
        <v>896</v>
      </c>
      <c r="Q852" t="s"/>
      <c r="R852" t="s">
        <v>267</v>
      </c>
      <c r="S852" t="s">
        <v>214</v>
      </c>
      <c r="T852" t="s">
        <v>82</v>
      </c>
      <c r="U852" t="s">
        <v>83</v>
      </c>
      <c r="V852" t="s">
        <v>84</v>
      </c>
      <c r="W852" t="s">
        <v>110</v>
      </c>
      <c r="X852" t="s"/>
      <c r="Y852" t="s">
        <v>86</v>
      </c>
      <c r="Z852">
        <f>HYPERLINK("https://hotel-media.eclerx.com/savepage/tk_15468564555070443_sr_362.html","info")</f>
        <v/>
      </c>
      <c r="AA852" t="n">
        <v>-3340490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128</v>
      </c>
      <c r="AQ852" t="s">
        <v>89</v>
      </c>
      <c r="AR852" t="s">
        <v>90</v>
      </c>
      <c r="AS852" t="s"/>
      <c r="AT852" t="s">
        <v>91</v>
      </c>
      <c r="AU852" t="s"/>
      <c r="AV852" t="s"/>
      <c r="AW852" t="s"/>
      <c r="AX852" t="s"/>
      <c r="AY852" t="n">
        <v>3340490</v>
      </c>
      <c r="AZ852" t="s">
        <v>898</v>
      </c>
      <c r="BA852" t="s"/>
      <c r="BB852" t="n">
        <v>7003</v>
      </c>
      <c r="BC852" t="n">
        <v>43.911227</v>
      </c>
      <c r="BD852" t="n">
        <v>43.911227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153</v>
      </c>
    </row>
    <row r="853" spans="1:70">
      <c r="A853" t="s">
        <v>70</v>
      </c>
      <c r="B853" t="s">
        <v>71</v>
      </c>
      <c r="C853" t="s">
        <v>132</v>
      </c>
      <c r="D853" t="n">
        <v>2</v>
      </c>
      <c r="E853" t="s">
        <v>896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201</v>
      </c>
      <c r="L853" t="s">
        <v>77</v>
      </c>
      <c r="M853" t="s"/>
      <c r="N853" t="s">
        <v>899</v>
      </c>
      <c r="O853" t="s">
        <v>79</v>
      </c>
      <c r="P853" t="s">
        <v>896</v>
      </c>
      <c r="Q853" t="s"/>
      <c r="R853" t="s">
        <v>267</v>
      </c>
      <c r="S853" t="s">
        <v>214</v>
      </c>
      <c r="T853" t="s">
        <v>82</v>
      </c>
      <c r="U853" t="s">
        <v>83</v>
      </c>
      <c r="V853" t="s">
        <v>84</v>
      </c>
      <c r="W853" t="s">
        <v>110</v>
      </c>
      <c r="X853" t="s"/>
      <c r="Y853" t="s">
        <v>86</v>
      </c>
      <c r="Z853">
        <f>HYPERLINK("https://hotel-media.eclerx.com/savepage/tk_15468564555070443_sr_362.html","info")</f>
        <v/>
      </c>
      <c r="AA853" t="n">
        <v>-3340490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128</v>
      </c>
      <c r="AQ853" t="s">
        <v>89</v>
      </c>
      <c r="AR853" t="s">
        <v>211</v>
      </c>
      <c r="AS853" t="s"/>
      <c r="AT853" t="s">
        <v>91</v>
      </c>
      <c r="AU853" t="s"/>
      <c r="AV853" t="s"/>
      <c r="AW853" t="s"/>
      <c r="AX853" t="s"/>
      <c r="AY853" t="n">
        <v>3340490</v>
      </c>
      <c r="AZ853" t="s">
        <v>898</v>
      </c>
      <c r="BA853" t="s"/>
      <c r="BB853" t="n">
        <v>7003</v>
      </c>
      <c r="BC853" t="n">
        <v>43.911227</v>
      </c>
      <c r="BD853" t="n">
        <v>43.911227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153</v>
      </c>
    </row>
    <row r="854" spans="1:70">
      <c r="A854" t="s">
        <v>70</v>
      </c>
      <c r="B854" t="s">
        <v>71</v>
      </c>
      <c r="C854" t="s">
        <v>132</v>
      </c>
      <c r="D854" t="n">
        <v>2</v>
      </c>
      <c r="E854" t="s">
        <v>896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219</v>
      </c>
      <c r="L854" t="s">
        <v>77</v>
      </c>
      <c r="M854" t="s"/>
      <c r="N854" t="s">
        <v>900</v>
      </c>
      <c r="O854" t="s">
        <v>79</v>
      </c>
      <c r="P854" t="s">
        <v>896</v>
      </c>
      <c r="Q854" t="s"/>
      <c r="R854" t="s">
        <v>267</v>
      </c>
      <c r="S854" t="s">
        <v>799</v>
      </c>
      <c r="T854" t="s">
        <v>82</v>
      </c>
      <c r="U854" t="s">
        <v>83</v>
      </c>
      <c r="V854" t="s">
        <v>84</v>
      </c>
      <c r="W854" t="s">
        <v>110</v>
      </c>
      <c r="X854" t="s"/>
      <c r="Y854" t="s">
        <v>86</v>
      </c>
      <c r="Z854">
        <f>HYPERLINK("https://hotel-media.eclerx.com/savepage/tk_15468564555070443_sr_362.html","info")</f>
        <v/>
      </c>
      <c r="AA854" t="n">
        <v>-3340490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128</v>
      </c>
      <c r="AQ854" t="s">
        <v>89</v>
      </c>
      <c r="AR854" t="s">
        <v>140</v>
      </c>
      <c r="AS854" t="s"/>
      <c r="AT854" t="s">
        <v>91</v>
      </c>
      <c r="AU854" t="s"/>
      <c r="AV854" t="s"/>
      <c r="AW854" t="s"/>
      <c r="AX854" t="s"/>
      <c r="AY854" t="n">
        <v>3340490</v>
      </c>
      <c r="AZ854" t="s">
        <v>898</v>
      </c>
      <c r="BA854" t="s"/>
      <c r="BB854" t="n">
        <v>7003</v>
      </c>
      <c r="BC854" t="n">
        <v>43.911227</v>
      </c>
      <c r="BD854" t="n">
        <v>43.911227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153</v>
      </c>
    </row>
    <row r="855" spans="1:70">
      <c r="A855" t="s">
        <v>70</v>
      </c>
      <c r="B855" t="s">
        <v>71</v>
      </c>
      <c r="C855" t="s">
        <v>132</v>
      </c>
      <c r="D855" t="n">
        <v>2</v>
      </c>
      <c r="E855" t="s">
        <v>896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223</v>
      </c>
      <c r="L855" t="s">
        <v>77</v>
      </c>
      <c r="M855" t="s"/>
      <c r="N855" t="s">
        <v>901</v>
      </c>
      <c r="O855" t="s">
        <v>79</v>
      </c>
      <c r="P855" t="s">
        <v>896</v>
      </c>
      <c r="Q855" t="s"/>
      <c r="R855" t="s">
        <v>267</v>
      </c>
      <c r="S855" t="s">
        <v>904</v>
      </c>
      <c r="T855" t="s">
        <v>82</v>
      </c>
      <c r="U855" t="s">
        <v>83</v>
      </c>
      <c r="V855" t="s">
        <v>84</v>
      </c>
      <c r="W855" t="s">
        <v>110</v>
      </c>
      <c r="X855" t="s"/>
      <c r="Y855" t="s">
        <v>86</v>
      </c>
      <c r="Z855">
        <f>HYPERLINK("https://hotel-media.eclerx.com/savepage/tk_15468564555070443_sr_362.html","info")</f>
        <v/>
      </c>
      <c r="AA855" t="n">
        <v>-3340490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128</v>
      </c>
      <c r="AQ855" t="s">
        <v>89</v>
      </c>
      <c r="AR855" t="s">
        <v>90</v>
      </c>
      <c r="AS855" t="s"/>
      <c r="AT855" t="s">
        <v>91</v>
      </c>
      <c r="AU855" t="s"/>
      <c r="AV855" t="s"/>
      <c r="AW855" t="s"/>
      <c r="AX855" t="s"/>
      <c r="AY855" t="n">
        <v>3340490</v>
      </c>
      <c r="AZ855" t="s">
        <v>898</v>
      </c>
      <c r="BA855" t="s"/>
      <c r="BB855" t="n">
        <v>7003</v>
      </c>
      <c r="BC855" t="n">
        <v>43.911227</v>
      </c>
      <c r="BD855" t="n">
        <v>43.911227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153</v>
      </c>
    </row>
    <row r="856" spans="1:70">
      <c r="A856" t="s">
        <v>70</v>
      </c>
      <c r="B856" t="s">
        <v>71</v>
      </c>
      <c r="C856" t="s">
        <v>132</v>
      </c>
      <c r="D856" t="n">
        <v>2</v>
      </c>
      <c r="E856" t="s">
        <v>896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223</v>
      </c>
      <c r="L856" t="s">
        <v>77</v>
      </c>
      <c r="M856" t="s"/>
      <c r="N856" t="s">
        <v>901</v>
      </c>
      <c r="O856" t="s">
        <v>79</v>
      </c>
      <c r="P856" t="s">
        <v>896</v>
      </c>
      <c r="Q856" t="s"/>
      <c r="R856" t="s">
        <v>267</v>
      </c>
      <c r="S856" t="s">
        <v>904</v>
      </c>
      <c r="T856" t="s">
        <v>82</v>
      </c>
      <c r="U856" t="s">
        <v>83</v>
      </c>
      <c r="V856" t="s">
        <v>84</v>
      </c>
      <c r="W856" t="s">
        <v>110</v>
      </c>
      <c r="X856" t="s"/>
      <c r="Y856" t="s">
        <v>86</v>
      </c>
      <c r="Z856">
        <f>HYPERLINK("https://hotel-media.eclerx.com/savepage/tk_15468564555070443_sr_362.html","info")</f>
        <v/>
      </c>
      <c r="AA856" t="n">
        <v>-3340490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128</v>
      </c>
      <c r="AQ856" t="s">
        <v>89</v>
      </c>
      <c r="AR856" t="s">
        <v>211</v>
      </c>
      <c r="AS856" t="s"/>
      <c r="AT856" t="s">
        <v>91</v>
      </c>
      <c r="AU856" t="s"/>
      <c r="AV856" t="s"/>
      <c r="AW856" t="s"/>
      <c r="AX856" t="s"/>
      <c r="AY856" t="n">
        <v>3340490</v>
      </c>
      <c r="AZ856" t="s">
        <v>898</v>
      </c>
      <c r="BA856" t="s"/>
      <c r="BB856" t="n">
        <v>7003</v>
      </c>
      <c r="BC856" t="n">
        <v>43.911227</v>
      </c>
      <c r="BD856" t="n">
        <v>43.911227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153</v>
      </c>
    </row>
    <row r="857" spans="1:70">
      <c r="A857" t="s">
        <v>70</v>
      </c>
      <c r="B857" t="s">
        <v>71</v>
      </c>
      <c r="C857" t="s">
        <v>132</v>
      </c>
      <c r="D857" t="n">
        <v>2</v>
      </c>
      <c r="E857" t="s">
        <v>896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246</v>
      </c>
      <c r="L857" t="s">
        <v>77</v>
      </c>
      <c r="M857" t="s"/>
      <c r="N857" t="s">
        <v>897</v>
      </c>
      <c r="O857" t="s">
        <v>79</v>
      </c>
      <c r="P857" t="s">
        <v>896</v>
      </c>
      <c r="Q857" t="s"/>
      <c r="R857" t="s">
        <v>267</v>
      </c>
      <c r="S857" t="s">
        <v>801</v>
      </c>
      <c r="T857" t="s">
        <v>82</v>
      </c>
      <c r="U857" t="s">
        <v>83</v>
      </c>
      <c r="V857" t="s">
        <v>84</v>
      </c>
      <c r="W857" t="s">
        <v>115</v>
      </c>
      <c r="X857" t="s"/>
      <c r="Y857" t="s">
        <v>86</v>
      </c>
      <c r="Z857">
        <f>HYPERLINK("https://hotel-media.eclerx.com/savepage/tk_15468564555070443_sr_362.html","info")</f>
        <v/>
      </c>
      <c r="AA857" t="n">
        <v>-3340490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128</v>
      </c>
      <c r="AQ857" t="s">
        <v>89</v>
      </c>
      <c r="AR857" t="s">
        <v>140</v>
      </c>
      <c r="AS857" t="s"/>
      <c r="AT857" t="s">
        <v>91</v>
      </c>
      <c r="AU857" t="s"/>
      <c r="AV857" t="s"/>
      <c r="AW857" t="s"/>
      <c r="AX857" t="s"/>
      <c r="AY857" t="n">
        <v>3340490</v>
      </c>
      <c r="AZ857" t="s">
        <v>898</v>
      </c>
      <c r="BA857" t="s"/>
      <c r="BB857" t="n">
        <v>7003</v>
      </c>
      <c r="BC857" t="n">
        <v>43.911227</v>
      </c>
      <c r="BD857" t="n">
        <v>43.911227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153</v>
      </c>
    </row>
    <row r="858" spans="1:70">
      <c r="A858" t="s">
        <v>70</v>
      </c>
      <c r="B858" t="s">
        <v>71</v>
      </c>
      <c r="C858" t="s">
        <v>132</v>
      </c>
      <c r="D858" t="n">
        <v>2</v>
      </c>
      <c r="E858" t="s">
        <v>896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253</v>
      </c>
      <c r="L858" t="s">
        <v>77</v>
      </c>
      <c r="M858" t="s"/>
      <c r="N858" t="s">
        <v>899</v>
      </c>
      <c r="O858" t="s">
        <v>79</v>
      </c>
      <c r="P858" t="s">
        <v>896</v>
      </c>
      <c r="Q858" t="s"/>
      <c r="R858" t="s">
        <v>267</v>
      </c>
      <c r="S858" t="s">
        <v>611</v>
      </c>
      <c r="T858" t="s">
        <v>82</v>
      </c>
      <c r="U858" t="s">
        <v>83</v>
      </c>
      <c r="V858" t="s">
        <v>84</v>
      </c>
      <c r="W858" t="s">
        <v>115</v>
      </c>
      <c r="X858" t="s"/>
      <c r="Y858" t="s">
        <v>86</v>
      </c>
      <c r="Z858">
        <f>HYPERLINK("https://hotel-media.eclerx.com/savepage/tk_15468564555070443_sr_362.html","info")</f>
        <v/>
      </c>
      <c r="AA858" t="n">
        <v>-3340490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128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3340490</v>
      </c>
      <c r="AZ858" t="s">
        <v>898</v>
      </c>
      <c r="BA858" t="s"/>
      <c r="BB858" t="n">
        <v>7003</v>
      </c>
      <c r="BC858" t="n">
        <v>43.911227</v>
      </c>
      <c r="BD858" t="n">
        <v>43.911227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153</v>
      </c>
    </row>
    <row r="859" spans="1:70">
      <c r="A859" t="s">
        <v>70</v>
      </c>
      <c r="B859" t="s">
        <v>71</v>
      </c>
      <c r="C859" t="s">
        <v>132</v>
      </c>
      <c r="D859" t="n">
        <v>2</v>
      </c>
      <c r="E859" t="s">
        <v>896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253</v>
      </c>
      <c r="L859" t="s">
        <v>77</v>
      </c>
      <c r="M859" t="s"/>
      <c r="N859" t="s">
        <v>899</v>
      </c>
      <c r="O859" t="s">
        <v>79</v>
      </c>
      <c r="P859" t="s">
        <v>896</v>
      </c>
      <c r="Q859" t="s"/>
      <c r="R859" t="s">
        <v>267</v>
      </c>
      <c r="S859" t="s">
        <v>611</v>
      </c>
      <c r="T859" t="s">
        <v>82</v>
      </c>
      <c r="U859" t="s">
        <v>83</v>
      </c>
      <c r="V859" t="s">
        <v>84</v>
      </c>
      <c r="W859" t="s">
        <v>115</v>
      </c>
      <c r="X859" t="s"/>
      <c r="Y859" t="s">
        <v>86</v>
      </c>
      <c r="Z859">
        <f>HYPERLINK("https://hotel-media.eclerx.com/savepage/tk_15468564555070443_sr_362.html","info")</f>
        <v/>
      </c>
      <c r="AA859" t="n">
        <v>-3340490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128</v>
      </c>
      <c r="AQ859" t="s">
        <v>89</v>
      </c>
      <c r="AR859" t="s">
        <v>211</v>
      </c>
      <c r="AS859" t="s"/>
      <c r="AT859" t="s">
        <v>91</v>
      </c>
      <c r="AU859" t="s"/>
      <c r="AV859" t="s"/>
      <c r="AW859" t="s"/>
      <c r="AX859" t="s"/>
      <c r="AY859" t="n">
        <v>3340490</v>
      </c>
      <c r="AZ859" t="s">
        <v>898</v>
      </c>
      <c r="BA859" t="s"/>
      <c r="BB859" t="n">
        <v>7003</v>
      </c>
      <c r="BC859" t="n">
        <v>43.911227</v>
      </c>
      <c r="BD859" t="n">
        <v>43.911227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153</v>
      </c>
    </row>
    <row r="860" spans="1:70">
      <c r="A860" t="s">
        <v>70</v>
      </c>
      <c r="B860" t="s">
        <v>71</v>
      </c>
      <c r="C860" t="s">
        <v>132</v>
      </c>
      <c r="D860" t="n">
        <v>2</v>
      </c>
      <c r="E860" t="s">
        <v>896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268</v>
      </c>
      <c r="L860" t="s">
        <v>77</v>
      </c>
      <c r="M860" t="s"/>
      <c r="N860" t="s">
        <v>900</v>
      </c>
      <c r="O860" t="s">
        <v>79</v>
      </c>
      <c r="P860" t="s">
        <v>896</v>
      </c>
      <c r="Q860" t="s"/>
      <c r="R860" t="s">
        <v>267</v>
      </c>
      <c r="S860" t="s">
        <v>308</v>
      </c>
      <c r="T860" t="s">
        <v>82</v>
      </c>
      <c r="U860" t="s">
        <v>83</v>
      </c>
      <c r="V860" t="s">
        <v>84</v>
      </c>
      <c r="W860" t="s">
        <v>115</v>
      </c>
      <c r="X860" t="s"/>
      <c r="Y860" t="s">
        <v>86</v>
      </c>
      <c r="Z860">
        <f>HYPERLINK("https://hotel-media.eclerx.com/savepage/tk_15468564555070443_sr_362.html","info")</f>
        <v/>
      </c>
      <c r="AA860" t="n">
        <v>-3340490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128</v>
      </c>
      <c r="AQ860" t="s">
        <v>89</v>
      </c>
      <c r="AR860" t="s">
        <v>140</v>
      </c>
      <c r="AS860" t="s"/>
      <c r="AT860" t="s">
        <v>91</v>
      </c>
      <c r="AU860" t="s"/>
      <c r="AV860" t="s"/>
      <c r="AW860" t="s"/>
      <c r="AX860" t="s"/>
      <c r="AY860" t="n">
        <v>3340490</v>
      </c>
      <c r="AZ860" t="s">
        <v>898</v>
      </c>
      <c r="BA860" t="s"/>
      <c r="BB860" t="n">
        <v>7003</v>
      </c>
      <c r="BC860" t="n">
        <v>43.911227</v>
      </c>
      <c r="BD860" t="n">
        <v>43.911227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153</v>
      </c>
    </row>
    <row r="861" spans="1:70">
      <c r="A861" t="s">
        <v>70</v>
      </c>
      <c r="B861" t="s">
        <v>71</v>
      </c>
      <c r="C861" t="s">
        <v>132</v>
      </c>
      <c r="D861" t="n">
        <v>2</v>
      </c>
      <c r="E861" t="s">
        <v>896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274</v>
      </c>
      <c r="L861" t="s">
        <v>77</v>
      </c>
      <c r="M861" t="s"/>
      <c r="N861" t="s">
        <v>902</v>
      </c>
      <c r="O861" t="s">
        <v>79</v>
      </c>
      <c r="P861" t="s">
        <v>896</v>
      </c>
      <c r="Q861" t="s"/>
      <c r="R861" t="s">
        <v>267</v>
      </c>
      <c r="S861" t="s">
        <v>219</v>
      </c>
      <c r="T861" t="s">
        <v>82</v>
      </c>
      <c r="U861" t="s">
        <v>83</v>
      </c>
      <c r="V861" t="s">
        <v>84</v>
      </c>
      <c r="W861" t="s">
        <v>110</v>
      </c>
      <c r="X861" t="s"/>
      <c r="Y861" t="s">
        <v>86</v>
      </c>
      <c r="Z861">
        <f>HYPERLINK("https://hotel-media.eclerx.com/savepage/tk_15468564555070443_sr_362.html","info")</f>
        <v/>
      </c>
      <c r="AA861" t="n">
        <v>-3340490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128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n">
        <v>3340490</v>
      </c>
      <c r="AZ861" t="s">
        <v>898</v>
      </c>
      <c r="BA861" t="s"/>
      <c r="BB861" t="n">
        <v>7003</v>
      </c>
      <c r="BC861" t="n">
        <v>43.911227</v>
      </c>
      <c r="BD861" t="n">
        <v>43.911227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153</v>
      </c>
    </row>
    <row r="862" spans="1:70">
      <c r="A862" t="s">
        <v>70</v>
      </c>
      <c r="B862" t="s">
        <v>71</v>
      </c>
      <c r="C862" t="s">
        <v>132</v>
      </c>
      <c r="D862" t="n">
        <v>2</v>
      </c>
      <c r="E862" t="s">
        <v>896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274</v>
      </c>
      <c r="L862" t="s">
        <v>77</v>
      </c>
      <c r="M862" t="s"/>
      <c r="N862" t="s">
        <v>902</v>
      </c>
      <c r="O862" t="s">
        <v>79</v>
      </c>
      <c r="P862" t="s">
        <v>896</v>
      </c>
      <c r="Q862" t="s"/>
      <c r="R862" t="s">
        <v>267</v>
      </c>
      <c r="S862" t="s">
        <v>219</v>
      </c>
      <c r="T862" t="s">
        <v>82</v>
      </c>
      <c r="U862" t="s">
        <v>83</v>
      </c>
      <c r="V862" t="s">
        <v>84</v>
      </c>
      <c r="W862" t="s">
        <v>110</v>
      </c>
      <c r="X862" t="s"/>
      <c r="Y862" t="s">
        <v>86</v>
      </c>
      <c r="Z862">
        <f>HYPERLINK("https://hotel-media.eclerx.com/savepage/tk_15468564555070443_sr_362.html","info")</f>
        <v/>
      </c>
      <c r="AA862" t="n">
        <v>-3340490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128</v>
      </c>
      <c r="AQ862" t="s">
        <v>89</v>
      </c>
      <c r="AR862" t="s">
        <v>211</v>
      </c>
      <c r="AS862" t="s"/>
      <c r="AT862" t="s">
        <v>91</v>
      </c>
      <c r="AU862" t="s"/>
      <c r="AV862" t="s"/>
      <c r="AW862" t="s"/>
      <c r="AX862" t="s"/>
      <c r="AY862" t="n">
        <v>3340490</v>
      </c>
      <c r="AZ862" t="s">
        <v>898</v>
      </c>
      <c r="BA862" t="s"/>
      <c r="BB862" t="n">
        <v>7003</v>
      </c>
      <c r="BC862" t="n">
        <v>43.911227</v>
      </c>
      <c r="BD862" t="n">
        <v>43.911227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153</v>
      </c>
    </row>
    <row r="863" spans="1:70">
      <c r="A863" t="s">
        <v>70</v>
      </c>
      <c r="B863" t="s">
        <v>71</v>
      </c>
      <c r="C863" t="s">
        <v>132</v>
      </c>
      <c r="D863" t="n">
        <v>2</v>
      </c>
      <c r="E863" t="s">
        <v>896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275</v>
      </c>
      <c r="L863" t="s">
        <v>77</v>
      </c>
      <c r="M863" t="s"/>
      <c r="N863" t="s">
        <v>901</v>
      </c>
      <c r="O863" t="s">
        <v>79</v>
      </c>
      <c r="P863" t="s">
        <v>896</v>
      </c>
      <c r="Q863" t="s"/>
      <c r="R863" t="s">
        <v>267</v>
      </c>
      <c r="S863" t="s">
        <v>220</v>
      </c>
      <c r="T863" t="s">
        <v>82</v>
      </c>
      <c r="U863" t="s">
        <v>83</v>
      </c>
      <c r="V863" t="s">
        <v>84</v>
      </c>
      <c r="W863" t="s">
        <v>115</v>
      </c>
      <c r="X863" t="s"/>
      <c r="Y863" t="s">
        <v>86</v>
      </c>
      <c r="Z863">
        <f>HYPERLINK("https://hotel-media.eclerx.com/savepage/tk_15468564555070443_sr_362.html","info")</f>
        <v/>
      </c>
      <c r="AA863" t="n">
        <v>-3340490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128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3340490</v>
      </c>
      <c r="AZ863" t="s">
        <v>898</v>
      </c>
      <c r="BA863" t="s"/>
      <c r="BB863" t="n">
        <v>7003</v>
      </c>
      <c r="BC863" t="n">
        <v>43.911227</v>
      </c>
      <c r="BD863" t="n">
        <v>43.911227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153</v>
      </c>
    </row>
    <row r="864" spans="1:70">
      <c r="A864" t="s">
        <v>70</v>
      </c>
      <c r="B864" t="s">
        <v>71</v>
      </c>
      <c r="C864" t="s">
        <v>132</v>
      </c>
      <c r="D864" t="n">
        <v>2</v>
      </c>
      <c r="E864" t="s">
        <v>896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275</v>
      </c>
      <c r="L864" t="s">
        <v>77</v>
      </c>
      <c r="M864" t="s"/>
      <c r="N864" t="s">
        <v>901</v>
      </c>
      <c r="O864" t="s">
        <v>79</v>
      </c>
      <c r="P864" t="s">
        <v>896</v>
      </c>
      <c r="Q864" t="s"/>
      <c r="R864" t="s">
        <v>267</v>
      </c>
      <c r="S864" t="s">
        <v>220</v>
      </c>
      <c r="T864" t="s">
        <v>82</v>
      </c>
      <c r="U864" t="s">
        <v>83</v>
      </c>
      <c r="V864" t="s">
        <v>84</v>
      </c>
      <c r="W864" t="s">
        <v>115</v>
      </c>
      <c r="X864" t="s"/>
      <c r="Y864" t="s">
        <v>86</v>
      </c>
      <c r="Z864">
        <f>HYPERLINK("https://hotel-media.eclerx.com/savepage/tk_15468564555070443_sr_362.html","info")</f>
        <v/>
      </c>
      <c r="AA864" t="n">
        <v>-3340490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128</v>
      </c>
      <c r="AQ864" t="s">
        <v>89</v>
      </c>
      <c r="AR864" t="s">
        <v>211</v>
      </c>
      <c r="AS864" t="s"/>
      <c r="AT864" t="s">
        <v>91</v>
      </c>
      <c r="AU864" t="s"/>
      <c r="AV864" t="s"/>
      <c r="AW864" t="s"/>
      <c r="AX864" t="s"/>
      <c r="AY864" t="n">
        <v>3340490</v>
      </c>
      <c r="AZ864" t="s">
        <v>898</v>
      </c>
      <c r="BA864" t="s"/>
      <c r="BB864" t="n">
        <v>7003</v>
      </c>
      <c r="BC864" t="n">
        <v>43.911227</v>
      </c>
      <c r="BD864" t="n">
        <v>43.911227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153</v>
      </c>
    </row>
    <row r="865" spans="1:70">
      <c r="A865" t="s">
        <v>70</v>
      </c>
      <c r="B865" t="s">
        <v>71</v>
      </c>
      <c r="C865" t="s">
        <v>132</v>
      </c>
      <c r="D865" t="n">
        <v>2</v>
      </c>
      <c r="E865" t="s">
        <v>896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326</v>
      </c>
      <c r="L865" t="s">
        <v>77</v>
      </c>
      <c r="M865" t="s"/>
      <c r="N865" t="s">
        <v>902</v>
      </c>
      <c r="O865" t="s">
        <v>79</v>
      </c>
      <c r="P865" t="s">
        <v>896</v>
      </c>
      <c r="Q865" t="s"/>
      <c r="R865" t="s">
        <v>267</v>
      </c>
      <c r="S865" t="s">
        <v>905</v>
      </c>
      <c r="T865" t="s">
        <v>82</v>
      </c>
      <c r="U865" t="s">
        <v>83</v>
      </c>
      <c r="V865" t="s">
        <v>84</v>
      </c>
      <c r="W865" t="s">
        <v>115</v>
      </c>
      <c r="X865" t="s"/>
      <c r="Y865" t="s">
        <v>86</v>
      </c>
      <c r="Z865">
        <f>HYPERLINK("https://hotel-media.eclerx.com/savepage/tk_15468564555070443_sr_362.html","info")</f>
        <v/>
      </c>
      <c r="AA865" t="n">
        <v>-3340490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128</v>
      </c>
      <c r="AQ865" t="s">
        <v>89</v>
      </c>
      <c r="AR865" t="s">
        <v>90</v>
      </c>
      <c r="AS865" t="s"/>
      <c r="AT865" t="s">
        <v>91</v>
      </c>
      <c r="AU865" t="s"/>
      <c r="AV865" t="s"/>
      <c r="AW865" t="s"/>
      <c r="AX865" t="s"/>
      <c r="AY865" t="n">
        <v>3340490</v>
      </c>
      <c r="AZ865" t="s">
        <v>898</v>
      </c>
      <c r="BA865" t="s"/>
      <c r="BB865" t="n">
        <v>7003</v>
      </c>
      <c r="BC865" t="n">
        <v>43.911227</v>
      </c>
      <c r="BD865" t="n">
        <v>43.911227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153</v>
      </c>
    </row>
    <row r="866" spans="1:70">
      <c r="A866" t="s">
        <v>70</v>
      </c>
      <c r="B866" t="s">
        <v>71</v>
      </c>
      <c r="C866" t="s">
        <v>132</v>
      </c>
      <c r="D866" t="n">
        <v>2</v>
      </c>
      <c r="E866" t="s">
        <v>896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326</v>
      </c>
      <c r="L866" t="s">
        <v>77</v>
      </c>
      <c r="M866" t="s"/>
      <c r="N866" t="s">
        <v>902</v>
      </c>
      <c r="O866" t="s">
        <v>79</v>
      </c>
      <c r="P866" t="s">
        <v>896</v>
      </c>
      <c r="Q866" t="s"/>
      <c r="R866" t="s">
        <v>267</v>
      </c>
      <c r="S866" t="s">
        <v>905</v>
      </c>
      <c r="T866" t="s">
        <v>82</v>
      </c>
      <c r="U866" t="s">
        <v>83</v>
      </c>
      <c r="V866" t="s">
        <v>84</v>
      </c>
      <c r="W866" t="s">
        <v>115</v>
      </c>
      <c r="X866" t="s"/>
      <c r="Y866" t="s">
        <v>86</v>
      </c>
      <c r="Z866">
        <f>HYPERLINK("https://hotel-media.eclerx.com/savepage/tk_15468564555070443_sr_362.html","info")</f>
        <v/>
      </c>
      <c r="AA866" t="n">
        <v>-3340490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128</v>
      </c>
      <c r="AQ866" t="s">
        <v>89</v>
      </c>
      <c r="AR866" t="s">
        <v>211</v>
      </c>
      <c r="AS866" t="s"/>
      <c r="AT866" t="s">
        <v>91</v>
      </c>
      <c r="AU866" t="s"/>
      <c r="AV866" t="s"/>
      <c r="AW866" t="s"/>
      <c r="AX866" t="s"/>
      <c r="AY866" t="n">
        <v>3340490</v>
      </c>
      <c r="AZ866" t="s">
        <v>898</v>
      </c>
      <c r="BA866" t="s"/>
      <c r="BB866" t="n">
        <v>7003</v>
      </c>
      <c r="BC866" t="n">
        <v>43.911227</v>
      </c>
      <c r="BD866" t="n">
        <v>43.911227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153</v>
      </c>
    </row>
    <row r="867" spans="1:70">
      <c r="A867" t="s">
        <v>70</v>
      </c>
      <c r="B867" t="s">
        <v>71</v>
      </c>
      <c r="C867" t="s">
        <v>132</v>
      </c>
      <c r="D867" t="n">
        <v>2</v>
      </c>
      <c r="E867" t="s">
        <v>906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63</v>
      </c>
      <c r="L867" t="s">
        <v>77</v>
      </c>
      <c r="M867" t="s"/>
      <c r="N867" t="s">
        <v>206</v>
      </c>
      <c r="O867" t="s">
        <v>79</v>
      </c>
      <c r="P867" t="s">
        <v>906</v>
      </c>
      <c r="Q867" t="s"/>
      <c r="R867" t="s">
        <v>102</v>
      </c>
      <c r="S867" t="s">
        <v>479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HYPERLINK("https://hotel-media.eclerx.com/savepage/tk_15468564606785183_sr_362.html","info")</f>
        <v/>
      </c>
      <c r="AA867" t="n">
        <v>-6698596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131</v>
      </c>
      <c r="AQ867" t="s">
        <v>89</v>
      </c>
      <c r="AR867" t="s">
        <v>104</v>
      </c>
      <c r="AS867" t="s"/>
      <c r="AT867" t="s">
        <v>91</v>
      </c>
      <c r="AU867" t="s"/>
      <c r="AV867" t="s"/>
      <c r="AW867" t="s"/>
      <c r="AX867" t="s"/>
      <c r="AY867" t="n">
        <v>6698596</v>
      </c>
      <c r="AZ867" t="s">
        <v>907</v>
      </c>
      <c r="BA867" t="s"/>
      <c r="BB867" t="n">
        <v>21382</v>
      </c>
      <c r="BC867" t="n">
        <v>43.916204</v>
      </c>
      <c r="BD867" t="n">
        <v>43.916204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153</v>
      </c>
    </row>
    <row r="868" spans="1:70">
      <c r="A868" t="s">
        <v>70</v>
      </c>
      <c r="B868" t="s">
        <v>71</v>
      </c>
      <c r="C868" t="s">
        <v>132</v>
      </c>
      <c r="D868" t="n">
        <v>2</v>
      </c>
      <c r="E868" t="s">
        <v>906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114</v>
      </c>
      <c r="L868" t="s">
        <v>77</v>
      </c>
      <c r="M868" t="s"/>
      <c r="N868" t="s">
        <v>206</v>
      </c>
      <c r="O868" t="s">
        <v>79</v>
      </c>
      <c r="P868" t="s">
        <v>906</v>
      </c>
      <c r="Q868" t="s"/>
      <c r="R868" t="s">
        <v>102</v>
      </c>
      <c r="S868" t="s">
        <v>313</v>
      </c>
      <c r="T868" t="s">
        <v>82</v>
      </c>
      <c r="U868" t="s">
        <v>83</v>
      </c>
      <c r="V868" t="s">
        <v>84</v>
      </c>
      <c r="W868" t="s">
        <v>110</v>
      </c>
      <c r="X868" t="s"/>
      <c r="Y868" t="s">
        <v>86</v>
      </c>
      <c r="Z868">
        <f>HYPERLINK("https://hotel-media.eclerx.com/savepage/tk_15468564606785183_sr_362.html","info")</f>
        <v/>
      </c>
      <c r="AA868" t="n">
        <v>-6698596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131</v>
      </c>
      <c r="AQ868" t="s">
        <v>89</v>
      </c>
      <c r="AR868" t="s">
        <v>104</v>
      </c>
      <c r="AS868" t="s"/>
      <c r="AT868" t="s">
        <v>91</v>
      </c>
      <c r="AU868" t="s"/>
      <c r="AV868" t="s"/>
      <c r="AW868" t="s"/>
      <c r="AX868" t="s"/>
      <c r="AY868" t="n">
        <v>6698596</v>
      </c>
      <c r="AZ868" t="s">
        <v>907</v>
      </c>
      <c r="BA868" t="s"/>
      <c r="BB868" t="n">
        <v>21382</v>
      </c>
      <c r="BC868" t="n">
        <v>43.916204</v>
      </c>
      <c r="BD868" t="n">
        <v>43.916204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153</v>
      </c>
    </row>
    <row r="869" spans="1:70">
      <c r="A869" t="s">
        <v>70</v>
      </c>
      <c r="B869" t="s">
        <v>71</v>
      </c>
      <c r="C869" t="s">
        <v>132</v>
      </c>
      <c r="D869" t="n">
        <v>2</v>
      </c>
      <c r="E869" t="s">
        <v>906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153</v>
      </c>
      <c r="L869" t="s">
        <v>77</v>
      </c>
      <c r="M869" t="s"/>
      <c r="N869" t="s">
        <v>206</v>
      </c>
      <c r="O869" t="s">
        <v>79</v>
      </c>
      <c r="P869" t="s">
        <v>906</v>
      </c>
      <c r="Q869" t="s"/>
      <c r="R869" t="s">
        <v>102</v>
      </c>
      <c r="S869" t="s">
        <v>590</v>
      </c>
      <c r="T869" t="s">
        <v>82</v>
      </c>
      <c r="U869" t="s">
        <v>83</v>
      </c>
      <c r="V869" t="s">
        <v>84</v>
      </c>
      <c r="W869" t="s">
        <v>115</v>
      </c>
      <c r="X869" t="s"/>
      <c r="Y869" t="s">
        <v>86</v>
      </c>
      <c r="Z869">
        <f>HYPERLINK("https://hotel-media.eclerx.com/savepage/tk_15468564606785183_sr_362.html","info")</f>
        <v/>
      </c>
      <c r="AA869" t="n">
        <v>-6698596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131</v>
      </c>
      <c r="AQ869" t="s">
        <v>89</v>
      </c>
      <c r="AR869" t="s">
        <v>104</v>
      </c>
      <c r="AS869" t="s"/>
      <c r="AT869" t="s">
        <v>91</v>
      </c>
      <c r="AU869" t="s"/>
      <c r="AV869" t="s"/>
      <c r="AW869" t="s"/>
      <c r="AX869" t="s"/>
      <c r="AY869" t="n">
        <v>6698596</v>
      </c>
      <c r="AZ869" t="s">
        <v>907</v>
      </c>
      <c r="BA869" t="s"/>
      <c r="BB869" t="n">
        <v>21382</v>
      </c>
      <c r="BC869" t="n">
        <v>43.916204</v>
      </c>
      <c r="BD869" t="n">
        <v>43.916204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153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812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88</v>
      </c>
      <c r="L870" t="s">
        <v>77</v>
      </c>
      <c r="M870" t="s"/>
      <c r="N870" t="s">
        <v>206</v>
      </c>
      <c r="O870" t="s">
        <v>79</v>
      </c>
      <c r="P870" t="s">
        <v>812</v>
      </c>
      <c r="Q870" t="s"/>
      <c r="R870" t="s">
        <v>102</v>
      </c>
      <c r="S870" t="s">
        <v>151</v>
      </c>
      <c r="T870" t="s">
        <v>82</v>
      </c>
      <c r="U870" t="s">
        <v>83</v>
      </c>
      <c r="V870" t="s">
        <v>84</v>
      </c>
      <c r="W870" t="s">
        <v>146</v>
      </c>
      <c r="X870" t="s"/>
      <c r="Y870" t="s">
        <v>86</v>
      </c>
      <c r="Z870">
        <f>HYPERLINK("https://hotel-media.eclerx.com/savepage/tk_15468563583237135_sr_364.html","info")</f>
        <v/>
      </c>
      <c r="AA870" t="n">
        <v>-5951939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96</v>
      </c>
      <c r="AQ870" t="s">
        <v>89</v>
      </c>
      <c r="AR870" t="s">
        <v>104</v>
      </c>
      <c r="AS870" t="s"/>
      <c r="AT870" t="s">
        <v>91</v>
      </c>
      <c r="AU870" t="s"/>
      <c r="AV870" t="s"/>
      <c r="AW870" t="s"/>
      <c r="AX870" t="s"/>
      <c r="AY870" t="n">
        <v>5951939</v>
      </c>
      <c r="AZ870" t="s">
        <v>815</v>
      </c>
      <c r="BA870" t="s"/>
      <c r="BB870" t="n">
        <v>27913</v>
      </c>
      <c r="BC870" t="n">
        <v>44.505006978481</v>
      </c>
      <c r="BD870" t="n">
        <v>44.505006978481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812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88</v>
      </c>
      <c r="L871" t="s">
        <v>77</v>
      </c>
      <c r="M871" t="s"/>
      <c r="N871" t="s">
        <v>204</v>
      </c>
      <c r="O871" t="s">
        <v>79</v>
      </c>
      <c r="P871" t="s">
        <v>812</v>
      </c>
      <c r="Q871" t="s"/>
      <c r="R871" t="s">
        <v>102</v>
      </c>
      <c r="S871" t="s">
        <v>151</v>
      </c>
      <c r="T871" t="s">
        <v>82</v>
      </c>
      <c r="U871" t="s">
        <v>83</v>
      </c>
      <c r="V871" t="s">
        <v>84</v>
      </c>
      <c r="W871" t="s">
        <v>146</v>
      </c>
      <c r="X871" t="s"/>
      <c r="Y871" t="s">
        <v>86</v>
      </c>
      <c r="Z871">
        <f>HYPERLINK("https://hotel-media.eclerx.com/savepage/tk_15468563583237135_sr_364.html","info")</f>
        <v/>
      </c>
      <c r="AA871" t="n">
        <v>-5951939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96</v>
      </c>
      <c r="AQ871" t="s">
        <v>89</v>
      </c>
      <c r="AR871" t="s">
        <v>104</v>
      </c>
      <c r="AS871" t="s"/>
      <c r="AT871" t="s">
        <v>91</v>
      </c>
      <c r="AU871" t="s"/>
      <c r="AV871" t="s"/>
      <c r="AW871" t="s"/>
      <c r="AX871" t="s"/>
      <c r="AY871" t="n">
        <v>5951939</v>
      </c>
      <c r="AZ871" t="s">
        <v>815</v>
      </c>
      <c r="BA871" t="s"/>
      <c r="BB871" t="n">
        <v>27913</v>
      </c>
      <c r="BC871" t="n">
        <v>44.505006978481</v>
      </c>
      <c r="BD871" t="n">
        <v>44.505006978481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812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103</v>
      </c>
      <c r="L872" t="s">
        <v>77</v>
      </c>
      <c r="M872" t="s"/>
      <c r="N872" t="s">
        <v>204</v>
      </c>
      <c r="O872" t="s">
        <v>79</v>
      </c>
      <c r="P872" t="s">
        <v>812</v>
      </c>
      <c r="Q872" t="s"/>
      <c r="R872" t="s">
        <v>102</v>
      </c>
      <c r="S872" t="s">
        <v>321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HYPERLINK("https://hotel-media.eclerx.com/savepage/tk_15468563583237135_sr_364.html","info")</f>
        <v/>
      </c>
      <c r="AA872" t="n">
        <v>-5951939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96</v>
      </c>
      <c r="AQ872" t="s">
        <v>89</v>
      </c>
      <c r="AR872" t="s">
        <v>104</v>
      </c>
      <c r="AS872" t="s"/>
      <c r="AT872" t="s">
        <v>91</v>
      </c>
      <c r="AU872" t="s"/>
      <c r="AV872" t="s"/>
      <c r="AW872" t="s"/>
      <c r="AX872" t="s"/>
      <c r="AY872" t="n">
        <v>5951939</v>
      </c>
      <c r="AZ872" t="s">
        <v>815</v>
      </c>
      <c r="BA872" t="s"/>
      <c r="BB872" t="n">
        <v>27913</v>
      </c>
      <c r="BC872" t="n">
        <v>44.505006978481</v>
      </c>
      <c r="BD872" t="n">
        <v>44.505006978481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812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103</v>
      </c>
      <c r="L873" t="s">
        <v>77</v>
      </c>
      <c r="M873" t="s"/>
      <c r="N873" t="s">
        <v>206</v>
      </c>
      <c r="O873" t="s">
        <v>79</v>
      </c>
      <c r="P873" t="s">
        <v>812</v>
      </c>
      <c r="Q873" t="s"/>
      <c r="R873" t="s">
        <v>102</v>
      </c>
      <c r="S873" t="s">
        <v>321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HYPERLINK("https://hotel-media.eclerx.com/savepage/tk_15468563583237135_sr_364.html","info")</f>
        <v/>
      </c>
      <c r="AA873" t="n">
        <v>-5951939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96</v>
      </c>
      <c r="AQ873" t="s">
        <v>89</v>
      </c>
      <c r="AR873" t="s">
        <v>104</v>
      </c>
      <c r="AS873" t="s"/>
      <c r="AT873" t="s">
        <v>91</v>
      </c>
      <c r="AU873" t="s"/>
      <c r="AV873" t="s"/>
      <c r="AW873" t="s"/>
      <c r="AX873" t="s"/>
      <c r="AY873" t="n">
        <v>5951939</v>
      </c>
      <c r="AZ873" t="s">
        <v>815</v>
      </c>
      <c r="BA873" t="s"/>
      <c r="BB873" t="n">
        <v>27913</v>
      </c>
      <c r="BC873" t="n">
        <v>44.505006978481</v>
      </c>
      <c r="BD873" t="n">
        <v>44.505006978481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132</v>
      </c>
      <c r="D874" t="n">
        <v>2</v>
      </c>
      <c r="E874" t="s">
        <v>526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90</v>
      </c>
      <c r="L874" t="s">
        <v>77</v>
      </c>
      <c r="M874" t="s"/>
      <c r="N874" t="s">
        <v>144</v>
      </c>
      <c r="O874" t="s">
        <v>79</v>
      </c>
      <c r="P874" t="s">
        <v>526</v>
      </c>
      <c r="Q874" t="s"/>
      <c r="R874" t="s">
        <v>102</v>
      </c>
      <c r="S874" t="s">
        <v>145</v>
      </c>
      <c r="T874" t="s">
        <v>82</v>
      </c>
      <c r="U874" t="s">
        <v>83</v>
      </c>
      <c r="V874" t="s">
        <v>84</v>
      </c>
      <c r="W874" t="s">
        <v>146</v>
      </c>
      <c r="X874" t="s"/>
      <c r="Y874" t="s">
        <v>86</v>
      </c>
      <c r="Z874">
        <f>HYPERLINK("https://hotel-media.eclerx.com/savepage/tk_15468563070995843_sr_362.html","info")</f>
        <v/>
      </c>
      <c r="AA874" t="n">
        <v>-7685035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76</v>
      </c>
      <c r="AQ874" t="s">
        <v>89</v>
      </c>
      <c r="AR874" t="s">
        <v>90</v>
      </c>
      <c r="AS874" t="s"/>
      <c r="AT874" t="s">
        <v>91</v>
      </c>
      <c r="AU874" t="s"/>
      <c r="AV874" t="s"/>
      <c r="AW874" t="s"/>
      <c r="AX874" t="s"/>
      <c r="AY874" t="n">
        <v>7685035</v>
      </c>
      <c r="AZ874" t="s">
        <v>528</v>
      </c>
      <c r="BA874" t="s"/>
      <c r="BB874" t="n">
        <v>68088</v>
      </c>
      <c r="BC874" t="n">
        <v>44.069801026911</v>
      </c>
      <c r="BD874" t="n">
        <v>44.069801026911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132</v>
      </c>
      <c r="D875" t="n">
        <v>2</v>
      </c>
      <c r="E875" t="s">
        <v>526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105</v>
      </c>
      <c r="L875" t="s">
        <v>77</v>
      </c>
      <c r="M875" t="s"/>
      <c r="N875" t="s">
        <v>144</v>
      </c>
      <c r="O875" t="s">
        <v>79</v>
      </c>
      <c r="P875" t="s">
        <v>526</v>
      </c>
      <c r="Q875" t="s"/>
      <c r="R875" t="s">
        <v>102</v>
      </c>
      <c r="S875" t="s">
        <v>574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HYPERLINK("https://hotel-media.eclerx.com/savepage/tk_15468563070995843_sr_362.html","info")</f>
        <v/>
      </c>
      <c r="AA875" t="n">
        <v>-7685035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76</v>
      </c>
      <c r="AQ875" t="s">
        <v>89</v>
      </c>
      <c r="AR875" t="s">
        <v>90</v>
      </c>
      <c r="AS875" t="s"/>
      <c r="AT875" t="s">
        <v>91</v>
      </c>
      <c r="AU875" t="s"/>
      <c r="AV875" t="s"/>
      <c r="AW875" t="s"/>
      <c r="AX875" t="s"/>
      <c r="AY875" t="n">
        <v>7685035</v>
      </c>
      <c r="AZ875" t="s">
        <v>528</v>
      </c>
      <c r="BA875" t="s"/>
      <c r="BB875" t="n">
        <v>68088</v>
      </c>
      <c r="BC875" t="n">
        <v>44.069801026911</v>
      </c>
      <c r="BD875" t="n">
        <v>44.069801026911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614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127</v>
      </c>
      <c r="L876" t="s">
        <v>77</v>
      </c>
      <c r="M876" t="s"/>
      <c r="N876" t="s">
        <v>138</v>
      </c>
      <c r="O876" t="s">
        <v>79</v>
      </c>
      <c r="P876" t="s">
        <v>614</v>
      </c>
      <c r="Q876" t="s"/>
      <c r="R876" t="s">
        <v>102</v>
      </c>
      <c r="S876" t="s">
        <v>495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HYPERLINK("https://hotel-media.eclerx.com/savepage/tk_15468565318535993_sr_364.html","info")</f>
        <v/>
      </c>
      <c r="AA876" t="n">
        <v>-2449676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161</v>
      </c>
      <c r="AQ876" t="s">
        <v>89</v>
      </c>
      <c r="AR876" t="s">
        <v>140</v>
      </c>
      <c r="AS876" t="s"/>
      <c r="AT876" t="s">
        <v>91</v>
      </c>
      <c r="AU876" t="s"/>
      <c r="AV876" t="s"/>
      <c r="AW876" t="s"/>
      <c r="AX876" t="s"/>
      <c r="AY876" t="n">
        <v>2449676</v>
      </c>
      <c r="AZ876" t="s">
        <v>615</v>
      </c>
      <c r="BA876" t="s"/>
      <c r="BB876" t="n">
        <v>117938</v>
      </c>
      <c r="BC876" t="n">
        <v>44.436127</v>
      </c>
      <c r="BD876" t="n">
        <v>44.436127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132</v>
      </c>
      <c r="D877" t="n">
        <v>2</v>
      </c>
      <c r="E877" t="s">
        <v>908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68</v>
      </c>
      <c r="L877" t="s">
        <v>77</v>
      </c>
      <c r="M877" t="s"/>
      <c r="N877" t="s">
        <v>182</v>
      </c>
      <c r="O877" t="s">
        <v>79</v>
      </c>
      <c r="P877" t="s">
        <v>908</v>
      </c>
      <c r="Q877" t="s"/>
      <c r="R877" t="s">
        <v>189</v>
      </c>
      <c r="S877" t="s">
        <v>640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HYPERLINK("https://hotel-media.eclerx.com/savepage/tk_15468561828966224_sr_362.html","info")</f>
        <v/>
      </c>
      <c r="AA877" t="n">
        <v>-2443437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14</v>
      </c>
      <c r="AQ877" t="s">
        <v>89</v>
      </c>
      <c r="AR877" t="s">
        <v>90</v>
      </c>
      <c r="AS877" t="s"/>
      <c r="AT877" t="s">
        <v>91</v>
      </c>
      <c r="AU877" t="s"/>
      <c r="AV877" t="s"/>
      <c r="AW877" t="s"/>
      <c r="AX877" t="s"/>
      <c r="AY877" t="n">
        <v>2443437</v>
      </c>
      <c r="AZ877" t="s">
        <v>909</v>
      </c>
      <c r="BA877" t="s"/>
      <c r="BB877" t="n">
        <v>101716</v>
      </c>
      <c r="BC877" t="n">
        <v>44.417352282472</v>
      </c>
      <c r="BD877" t="n">
        <v>44.417352282472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132</v>
      </c>
      <c r="D878" t="n">
        <v>2</v>
      </c>
      <c r="E878" t="s">
        <v>908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74</v>
      </c>
      <c r="L878" t="s">
        <v>77</v>
      </c>
      <c r="M878" t="s"/>
      <c r="N878" t="s">
        <v>138</v>
      </c>
      <c r="O878" t="s">
        <v>79</v>
      </c>
      <c r="P878" t="s">
        <v>908</v>
      </c>
      <c r="Q878" t="s"/>
      <c r="R878" t="s">
        <v>189</v>
      </c>
      <c r="S878" t="s">
        <v>353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HYPERLINK("https://hotel-media.eclerx.com/savepage/tk_15468561828966224_sr_362.html","info")</f>
        <v/>
      </c>
      <c r="AA878" t="n">
        <v>-2443437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14</v>
      </c>
      <c r="AQ878" t="s">
        <v>89</v>
      </c>
      <c r="AR878" t="s">
        <v>140</v>
      </c>
      <c r="AS878" t="s"/>
      <c r="AT878" t="s">
        <v>91</v>
      </c>
      <c r="AU878" t="s"/>
      <c r="AV878" t="s"/>
      <c r="AW878" t="s"/>
      <c r="AX878" t="s"/>
      <c r="AY878" t="n">
        <v>2443437</v>
      </c>
      <c r="AZ878" t="s">
        <v>909</v>
      </c>
      <c r="BA878" t="s"/>
      <c r="BB878" t="n">
        <v>101716</v>
      </c>
      <c r="BC878" t="n">
        <v>44.417352282472</v>
      </c>
      <c r="BD878" t="n">
        <v>44.417352282472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132</v>
      </c>
      <c r="D879" t="n">
        <v>2</v>
      </c>
      <c r="E879" t="s">
        <v>908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134</v>
      </c>
      <c r="L879" t="s">
        <v>77</v>
      </c>
      <c r="M879" t="s"/>
      <c r="N879" t="s">
        <v>128</v>
      </c>
      <c r="O879" t="s">
        <v>79</v>
      </c>
      <c r="P879" t="s">
        <v>908</v>
      </c>
      <c r="Q879" t="s"/>
      <c r="R879" t="s">
        <v>189</v>
      </c>
      <c r="S879" t="s">
        <v>600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HYPERLINK("https://hotel-media.eclerx.com/savepage/tk_15468561828966224_sr_362.html","info")</f>
        <v/>
      </c>
      <c r="AA879" t="n">
        <v>-2443437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2443437</v>
      </c>
      <c r="AZ879" t="s">
        <v>909</v>
      </c>
      <c r="BA879" t="s"/>
      <c r="BB879" t="n">
        <v>101716</v>
      </c>
      <c r="BC879" t="n">
        <v>44.417352282472</v>
      </c>
      <c r="BD879" t="n">
        <v>44.417352282472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132</v>
      </c>
      <c r="D880" t="n">
        <v>2</v>
      </c>
      <c r="E880" t="s">
        <v>873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108</v>
      </c>
      <c r="L880" t="s">
        <v>77</v>
      </c>
      <c r="M880" t="s"/>
      <c r="N880" t="s">
        <v>487</v>
      </c>
      <c r="O880" t="s">
        <v>79</v>
      </c>
      <c r="P880" t="s">
        <v>873</v>
      </c>
      <c r="Q880" t="s"/>
      <c r="R880" t="s">
        <v>80</v>
      </c>
      <c r="S880" t="s">
        <v>762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HYPERLINK("https://hotel-media.eclerx.com/savepage/tk_15468562811057675_sr_362.html","info")</f>
        <v/>
      </c>
      <c r="AA880" t="n">
        <v>-8219123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63</v>
      </c>
      <c r="AQ880" t="s">
        <v>89</v>
      </c>
      <c r="AR880" t="s">
        <v>90</v>
      </c>
      <c r="AS880" t="s"/>
      <c r="AT880" t="s">
        <v>91</v>
      </c>
      <c r="AU880" t="s"/>
      <c r="AV880" t="s"/>
      <c r="AW880" t="s"/>
      <c r="AX880" t="s"/>
      <c r="AY880" t="n">
        <v>8219123</v>
      </c>
      <c r="AZ880" t="s">
        <v>874</v>
      </c>
      <c r="BA880" t="s"/>
      <c r="BB880" t="n">
        <v>201504</v>
      </c>
      <c r="BC880" t="n">
        <v>44.49263446</v>
      </c>
      <c r="BD880" t="n">
        <v>44.49263446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201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73</v>
      </c>
      <c r="L881" t="s">
        <v>77</v>
      </c>
      <c r="M881" t="s"/>
      <c r="N881" t="s">
        <v>144</v>
      </c>
      <c r="O881" t="s">
        <v>79</v>
      </c>
      <c r="P881" t="s">
        <v>201</v>
      </c>
      <c r="Q881" t="s"/>
      <c r="R881" t="s">
        <v>102</v>
      </c>
      <c r="S881" t="s">
        <v>556</v>
      </c>
      <c r="T881" t="s">
        <v>82</v>
      </c>
      <c r="U881" t="s">
        <v>83</v>
      </c>
      <c r="V881" t="s">
        <v>84</v>
      </c>
      <c r="W881" t="s">
        <v>146</v>
      </c>
      <c r="X881" t="s"/>
      <c r="Y881" t="s">
        <v>86</v>
      </c>
      <c r="Z881">
        <f>HYPERLINK("https://hotel-media.eclerx.com/savepage/tk_15468562440362716_sr_364.html","info")</f>
        <v/>
      </c>
      <c r="AA881" t="n">
        <v>-3516370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40</v>
      </c>
      <c r="AQ881" t="s">
        <v>89</v>
      </c>
      <c r="AR881" t="s">
        <v>90</v>
      </c>
      <c r="AS881" t="s"/>
      <c r="AT881" t="s">
        <v>91</v>
      </c>
      <c r="AU881" t="s"/>
      <c r="AV881" t="s"/>
      <c r="AW881" t="s"/>
      <c r="AX881" t="s"/>
      <c r="AY881" t="n">
        <v>3516370</v>
      </c>
      <c r="AZ881" t="s">
        <v>203</v>
      </c>
      <c r="BA881" t="s"/>
      <c r="BB881" t="n">
        <v>77205</v>
      </c>
      <c r="BC881" t="n">
        <v>44.490956782939</v>
      </c>
      <c r="BD881" t="n">
        <v>44.490956782939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201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87</v>
      </c>
      <c r="L882" t="s">
        <v>77</v>
      </c>
      <c r="M882" t="s"/>
      <c r="N882" t="s">
        <v>206</v>
      </c>
      <c r="O882" t="s">
        <v>79</v>
      </c>
      <c r="P882" t="s">
        <v>201</v>
      </c>
      <c r="Q882" t="s"/>
      <c r="R882" t="s">
        <v>102</v>
      </c>
      <c r="S882" t="s">
        <v>393</v>
      </c>
      <c r="T882" t="s">
        <v>82</v>
      </c>
      <c r="U882" t="s">
        <v>83</v>
      </c>
      <c r="V882" t="s">
        <v>84</v>
      </c>
      <c r="W882" t="s">
        <v>146</v>
      </c>
      <c r="X882" t="s"/>
      <c r="Y882" t="s">
        <v>86</v>
      </c>
      <c r="Z882">
        <f>HYPERLINK("https://hotel-media.eclerx.com/savepage/tk_15468562440362716_sr_364.html","info")</f>
        <v/>
      </c>
      <c r="AA882" t="n">
        <v>-3516370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40</v>
      </c>
      <c r="AQ882" t="s">
        <v>89</v>
      </c>
      <c r="AR882" t="s">
        <v>104</v>
      </c>
      <c r="AS882" t="s"/>
      <c r="AT882" t="s">
        <v>91</v>
      </c>
      <c r="AU882" t="s"/>
      <c r="AV882" t="s"/>
      <c r="AW882" t="s"/>
      <c r="AX882" t="s"/>
      <c r="AY882" t="n">
        <v>3516370</v>
      </c>
      <c r="AZ882" t="s">
        <v>203</v>
      </c>
      <c r="BA882" t="s"/>
      <c r="BB882" t="n">
        <v>77205</v>
      </c>
      <c r="BC882" t="n">
        <v>44.490956782939</v>
      </c>
      <c r="BD882" t="n">
        <v>44.490956782939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201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87</v>
      </c>
      <c r="L883" t="s">
        <v>77</v>
      </c>
      <c r="M883" t="s"/>
      <c r="N883" t="s">
        <v>204</v>
      </c>
      <c r="O883" t="s">
        <v>79</v>
      </c>
      <c r="P883" t="s">
        <v>201</v>
      </c>
      <c r="Q883" t="s"/>
      <c r="R883" t="s">
        <v>102</v>
      </c>
      <c r="S883" t="s">
        <v>393</v>
      </c>
      <c r="T883" t="s">
        <v>82</v>
      </c>
      <c r="U883" t="s">
        <v>83</v>
      </c>
      <c r="V883" t="s">
        <v>84</v>
      </c>
      <c r="W883" t="s">
        <v>146</v>
      </c>
      <c r="X883" t="s"/>
      <c r="Y883" t="s">
        <v>86</v>
      </c>
      <c r="Z883">
        <f>HYPERLINK("https://hotel-media.eclerx.com/savepage/tk_15468562440362716_sr_364.html","info")</f>
        <v/>
      </c>
      <c r="AA883" t="n">
        <v>-3516370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40</v>
      </c>
      <c r="AQ883" t="s">
        <v>89</v>
      </c>
      <c r="AR883" t="s">
        <v>104</v>
      </c>
      <c r="AS883" t="s"/>
      <c r="AT883" t="s">
        <v>91</v>
      </c>
      <c r="AU883" t="s"/>
      <c r="AV883" t="s"/>
      <c r="AW883" t="s"/>
      <c r="AX883" t="s"/>
      <c r="AY883" t="n">
        <v>3516370</v>
      </c>
      <c r="AZ883" t="s">
        <v>203</v>
      </c>
      <c r="BA883" t="s"/>
      <c r="BB883" t="n">
        <v>77205</v>
      </c>
      <c r="BC883" t="n">
        <v>44.490956782939</v>
      </c>
      <c r="BD883" t="n">
        <v>44.490956782939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201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89</v>
      </c>
      <c r="L884" t="s">
        <v>77</v>
      </c>
      <c r="M884" t="s"/>
      <c r="N884" t="s">
        <v>144</v>
      </c>
      <c r="O884" t="s">
        <v>79</v>
      </c>
      <c r="P884" t="s">
        <v>201</v>
      </c>
      <c r="Q884" t="s"/>
      <c r="R884" t="s">
        <v>102</v>
      </c>
      <c r="S884" t="s">
        <v>205</v>
      </c>
      <c r="T884" t="s">
        <v>82</v>
      </c>
      <c r="U884" t="s">
        <v>83</v>
      </c>
      <c r="V884" t="s">
        <v>84</v>
      </c>
      <c r="W884" t="s">
        <v>146</v>
      </c>
      <c r="X884" t="s"/>
      <c r="Y884" t="s">
        <v>86</v>
      </c>
      <c r="Z884">
        <f>HYPERLINK("https://hotel-media.eclerx.com/savepage/tk_15468562440362716_sr_364.html","info")</f>
        <v/>
      </c>
      <c r="AA884" t="n">
        <v>-3516370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40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n">
        <v>3516370</v>
      </c>
      <c r="AZ884" t="s">
        <v>203</v>
      </c>
      <c r="BA884" t="s"/>
      <c r="BB884" t="n">
        <v>77205</v>
      </c>
      <c r="BC884" t="n">
        <v>44.490956782939</v>
      </c>
      <c r="BD884" t="n">
        <v>44.490956782939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456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249</v>
      </c>
      <c r="L885" t="s">
        <v>77</v>
      </c>
      <c r="M885" t="s"/>
      <c r="N885" t="s">
        <v>245</v>
      </c>
      <c r="O885" t="s">
        <v>79</v>
      </c>
      <c r="P885" t="s">
        <v>456</v>
      </c>
      <c r="Q885" t="s"/>
      <c r="R885" t="s">
        <v>102</v>
      </c>
      <c r="S885" t="s">
        <v>910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HYPERLINK("https://hotel-media.eclerx.com/savepage/tk_15468564639078293_sr_364.html","info")</f>
        <v/>
      </c>
      <c r="AA885" t="n">
        <v>-2311937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126</v>
      </c>
      <c r="AQ885" t="s">
        <v>89</v>
      </c>
      <c r="AR885" t="s">
        <v>90</v>
      </c>
      <c r="AS885" t="s"/>
      <c r="AT885" t="s">
        <v>91</v>
      </c>
      <c r="AU885" t="s"/>
      <c r="AV885" t="s"/>
      <c r="AW885" t="s"/>
      <c r="AX885" t="s"/>
      <c r="AY885" t="n">
        <v>2311937</v>
      </c>
      <c r="AZ885" t="s">
        <v>458</v>
      </c>
      <c r="BA885" t="s"/>
      <c r="BB885" t="n">
        <v>21066</v>
      </c>
      <c r="BC885" t="n">
        <v>44.065683589103</v>
      </c>
      <c r="BD885" t="n">
        <v>44.065683589103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456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270</v>
      </c>
      <c r="L886" t="s">
        <v>77</v>
      </c>
      <c r="M886" t="s"/>
      <c r="N886" t="s">
        <v>457</v>
      </c>
      <c r="O886" t="s">
        <v>79</v>
      </c>
      <c r="P886" t="s">
        <v>456</v>
      </c>
      <c r="Q886" t="s"/>
      <c r="R886" t="s">
        <v>102</v>
      </c>
      <c r="S886" t="s">
        <v>911</v>
      </c>
      <c r="T886" t="s">
        <v>82</v>
      </c>
      <c r="U886" t="s">
        <v>83</v>
      </c>
      <c r="V886" t="s">
        <v>84</v>
      </c>
      <c r="W886" t="s">
        <v>146</v>
      </c>
      <c r="X886" t="s"/>
      <c r="Y886" t="s">
        <v>86</v>
      </c>
      <c r="Z886">
        <f>HYPERLINK("https://hotel-media.eclerx.com/savepage/tk_15468564639078293_sr_364.html","info")</f>
        <v/>
      </c>
      <c r="AA886" t="n">
        <v>-2311937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126</v>
      </c>
      <c r="AQ886" t="s">
        <v>89</v>
      </c>
      <c r="AR886" t="s">
        <v>90</v>
      </c>
      <c r="AS886" t="s"/>
      <c r="AT886" t="s">
        <v>91</v>
      </c>
      <c r="AU886" t="s"/>
      <c r="AV886" t="s"/>
      <c r="AW886" t="s"/>
      <c r="AX886" t="s"/>
      <c r="AY886" t="n">
        <v>2311937</v>
      </c>
      <c r="AZ886" t="s">
        <v>458</v>
      </c>
      <c r="BA886" t="s"/>
      <c r="BB886" t="n">
        <v>21066</v>
      </c>
      <c r="BC886" t="n">
        <v>44.065683589103</v>
      </c>
      <c r="BD886" t="n">
        <v>44.065683589103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644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118</v>
      </c>
      <c r="L887" t="s">
        <v>77</v>
      </c>
      <c r="M887" t="s"/>
      <c r="N887" t="s">
        <v>95</v>
      </c>
      <c r="O887" t="s">
        <v>79</v>
      </c>
      <c r="P887" t="s">
        <v>644</v>
      </c>
      <c r="Q887" t="s"/>
      <c r="R887" t="s">
        <v>80</v>
      </c>
      <c r="S887" t="s">
        <v>341</v>
      </c>
      <c r="T887" t="s">
        <v>82</v>
      </c>
      <c r="U887" t="s">
        <v>83</v>
      </c>
      <c r="V887" t="s">
        <v>84</v>
      </c>
      <c r="W887" t="s">
        <v>146</v>
      </c>
      <c r="X887" t="s"/>
      <c r="Y887" t="s">
        <v>86</v>
      </c>
      <c r="Z887">
        <f>HYPERLINK("https://hotel-media.eclerx.com/savepage/tk_154685633005921_sr_364.html","info")</f>
        <v/>
      </c>
      <c r="AA887" t="n">
        <v>-2443290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82</v>
      </c>
      <c r="AQ887" t="s">
        <v>89</v>
      </c>
      <c r="AR887" t="s">
        <v>636</v>
      </c>
      <c r="AS887" t="s"/>
      <c r="AT887" t="s">
        <v>91</v>
      </c>
      <c r="AU887" t="s"/>
      <c r="AV887" t="s"/>
      <c r="AW887" t="s"/>
      <c r="AX887" t="s"/>
      <c r="AY887" t="n">
        <v>2443290</v>
      </c>
      <c r="AZ887" t="s">
        <v>645</v>
      </c>
      <c r="BA887" t="s"/>
      <c r="BB887" t="n">
        <v>72955</v>
      </c>
      <c r="BC887" t="n">
        <v>44.067648</v>
      </c>
      <c r="BD887" t="n">
        <v>44.067648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644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124</v>
      </c>
      <c r="L888" t="s">
        <v>77</v>
      </c>
      <c r="M888" t="s"/>
      <c r="N888" t="s">
        <v>95</v>
      </c>
      <c r="O888" t="s">
        <v>79</v>
      </c>
      <c r="P888" t="s">
        <v>644</v>
      </c>
      <c r="Q888" t="s"/>
      <c r="R888" t="s">
        <v>80</v>
      </c>
      <c r="S888" t="s">
        <v>406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HYPERLINK("https://hotel-media.eclerx.com/savepage/tk_154685633005921_sr_364.html","info")</f>
        <v/>
      </c>
      <c r="AA888" t="n">
        <v>-2443290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82</v>
      </c>
      <c r="AQ888" t="s">
        <v>89</v>
      </c>
      <c r="AR888" t="s">
        <v>636</v>
      </c>
      <c r="AS888" t="s"/>
      <c r="AT888" t="s">
        <v>91</v>
      </c>
      <c r="AU888" t="s"/>
      <c r="AV888" t="s"/>
      <c r="AW888" t="s"/>
      <c r="AX888" t="s"/>
      <c r="AY888" t="n">
        <v>2443290</v>
      </c>
      <c r="AZ888" t="s">
        <v>645</v>
      </c>
      <c r="BA888" t="s"/>
      <c r="BB888" t="n">
        <v>72955</v>
      </c>
      <c r="BC888" t="n">
        <v>44.067648</v>
      </c>
      <c r="BD888" t="n">
        <v>44.067648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644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132</v>
      </c>
      <c r="L889" t="s">
        <v>77</v>
      </c>
      <c r="M889" t="s"/>
      <c r="N889" t="s">
        <v>78</v>
      </c>
      <c r="O889" t="s">
        <v>79</v>
      </c>
      <c r="P889" t="s">
        <v>644</v>
      </c>
      <c r="Q889" t="s"/>
      <c r="R889" t="s">
        <v>80</v>
      </c>
      <c r="S889" t="s">
        <v>395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HYPERLINK("https://hotel-media.eclerx.com/savepage/tk_154685633005921_sr_364.html","info")</f>
        <v/>
      </c>
      <c r="AA889" t="n">
        <v>-2443290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82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2443290</v>
      </c>
      <c r="AZ889" t="s">
        <v>645</v>
      </c>
      <c r="BA889" t="s"/>
      <c r="BB889" t="n">
        <v>72955</v>
      </c>
      <c r="BC889" t="n">
        <v>44.067648</v>
      </c>
      <c r="BD889" t="n">
        <v>44.067648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644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146</v>
      </c>
      <c r="L890" t="s">
        <v>77</v>
      </c>
      <c r="M890" t="s"/>
      <c r="N890" t="s">
        <v>78</v>
      </c>
      <c r="O890" t="s">
        <v>79</v>
      </c>
      <c r="P890" t="s">
        <v>644</v>
      </c>
      <c r="Q890" t="s"/>
      <c r="R890" t="s">
        <v>80</v>
      </c>
      <c r="S890" t="s">
        <v>790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HYPERLINK("https://hotel-media.eclerx.com/savepage/tk_154685633005921_sr_364.html","info")</f>
        <v/>
      </c>
      <c r="AA890" t="n">
        <v>-2443290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82</v>
      </c>
      <c r="AQ890" t="s">
        <v>89</v>
      </c>
      <c r="AR890" t="s">
        <v>90</v>
      </c>
      <c r="AS890" t="s"/>
      <c r="AT890" t="s">
        <v>91</v>
      </c>
      <c r="AU890" t="s"/>
      <c r="AV890" t="s"/>
      <c r="AW890" t="s"/>
      <c r="AX890" t="s"/>
      <c r="AY890" t="n">
        <v>2443290</v>
      </c>
      <c r="AZ890" t="s">
        <v>645</v>
      </c>
      <c r="BA890" t="s"/>
      <c r="BB890" t="n">
        <v>72955</v>
      </c>
      <c r="BC890" t="n">
        <v>44.067648</v>
      </c>
      <c r="BD890" t="n">
        <v>44.067648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644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148</v>
      </c>
      <c r="L891" t="s">
        <v>77</v>
      </c>
      <c r="M891" t="s"/>
      <c r="N891" t="s">
        <v>95</v>
      </c>
      <c r="O891" t="s">
        <v>79</v>
      </c>
      <c r="P891" t="s">
        <v>644</v>
      </c>
      <c r="Q891" t="s"/>
      <c r="R891" t="s">
        <v>80</v>
      </c>
      <c r="S891" t="s">
        <v>302</v>
      </c>
      <c r="T891" t="s">
        <v>82</v>
      </c>
      <c r="U891" t="s">
        <v>83</v>
      </c>
      <c r="V891" t="s">
        <v>84</v>
      </c>
      <c r="W891" t="s">
        <v>110</v>
      </c>
      <c r="X891" t="s"/>
      <c r="Y891" t="s">
        <v>86</v>
      </c>
      <c r="Z891">
        <f>HYPERLINK("https://hotel-media.eclerx.com/savepage/tk_154685633005921_sr_364.html","info")</f>
        <v/>
      </c>
      <c r="AA891" t="n">
        <v>-2443290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82</v>
      </c>
      <c r="AQ891" t="s">
        <v>89</v>
      </c>
      <c r="AR891" t="s">
        <v>636</v>
      </c>
      <c r="AS891" t="s"/>
      <c r="AT891" t="s">
        <v>91</v>
      </c>
      <c r="AU891" t="s"/>
      <c r="AV891" t="s"/>
      <c r="AW891" t="s"/>
      <c r="AX891" t="s"/>
      <c r="AY891" t="n">
        <v>2443290</v>
      </c>
      <c r="AZ891" t="s">
        <v>645</v>
      </c>
      <c r="BA891" t="s"/>
      <c r="BB891" t="n">
        <v>72955</v>
      </c>
      <c r="BC891" t="n">
        <v>44.067648</v>
      </c>
      <c r="BD891" t="n">
        <v>44.067648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644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153</v>
      </c>
      <c r="L892" t="s">
        <v>77</v>
      </c>
      <c r="M892" t="s"/>
      <c r="N892" t="s">
        <v>649</v>
      </c>
      <c r="O892" t="s">
        <v>79</v>
      </c>
      <c r="P892" t="s">
        <v>644</v>
      </c>
      <c r="Q892" t="s"/>
      <c r="R892" t="s">
        <v>80</v>
      </c>
      <c r="S892" t="s">
        <v>590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HYPERLINK("https://hotel-media.eclerx.com/savepage/tk_154685633005921_sr_364.html","info")</f>
        <v/>
      </c>
      <c r="AA892" t="n">
        <v>-2443290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82</v>
      </c>
      <c r="AQ892" t="s">
        <v>89</v>
      </c>
      <c r="AR892" t="s">
        <v>636</v>
      </c>
      <c r="AS892" t="s"/>
      <c r="AT892" t="s">
        <v>91</v>
      </c>
      <c r="AU892" t="s"/>
      <c r="AV892" t="s"/>
      <c r="AW892" t="s"/>
      <c r="AX892" t="s"/>
      <c r="AY892" t="n">
        <v>2443290</v>
      </c>
      <c r="AZ892" t="s">
        <v>645</v>
      </c>
      <c r="BA892" t="s"/>
      <c r="BB892" t="n">
        <v>72955</v>
      </c>
      <c r="BC892" t="n">
        <v>44.067648</v>
      </c>
      <c r="BD892" t="n">
        <v>44.067648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644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163</v>
      </c>
      <c r="L893" t="s">
        <v>77</v>
      </c>
      <c r="M893" t="s"/>
      <c r="N893" t="s">
        <v>78</v>
      </c>
      <c r="O893" t="s">
        <v>79</v>
      </c>
      <c r="P893" t="s">
        <v>644</v>
      </c>
      <c r="Q893" t="s"/>
      <c r="R893" t="s">
        <v>80</v>
      </c>
      <c r="S893" t="s">
        <v>773</v>
      </c>
      <c r="T893" t="s">
        <v>82</v>
      </c>
      <c r="U893" t="s">
        <v>83</v>
      </c>
      <c r="V893" t="s">
        <v>84</v>
      </c>
      <c r="W893" t="s">
        <v>110</v>
      </c>
      <c r="X893" t="s"/>
      <c r="Y893" t="s">
        <v>86</v>
      </c>
      <c r="Z893">
        <f>HYPERLINK("https://hotel-media.eclerx.com/savepage/tk_154685633005921_sr_364.html","info")</f>
        <v/>
      </c>
      <c r="AA893" t="n">
        <v>-2443290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82</v>
      </c>
      <c r="AQ893" t="s">
        <v>89</v>
      </c>
      <c r="AR893" t="s">
        <v>90</v>
      </c>
      <c r="AS893" t="s"/>
      <c r="AT893" t="s">
        <v>91</v>
      </c>
      <c r="AU893" t="s"/>
      <c r="AV893" t="s"/>
      <c r="AW893" t="s"/>
      <c r="AX893" t="s"/>
      <c r="AY893" t="n">
        <v>2443290</v>
      </c>
      <c r="AZ893" t="s">
        <v>645</v>
      </c>
      <c r="BA893" t="s"/>
      <c r="BB893" t="n">
        <v>72955</v>
      </c>
      <c r="BC893" t="n">
        <v>44.067648</v>
      </c>
      <c r="BD893" t="n">
        <v>44.067648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644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177</v>
      </c>
      <c r="L894" t="s">
        <v>77</v>
      </c>
      <c r="M894" t="s"/>
      <c r="N894" t="s">
        <v>78</v>
      </c>
      <c r="O894" t="s">
        <v>79</v>
      </c>
      <c r="P894" t="s">
        <v>644</v>
      </c>
      <c r="Q894" t="s"/>
      <c r="R894" t="s">
        <v>80</v>
      </c>
      <c r="S894" t="s">
        <v>527</v>
      </c>
      <c r="T894" t="s">
        <v>82</v>
      </c>
      <c r="U894" t="s">
        <v>83</v>
      </c>
      <c r="V894" t="s">
        <v>84</v>
      </c>
      <c r="W894" t="s">
        <v>110</v>
      </c>
      <c r="X894" t="s"/>
      <c r="Y894" t="s">
        <v>86</v>
      </c>
      <c r="Z894">
        <f>HYPERLINK("https://hotel-media.eclerx.com/savepage/tk_154685633005921_sr_364.html","info")</f>
        <v/>
      </c>
      <c r="AA894" t="n">
        <v>-2443290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82</v>
      </c>
      <c r="AQ894" t="s">
        <v>89</v>
      </c>
      <c r="AR894" t="s">
        <v>90</v>
      </c>
      <c r="AS894" t="s"/>
      <c r="AT894" t="s">
        <v>91</v>
      </c>
      <c r="AU894" t="s"/>
      <c r="AV894" t="s"/>
      <c r="AW894" t="s"/>
      <c r="AX894" t="s"/>
      <c r="AY894" t="n">
        <v>2443290</v>
      </c>
      <c r="AZ894" t="s">
        <v>645</v>
      </c>
      <c r="BA894" t="s"/>
      <c r="BB894" t="n">
        <v>72955</v>
      </c>
      <c r="BC894" t="n">
        <v>44.067648</v>
      </c>
      <c r="BD894" t="n">
        <v>44.067648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644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182</v>
      </c>
      <c r="L895" t="s">
        <v>77</v>
      </c>
      <c r="M895" t="s"/>
      <c r="N895" t="s">
        <v>649</v>
      </c>
      <c r="O895" t="s">
        <v>79</v>
      </c>
      <c r="P895" t="s">
        <v>644</v>
      </c>
      <c r="Q895" t="s"/>
      <c r="R895" t="s">
        <v>80</v>
      </c>
      <c r="S895" t="s">
        <v>745</v>
      </c>
      <c r="T895" t="s">
        <v>82</v>
      </c>
      <c r="U895" t="s">
        <v>83</v>
      </c>
      <c r="V895" t="s">
        <v>84</v>
      </c>
      <c r="W895" t="s">
        <v>110</v>
      </c>
      <c r="X895" t="s"/>
      <c r="Y895" t="s">
        <v>86</v>
      </c>
      <c r="Z895">
        <f>HYPERLINK("https://hotel-media.eclerx.com/savepage/tk_154685633005921_sr_364.html","info")</f>
        <v/>
      </c>
      <c r="AA895" t="n">
        <v>-2443290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82</v>
      </c>
      <c r="AQ895" t="s">
        <v>89</v>
      </c>
      <c r="AR895" t="s">
        <v>636</v>
      </c>
      <c r="AS895" t="s"/>
      <c r="AT895" t="s">
        <v>91</v>
      </c>
      <c r="AU895" t="s"/>
      <c r="AV895" t="s"/>
      <c r="AW895" t="s"/>
      <c r="AX895" t="s"/>
      <c r="AY895" t="n">
        <v>2443290</v>
      </c>
      <c r="AZ895" t="s">
        <v>645</v>
      </c>
      <c r="BA895" t="s"/>
      <c r="BB895" t="n">
        <v>72955</v>
      </c>
      <c r="BC895" t="n">
        <v>44.067648</v>
      </c>
      <c r="BD895" t="n">
        <v>44.067648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132</v>
      </c>
      <c r="D896" t="n">
        <v>2</v>
      </c>
      <c r="E896" t="s">
        <v>184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130</v>
      </c>
      <c r="L896" t="s">
        <v>77</v>
      </c>
      <c r="M896" t="s"/>
      <c r="N896" t="s">
        <v>185</v>
      </c>
      <c r="O896" t="s">
        <v>79</v>
      </c>
      <c r="P896" t="s">
        <v>184</v>
      </c>
      <c r="Q896" t="s"/>
      <c r="R896" t="s">
        <v>102</v>
      </c>
      <c r="S896" t="s">
        <v>497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HYPERLINK("https://hotel-media.eclerx.com/savepage/tk_15468564453570201_sr_362.html","info")</f>
        <v/>
      </c>
      <c r="AA896" t="n">
        <v>-8219223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123</v>
      </c>
      <c r="AQ896" t="s">
        <v>89</v>
      </c>
      <c r="AR896" t="s">
        <v>140</v>
      </c>
      <c r="AS896" t="s"/>
      <c r="AT896" t="s">
        <v>91</v>
      </c>
      <c r="AU896" t="s"/>
      <c r="AV896" t="s"/>
      <c r="AW896" t="s"/>
      <c r="AX896" t="s"/>
      <c r="AY896" t="n">
        <v>8219223</v>
      </c>
      <c r="AZ896" t="s">
        <v>187</v>
      </c>
      <c r="BA896" t="s"/>
      <c r="BB896" t="n">
        <v>156259</v>
      </c>
      <c r="BC896" t="n">
        <v>43.615929</v>
      </c>
      <c r="BD896" t="n">
        <v>43.615929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153</v>
      </c>
    </row>
    <row r="897" spans="1:70">
      <c r="A897" t="s">
        <v>70</v>
      </c>
      <c r="B897" t="s">
        <v>71</v>
      </c>
      <c r="C897" t="s">
        <v>132</v>
      </c>
      <c r="D897" t="n">
        <v>2</v>
      </c>
      <c r="E897" t="s">
        <v>430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181</v>
      </c>
      <c r="L897" t="s">
        <v>77</v>
      </c>
      <c r="M897" t="s"/>
      <c r="N897" t="s">
        <v>178</v>
      </c>
      <c r="O897" t="s">
        <v>79</v>
      </c>
      <c r="P897" t="s">
        <v>430</v>
      </c>
      <c r="Q897" t="s"/>
      <c r="R897" t="s">
        <v>189</v>
      </c>
      <c r="S897" t="s">
        <v>117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HYPERLINK("https://hotel-media.eclerx.com/savepage/tk_15468563105873137_sr_362.html","info")</f>
        <v/>
      </c>
      <c r="AA897" t="n">
        <v>-2444002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78</v>
      </c>
      <c r="AQ897" t="s">
        <v>89</v>
      </c>
      <c r="AR897" t="s">
        <v>90</v>
      </c>
      <c r="AS897" t="s"/>
      <c r="AT897" t="s">
        <v>91</v>
      </c>
      <c r="AU897" t="s"/>
      <c r="AV897" t="s"/>
      <c r="AW897" t="s"/>
      <c r="AX897" t="s"/>
      <c r="AY897" t="n">
        <v>2444002</v>
      </c>
      <c r="AZ897" t="s">
        <v>432</v>
      </c>
      <c r="BA897" t="s"/>
      <c r="BB897" t="n">
        <v>21065</v>
      </c>
      <c r="BC897" t="n">
        <v>44.052782</v>
      </c>
      <c r="BD897" t="n">
        <v>44.052782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132</v>
      </c>
      <c r="D898" t="n">
        <v>2</v>
      </c>
      <c r="E898" t="s">
        <v>430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195</v>
      </c>
      <c r="L898" t="s">
        <v>77</v>
      </c>
      <c r="M898" t="s"/>
      <c r="N898" t="s">
        <v>348</v>
      </c>
      <c r="O898" t="s">
        <v>79</v>
      </c>
      <c r="P898" t="s">
        <v>430</v>
      </c>
      <c r="Q898" t="s"/>
      <c r="R898" t="s">
        <v>189</v>
      </c>
      <c r="S898" t="s">
        <v>505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HYPERLINK("https://hotel-media.eclerx.com/savepage/tk_15468563105873137_sr_362.html","info")</f>
        <v/>
      </c>
      <c r="AA898" t="n">
        <v>-2444002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78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2444002</v>
      </c>
      <c r="AZ898" t="s">
        <v>432</v>
      </c>
      <c r="BA898" t="s"/>
      <c r="BB898" t="n">
        <v>21065</v>
      </c>
      <c r="BC898" t="n">
        <v>44.052782</v>
      </c>
      <c r="BD898" t="n">
        <v>44.052782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132</v>
      </c>
      <c r="D899" t="n">
        <v>2</v>
      </c>
      <c r="E899" t="s">
        <v>430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199</v>
      </c>
      <c r="L899" t="s">
        <v>77</v>
      </c>
      <c r="M899" t="s"/>
      <c r="N899" t="s">
        <v>388</v>
      </c>
      <c r="O899" t="s">
        <v>79</v>
      </c>
      <c r="P899" t="s">
        <v>430</v>
      </c>
      <c r="Q899" t="s"/>
      <c r="R899" t="s">
        <v>189</v>
      </c>
      <c r="S899" t="s">
        <v>903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HYPERLINK("https://hotel-media.eclerx.com/savepage/tk_15468563105873137_sr_362.html","info")</f>
        <v/>
      </c>
      <c r="AA899" t="n">
        <v>-2444002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78</v>
      </c>
      <c r="AQ899" t="s">
        <v>89</v>
      </c>
      <c r="AR899" t="s">
        <v>90</v>
      </c>
      <c r="AS899" t="s"/>
      <c r="AT899" t="s">
        <v>91</v>
      </c>
      <c r="AU899" t="s"/>
      <c r="AV899" t="s"/>
      <c r="AW899" t="s"/>
      <c r="AX899" t="s"/>
      <c r="AY899" t="n">
        <v>2444002</v>
      </c>
      <c r="AZ899" t="s">
        <v>432</v>
      </c>
      <c r="BA899" t="s"/>
      <c r="BB899" t="n">
        <v>21065</v>
      </c>
      <c r="BC899" t="n">
        <v>44.052782</v>
      </c>
      <c r="BD899" t="n">
        <v>44.052782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132</v>
      </c>
      <c r="D900" t="n">
        <v>2</v>
      </c>
      <c r="E900" t="s">
        <v>430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200</v>
      </c>
      <c r="L900" t="s">
        <v>77</v>
      </c>
      <c r="M900" t="s"/>
      <c r="N900" t="s">
        <v>178</v>
      </c>
      <c r="O900" t="s">
        <v>79</v>
      </c>
      <c r="P900" t="s">
        <v>430</v>
      </c>
      <c r="Q900" t="s"/>
      <c r="R900" t="s">
        <v>189</v>
      </c>
      <c r="S900" t="s">
        <v>751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HYPERLINK("https://hotel-media.eclerx.com/savepage/tk_15468563105873137_sr_362.html","info")</f>
        <v/>
      </c>
      <c r="AA900" t="n">
        <v>-2444002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78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2444002</v>
      </c>
      <c r="AZ900" t="s">
        <v>432</v>
      </c>
      <c r="BA900" t="s"/>
      <c r="BB900" t="n">
        <v>21065</v>
      </c>
      <c r="BC900" t="n">
        <v>44.052782</v>
      </c>
      <c r="BD900" t="n">
        <v>44.052782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132</v>
      </c>
      <c r="D901" t="n">
        <v>2</v>
      </c>
      <c r="E901" t="s">
        <v>430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220</v>
      </c>
      <c r="L901" t="s">
        <v>77</v>
      </c>
      <c r="M901" t="s"/>
      <c r="N901" t="s">
        <v>436</v>
      </c>
      <c r="O901" t="s">
        <v>79</v>
      </c>
      <c r="P901" t="s">
        <v>430</v>
      </c>
      <c r="Q901" t="s"/>
      <c r="R901" t="s">
        <v>189</v>
      </c>
      <c r="S901" t="s">
        <v>912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HYPERLINK("https://hotel-media.eclerx.com/savepage/tk_15468563105873137_sr_362.html","info")</f>
        <v/>
      </c>
      <c r="AA901" t="n">
        <v>-2444002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78</v>
      </c>
      <c r="AQ901" t="s">
        <v>89</v>
      </c>
      <c r="AR901" t="s">
        <v>90</v>
      </c>
      <c r="AS901" t="s"/>
      <c r="AT901" t="s">
        <v>91</v>
      </c>
      <c r="AU901" t="s"/>
      <c r="AV901" t="s"/>
      <c r="AW901" t="s"/>
      <c r="AX901" t="s"/>
      <c r="AY901" t="n">
        <v>2444002</v>
      </c>
      <c r="AZ901" t="s">
        <v>432</v>
      </c>
      <c r="BA901" t="s"/>
      <c r="BB901" t="n">
        <v>21065</v>
      </c>
      <c r="BC901" t="n">
        <v>44.052782</v>
      </c>
      <c r="BD901" t="n">
        <v>44.052782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132</v>
      </c>
      <c r="D902" t="n">
        <v>2</v>
      </c>
      <c r="E902" t="s">
        <v>430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245</v>
      </c>
      <c r="L902" t="s">
        <v>77</v>
      </c>
      <c r="M902" t="s"/>
      <c r="N902" t="s">
        <v>436</v>
      </c>
      <c r="O902" t="s">
        <v>79</v>
      </c>
      <c r="P902" t="s">
        <v>430</v>
      </c>
      <c r="Q902" t="s"/>
      <c r="R902" t="s">
        <v>189</v>
      </c>
      <c r="S902" t="s">
        <v>913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HYPERLINK("https://hotel-media.eclerx.com/savepage/tk_15468563105873137_sr_362.html","info")</f>
        <v/>
      </c>
      <c r="AA902" t="n">
        <v>-2444002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78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2444002</v>
      </c>
      <c r="AZ902" t="s">
        <v>432</v>
      </c>
      <c r="BA902" t="s"/>
      <c r="BB902" t="n">
        <v>21065</v>
      </c>
      <c r="BC902" t="n">
        <v>44.052782</v>
      </c>
      <c r="BD902" t="n">
        <v>44.052782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132</v>
      </c>
      <c r="D903" t="n">
        <v>2</v>
      </c>
      <c r="E903" t="s">
        <v>338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74</v>
      </c>
      <c r="L903" t="s">
        <v>77</v>
      </c>
      <c r="M903" t="s"/>
      <c r="N903" t="s">
        <v>148</v>
      </c>
      <c r="O903" t="s">
        <v>79</v>
      </c>
      <c r="P903" t="s">
        <v>338</v>
      </c>
      <c r="Q903" t="s"/>
      <c r="R903" t="s">
        <v>80</v>
      </c>
      <c r="S903" t="s">
        <v>353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HYPERLINK("https://hotel-media.eclerx.com/savepage/tk_15468562830962903_sr_362.html","info")</f>
        <v/>
      </c>
      <c r="AA903" t="n">
        <v>-3471908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64</v>
      </c>
      <c r="AQ903" t="s">
        <v>89</v>
      </c>
      <c r="AR903" t="s">
        <v>140</v>
      </c>
      <c r="AS903" t="s"/>
      <c r="AT903" t="s">
        <v>91</v>
      </c>
      <c r="AU903" t="s"/>
      <c r="AV903" t="s"/>
      <c r="AW903" t="s"/>
      <c r="AX903" t="s"/>
      <c r="AY903" t="n">
        <v>3471908</v>
      </c>
      <c r="AZ903" t="s">
        <v>339</v>
      </c>
      <c r="BA903" t="s"/>
      <c r="BB903" t="n">
        <v>76550</v>
      </c>
      <c r="BC903" t="n">
        <v>44.497033372302</v>
      </c>
      <c r="BD903" t="n">
        <v>44.497033372302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132</v>
      </c>
      <c r="D904" t="n">
        <v>2</v>
      </c>
      <c r="E904" t="s">
        <v>338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80</v>
      </c>
      <c r="L904" t="s">
        <v>77</v>
      </c>
      <c r="M904" t="s"/>
      <c r="N904" t="s">
        <v>144</v>
      </c>
      <c r="O904" t="s">
        <v>79</v>
      </c>
      <c r="P904" t="s">
        <v>338</v>
      </c>
      <c r="Q904" t="s"/>
      <c r="R904" t="s">
        <v>80</v>
      </c>
      <c r="S904" t="s">
        <v>569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HYPERLINK("https://hotel-media.eclerx.com/savepage/tk_15468562830962903_sr_362.html","info")</f>
        <v/>
      </c>
      <c r="AA904" t="n">
        <v>-3471908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64</v>
      </c>
      <c r="AQ904" t="s">
        <v>89</v>
      </c>
      <c r="AR904" t="s">
        <v>90</v>
      </c>
      <c r="AS904" t="s"/>
      <c r="AT904" t="s">
        <v>91</v>
      </c>
      <c r="AU904" t="s"/>
      <c r="AV904" t="s"/>
      <c r="AW904" t="s"/>
      <c r="AX904" t="s"/>
      <c r="AY904" t="n">
        <v>3471908</v>
      </c>
      <c r="AZ904" t="s">
        <v>339</v>
      </c>
      <c r="BA904" t="s"/>
      <c r="BB904" t="n">
        <v>76550</v>
      </c>
      <c r="BC904" t="n">
        <v>44.497033372302</v>
      </c>
      <c r="BD904" t="n">
        <v>44.497033372302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132</v>
      </c>
      <c r="D905" t="n">
        <v>2</v>
      </c>
      <c r="E905" t="s">
        <v>338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99</v>
      </c>
      <c r="L905" t="s">
        <v>77</v>
      </c>
      <c r="M905" t="s"/>
      <c r="N905" t="s">
        <v>250</v>
      </c>
      <c r="O905" t="s">
        <v>79</v>
      </c>
      <c r="P905" t="s">
        <v>338</v>
      </c>
      <c r="Q905" t="s"/>
      <c r="R905" t="s">
        <v>80</v>
      </c>
      <c r="S905" t="s">
        <v>340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HYPERLINK("https://hotel-media.eclerx.com/savepage/tk_15468562830962903_sr_362.html","info")</f>
        <v/>
      </c>
      <c r="AA905" t="n">
        <v>-3471908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64</v>
      </c>
      <c r="AQ905" t="s">
        <v>89</v>
      </c>
      <c r="AR905" t="s">
        <v>90</v>
      </c>
      <c r="AS905" t="s"/>
      <c r="AT905" t="s">
        <v>91</v>
      </c>
      <c r="AU905" t="s"/>
      <c r="AV905" t="s"/>
      <c r="AW905" t="s"/>
      <c r="AX905" t="s"/>
      <c r="AY905" t="n">
        <v>3471908</v>
      </c>
      <c r="AZ905" t="s">
        <v>339</v>
      </c>
      <c r="BA905" t="s"/>
      <c r="BB905" t="n">
        <v>76550</v>
      </c>
      <c r="BC905" t="n">
        <v>44.497033372302</v>
      </c>
      <c r="BD905" t="n">
        <v>44.497033372302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132</v>
      </c>
      <c r="D906" t="n">
        <v>2</v>
      </c>
      <c r="E906" t="s">
        <v>338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119</v>
      </c>
      <c r="L906" t="s">
        <v>77</v>
      </c>
      <c r="M906" t="s"/>
      <c r="N906" t="s">
        <v>342</v>
      </c>
      <c r="O906" t="s">
        <v>79</v>
      </c>
      <c r="P906" t="s">
        <v>338</v>
      </c>
      <c r="Q906" t="s"/>
      <c r="R906" t="s">
        <v>80</v>
      </c>
      <c r="S906" t="s">
        <v>414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HYPERLINK("https://hotel-media.eclerx.com/savepage/tk_15468562830962903_sr_362.html","info")</f>
        <v/>
      </c>
      <c r="AA906" t="n">
        <v>-3471908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64</v>
      </c>
      <c r="AQ906" t="s">
        <v>89</v>
      </c>
      <c r="AR906" t="s">
        <v>90</v>
      </c>
      <c r="AS906" t="s"/>
      <c r="AT906" t="s">
        <v>91</v>
      </c>
      <c r="AU906" t="s"/>
      <c r="AV906" t="s"/>
      <c r="AW906" t="s"/>
      <c r="AX906" t="s"/>
      <c r="AY906" t="n">
        <v>3471908</v>
      </c>
      <c r="AZ906" t="s">
        <v>339</v>
      </c>
      <c r="BA906" t="s"/>
      <c r="BB906" t="n">
        <v>76550</v>
      </c>
      <c r="BC906" t="n">
        <v>44.497033372302</v>
      </c>
      <c r="BD906" t="n">
        <v>44.497033372302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132</v>
      </c>
      <c r="D907" t="n">
        <v>2</v>
      </c>
      <c r="E907" t="s">
        <v>484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93</v>
      </c>
      <c r="L907" t="s">
        <v>77</v>
      </c>
      <c r="M907" t="s"/>
      <c r="N907" t="s">
        <v>485</v>
      </c>
      <c r="O907" t="s">
        <v>79</v>
      </c>
      <c r="P907" t="s">
        <v>484</v>
      </c>
      <c r="Q907" t="s"/>
      <c r="R907" t="s">
        <v>102</v>
      </c>
      <c r="S907" t="s">
        <v>410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HYPERLINK("https://hotel-media.eclerx.com/savepage/tk_1546856273341057_sr_362.html","info")</f>
        <v/>
      </c>
      <c r="AA907" t="n">
        <v>-2311992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59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n">
        <v>2311992</v>
      </c>
      <c r="AZ907" t="s">
        <v>486</v>
      </c>
      <c r="BA907" t="s"/>
      <c r="BB907" t="n">
        <v>100974</v>
      </c>
      <c r="BC907" t="n">
        <v>44.808292022686</v>
      </c>
      <c r="BD907" t="n">
        <v>44.808292022686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132</v>
      </c>
      <c r="D908" t="n">
        <v>2</v>
      </c>
      <c r="E908" t="s">
        <v>484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97</v>
      </c>
      <c r="L908" t="s">
        <v>77</v>
      </c>
      <c r="M908" t="s"/>
      <c r="N908" t="s">
        <v>148</v>
      </c>
      <c r="O908" t="s">
        <v>79</v>
      </c>
      <c r="P908" t="s">
        <v>484</v>
      </c>
      <c r="Q908" t="s"/>
      <c r="R908" t="s">
        <v>102</v>
      </c>
      <c r="S908" t="s">
        <v>573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HYPERLINK("https://hotel-media.eclerx.com/savepage/tk_1546856273341057_sr_362.html","info")</f>
        <v/>
      </c>
      <c r="AA908" t="n">
        <v>-2311992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59</v>
      </c>
      <c r="AQ908" t="s">
        <v>89</v>
      </c>
      <c r="AR908" t="s">
        <v>140</v>
      </c>
      <c r="AS908" t="s"/>
      <c r="AT908" t="s">
        <v>91</v>
      </c>
      <c r="AU908" t="s"/>
      <c r="AV908" t="s"/>
      <c r="AW908" t="s"/>
      <c r="AX908" t="s"/>
      <c r="AY908" t="n">
        <v>2311992</v>
      </c>
      <c r="AZ908" t="s">
        <v>486</v>
      </c>
      <c r="BA908" t="s"/>
      <c r="BB908" t="n">
        <v>100974</v>
      </c>
      <c r="BC908" t="n">
        <v>44.808292022686</v>
      </c>
      <c r="BD908" t="n">
        <v>44.808292022686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132</v>
      </c>
      <c r="D909" t="n">
        <v>2</v>
      </c>
      <c r="E909" t="s">
        <v>484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98</v>
      </c>
      <c r="L909" t="s">
        <v>77</v>
      </c>
      <c r="M909" t="s"/>
      <c r="N909" t="s">
        <v>250</v>
      </c>
      <c r="O909" t="s">
        <v>79</v>
      </c>
      <c r="P909" t="s">
        <v>484</v>
      </c>
      <c r="Q909" t="s"/>
      <c r="R909" t="s">
        <v>102</v>
      </c>
      <c r="S909" t="s">
        <v>260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HYPERLINK("https://hotel-media.eclerx.com/savepage/tk_1546856273341057_sr_362.html","info")</f>
        <v/>
      </c>
      <c r="AA909" t="n">
        <v>-2311992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59</v>
      </c>
      <c r="AQ909" t="s">
        <v>89</v>
      </c>
      <c r="AR909" t="s">
        <v>90</v>
      </c>
      <c r="AS909" t="s"/>
      <c r="AT909" t="s">
        <v>91</v>
      </c>
      <c r="AU909" t="s"/>
      <c r="AV909" t="s"/>
      <c r="AW909" t="s"/>
      <c r="AX909" t="s"/>
      <c r="AY909" t="n">
        <v>2311992</v>
      </c>
      <c r="AZ909" t="s">
        <v>486</v>
      </c>
      <c r="BA909" t="s"/>
      <c r="BB909" t="n">
        <v>100974</v>
      </c>
      <c r="BC909" t="n">
        <v>44.808292022686</v>
      </c>
      <c r="BD909" t="n">
        <v>44.808292022686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132</v>
      </c>
      <c r="D910" t="n">
        <v>2</v>
      </c>
      <c r="E910" t="s">
        <v>484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101</v>
      </c>
      <c r="L910" t="s">
        <v>77</v>
      </c>
      <c r="M910" t="s"/>
      <c r="N910" t="s">
        <v>487</v>
      </c>
      <c r="O910" t="s">
        <v>79</v>
      </c>
      <c r="P910" t="s">
        <v>484</v>
      </c>
      <c r="Q910" t="s"/>
      <c r="R910" t="s">
        <v>102</v>
      </c>
      <c r="S910" t="s">
        <v>403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HYPERLINK("https://hotel-media.eclerx.com/savepage/tk_1546856273341057_sr_362.html","info")</f>
        <v/>
      </c>
      <c r="AA910" t="n">
        <v>-2311992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59</v>
      </c>
      <c r="AQ910" t="s">
        <v>89</v>
      </c>
      <c r="AR910" t="s">
        <v>90</v>
      </c>
      <c r="AS910" t="s"/>
      <c r="AT910" t="s">
        <v>91</v>
      </c>
      <c r="AU910" t="s"/>
      <c r="AV910" t="s"/>
      <c r="AW910" t="s"/>
      <c r="AX910" t="s"/>
      <c r="AY910" t="n">
        <v>2311992</v>
      </c>
      <c r="AZ910" t="s">
        <v>486</v>
      </c>
      <c r="BA910" t="s"/>
      <c r="BB910" t="n">
        <v>100974</v>
      </c>
      <c r="BC910" t="n">
        <v>44.808292022686</v>
      </c>
      <c r="BD910" t="n">
        <v>44.808292022686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132</v>
      </c>
      <c r="D911" t="n">
        <v>2</v>
      </c>
      <c r="E911" t="s">
        <v>484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116</v>
      </c>
      <c r="L911" t="s">
        <v>77</v>
      </c>
      <c r="M911" t="s"/>
      <c r="N911" t="s">
        <v>489</v>
      </c>
      <c r="O911" t="s">
        <v>79</v>
      </c>
      <c r="P911" t="s">
        <v>484</v>
      </c>
      <c r="Q911" t="s"/>
      <c r="R911" t="s">
        <v>102</v>
      </c>
      <c r="S911" t="s">
        <v>261</v>
      </c>
      <c r="T911" t="s">
        <v>82</v>
      </c>
      <c r="U911" t="s">
        <v>83</v>
      </c>
      <c r="V911" t="s">
        <v>84</v>
      </c>
      <c r="W911" t="s">
        <v>146</v>
      </c>
      <c r="X911" t="s"/>
      <c r="Y911" t="s">
        <v>86</v>
      </c>
      <c r="Z911">
        <f>HYPERLINK("https://hotel-media.eclerx.com/savepage/tk_1546856273341057_sr_362.html","info")</f>
        <v/>
      </c>
      <c r="AA911" t="n">
        <v>-2311992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59</v>
      </c>
      <c r="AQ911" t="s">
        <v>89</v>
      </c>
      <c r="AR911" t="s">
        <v>104</v>
      </c>
      <c r="AS911" t="s"/>
      <c r="AT911" t="s">
        <v>91</v>
      </c>
      <c r="AU911" t="s"/>
      <c r="AV911" t="s"/>
      <c r="AW911" t="s"/>
      <c r="AX911" t="s"/>
      <c r="AY911" t="n">
        <v>2311992</v>
      </c>
      <c r="AZ911" t="s">
        <v>486</v>
      </c>
      <c r="BA911" t="s"/>
      <c r="BB911" t="n">
        <v>100974</v>
      </c>
      <c r="BC911" t="n">
        <v>44.808292022686</v>
      </c>
      <c r="BD911" t="n">
        <v>44.808292022686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132</v>
      </c>
      <c r="D912" t="n">
        <v>2</v>
      </c>
      <c r="E912" t="s">
        <v>484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122</v>
      </c>
      <c r="L912" t="s">
        <v>77</v>
      </c>
      <c r="M912" t="s"/>
      <c r="N912" t="s">
        <v>492</v>
      </c>
      <c r="O912" t="s">
        <v>79</v>
      </c>
      <c r="P912" t="s">
        <v>484</v>
      </c>
      <c r="Q912" t="s"/>
      <c r="R912" t="s">
        <v>102</v>
      </c>
      <c r="S912" t="s">
        <v>444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HYPERLINK("https://hotel-media.eclerx.com/savepage/tk_1546856273341057_sr_362.html","info")</f>
        <v/>
      </c>
      <c r="AA912" t="n">
        <v>-2311992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59</v>
      </c>
      <c r="AQ912" t="s">
        <v>89</v>
      </c>
      <c r="AR912" t="s">
        <v>90</v>
      </c>
      <c r="AS912" t="s"/>
      <c r="AT912" t="s">
        <v>91</v>
      </c>
      <c r="AU912" t="s"/>
      <c r="AV912" t="s"/>
      <c r="AW912" t="s"/>
      <c r="AX912" t="s"/>
      <c r="AY912" t="n">
        <v>2311992</v>
      </c>
      <c r="AZ912" t="s">
        <v>486</v>
      </c>
      <c r="BA912" t="s"/>
      <c r="BB912" t="n">
        <v>100974</v>
      </c>
      <c r="BC912" t="n">
        <v>44.808292022686</v>
      </c>
      <c r="BD912" t="n">
        <v>44.808292022686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132</v>
      </c>
      <c r="D913" t="n">
        <v>2</v>
      </c>
      <c r="E913" t="s">
        <v>484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130</v>
      </c>
      <c r="L913" t="s">
        <v>77</v>
      </c>
      <c r="M913" t="s"/>
      <c r="N913" t="s">
        <v>490</v>
      </c>
      <c r="O913" t="s">
        <v>79</v>
      </c>
      <c r="P913" t="s">
        <v>484</v>
      </c>
      <c r="Q913" t="s"/>
      <c r="R913" t="s">
        <v>102</v>
      </c>
      <c r="S913" t="s">
        <v>497</v>
      </c>
      <c r="T913" t="s">
        <v>82</v>
      </c>
      <c r="U913" t="s">
        <v>83</v>
      </c>
      <c r="V913" t="s">
        <v>84</v>
      </c>
      <c r="W913" t="s">
        <v>146</v>
      </c>
      <c r="X913" t="s"/>
      <c r="Y913" t="s">
        <v>86</v>
      </c>
      <c r="Z913">
        <f>HYPERLINK("https://hotel-media.eclerx.com/savepage/tk_1546856273341057_sr_362.html","info")</f>
        <v/>
      </c>
      <c r="AA913" t="n">
        <v>-2311992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59</v>
      </c>
      <c r="AQ913" t="s">
        <v>89</v>
      </c>
      <c r="AR913" t="s">
        <v>104</v>
      </c>
      <c r="AS913" t="s"/>
      <c r="AT913" t="s">
        <v>91</v>
      </c>
      <c r="AU913" t="s"/>
      <c r="AV913" t="s"/>
      <c r="AW913" t="s"/>
      <c r="AX913" t="s"/>
      <c r="AY913" t="n">
        <v>2311992</v>
      </c>
      <c r="AZ913" t="s">
        <v>486</v>
      </c>
      <c r="BA913" t="s"/>
      <c r="BB913" t="n">
        <v>100974</v>
      </c>
      <c r="BC913" t="n">
        <v>44.808292022686</v>
      </c>
      <c r="BD913" t="n">
        <v>44.808292022686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132</v>
      </c>
      <c r="D914" t="n">
        <v>2</v>
      </c>
      <c r="E914" t="s">
        <v>484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133</v>
      </c>
      <c r="L914" t="s">
        <v>77</v>
      </c>
      <c r="M914" t="s"/>
      <c r="N914" t="s">
        <v>489</v>
      </c>
      <c r="O914" t="s">
        <v>79</v>
      </c>
      <c r="P914" t="s">
        <v>484</v>
      </c>
      <c r="Q914" t="s"/>
      <c r="R914" t="s">
        <v>102</v>
      </c>
      <c r="S914" t="s">
        <v>186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HYPERLINK("https://hotel-media.eclerx.com/savepage/tk_1546856273341057_sr_362.html","info")</f>
        <v/>
      </c>
      <c r="AA914" t="n">
        <v>-2311992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59</v>
      </c>
      <c r="AQ914" t="s">
        <v>89</v>
      </c>
      <c r="AR914" t="s">
        <v>104</v>
      </c>
      <c r="AS914" t="s"/>
      <c r="AT914" t="s">
        <v>91</v>
      </c>
      <c r="AU914" t="s"/>
      <c r="AV914" t="s"/>
      <c r="AW914" t="s"/>
      <c r="AX914" t="s"/>
      <c r="AY914" t="n">
        <v>2311992</v>
      </c>
      <c r="AZ914" t="s">
        <v>486</v>
      </c>
      <c r="BA914" t="s"/>
      <c r="BB914" t="n">
        <v>100974</v>
      </c>
      <c r="BC914" t="n">
        <v>44.808292022686</v>
      </c>
      <c r="BD914" t="n">
        <v>44.808292022686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132</v>
      </c>
      <c r="D915" t="n">
        <v>2</v>
      </c>
      <c r="E915" t="s">
        <v>484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135</v>
      </c>
      <c r="L915" t="s">
        <v>77</v>
      </c>
      <c r="M915" t="s"/>
      <c r="N915" t="s">
        <v>148</v>
      </c>
      <c r="O915" t="s">
        <v>79</v>
      </c>
      <c r="P915" t="s">
        <v>484</v>
      </c>
      <c r="Q915" t="s"/>
      <c r="R915" t="s">
        <v>102</v>
      </c>
      <c r="S915" t="s">
        <v>546</v>
      </c>
      <c r="T915" t="s">
        <v>82</v>
      </c>
      <c r="U915" t="s">
        <v>83</v>
      </c>
      <c r="V915" t="s">
        <v>84</v>
      </c>
      <c r="W915" t="s">
        <v>146</v>
      </c>
      <c r="X915" t="s"/>
      <c r="Y915" t="s">
        <v>86</v>
      </c>
      <c r="Z915">
        <f>HYPERLINK("https://hotel-media.eclerx.com/savepage/tk_1546856273341057_sr_362.html","info")</f>
        <v/>
      </c>
      <c r="AA915" t="n">
        <v>-2311992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59</v>
      </c>
      <c r="AQ915" t="s">
        <v>89</v>
      </c>
      <c r="AR915" t="s">
        <v>140</v>
      </c>
      <c r="AS915" t="s"/>
      <c r="AT915" t="s">
        <v>91</v>
      </c>
      <c r="AU915" t="s"/>
      <c r="AV915" t="s"/>
      <c r="AW915" t="s"/>
      <c r="AX915" t="s"/>
      <c r="AY915" t="n">
        <v>2311992</v>
      </c>
      <c r="AZ915" t="s">
        <v>486</v>
      </c>
      <c r="BA915" t="s"/>
      <c r="BB915" t="n">
        <v>100974</v>
      </c>
      <c r="BC915" t="n">
        <v>44.808292022686</v>
      </c>
      <c r="BD915" t="n">
        <v>44.808292022686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132</v>
      </c>
      <c r="D916" t="n">
        <v>2</v>
      </c>
      <c r="E916" t="s">
        <v>484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145</v>
      </c>
      <c r="L916" t="s">
        <v>77</v>
      </c>
      <c r="M916" t="s"/>
      <c r="N916" t="s">
        <v>494</v>
      </c>
      <c r="O916" t="s">
        <v>79</v>
      </c>
      <c r="P916" t="s">
        <v>484</v>
      </c>
      <c r="Q916" t="s"/>
      <c r="R916" t="s">
        <v>102</v>
      </c>
      <c r="S916" t="s">
        <v>522</v>
      </c>
      <c r="T916" t="s">
        <v>82</v>
      </c>
      <c r="U916" t="s">
        <v>83</v>
      </c>
      <c r="V916" t="s">
        <v>84</v>
      </c>
      <c r="W916" t="s">
        <v>146</v>
      </c>
      <c r="X916" t="s"/>
      <c r="Y916" t="s">
        <v>86</v>
      </c>
      <c r="Z916">
        <f>HYPERLINK("https://hotel-media.eclerx.com/savepage/tk_1546856273341057_sr_362.html","info")</f>
        <v/>
      </c>
      <c r="AA916" t="n">
        <v>-2311992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59</v>
      </c>
      <c r="AQ916" t="s">
        <v>89</v>
      </c>
      <c r="AR916" t="s">
        <v>104</v>
      </c>
      <c r="AS916" t="s"/>
      <c r="AT916" t="s">
        <v>91</v>
      </c>
      <c r="AU916" t="s"/>
      <c r="AV916" t="s"/>
      <c r="AW916" t="s"/>
      <c r="AX916" t="s"/>
      <c r="AY916" t="n">
        <v>2311992</v>
      </c>
      <c r="AZ916" t="s">
        <v>486</v>
      </c>
      <c r="BA916" t="s"/>
      <c r="BB916" t="n">
        <v>100974</v>
      </c>
      <c r="BC916" t="n">
        <v>44.808292022686</v>
      </c>
      <c r="BD916" t="n">
        <v>44.808292022686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132</v>
      </c>
      <c r="D917" t="n">
        <v>2</v>
      </c>
      <c r="E917" t="s">
        <v>484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148</v>
      </c>
      <c r="L917" t="s">
        <v>77</v>
      </c>
      <c r="M917" t="s"/>
      <c r="N917" t="s">
        <v>490</v>
      </c>
      <c r="O917" t="s">
        <v>79</v>
      </c>
      <c r="P917" t="s">
        <v>484</v>
      </c>
      <c r="Q917" t="s"/>
      <c r="R917" t="s">
        <v>102</v>
      </c>
      <c r="S917" t="s">
        <v>302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HYPERLINK("https://hotel-media.eclerx.com/savepage/tk_1546856273341057_sr_362.html","info")</f>
        <v/>
      </c>
      <c r="AA917" t="n">
        <v>-2311992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59</v>
      </c>
      <c r="AQ917" t="s">
        <v>89</v>
      </c>
      <c r="AR917" t="s">
        <v>104</v>
      </c>
      <c r="AS917" t="s"/>
      <c r="AT917" t="s">
        <v>91</v>
      </c>
      <c r="AU917" t="s"/>
      <c r="AV917" t="s"/>
      <c r="AW917" t="s"/>
      <c r="AX917" t="s"/>
      <c r="AY917" t="n">
        <v>2311992</v>
      </c>
      <c r="AZ917" t="s">
        <v>486</v>
      </c>
      <c r="BA917" t="s"/>
      <c r="BB917" t="n">
        <v>100974</v>
      </c>
      <c r="BC917" t="n">
        <v>44.808292022686</v>
      </c>
      <c r="BD917" t="n">
        <v>44.808292022686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132</v>
      </c>
      <c r="D918" t="n">
        <v>2</v>
      </c>
      <c r="E918" t="s">
        <v>484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150</v>
      </c>
      <c r="L918" t="s">
        <v>77</v>
      </c>
      <c r="M918" t="s"/>
      <c r="N918" t="s">
        <v>496</v>
      </c>
      <c r="O918" t="s">
        <v>79</v>
      </c>
      <c r="P918" t="s">
        <v>484</v>
      </c>
      <c r="Q918" t="s"/>
      <c r="R918" t="s">
        <v>102</v>
      </c>
      <c r="S918" t="s">
        <v>326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HYPERLINK("https://hotel-media.eclerx.com/savepage/tk_1546856273341057_sr_362.html","info")</f>
        <v/>
      </c>
      <c r="AA918" t="n">
        <v>-2311992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59</v>
      </c>
      <c r="AQ918" t="s">
        <v>89</v>
      </c>
      <c r="AR918" t="s">
        <v>90</v>
      </c>
      <c r="AS918" t="s"/>
      <c r="AT918" t="s">
        <v>91</v>
      </c>
      <c r="AU918" t="s"/>
      <c r="AV918" t="s"/>
      <c r="AW918" t="s"/>
      <c r="AX918" t="s"/>
      <c r="AY918" t="n">
        <v>2311992</v>
      </c>
      <c r="AZ918" t="s">
        <v>486</v>
      </c>
      <c r="BA918" t="s"/>
      <c r="BB918" t="n">
        <v>100974</v>
      </c>
      <c r="BC918" t="n">
        <v>44.808292022686</v>
      </c>
      <c r="BD918" t="n">
        <v>44.808292022686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132</v>
      </c>
      <c r="D919" t="n">
        <v>2</v>
      </c>
      <c r="E919" t="s">
        <v>484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150</v>
      </c>
      <c r="L919" t="s">
        <v>77</v>
      </c>
      <c r="M919" t="s"/>
      <c r="N919" t="s">
        <v>498</v>
      </c>
      <c r="O919" t="s">
        <v>79</v>
      </c>
      <c r="P919" t="s">
        <v>484</v>
      </c>
      <c r="Q919" t="s"/>
      <c r="R919" t="s">
        <v>102</v>
      </c>
      <c r="S919" t="s">
        <v>326</v>
      </c>
      <c r="T919" t="s">
        <v>82</v>
      </c>
      <c r="U919" t="s">
        <v>83</v>
      </c>
      <c r="V919" t="s">
        <v>84</v>
      </c>
      <c r="W919" t="s">
        <v>146</v>
      </c>
      <c r="X919" t="s"/>
      <c r="Y919" t="s">
        <v>86</v>
      </c>
      <c r="Z919">
        <f>HYPERLINK("https://hotel-media.eclerx.com/savepage/tk_1546856273341057_sr_362.html","info")</f>
        <v/>
      </c>
      <c r="AA919" t="n">
        <v>-2311992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59</v>
      </c>
      <c r="AQ919" t="s">
        <v>89</v>
      </c>
      <c r="AR919" t="s">
        <v>104</v>
      </c>
      <c r="AS919" t="s"/>
      <c r="AT919" t="s">
        <v>91</v>
      </c>
      <c r="AU919" t="s"/>
      <c r="AV919" t="s"/>
      <c r="AW919" t="s"/>
      <c r="AX919" t="s"/>
      <c r="AY919" t="n">
        <v>2311992</v>
      </c>
      <c r="AZ919" t="s">
        <v>486</v>
      </c>
      <c r="BA919" t="s"/>
      <c r="BB919" t="n">
        <v>100974</v>
      </c>
      <c r="BC919" t="n">
        <v>44.808292022686</v>
      </c>
      <c r="BD919" t="n">
        <v>44.808292022686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132</v>
      </c>
      <c r="D920" t="n">
        <v>2</v>
      </c>
      <c r="E920" t="s">
        <v>484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152</v>
      </c>
      <c r="L920" t="s">
        <v>77</v>
      </c>
      <c r="M920" t="s"/>
      <c r="N920" t="s">
        <v>233</v>
      </c>
      <c r="O920" t="s">
        <v>79</v>
      </c>
      <c r="P920" t="s">
        <v>484</v>
      </c>
      <c r="Q920" t="s"/>
      <c r="R920" t="s">
        <v>102</v>
      </c>
      <c r="S920" t="s">
        <v>229</v>
      </c>
      <c r="T920" t="s">
        <v>82</v>
      </c>
      <c r="U920" t="s">
        <v>83</v>
      </c>
      <c r="V920" t="s">
        <v>84</v>
      </c>
      <c r="W920" t="s">
        <v>146</v>
      </c>
      <c r="X920" t="s"/>
      <c r="Y920" t="s">
        <v>86</v>
      </c>
      <c r="Z920">
        <f>HYPERLINK("https://hotel-media.eclerx.com/savepage/tk_1546856273341057_sr_362.html","info")</f>
        <v/>
      </c>
      <c r="AA920" t="n">
        <v>-2311992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59</v>
      </c>
      <c r="AQ920" t="s">
        <v>89</v>
      </c>
      <c r="AR920" t="s">
        <v>140</v>
      </c>
      <c r="AS920" t="s"/>
      <c r="AT920" t="s">
        <v>91</v>
      </c>
      <c r="AU920" t="s"/>
      <c r="AV920" t="s"/>
      <c r="AW920" t="s"/>
      <c r="AX920" t="s"/>
      <c r="AY920" t="n">
        <v>2311992</v>
      </c>
      <c r="AZ920" t="s">
        <v>486</v>
      </c>
      <c r="BA920" t="s"/>
      <c r="BB920" t="n">
        <v>100974</v>
      </c>
      <c r="BC920" t="n">
        <v>44.808292022686</v>
      </c>
      <c r="BD920" t="n">
        <v>44.808292022686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132</v>
      </c>
      <c r="D921" t="n">
        <v>2</v>
      </c>
      <c r="E921" t="s">
        <v>484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156</v>
      </c>
      <c r="L921" t="s">
        <v>77</v>
      </c>
      <c r="M921" t="s"/>
      <c r="N921" t="s">
        <v>485</v>
      </c>
      <c r="O921" t="s">
        <v>79</v>
      </c>
      <c r="P921" t="s">
        <v>484</v>
      </c>
      <c r="Q921" t="s"/>
      <c r="R921" t="s">
        <v>102</v>
      </c>
      <c r="S921" t="s">
        <v>113</v>
      </c>
      <c r="T921" t="s">
        <v>82</v>
      </c>
      <c r="U921" t="s">
        <v>83</v>
      </c>
      <c r="V921" t="s">
        <v>84</v>
      </c>
      <c r="W921" t="s">
        <v>110</v>
      </c>
      <c r="X921" t="s"/>
      <c r="Y921" t="s">
        <v>86</v>
      </c>
      <c r="Z921">
        <f>HYPERLINK("https://hotel-media.eclerx.com/savepage/tk_1546856273341057_sr_362.html","info")</f>
        <v/>
      </c>
      <c r="AA921" t="n">
        <v>-2311992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59</v>
      </c>
      <c r="AQ921" t="s">
        <v>89</v>
      </c>
      <c r="AR921" t="s">
        <v>90</v>
      </c>
      <c r="AS921" t="s"/>
      <c r="AT921" t="s">
        <v>91</v>
      </c>
      <c r="AU921" t="s"/>
      <c r="AV921" t="s"/>
      <c r="AW921" t="s"/>
      <c r="AX921" t="s"/>
      <c r="AY921" t="n">
        <v>2311992</v>
      </c>
      <c r="AZ921" t="s">
        <v>486</v>
      </c>
      <c r="BA921" t="s"/>
      <c r="BB921" t="n">
        <v>100974</v>
      </c>
      <c r="BC921" t="n">
        <v>44.808292022686</v>
      </c>
      <c r="BD921" t="n">
        <v>44.808292022686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132</v>
      </c>
      <c r="D922" t="n">
        <v>2</v>
      </c>
      <c r="E922" t="s">
        <v>484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162</v>
      </c>
      <c r="L922" t="s">
        <v>77</v>
      </c>
      <c r="M922" t="s"/>
      <c r="N922" t="s">
        <v>494</v>
      </c>
      <c r="O922" t="s">
        <v>79</v>
      </c>
      <c r="P922" t="s">
        <v>484</v>
      </c>
      <c r="Q922" t="s"/>
      <c r="R922" t="s">
        <v>102</v>
      </c>
      <c r="S922" t="s">
        <v>209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HYPERLINK("https://hotel-media.eclerx.com/savepage/tk_1546856273341057_sr_362.html","info")</f>
        <v/>
      </c>
      <c r="AA922" t="n">
        <v>-2311992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59</v>
      </c>
      <c r="AQ922" t="s">
        <v>89</v>
      </c>
      <c r="AR922" t="s">
        <v>104</v>
      </c>
      <c r="AS922" t="s"/>
      <c r="AT922" t="s">
        <v>91</v>
      </c>
      <c r="AU922" t="s"/>
      <c r="AV922" t="s"/>
      <c r="AW922" t="s"/>
      <c r="AX922" t="s"/>
      <c r="AY922" t="n">
        <v>2311992</v>
      </c>
      <c r="AZ922" t="s">
        <v>486</v>
      </c>
      <c r="BA922" t="s"/>
      <c r="BB922" t="n">
        <v>100974</v>
      </c>
      <c r="BC922" t="n">
        <v>44.808292022686</v>
      </c>
      <c r="BD922" t="n">
        <v>44.808292022686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132</v>
      </c>
      <c r="D923" t="n">
        <v>2</v>
      </c>
      <c r="E923" t="s">
        <v>484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173</v>
      </c>
      <c r="L923" t="s">
        <v>77</v>
      </c>
      <c r="M923" t="s"/>
      <c r="N923" t="s">
        <v>233</v>
      </c>
      <c r="O923" t="s">
        <v>79</v>
      </c>
      <c r="P923" t="s">
        <v>484</v>
      </c>
      <c r="Q923" t="s"/>
      <c r="R923" t="s">
        <v>102</v>
      </c>
      <c r="S923" t="s">
        <v>914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HYPERLINK("https://hotel-media.eclerx.com/savepage/tk_1546856273341057_sr_362.html","info")</f>
        <v/>
      </c>
      <c r="AA923" t="n">
        <v>-2311992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59</v>
      </c>
      <c r="AQ923" t="s">
        <v>89</v>
      </c>
      <c r="AR923" t="s">
        <v>140</v>
      </c>
      <c r="AS923" t="s"/>
      <c r="AT923" t="s">
        <v>91</v>
      </c>
      <c r="AU923" t="s"/>
      <c r="AV923" t="s"/>
      <c r="AW923" t="s"/>
      <c r="AX923" t="s"/>
      <c r="AY923" t="n">
        <v>2311992</v>
      </c>
      <c r="AZ923" t="s">
        <v>486</v>
      </c>
      <c r="BA923" t="s"/>
      <c r="BB923" t="n">
        <v>100974</v>
      </c>
      <c r="BC923" t="n">
        <v>44.808292022686</v>
      </c>
      <c r="BD923" t="n">
        <v>44.808292022686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132</v>
      </c>
      <c r="D924" t="n">
        <v>2</v>
      </c>
      <c r="E924" t="s">
        <v>484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176</v>
      </c>
      <c r="L924" t="s">
        <v>77</v>
      </c>
      <c r="M924" t="s"/>
      <c r="N924" t="s">
        <v>498</v>
      </c>
      <c r="O924" t="s">
        <v>79</v>
      </c>
      <c r="P924" t="s">
        <v>484</v>
      </c>
      <c r="Q924" t="s"/>
      <c r="R924" t="s">
        <v>102</v>
      </c>
      <c r="S924" t="s">
        <v>564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HYPERLINK("https://hotel-media.eclerx.com/savepage/tk_1546856273341057_sr_362.html","info")</f>
        <v/>
      </c>
      <c r="AA924" t="n">
        <v>-2311992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59</v>
      </c>
      <c r="AQ924" t="s">
        <v>89</v>
      </c>
      <c r="AR924" t="s">
        <v>104</v>
      </c>
      <c r="AS924" t="s"/>
      <c r="AT924" t="s">
        <v>91</v>
      </c>
      <c r="AU924" t="s"/>
      <c r="AV924" t="s"/>
      <c r="AW924" t="s"/>
      <c r="AX924" t="s"/>
      <c r="AY924" t="n">
        <v>2311992</v>
      </c>
      <c r="AZ924" t="s">
        <v>486</v>
      </c>
      <c r="BA924" t="s"/>
      <c r="BB924" t="n">
        <v>100974</v>
      </c>
      <c r="BC924" t="n">
        <v>44.808292022686</v>
      </c>
      <c r="BD924" t="n">
        <v>44.808292022686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132</v>
      </c>
      <c r="D925" t="n">
        <v>2</v>
      </c>
      <c r="E925" t="s">
        <v>484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178</v>
      </c>
      <c r="L925" t="s">
        <v>77</v>
      </c>
      <c r="M925" t="s"/>
      <c r="N925" t="s">
        <v>499</v>
      </c>
      <c r="O925" t="s">
        <v>79</v>
      </c>
      <c r="P925" t="s">
        <v>484</v>
      </c>
      <c r="Q925" t="s"/>
      <c r="R925" t="s">
        <v>102</v>
      </c>
      <c r="S925" t="s">
        <v>471</v>
      </c>
      <c r="T925" t="s">
        <v>82</v>
      </c>
      <c r="U925" t="s">
        <v>83</v>
      </c>
      <c r="V925" t="s">
        <v>84</v>
      </c>
      <c r="W925" t="s">
        <v>146</v>
      </c>
      <c r="X925" t="s"/>
      <c r="Y925" t="s">
        <v>86</v>
      </c>
      <c r="Z925">
        <f>HYPERLINK("https://hotel-media.eclerx.com/savepage/tk_1546856273341057_sr_362.html","info")</f>
        <v/>
      </c>
      <c r="AA925" t="n">
        <v>-2311992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59</v>
      </c>
      <c r="AQ925" t="s">
        <v>89</v>
      </c>
      <c r="AR925" t="s">
        <v>104</v>
      </c>
      <c r="AS925" t="s"/>
      <c r="AT925" t="s">
        <v>91</v>
      </c>
      <c r="AU925" t="s"/>
      <c r="AV925" t="s"/>
      <c r="AW925" t="s"/>
      <c r="AX925" t="s"/>
      <c r="AY925" t="n">
        <v>2311992</v>
      </c>
      <c r="AZ925" t="s">
        <v>486</v>
      </c>
      <c r="BA925" t="s"/>
      <c r="BB925" t="n">
        <v>100974</v>
      </c>
      <c r="BC925" t="n">
        <v>44.808292022686</v>
      </c>
      <c r="BD925" t="n">
        <v>44.808292022686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132</v>
      </c>
      <c r="D926" t="n">
        <v>2</v>
      </c>
      <c r="E926" t="s">
        <v>484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183</v>
      </c>
      <c r="L926" t="s">
        <v>77</v>
      </c>
      <c r="M926" t="s"/>
      <c r="N926" t="s">
        <v>500</v>
      </c>
      <c r="O926" t="s">
        <v>79</v>
      </c>
      <c r="P926" t="s">
        <v>484</v>
      </c>
      <c r="Q926" t="s"/>
      <c r="R926" t="s">
        <v>102</v>
      </c>
      <c r="S926" t="s">
        <v>503</v>
      </c>
      <c r="T926" t="s">
        <v>82</v>
      </c>
      <c r="U926" t="s">
        <v>83</v>
      </c>
      <c r="V926" t="s">
        <v>84</v>
      </c>
      <c r="W926" t="s">
        <v>146</v>
      </c>
      <c r="X926" t="s"/>
      <c r="Y926" t="s">
        <v>86</v>
      </c>
      <c r="Z926">
        <f>HYPERLINK("https://hotel-media.eclerx.com/savepage/tk_1546856273341057_sr_362.html","info")</f>
        <v/>
      </c>
      <c r="AA926" t="n">
        <v>-2311992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59</v>
      </c>
      <c r="AQ926" t="s">
        <v>89</v>
      </c>
      <c r="AR926" t="s">
        <v>104</v>
      </c>
      <c r="AS926" t="s"/>
      <c r="AT926" t="s">
        <v>91</v>
      </c>
      <c r="AU926" t="s"/>
      <c r="AV926" t="s"/>
      <c r="AW926" t="s"/>
      <c r="AX926" t="s"/>
      <c r="AY926" t="n">
        <v>2311992</v>
      </c>
      <c r="AZ926" t="s">
        <v>486</v>
      </c>
      <c r="BA926" t="s"/>
      <c r="BB926" t="n">
        <v>100974</v>
      </c>
      <c r="BC926" t="n">
        <v>44.808292022686</v>
      </c>
      <c r="BD926" t="n">
        <v>44.808292022686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132</v>
      </c>
      <c r="D927" t="n">
        <v>2</v>
      </c>
      <c r="E927" t="s">
        <v>484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186</v>
      </c>
      <c r="L927" t="s">
        <v>77</v>
      </c>
      <c r="M927" t="s"/>
      <c r="N927" t="s">
        <v>492</v>
      </c>
      <c r="O927" t="s">
        <v>79</v>
      </c>
      <c r="P927" t="s">
        <v>484</v>
      </c>
      <c r="Q927" t="s"/>
      <c r="R927" t="s">
        <v>102</v>
      </c>
      <c r="S927" t="s">
        <v>437</v>
      </c>
      <c r="T927" t="s">
        <v>82</v>
      </c>
      <c r="U927" t="s">
        <v>83</v>
      </c>
      <c r="V927" t="s">
        <v>84</v>
      </c>
      <c r="W927" t="s">
        <v>110</v>
      </c>
      <c r="X927" t="s"/>
      <c r="Y927" t="s">
        <v>86</v>
      </c>
      <c r="Z927">
        <f>HYPERLINK("https://hotel-media.eclerx.com/savepage/tk_1546856273341057_sr_362.html","info")</f>
        <v/>
      </c>
      <c r="AA927" t="n">
        <v>-2311992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59</v>
      </c>
      <c r="AQ927" t="s">
        <v>89</v>
      </c>
      <c r="AR927" t="s">
        <v>90</v>
      </c>
      <c r="AS927" t="s"/>
      <c r="AT927" t="s">
        <v>91</v>
      </c>
      <c r="AU927" t="s"/>
      <c r="AV927" t="s"/>
      <c r="AW927" t="s"/>
      <c r="AX927" t="s"/>
      <c r="AY927" t="n">
        <v>2311992</v>
      </c>
      <c r="AZ927" t="s">
        <v>486</v>
      </c>
      <c r="BA927" t="s"/>
      <c r="BB927" t="n">
        <v>100974</v>
      </c>
      <c r="BC927" t="n">
        <v>44.808292022686</v>
      </c>
      <c r="BD927" t="n">
        <v>44.808292022686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132</v>
      </c>
      <c r="D928" t="n">
        <v>2</v>
      </c>
      <c r="E928" t="s">
        <v>484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196</v>
      </c>
      <c r="L928" t="s">
        <v>77</v>
      </c>
      <c r="M928" t="s"/>
      <c r="N928" t="s">
        <v>499</v>
      </c>
      <c r="O928" t="s">
        <v>79</v>
      </c>
      <c r="P928" t="s">
        <v>484</v>
      </c>
      <c r="Q928" t="s"/>
      <c r="R928" t="s">
        <v>102</v>
      </c>
      <c r="S928" t="s">
        <v>750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HYPERLINK("https://hotel-media.eclerx.com/savepage/tk_1546856273341057_sr_362.html","info")</f>
        <v/>
      </c>
      <c r="AA928" t="n">
        <v>-2311992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59</v>
      </c>
      <c r="AQ928" t="s">
        <v>89</v>
      </c>
      <c r="AR928" t="s">
        <v>104</v>
      </c>
      <c r="AS928" t="s"/>
      <c r="AT928" t="s">
        <v>91</v>
      </c>
      <c r="AU928" t="s"/>
      <c r="AV928" t="s"/>
      <c r="AW928" t="s"/>
      <c r="AX928" t="s"/>
      <c r="AY928" t="n">
        <v>2311992</v>
      </c>
      <c r="AZ928" t="s">
        <v>486</v>
      </c>
      <c r="BA928" t="s"/>
      <c r="BB928" t="n">
        <v>100974</v>
      </c>
      <c r="BC928" t="n">
        <v>44.808292022686</v>
      </c>
      <c r="BD928" t="n">
        <v>44.808292022686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132</v>
      </c>
      <c r="D929" t="n">
        <v>2</v>
      </c>
      <c r="E929" t="s">
        <v>484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201</v>
      </c>
      <c r="L929" t="s">
        <v>77</v>
      </c>
      <c r="M929" t="s"/>
      <c r="N929" t="s">
        <v>500</v>
      </c>
      <c r="O929" t="s">
        <v>79</v>
      </c>
      <c r="P929" t="s">
        <v>484</v>
      </c>
      <c r="Q929" t="s"/>
      <c r="R929" t="s">
        <v>102</v>
      </c>
      <c r="S929" t="s">
        <v>214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HYPERLINK("https://hotel-media.eclerx.com/savepage/tk_1546856273341057_sr_362.html","info")</f>
        <v/>
      </c>
      <c r="AA929" t="n">
        <v>-2311992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59</v>
      </c>
      <c r="AQ929" t="s">
        <v>89</v>
      </c>
      <c r="AR929" t="s">
        <v>104</v>
      </c>
      <c r="AS929" t="s"/>
      <c r="AT929" t="s">
        <v>91</v>
      </c>
      <c r="AU929" t="s"/>
      <c r="AV929" t="s"/>
      <c r="AW929" t="s"/>
      <c r="AX929" t="s"/>
      <c r="AY929" t="n">
        <v>2311992</v>
      </c>
      <c r="AZ929" t="s">
        <v>486</v>
      </c>
      <c r="BA929" t="s"/>
      <c r="BB929" t="n">
        <v>100974</v>
      </c>
      <c r="BC929" t="n">
        <v>44.808292022686</v>
      </c>
      <c r="BD929" t="n">
        <v>44.808292022686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132</v>
      </c>
      <c r="D930" t="n">
        <v>2</v>
      </c>
      <c r="E930" t="s">
        <v>484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212</v>
      </c>
      <c r="L930" t="s">
        <v>77</v>
      </c>
      <c r="M930" t="s"/>
      <c r="N930" t="s">
        <v>504</v>
      </c>
      <c r="O930" t="s">
        <v>79</v>
      </c>
      <c r="P930" t="s">
        <v>484</v>
      </c>
      <c r="Q930" t="s"/>
      <c r="R930" t="s">
        <v>102</v>
      </c>
      <c r="S930" t="s">
        <v>879</v>
      </c>
      <c r="T930" t="s">
        <v>82</v>
      </c>
      <c r="U930" t="s">
        <v>83</v>
      </c>
      <c r="V930" t="s">
        <v>84</v>
      </c>
      <c r="W930" t="s">
        <v>146</v>
      </c>
      <c r="X930" t="s"/>
      <c r="Y930" t="s">
        <v>86</v>
      </c>
      <c r="Z930">
        <f>HYPERLINK("https://hotel-media.eclerx.com/savepage/tk_1546856273341057_sr_362.html","info")</f>
        <v/>
      </c>
      <c r="AA930" t="n">
        <v>-2311992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59</v>
      </c>
      <c r="AQ930" t="s">
        <v>89</v>
      </c>
      <c r="AR930" t="s">
        <v>104</v>
      </c>
      <c r="AS930" t="s"/>
      <c r="AT930" t="s">
        <v>91</v>
      </c>
      <c r="AU930" t="s"/>
      <c r="AV930" t="s"/>
      <c r="AW930" t="s"/>
      <c r="AX930" t="s"/>
      <c r="AY930" t="n">
        <v>2311992</v>
      </c>
      <c r="AZ930" t="s">
        <v>486</v>
      </c>
      <c r="BA930" t="s"/>
      <c r="BB930" t="n">
        <v>100974</v>
      </c>
      <c r="BC930" t="n">
        <v>44.808292022686</v>
      </c>
      <c r="BD930" t="n">
        <v>44.808292022686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132</v>
      </c>
      <c r="D931" t="n">
        <v>2</v>
      </c>
      <c r="E931" t="s">
        <v>484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219</v>
      </c>
      <c r="L931" t="s">
        <v>77</v>
      </c>
      <c r="M931" t="s"/>
      <c r="N931" t="s">
        <v>506</v>
      </c>
      <c r="O931" t="s">
        <v>79</v>
      </c>
      <c r="P931" t="s">
        <v>484</v>
      </c>
      <c r="Q931" t="s"/>
      <c r="R931" t="s">
        <v>102</v>
      </c>
      <c r="S931" t="s">
        <v>799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HYPERLINK("https://hotel-media.eclerx.com/savepage/tk_1546856273341057_sr_362.html","info")</f>
        <v/>
      </c>
      <c r="AA931" t="n">
        <v>-2311992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59</v>
      </c>
      <c r="AQ931" t="s">
        <v>89</v>
      </c>
      <c r="AR931" t="s">
        <v>90</v>
      </c>
      <c r="AS931" t="s"/>
      <c r="AT931" t="s">
        <v>91</v>
      </c>
      <c r="AU931" t="s"/>
      <c r="AV931" t="s"/>
      <c r="AW931" t="s"/>
      <c r="AX931" t="s"/>
      <c r="AY931" t="n">
        <v>2311992</v>
      </c>
      <c r="AZ931" t="s">
        <v>486</v>
      </c>
      <c r="BA931" t="s"/>
      <c r="BB931" t="n">
        <v>100974</v>
      </c>
      <c r="BC931" t="n">
        <v>44.808292022686</v>
      </c>
      <c r="BD931" t="n">
        <v>44.808292022686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132</v>
      </c>
      <c r="D932" t="n">
        <v>2</v>
      </c>
      <c r="E932" t="s">
        <v>484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229</v>
      </c>
      <c r="L932" t="s">
        <v>77</v>
      </c>
      <c r="M932" t="s"/>
      <c r="N932" t="s">
        <v>504</v>
      </c>
      <c r="O932" t="s">
        <v>79</v>
      </c>
      <c r="P932" t="s">
        <v>484</v>
      </c>
      <c r="Q932" t="s"/>
      <c r="R932" t="s">
        <v>102</v>
      </c>
      <c r="S932" t="s">
        <v>915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HYPERLINK("https://hotel-media.eclerx.com/savepage/tk_1546856273341057_sr_362.html","info")</f>
        <v/>
      </c>
      <c r="AA932" t="n">
        <v>-2311992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59</v>
      </c>
      <c r="AQ932" t="s">
        <v>89</v>
      </c>
      <c r="AR932" t="s">
        <v>104</v>
      </c>
      <c r="AS932" t="s"/>
      <c r="AT932" t="s">
        <v>91</v>
      </c>
      <c r="AU932" t="s"/>
      <c r="AV932" t="s"/>
      <c r="AW932" t="s"/>
      <c r="AX932" t="s"/>
      <c r="AY932" t="n">
        <v>2311992</v>
      </c>
      <c r="AZ932" t="s">
        <v>486</v>
      </c>
      <c r="BA932" t="s"/>
      <c r="BB932" t="n">
        <v>100974</v>
      </c>
      <c r="BC932" t="n">
        <v>44.808292022686</v>
      </c>
      <c r="BD932" t="n">
        <v>44.808292022686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132</v>
      </c>
      <c r="D933" t="n">
        <v>2</v>
      </c>
      <c r="E933" t="s">
        <v>484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289</v>
      </c>
      <c r="L933" t="s">
        <v>77</v>
      </c>
      <c r="M933" t="s"/>
      <c r="N933" t="s">
        <v>508</v>
      </c>
      <c r="O933" t="s">
        <v>79</v>
      </c>
      <c r="P933" t="s">
        <v>484</v>
      </c>
      <c r="Q933" t="s"/>
      <c r="R933" t="s">
        <v>102</v>
      </c>
      <c r="S933" t="s">
        <v>916</v>
      </c>
      <c r="T933" t="s">
        <v>82</v>
      </c>
      <c r="U933" t="s">
        <v>83</v>
      </c>
      <c r="V933" t="s">
        <v>84</v>
      </c>
      <c r="W933" t="s">
        <v>146</v>
      </c>
      <c r="X933" t="s"/>
      <c r="Y933" t="s">
        <v>86</v>
      </c>
      <c r="Z933">
        <f>HYPERLINK("https://hotel-media.eclerx.com/savepage/tk_1546856273341057_sr_362.html","info")</f>
        <v/>
      </c>
      <c r="AA933" t="n">
        <v>-2311992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59</v>
      </c>
      <c r="AQ933" t="s">
        <v>89</v>
      </c>
      <c r="AR933" t="s">
        <v>104</v>
      </c>
      <c r="AS933" t="s"/>
      <c r="AT933" t="s">
        <v>91</v>
      </c>
      <c r="AU933" t="s"/>
      <c r="AV933" t="s"/>
      <c r="AW933" t="s"/>
      <c r="AX933" t="s"/>
      <c r="AY933" t="n">
        <v>2311992</v>
      </c>
      <c r="AZ933" t="s">
        <v>486</v>
      </c>
      <c r="BA933" t="s"/>
      <c r="BB933" t="n">
        <v>100974</v>
      </c>
      <c r="BC933" t="n">
        <v>44.808292022686</v>
      </c>
      <c r="BD933" t="n">
        <v>44.808292022686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132</v>
      </c>
      <c r="D934" t="n">
        <v>2</v>
      </c>
      <c r="E934" t="s">
        <v>484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306</v>
      </c>
      <c r="L934" t="s">
        <v>77</v>
      </c>
      <c r="M934" t="s"/>
      <c r="N934" t="s">
        <v>508</v>
      </c>
      <c r="O934" t="s">
        <v>79</v>
      </c>
      <c r="P934" t="s">
        <v>484</v>
      </c>
      <c r="Q934" t="s"/>
      <c r="R934" t="s">
        <v>102</v>
      </c>
      <c r="S934" t="s">
        <v>886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HYPERLINK("https://hotel-media.eclerx.com/savepage/tk_1546856273341057_sr_362.html","info")</f>
        <v/>
      </c>
      <c r="AA934" t="n">
        <v>-2311992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59</v>
      </c>
      <c r="AQ934" t="s">
        <v>89</v>
      </c>
      <c r="AR934" t="s">
        <v>104</v>
      </c>
      <c r="AS934" t="s"/>
      <c r="AT934" t="s">
        <v>91</v>
      </c>
      <c r="AU934" t="s"/>
      <c r="AV934" t="s"/>
      <c r="AW934" t="s"/>
      <c r="AX934" t="s"/>
      <c r="AY934" t="n">
        <v>2311992</v>
      </c>
      <c r="AZ934" t="s">
        <v>486</v>
      </c>
      <c r="BA934" t="s"/>
      <c r="BB934" t="n">
        <v>100974</v>
      </c>
      <c r="BC934" t="n">
        <v>44.808292022686</v>
      </c>
      <c r="BD934" t="n">
        <v>44.808292022686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132</v>
      </c>
      <c r="D935" t="n">
        <v>2</v>
      </c>
      <c r="E935" t="s">
        <v>484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343</v>
      </c>
      <c r="L935" t="s">
        <v>77</v>
      </c>
      <c r="M935" t="s"/>
      <c r="N935" t="s">
        <v>511</v>
      </c>
      <c r="O935" t="s">
        <v>79</v>
      </c>
      <c r="P935" t="s">
        <v>484</v>
      </c>
      <c r="Q935" t="s"/>
      <c r="R935" t="s">
        <v>102</v>
      </c>
      <c r="S935" t="s">
        <v>917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HYPERLINK("https://hotel-media.eclerx.com/savepage/tk_1546856273341057_sr_362.html","info")</f>
        <v/>
      </c>
      <c r="AA935" t="n">
        <v>-2311992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59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2311992</v>
      </c>
      <c r="AZ935" t="s">
        <v>486</v>
      </c>
      <c r="BA935" t="s"/>
      <c r="BB935" t="n">
        <v>100974</v>
      </c>
      <c r="BC935" t="n">
        <v>44.808292022686</v>
      </c>
      <c r="BD935" t="n">
        <v>44.808292022686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132</v>
      </c>
      <c r="D936" t="n">
        <v>2</v>
      </c>
      <c r="E936" t="s">
        <v>918</v>
      </c>
      <c r="F936" t="s"/>
      <c r="G936" t="s">
        <v>74</v>
      </c>
      <c r="H936" t="s">
        <v>75</v>
      </c>
      <c r="I936" t="s"/>
      <c r="J936" t="s">
        <v>76</v>
      </c>
      <c r="K936" t="n">
        <v>80</v>
      </c>
      <c r="L936" t="s">
        <v>77</v>
      </c>
      <c r="M936" t="s"/>
      <c r="N936" t="s">
        <v>78</v>
      </c>
      <c r="O936" t="s">
        <v>79</v>
      </c>
      <c r="P936" t="s">
        <v>918</v>
      </c>
      <c r="Q936" t="s"/>
      <c r="R936" t="s">
        <v>102</v>
      </c>
      <c r="S936" t="s">
        <v>569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HYPERLINK("https://hotel-media.eclerx.com/savepage/tk_15468564663144443_sr_362.html","info")</f>
        <v/>
      </c>
      <c r="AA936" t="s"/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134</v>
      </c>
      <c r="AQ936" t="s">
        <v>89</v>
      </c>
      <c r="AR936" t="s">
        <v>90</v>
      </c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21203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153</v>
      </c>
    </row>
    <row r="937" spans="1:70">
      <c r="A937" t="s">
        <v>70</v>
      </c>
      <c r="B937" t="s">
        <v>71</v>
      </c>
      <c r="C937" t="s">
        <v>132</v>
      </c>
      <c r="D937" t="n">
        <v>2</v>
      </c>
      <c r="E937" t="s">
        <v>918</v>
      </c>
      <c r="F937" t="s"/>
      <c r="G937" t="s">
        <v>74</v>
      </c>
      <c r="H937" t="s">
        <v>75</v>
      </c>
      <c r="I937" t="s"/>
      <c r="J937" t="s">
        <v>76</v>
      </c>
      <c r="K937" t="n">
        <v>110</v>
      </c>
      <c r="L937" t="s">
        <v>77</v>
      </c>
      <c r="M937" t="s"/>
      <c r="N937" t="s">
        <v>919</v>
      </c>
      <c r="O937" t="s">
        <v>79</v>
      </c>
      <c r="P937" t="s">
        <v>918</v>
      </c>
      <c r="Q937" t="s"/>
      <c r="R937" t="s">
        <v>102</v>
      </c>
      <c r="S937" t="s">
        <v>397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HYPERLINK("https://hotel-media.eclerx.com/savepage/tk_15468564663144443_sr_362.html","info")</f>
        <v/>
      </c>
      <c r="AA937" t="s"/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134</v>
      </c>
      <c r="AQ937" t="s">
        <v>89</v>
      </c>
      <c r="AR937" t="s">
        <v>90</v>
      </c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21203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153</v>
      </c>
    </row>
    <row r="938" spans="1:70">
      <c r="A938" t="s">
        <v>70</v>
      </c>
      <c r="B938" t="s">
        <v>71</v>
      </c>
      <c r="C938" t="s">
        <v>132</v>
      </c>
      <c r="D938" t="n">
        <v>2</v>
      </c>
      <c r="E938" t="s">
        <v>918</v>
      </c>
      <c r="F938" t="s"/>
      <c r="G938" t="s">
        <v>74</v>
      </c>
      <c r="H938" t="s">
        <v>75</v>
      </c>
      <c r="I938" t="s"/>
      <c r="J938" t="s">
        <v>76</v>
      </c>
      <c r="K938" t="n">
        <v>146</v>
      </c>
      <c r="L938" t="s">
        <v>77</v>
      </c>
      <c r="M938" t="s"/>
      <c r="N938" t="s">
        <v>78</v>
      </c>
      <c r="O938" t="s">
        <v>79</v>
      </c>
      <c r="P938" t="s">
        <v>918</v>
      </c>
      <c r="Q938" t="s"/>
      <c r="R938" t="s">
        <v>102</v>
      </c>
      <c r="S938" t="s">
        <v>790</v>
      </c>
      <c r="T938" t="s">
        <v>82</v>
      </c>
      <c r="U938" t="s">
        <v>83</v>
      </c>
      <c r="V938" t="s">
        <v>84</v>
      </c>
      <c r="W938" t="s">
        <v>110</v>
      </c>
      <c r="X938" t="s"/>
      <c r="Y938" t="s">
        <v>86</v>
      </c>
      <c r="Z938">
        <f>HYPERLINK("https://hotel-media.eclerx.com/savepage/tk_15468564663144443_sr_362.html","info")</f>
        <v/>
      </c>
      <c r="AA938" t="s"/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134</v>
      </c>
      <c r="AQ938" t="s">
        <v>89</v>
      </c>
      <c r="AR938" t="s">
        <v>90</v>
      </c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21203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153</v>
      </c>
    </row>
    <row r="939" spans="1:70">
      <c r="A939" t="s">
        <v>70</v>
      </c>
      <c r="B939" t="s">
        <v>71</v>
      </c>
      <c r="C939" t="s">
        <v>132</v>
      </c>
      <c r="D939" t="n">
        <v>2</v>
      </c>
      <c r="E939" t="s">
        <v>918</v>
      </c>
      <c r="F939" t="s"/>
      <c r="G939" t="s">
        <v>74</v>
      </c>
      <c r="H939" t="s">
        <v>75</v>
      </c>
      <c r="I939" t="s"/>
      <c r="J939" t="s">
        <v>76</v>
      </c>
      <c r="K939" t="n">
        <v>176</v>
      </c>
      <c r="L939" t="s">
        <v>77</v>
      </c>
      <c r="M939" t="s"/>
      <c r="N939" t="s">
        <v>919</v>
      </c>
      <c r="O939" t="s">
        <v>79</v>
      </c>
      <c r="P939" t="s">
        <v>918</v>
      </c>
      <c r="Q939" t="s"/>
      <c r="R939" t="s">
        <v>102</v>
      </c>
      <c r="S939" t="s">
        <v>564</v>
      </c>
      <c r="T939" t="s">
        <v>82</v>
      </c>
      <c r="U939" t="s">
        <v>83</v>
      </c>
      <c r="V939" t="s">
        <v>84</v>
      </c>
      <c r="W939" t="s">
        <v>110</v>
      </c>
      <c r="X939" t="s"/>
      <c r="Y939" t="s">
        <v>86</v>
      </c>
      <c r="Z939">
        <f>HYPERLINK("https://hotel-media.eclerx.com/savepage/tk_15468564663144443_sr_362.html","info")</f>
        <v/>
      </c>
      <c r="AA939" t="s"/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134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21203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153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920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85</v>
      </c>
      <c r="L940" t="s">
        <v>77</v>
      </c>
      <c r="M940" t="s"/>
      <c r="N940" t="s">
        <v>178</v>
      </c>
      <c r="O940" t="s">
        <v>79</v>
      </c>
      <c r="P940" t="s">
        <v>920</v>
      </c>
      <c r="Q940" t="s"/>
      <c r="R940" t="s">
        <v>80</v>
      </c>
      <c r="S940" t="s">
        <v>537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HYPERLINK("https://hotel-media.eclerx.com/savepage/tk_15468565976693385_sr_364.html","info")</f>
        <v/>
      </c>
      <c r="AA940" t="n">
        <v>-10087333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195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10087333</v>
      </c>
      <c r="AZ940" t="s">
        <v>921</v>
      </c>
      <c r="BA940" t="s"/>
      <c r="BB940" t="n">
        <v>145160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153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920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120</v>
      </c>
      <c r="L941" t="s">
        <v>77</v>
      </c>
      <c r="M941" t="s"/>
      <c r="N941" t="s">
        <v>922</v>
      </c>
      <c r="O941" t="s">
        <v>79</v>
      </c>
      <c r="P941" t="s">
        <v>920</v>
      </c>
      <c r="Q941" t="s"/>
      <c r="R941" t="s">
        <v>80</v>
      </c>
      <c r="S941" t="s">
        <v>103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HYPERLINK("https://hotel-media.eclerx.com/savepage/tk_15468565976693385_sr_364.html","info")</f>
        <v/>
      </c>
      <c r="AA941" t="n">
        <v>-10087333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195</v>
      </c>
      <c r="AQ941" t="s">
        <v>89</v>
      </c>
      <c r="AR941" t="s">
        <v>90</v>
      </c>
      <c r="AS941" t="s"/>
      <c r="AT941" t="s">
        <v>91</v>
      </c>
      <c r="AU941" t="s"/>
      <c r="AV941" t="s"/>
      <c r="AW941" t="s"/>
      <c r="AX941" t="s"/>
      <c r="AY941" t="n">
        <v>10087333</v>
      </c>
      <c r="AZ941" t="s">
        <v>921</v>
      </c>
      <c r="BA941" t="s"/>
      <c r="BB941" t="n">
        <v>145160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153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920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134</v>
      </c>
      <c r="L942" t="s">
        <v>77</v>
      </c>
      <c r="M942" t="s"/>
      <c r="N942" t="s">
        <v>178</v>
      </c>
      <c r="O942" t="s">
        <v>79</v>
      </c>
      <c r="P942" t="s">
        <v>920</v>
      </c>
      <c r="Q942" t="s"/>
      <c r="R942" t="s">
        <v>80</v>
      </c>
      <c r="S942" t="s">
        <v>600</v>
      </c>
      <c r="T942" t="s">
        <v>82</v>
      </c>
      <c r="U942" t="s">
        <v>83</v>
      </c>
      <c r="V942" t="s">
        <v>84</v>
      </c>
      <c r="W942" t="s">
        <v>110</v>
      </c>
      <c r="X942" t="s"/>
      <c r="Y942" t="s">
        <v>86</v>
      </c>
      <c r="Z942">
        <f>HYPERLINK("https://hotel-media.eclerx.com/savepage/tk_15468565976693385_sr_364.html","info")</f>
        <v/>
      </c>
      <c r="AA942" t="n">
        <v>-10087333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195</v>
      </c>
      <c r="AQ942" t="s">
        <v>89</v>
      </c>
      <c r="AR942" t="s">
        <v>90</v>
      </c>
      <c r="AS942" t="s"/>
      <c r="AT942" t="s">
        <v>91</v>
      </c>
      <c r="AU942" t="s"/>
      <c r="AV942" t="s"/>
      <c r="AW942" t="s"/>
      <c r="AX942" t="s"/>
      <c r="AY942" t="n">
        <v>10087333</v>
      </c>
      <c r="AZ942" t="s">
        <v>921</v>
      </c>
      <c r="BA942" t="s"/>
      <c r="BB942" t="n">
        <v>145160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153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920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169</v>
      </c>
      <c r="L943" t="s">
        <v>77</v>
      </c>
      <c r="M943" t="s"/>
      <c r="N943" t="s">
        <v>922</v>
      </c>
      <c r="O943" t="s">
        <v>79</v>
      </c>
      <c r="P943" t="s">
        <v>920</v>
      </c>
      <c r="Q943" t="s"/>
      <c r="R943" t="s">
        <v>80</v>
      </c>
      <c r="S943" t="s">
        <v>116</v>
      </c>
      <c r="T943" t="s">
        <v>82</v>
      </c>
      <c r="U943" t="s">
        <v>83</v>
      </c>
      <c r="V943" t="s">
        <v>84</v>
      </c>
      <c r="W943" t="s">
        <v>110</v>
      </c>
      <c r="X943" t="s"/>
      <c r="Y943" t="s">
        <v>86</v>
      </c>
      <c r="Z943">
        <f>HYPERLINK("https://hotel-media.eclerx.com/savepage/tk_15468565976693385_sr_364.html","info")</f>
        <v/>
      </c>
      <c r="AA943" t="n">
        <v>-10087333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195</v>
      </c>
      <c r="AQ943" t="s">
        <v>89</v>
      </c>
      <c r="AR943" t="s">
        <v>90</v>
      </c>
      <c r="AS943" t="s"/>
      <c r="AT943" t="s">
        <v>91</v>
      </c>
      <c r="AU943" t="s"/>
      <c r="AV943" t="s"/>
      <c r="AW943" t="s"/>
      <c r="AX943" t="s"/>
      <c r="AY943" t="n">
        <v>10087333</v>
      </c>
      <c r="AZ943" t="s">
        <v>921</v>
      </c>
      <c r="BA943" t="s"/>
      <c r="BB943" t="n">
        <v>145160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153</v>
      </c>
    </row>
    <row r="944" spans="1:70">
      <c r="A944" t="s">
        <v>70</v>
      </c>
      <c r="B944" t="s">
        <v>71</v>
      </c>
      <c r="C944" t="s">
        <v>132</v>
      </c>
      <c r="D944" t="n">
        <v>2</v>
      </c>
      <c r="E944" t="s">
        <v>170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130</v>
      </c>
      <c r="L944" t="s">
        <v>77</v>
      </c>
      <c r="M944" t="s"/>
      <c r="N944" t="s">
        <v>167</v>
      </c>
      <c r="O944" t="s">
        <v>79</v>
      </c>
      <c r="P944" t="s">
        <v>170</v>
      </c>
      <c r="Q944" t="s"/>
      <c r="R944" t="s">
        <v>102</v>
      </c>
      <c r="S944" t="s">
        <v>497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HYPERLINK("https://hotel-media.eclerx.com/savepage/tk_15468563442147982_sr_362.html","info")</f>
        <v/>
      </c>
      <c r="AA944" t="n">
        <v>-3775193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94</v>
      </c>
      <c r="AQ944" t="s">
        <v>89</v>
      </c>
      <c r="AR944" t="s">
        <v>90</v>
      </c>
      <c r="AS944" t="s"/>
      <c r="AT944" t="s">
        <v>91</v>
      </c>
      <c r="AU944" t="s"/>
      <c r="AV944" t="s"/>
      <c r="AW944" t="s"/>
      <c r="AX944" t="s"/>
      <c r="AY944" t="n">
        <v>3775193</v>
      </c>
      <c r="AZ944" t="s">
        <v>172</v>
      </c>
      <c r="BA944" t="s"/>
      <c r="BB944" t="n">
        <v>94422</v>
      </c>
      <c r="BC944" t="n">
        <v>44.309543164168</v>
      </c>
      <c r="BD944" t="n">
        <v>44.309543164168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132</v>
      </c>
      <c r="D945" t="n">
        <v>2</v>
      </c>
      <c r="E945" t="s">
        <v>170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140</v>
      </c>
      <c r="L945" t="s">
        <v>77</v>
      </c>
      <c r="M945" t="s"/>
      <c r="N945" t="s">
        <v>173</v>
      </c>
      <c r="O945" t="s">
        <v>79</v>
      </c>
      <c r="P945" t="s">
        <v>170</v>
      </c>
      <c r="Q945" t="s"/>
      <c r="R945" t="s">
        <v>102</v>
      </c>
      <c r="S945" t="s">
        <v>109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HYPERLINK("https://hotel-media.eclerx.com/savepage/tk_15468563442147982_sr_362.html","info")</f>
        <v/>
      </c>
      <c r="AA945" t="n">
        <v>-3775193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94</v>
      </c>
      <c r="AQ945" t="s">
        <v>89</v>
      </c>
      <c r="AR945" t="s">
        <v>90</v>
      </c>
      <c r="AS945" t="s"/>
      <c r="AT945" t="s">
        <v>91</v>
      </c>
      <c r="AU945" t="s"/>
      <c r="AV945" t="s"/>
      <c r="AW945" t="s"/>
      <c r="AX945" t="s"/>
      <c r="AY945" t="n">
        <v>3775193</v>
      </c>
      <c r="AZ945" t="s">
        <v>172</v>
      </c>
      <c r="BA945" t="s"/>
      <c r="BB945" t="n">
        <v>94422</v>
      </c>
      <c r="BC945" t="n">
        <v>44.309543164168</v>
      </c>
      <c r="BD945" t="n">
        <v>44.309543164168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132</v>
      </c>
      <c r="D946" t="n">
        <v>2</v>
      </c>
      <c r="E946" t="s">
        <v>170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151</v>
      </c>
      <c r="L946" t="s">
        <v>77</v>
      </c>
      <c r="M946" t="s"/>
      <c r="N946" t="s">
        <v>175</v>
      </c>
      <c r="O946" t="s">
        <v>79</v>
      </c>
      <c r="P946" t="s">
        <v>170</v>
      </c>
      <c r="Q946" t="s"/>
      <c r="R946" t="s">
        <v>102</v>
      </c>
      <c r="S946" t="s">
        <v>130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HYPERLINK("https://hotel-media.eclerx.com/savepage/tk_15468563442147982_sr_362.html","info")</f>
        <v/>
      </c>
      <c r="AA946" t="n">
        <v>-3775193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94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3775193</v>
      </c>
      <c r="AZ946" t="s">
        <v>172</v>
      </c>
      <c r="BA946" t="s"/>
      <c r="BB946" t="n">
        <v>94422</v>
      </c>
      <c r="BC946" t="n">
        <v>44.309543164168</v>
      </c>
      <c r="BD946" t="n">
        <v>44.309543164168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132</v>
      </c>
      <c r="D947" t="n">
        <v>2</v>
      </c>
      <c r="E947" t="s">
        <v>351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126</v>
      </c>
      <c r="L947" t="s">
        <v>77</v>
      </c>
      <c r="M947" t="s"/>
      <c r="N947" t="s">
        <v>167</v>
      </c>
      <c r="O947" t="s">
        <v>79</v>
      </c>
      <c r="P947" t="s">
        <v>351</v>
      </c>
      <c r="Q947" t="s"/>
      <c r="R947" t="s">
        <v>102</v>
      </c>
      <c r="S947" t="s">
        <v>598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HYPERLINK("https://hotel-media.eclerx.com/savepage/tk_1546856338279499_sr_362.html","info")</f>
        <v/>
      </c>
      <c r="AA947" t="n">
        <v>-3516391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91</v>
      </c>
      <c r="AQ947" t="s">
        <v>89</v>
      </c>
      <c r="AR947" t="s">
        <v>90</v>
      </c>
      <c r="AS947" t="s"/>
      <c r="AT947" t="s">
        <v>91</v>
      </c>
      <c r="AU947" t="s"/>
      <c r="AV947" t="s"/>
      <c r="AW947" t="s"/>
      <c r="AX947" t="s"/>
      <c r="AY947" t="n">
        <v>3516391</v>
      </c>
      <c r="AZ947" t="s">
        <v>354</v>
      </c>
      <c r="BA947" t="s"/>
      <c r="BB947" t="n">
        <v>161314</v>
      </c>
      <c r="BC947" t="n">
        <v>44.473658044179</v>
      </c>
      <c r="BD947" t="n">
        <v>44.473658044179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132</v>
      </c>
      <c r="D948" t="n">
        <v>2</v>
      </c>
      <c r="E948" t="s">
        <v>351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281</v>
      </c>
      <c r="L948" t="s">
        <v>77</v>
      </c>
      <c r="M948" t="s"/>
      <c r="N948" t="s">
        <v>357</v>
      </c>
      <c r="O948" t="s">
        <v>79</v>
      </c>
      <c r="P948" t="s">
        <v>351</v>
      </c>
      <c r="Q948" t="s"/>
      <c r="R948" t="s">
        <v>102</v>
      </c>
      <c r="S948" t="s">
        <v>171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HYPERLINK("https://hotel-media.eclerx.com/savepage/tk_1546856338279499_sr_362.html","info")</f>
        <v/>
      </c>
      <c r="AA948" t="n">
        <v>-3516391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91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3516391</v>
      </c>
      <c r="AZ948" t="s">
        <v>354</v>
      </c>
      <c r="BA948" t="s"/>
      <c r="BB948" t="n">
        <v>161314</v>
      </c>
      <c r="BC948" t="n">
        <v>44.473658044179</v>
      </c>
      <c r="BD948" t="n">
        <v>44.473658044179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442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132</v>
      </c>
      <c r="L949" t="s">
        <v>77</v>
      </c>
      <c r="M949" t="s"/>
      <c r="N949" t="s">
        <v>443</v>
      </c>
      <c r="O949" t="s">
        <v>79</v>
      </c>
      <c r="P949" t="s">
        <v>442</v>
      </c>
      <c r="Q949" t="s"/>
      <c r="R949" t="s">
        <v>102</v>
      </c>
      <c r="S949" t="s">
        <v>395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HYPERLINK("https://hotel-media.eclerx.com/savepage/tk_15468562367441854_sr_364.html","info")</f>
        <v/>
      </c>
      <c r="AA949" t="n">
        <v>-2558534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37</v>
      </c>
      <c r="AQ949" t="s">
        <v>89</v>
      </c>
      <c r="AR949" t="s">
        <v>426</v>
      </c>
      <c r="AS949" t="s"/>
      <c r="AT949" t="s">
        <v>91</v>
      </c>
      <c r="AU949" t="s"/>
      <c r="AV949" t="s"/>
      <c r="AW949" t="s"/>
      <c r="AX949" t="s"/>
      <c r="AY949" t="n">
        <v>2558534</v>
      </c>
      <c r="AZ949" t="s">
        <v>445</v>
      </c>
      <c r="BA949" t="s"/>
      <c r="BB949" t="n">
        <v>163137</v>
      </c>
      <c r="BC949" t="n">
        <v>44.132750026742</v>
      </c>
      <c r="BD949" t="n">
        <v>44.132750026742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442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154</v>
      </c>
      <c r="L950" t="s">
        <v>77</v>
      </c>
      <c r="M950" t="s"/>
      <c r="N950" t="s">
        <v>446</v>
      </c>
      <c r="O950" t="s">
        <v>79</v>
      </c>
      <c r="P950" t="s">
        <v>442</v>
      </c>
      <c r="Q950" t="s"/>
      <c r="R950" t="s">
        <v>102</v>
      </c>
      <c r="S950" t="s">
        <v>706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HYPERLINK("https://hotel-media.eclerx.com/savepage/tk_15468562367441854_sr_364.html","info")</f>
        <v/>
      </c>
      <c r="AA950" t="n">
        <v>-2558534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37</v>
      </c>
      <c r="AQ950" t="s">
        <v>89</v>
      </c>
      <c r="AR950" t="s">
        <v>426</v>
      </c>
      <c r="AS950" t="s"/>
      <c r="AT950" t="s">
        <v>91</v>
      </c>
      <c r="AU950" t="s"/>
      <c r="AV950" t="s"/>
      <c r="AW950" t="s"/>
      <c r="AX950" t="s"/>
      <c r="AY950" t="n">
        <v>2558534</v>
      </c>
      <c r="AZ950" t="s">
        <v>445</v>
      </c>
      <c r="BA950" t="s"/>
      <c r="BB950" t="n">
        <v>163137</v>
      </c>
      <c r="BC950" t="n">
        <v>44.132750026742</v>
      </c>
      <c r="BD950" t="n">
        <v>44.132750026742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442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171</v>
      </c>
      <c r="L951" t="s">
        <v>77</v>
      </c>
      <c r="M951" t="s"/>
      <c r="N951" t="s">
        <v>447</v>
      </c>
      <c r="O951" t="s">
        <v>79</v>
      </c>
      <c r="P951" t="s">
        <v>442</v>
      </c>
      <c r="Q951" t="s"/>
      <c r="R951" t="s">
        <v>102</v>
      </c>
      <c r="S951" t="s">
        <v>434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HYPERLINK("https://hotel-media.eclerx.com/savepage/tk_15468562367441854_sr_364.html","info")</f>
        <v/>
      </c>
      <c r="AA951" t="n">
        <v>-2558534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37</v>
      </c>
      <c r="AQ951" t="s">
        <v>89</v>
      </c>
      <c r="AR951" t="s">
        <v>90</v>
      </c>
      <c r="AS951" t="s"/>
      <c r="AT951" t="s">
        <v>91</v>
      </c>
      <c r="AU951" t="s"/>
      <c r="AV951" t="s"/>
      <c r="AW951" t="s"/>
      <c r="AX951" t="s"/>
      <c r="AY951" t="n">
        <v>2558534</v>
      </c>
      <c r="AZ951" t="s">
        <v>445</v>
      </c>
      <c r="BA951" t="s"/>
      <c r="BB951" t="n">
        <v>163137</v>
      </c>
      <c r="BC951" t="n">
        <v>44.132750026742</v>
      </c>
      <c r="BD951" t="n">
        <v>44.132750026742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442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183</v>
      </c>
      <c r="L952" t="s">
        <v>77</v>
      </c>
      <c r="M952" t="s"/>
      <c r="N952" t="s">
        <v>448</v>
      </c>
      <c r="O952" t="s">
        <v>79</v>
      </c>
      <c r="P952" t="s">
        <v>442</v>
      </c>
      <c r="Q952" t="s"/>
      <c r="R952" t="s">
        <v>102</v>
      </c>
      <c r="S952" t="s">
        <v>503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HYPERLINK("https://hotel-media.eclerx.com/savepage/tk_15468562367441854_sr_364.html","info")</f>
        <v/>
      </c>
      <c r="AA952" t="n">
        <v>-2558534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37</v>
      </c>
      <c r="AQ952" t="s">
        <v>89</v>
      </c>
      <c r="AR952" t="s">
        <v>90</v>
      </c>
      <c r="AS952" t="s"/>
      <c r="AT952" t="s">
        <v>91</v>
      </c>
      <c r="AU952" t="s"/>
      <c r="AV952" t="s"/>
      <c r="AW952" t="s"/>
      <c r="AX952" t="s"/>
      <c r="AY952" t="n">
        <v>2558534</v>
      </c>
      <c r="AZ952" t="s">
        <v>445</v>
      </c>
      <c r="BA952" t="s"/>
      <c r="BB952" t="n">
        <v>163137</v>
      </c>
      <c r="BC952" t="n">
        <v>44.132750026742</v>
      </c>
      <c r="BD952" t="n">
        <v>44.132750026742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442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198</v>
      </c>
      <c r="L953" t="s">
        <v>77</v>
      </c>
      <c r="M953" t="s"/>
      <c r="N953" t="s">
        <v>443</v>
      </c>
      <c r="O953" t="s">
        <v>79</v>
      </c>
      <c r="P953" t="s">
        <v>442</v>
      </c>
      <c r="Q953" t="s"/>
      <c r="R953" t="s">
        <v>102</v>
      </c>
      <c r="S953" t="s">
        <v>283</v>
      </c>
      <c r="T953" t="s">
        <v>82</v>
      </c>
      <c r="U953" t="s">
        <v>83</v>
      </c>
      <c r="V953" t="s">
        <v>84</v>
      </c>
      <c r="W953" t="s">
        <v>110</v>
      </c>
      <c r="X953" t="s"/>
      <c r="Y953" t="s">
        <v>86</v>
      </c>
      <c r="Z953">
        <f>HYPERLINK("https://hotel-media.eclerx.com/savepage/tk_15468562367441854_sr_364.html","info")</f>
        <v/>
      </c>
      <c r="AA953" t="n">
        <v>-2558534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37</v>
      </c>
      <c r="AQ953" t="s">
        <v>89</v>
      </c>
      <c r="AR953" t="s">
        <v>426</v>
      </c>
      <c r="AS953" t="s"/>
      <c r="AT953" t="s">
        <v>91</v>
      </c>
      <c r="AU953" t="s"/>
      <c r="AV953" t="s"/>
      <c r="AW953" t="s"/>
      <c r="AX953" t="s"/>
      <c r="AY953" t="n">
        <v>2558534</v>
      </c>
      <c r="AZ953" t="s">
        <v>445</v>
      </c>
      <c r="BA953" t="s"/>
      <c r="BB953" t="n">
        <v>163137</v>
      </c>
      <c r="BC953" t="n">
        <v>44.132750026742</v>
      </c>
      <c r="BD953" t="n">
        <v>44.132750026742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442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208</v>
      </c>
      <c r="L954" t="s">
        <v>77</v>
      </c>
      <c r="M954" t="s"/>
      <c r="N954" t="s">
        <v>450</v>
      </c>
      <c r="O954" t="s">
        <v>79</v>
      </c>
      <c r="P954" t="s">
        <v>442</v>
      </c>
      <c r="Q954" t="s"/>
      <c r="R954" t="s">
        <v>102</v>
      </c>
      <c r="S954" t="s">
        <v>294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HYPERLINK("https://hotel-media.eclerx.com/savepage/tk_15468562367441854_sr_364.html","info")</f>
        <v/>
      </c>
      <c r="AA954" t="n">
        <v>-2558534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37</v>
      </c>
      <c r="AQ954" t="s">
        <v>89</v>
      </c>
      <c r="AR954" t="s">
        <v>90</v>
      </c>
      <c r="AS954" t="s"/>
      <c r="AT954" t="s">
        <v>91</v>
      </c>
      <c r="AU954" t="s"/>
      <c r="AV954" t="s"/>
      <c r="AW954" t="s"/>
      <c r="AX954" t="s"/>
      <c r="AY954" t="n">
        <v>2558534</v>
      </c>
      <c r="AZ954" t="s">
        <v>445</v>
      </c>
      <c r="BA954" t="s"/>
      <c r="BB954" t="n">
        <v>163137</v>
      </c>
      <c r="BC954" t="n">
        <v>44.132750026742</v>
      </c>
      <c r="BD954" t="n">
        <v>44.132750026742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442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208</v>
      </c>
      <c r="L955" t="s">
        <v>77</v>
      </c>
      <c r="M955" t="s"/>
      <c r="N955" t="s">
        <v>450</v>
      </c>
      <c r="O955" t="s">
        <v>79</v>
      </c>
      <c r="P955" t="s">
        <v>442</v>
      </c>
      <c r="Q955" t="s"/>
      <c r="R955" t="s">
        <v>102</v>
      </c>
      <c r="S955" t="s">
        <v>294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HYPERLINK("https://hotel-media.eclerx.com/savepage/tk_15468562367441854_sr_364.html","info")</f>
        <v/>
      </c>
      <c r="AA955" t="n">
        <v>-2558534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37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2558534</v>
      </c>
      <c r="AZ955" t="s">
        <v>445</v>
      </c>
      <c r="BA955" t="s"/>
      <c r="BB955" t="n">
        <v>163137</v>
      </c>
      <c r="BC955" t="n">
        <v>44.132750026742</v>
      </c>
      <c r="BD955" t="n">
        <v>44.132750026742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442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220</v>
      </c>
      <c r="L956" t="s">
        <v>77</v>
      </c>
      <c r="M956" t="s"/>
      <c r="N956" t="s">
        <v>446</v>
      </c>
      <c r="O956" t="s">
        <v>79</v>
      </c>
      <c r="P956" t="s">
        <v>442</v>
      </c>
      <c r="Q956" t="s"/>
      <c r="R956" t="s">
        <v>102</v>
      </c>
      <c r="S956" t="s">
        <v>912</v>
      </c>
      <c r="T956" t="s">
        <v>82</v>
      </c>
      <c r="U956" t="s">
        <v>83</v>
      </c>
      <c r="V956" t="s">
        <v>84</v>
      </c>
      <c r="W956" t="s">
        <v>110</v>
      </c>
      <c r="X956" t="s"/>
      <c r="Y956" t="s">
        <v>86</v>
      </c>
      <c r="Z956">
        <f>HYPERLINK("https://hotel-media.eclerx.com/savepage/tk_15468562367441854_sr_364.html","info")</f>
        <v/>
      </c>
      <c r="AA956" t="n">
        <v>-2558534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37</v>
      </c>
      <c r="AQ956" t="s">
        <v>89</v>
      </c>
      <c r="AR956" t="s">
        <v>426</v>
      </c>
      <c r="AS956" t="s"/>
      <c r="AT956" t="s">
        <v>91</v>
      </c>
      <c r="AU956" t="s"/>
      <c r="AV956" t="s"/>
      <c r="AW956" t="s"/>
      <c r="AX956" t="s"/>
      <c r="AY956" t="n">
        <v>2558534</v>
      </c>
      <c r="AZ956" t="s">
        <v>445</v>
      </c>
      <c r="BA956" t="s"/>
      <c r="BB956" t="n">
        <v>163137</v>
      </c>
      <c r="BC956" t="n">
        <v>44.132750026742</v>
      </c>
      <c r="BD956" t="n">
        <v>44.132750026742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442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243</v>
      </c>
      <c r="L957" t="s">
        <v>77</v>
      </c>
      <c r="M957" t="s"/>
      <c r="N957" t="s">
        <v>447</v>
      </c>
      <c r="O957" t="s">
        <v>79</v>
      </c>
      <c r="P957" t="s">
        <v>442</v>
      </c>
      <c r="Q957" t="s"/>
      <c r="R957" t="s">
        <v>102</v>
      </c>
      <c r="S957" t="s">
        <v>216</v>
      </c>
      <c r="T957" t="s">
        <v>82</v>
      </c>
      <c r="U957" t="s">
        <v>83</v>
      </c>
      <c r="V957" t="s">
        <v>84</v>
      </c>
      <c r="W957" t="s">
        <v>110</v>
      </c>
      <c r="X957" t="s"/>
      <c r="Y957" t="s">
        <v>86</v>
      </c>
      <c r="Z957">
        <f>HYPERLINK("https://hotel-media.eclerx.com/savepage/tk_15468562367441854_sr_364.html","info")</f>
        <v/>
      </c>
      <c r="AA957" t="n">
        <v>-2558534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37</v>
      </c>
      <c r="AQ957" t="s">
        <v>89</v>
      </c>
      <c r="AR957" t="s">
        <v>90</v>
      </c>
      <c r="AS957" t="s"/>
      <c r="AT957" t="s">
        <v>91</v>
      </c>
      <c r="AU957" t="s"/>
      <c r="AV957" t="s"/>
      <c r="AW957" t="s"/>
      <c r="AX957" t="s"/>
      <c r="AY957" t="n">
        <v>2558534</v>
      </c>
      <c r="AZ957" t="s">
        <v>445</v>
      </c>
      <c r="BA957" t="s"/>
      <c r="BB957" t="n">
        <v>163137</v>
      </c>
      <c r="BC957" t="n">
        <v>44.132750026742</v>
      </c>
      <c r="BD957" t="n">
        <v>44.132750026742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442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255</v>
      </c>
      <c r="L958" t="s">
        <v>77</v>
      </c>
      <c r="M958" t="s"/>
      <c r="N958" t="s">
        <v>448</v>
      </c>
      <c r="O958" t="s">
        <v>79</v>
      </c>
      <c r="P958" t="s">
        <v>442</v>
      </c>
      <c r="Q958" t="s"/>
      <c r="R958" t="s">
        <v>102</v>
      </c>
      <c r="S958" t="s">
        <v>923</v>
      </c>
      <c r="T958" t="s">
        <v>82</v>
      </c>
      <c r="U958" t="s">
        <v>83</v>
      </c>
      <c r="V958" t="s">
        <v>84</v>
      </c>
      <c r="W958" t="s">
        <v>110</v>
      </c>
      <c r="X958" t="s"/>
      <c r="Y958" t="s">
        <v>86</v>
      </c>
      <c r="Z958">
        <f>HYPERLINK("https://hotel-media.eclerx.com/savepage/tk_15468562367441854_sr_364.html","info")</f>
        <v/>
      </c>
      <c r="AA958" t="n">
        <v>-2558534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37</v>
      </c>
      <c r="AQ958" t="s">
        <v>89</v>
      </c>
      <c r="AR958" t="s">
        <v>90</v>
      </c>
      <c r="AS958" t="s"/>
      <c r="AT958" t="s">
        <v>91</v>
      </c>
      <c r="AU958" t="s"/>
      <c r="AV958" t="s"/>
      <c r="AW958" t="s"/>
      <c r="AX958" t="s"/>
      <c r="AY958" t="n">
        <v>2558534</v>
      </c>
      <c r="AZ958" t="s">
        <v>445</v>
      </c>
      <c r="BA958" t="s"/>
      <c r="BB958" t="n">
        <v>163137</v>
      </c>
      <c r="BC958" t="n">
        <v>44.132750026742</v>
      </c>
      <c r="BD958" t="n">
        <v>44.132750026742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442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1366</v>
      </c>
      <c r="L959" t="s">
        <v>77</v>
      </c>
      <c r="M959" t="s"/>
      <c r="N959" t="s">
        <v>454</v>
      </c>
      <c r="O959" t="s">
        <v>79</v>
      </c>
      <c r="P959" t="s">
        <v>442</v>
      </c>
      <c r="Q959" t="s"/>
      <c r="R959" t="s">
        <v>102</v>
      </c>
      <c r="S959" t="s">
        <v>455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HYPERLINK("https://hotel-media.eclerx.com/savepage/tk_15468562367441854_sr_364.html","info")</f>
        <v/>
      </c>
      <c r="AA959" t="n">
        <v>-2558534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37</v>
      </c>
      <c r="AQ959" t="s">
        <v>89</v>
      </c>
      <c r="AR959" t="s">
        <v>90</v>
      </c>
      <c r="AS959" t="s"/>
      <c r="AT959" t="s">
        <v>91</v>
      </c>
      <c r="AU959" t="s"/>
      <c r="AV959" t="s"/>
      <c r="AW959" t="s"/>
      <c r="AX959" t="s"/>
      <c r="AY959" t="n">
        <v>2558534</v>
      </c>
      <c r="AZ959" t="s">
        <v>445</v>
      </c>
      <c r="BA959" t="s"/>
      <c r="BB959" t="n">
        <v>163137</v>
      </c>
      <c r="BC959" t="n">
        <v>44.132750026742</v>
      </c>
      <c r="BD959" t="n">
        <v>44.132750026742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442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1366</v>
      </c>
      <c r="L960" t="s">
        <v>77</v>
      </c>
      <c r="M960" t="s"/>
      <c r="N960" t="s">
        <v>454</v>
      </c>
      <c r="O960" t="s">
        <v>79</v>
      </c>
      <c r="P960" t="s">
        <v>442</v>
      </c>
      <c r="Q960" t="s"/>
      <c r="R960" t="s">
        <v>102</v>
      </c>
      <c r="S960" t="s">
        <v>455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HYPERLINK("https://hotel-media.eclerx.com/savepage/tk_15468562367441854_sr_364.html","info")</f>
        <v/>
      </c>
      <c r="AA960" t="n">
        <v>-2558534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37</v>
      </c>
      <c r="AQ960" t="s">
        <v>89</v>
      </c>
      <c r="AR960" t="s">
        <v>90</v>
      </c>
      <c r="AS960" t="s"/>
      <c r="AT960" t="s">
        <v>91</v>
      </c>
      <c r="AU960" t="s"/>
      <c r="AV960" t="s"/>
      <c r="AW960" t="s"/>
      <c r="AX960" t="s"/>
      <c r="AY960" t="n">
        <v>2558534</v>
      </c>
      <c r="AZ960" t="s">
        <v>445</v>
      </c>
      <c r="BA960" t="s"/>
      <c r="BB960" t="n">
        <v>163137</v>
      </c>
      <c r="BC960" t="n">
        <v>44.132750026742</v>
      </c>
      <c r="BD960" t="n">
        <v>44.132750026742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533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116</v>
      </c>
      <c r="L961" t="s">
        <v>77</v>
      </c>
      <c r="M961" t="s"/>
      <c r="N961" t="s">
        <v>78</v>
      </c>
      <c r="O961" t="s">
        <v>79</v>
      </c>
      <c r="P961" t="s">
        <v>533</v>
      </c>
      <c r="Q961" t="s"/>
      <c r="R961" t="s">
        <v>102</v>
      </c>
      <c r="S961" t="s">
        <v>261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HYPERLINK("https://hotel-media.eclerx.com/savepage/tk_1546856298142135_sr_364.html","info")</f>
        <v/>
      </c>
      <c r="AA961" t="n">
        <v>-10087325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70</v>
      </c>
      <c r="AQ961" t="s">
        <v>89</v>
      </c>
      <c r="AR961" t="s">
        <v>90</v>
      </c>
      <c r="AS961" t="s"/>
      <c r="AT961" t="s">
        <v>91</v>
      </c>
      <c r="AU961" t="s"/>
      <c r="AV961" t="s"/>
      <c r="AW961" t="s"/>
      <c r="AX961" t="s"/>
      <c r="AY961" t="n">
        <v>10087325</v>
      </c>
      <c r="AZ961" t="s">
        <v>534</v>
      </c>
      <c r="BA961" t="s"/>
      <c r="BB961" t="n">
        <v>156831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533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202</v>
      </c>
      <c r="L962" t="s">
        <v>77</v>
      </c>
      <c r="M962" t="s"/>
      <c r="N962" t="s">
        <v>129</v>
      </c>
      <c r="O962" t="s">
        <v>79</v>
      </c>
      <c r="P962" t="s">
        <v>533</v>
      </c>
      <c r="Q962" t="s"/>
      <c r="R962" t="s">
        <v>102</v>
      </c>
      <c r="S962" t="s">
        <v>293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HYPERLINK("https://hotel-media.eclerx.com/savepage/tk_1546856298142135_sr_364.html","info")</f>
        <v/>
      </c>
      <c r="AA962" t="n">
        <v>-10087325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70</v>
      </c>
      <c r="AQ962" t="s">
        <v>89</v>
      </c>
      <c r="AR962" t="s">
        <v>90</v>
      </c>
      <c r="AS962" t="s"/>
      <c r="AT962" t="s">
        <v>91</v>
      </c>
      <c r="AU962" t="s"/>
      <c r="AV962" t="s"/>
      <c r="AW962" t="s"/>
      <c r="AX962" t="s"/>
      <c r="AY962" t="n">
        <v>10087325</v>
      </c>
      <c r="AZ962" t="s">
        <v>534</v>
      </c>
      <c r="BA962" t="s"/>
      <c r="BB962" t="n">
        <v>156831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132</v>
      </c>
      <c r="D963" t="n">
        <v>2</v>
      </c>
      <c r="E963" t="s">
        <v>802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381</v>
      </c>
      <c r="L963" t="s">
        <v>77</v>
      </c>
      <c r="M963" t="s"/>
      <c r="N963" t="s">
        <v>250</v>
      </c>
      <c r="O963" t="s">
        <v>79</v>
      </c>
      <c r="P963" t="s">
        <v>802</v>
      </c>
      <c r="Q963" t="s"/>
      <c r="R963" t="s">
        <v>267</v>
      </c>
      <c r="S963" t="s">
        <v>924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HYPERLINK("https://hotel-media.eclerx.com/savepage/tk_15468561644106987_sr_362.html","info")</f>
        <v/>
      </c>
      <c r="AA963" t="n">
        <v>-2311891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</v>
      </c>
      <c r="AQ963" t="s">
        <v>89</v>
      </c>
      <c r="AR963" t="s">
        <v>90</v>
      </c>
      <c r="AS963" t="s"/>
      <c r="AT963" t="s">
        <v>91</v>
      </c>
      <c r="AU963" t="s"/>
      <c r="AV963" t="s"/>
      <c r="AW963" t="s"/>
      <c r="AX963" t="s"/>
      <c r="AY963" t="n">
        <v>2311891</v>
      </c>
      <c r="AZ963" t="s">
        <v>804</v>
      </c>
      <c r="BA963" t="s"/>
      <c r="BB963" t="n">
        <v>27911</v>
      </c>
      <c r="BC963" t="n">
        <v>44.496000243724</v>
      </c>
      <c r="BD963" t="n">
        <v>44.496000243724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132</v>
      </c>
      <c r="D964" t="n">
        <v>2</v>
      </c>
      <c r="E964" t="s">
        <v>802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382</v>
      </c>
      <c r="L964" t="s">
        <v>77</v>
      </c>
      <c r="M964" t="s"/>
      <c r="N964" t="s">
        <v>250</v>
      </c>
      <c r="O964" t="s">
        <v>79</v>
      </c>
      <c r="P964" t="s">
        <v>802</v>
      </c>
      <c r="Q964" t="s"/>
      <c r="R964" t="s">
        <v>267</v>
      </c>
      <c r="S964" t="s">
        <v>925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HYPERLINK("https://hotel-media.eclerx.com/savepage/tk_15468561644106987_sr_362.html","info")</f>
        <v/>
      </c>
      <c r="AA964" t="n">
        <v>-2311891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</v>
      </c>
      <c r="AQ964" t="s">
        <v>89</v>
      </c>
      <c r="AR964" t="s">
        <v>211</v>
      </c>
      <c r="AS964" t="s"/>
      <c r="AT964" t="s">
        <v>91</v>
      </c>
      <c r="AU964" t="s"/>
      <c r="AV964" t="s"/>
      <c r="AW964" t="s"/>
      <c r="AX964" t="s"/>
      <c r="AY964" t="n">
        <v>2311891</v>
      </c>
      <c r="AZ964" t="s">
        <v>804</v>
      </c>
      <c r="BA964" t="s"/>
      <c r="BB964" t="n">
        <v>27911</v>
      </c>
      <c r="BC964" t="n">
        <v>44.496000243724</v>
      </c>
      <c r="BD964" t="n">
        <v>44.496000243724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132</v>
      </c>
      <c r="D965" t="n">
        <v>2</v>
      </c>
      <c r="E965" t="s">
        <v>802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397</v>
      </c>
      <c r="L965" t="s">
        <v>77</v>
      </c>
      <c r="M965" t="s"/>
      <c r="N965" t="s">
        <v>806</v>
      </c>
      <c r="O965" t="s">
        <v>79</v>
      </c>
      <c r="P965" t="s">
        <v>802</v>
      </c>
      <c r="Q965" t="s"/>
      <c r="R965" t="s">
        <v>267</v>
      </c>
      <c r="S965" t="s">
        <v>926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HYPERLINK("https://hotel-media.eclerx.com/savepage/tk_15468561644106987_sr_362.html","info")</f>
        <v/>
      </c>
      <c r="AA965" t="n">
        <v>-2311891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</v>
      </c>
      <c r="AQ965" t="s">
        <v>89</v>
      </c>
      <c r="AR965" t="s">
        <v>90</v>
      </c>
      <c r="AS965" t="s"/>
      <c r="AT965" t="s">
        <v>91</v>
      </c>
      <c r="AU965" t="s"/>
      <c r="AV965" t="s"/>
      <c r="AW965" t="s"/>
      <c r="AX965" t="s"/>
      <c r="AY965" t="n">
        <v>2311891</v>
      </c>
      <c r="AZ965" t="s">
        <v>804</v>
      </c>
      <c r="BA965" t="s"/>
      <c r="BB965" t="n">
        <v>27911</v>
      </c>
      <c r="BC965" t="n">
        <v>44.496000243724</v>
      </c>
      <c r="BD965" t="n">
        <v>44.496000243724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132</v>
      </c>
      <c r="D966" t="n">
        <v>2</v>
      </c>
      <c r="E966" t="s">
        <v>802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398</v>
      </c>
      <c r="L966" t="s">
        <v>77</v>
      </c>
      <c r="M966" t="s"/>
      <c r="N966" t="s">
        <v>806</v>
      </c>
      <c r="O966" t="s">
        <v>79</v>
      </c>
      <c r="P966" t="s">
        <v>802</v>
      </c>
      <c r="Q966" t="s"/>
      <c r="R966" t="s">
        <v>267</v>
      </c>
      <c r="S966" t="s">
        <v>927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HYPERLINK("https://hotel-media.eclerx.com/savepage/tk_15468561644106987_sr_362.html","info")</f>
        <v/>
      </c>
      <c r="AA966" t="n">
        <v>-2311891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5</v>
      </c>
      <c r="AQ966" t="s">
        <v>89</v>
      </c>
      <c r="AR966" t="s">
        <v>211</v>
      </c>
      <c r="AS966" t="s"/>
      <c r="AT966" t="s">
        <v>91</v>
      </c>
      <c r="AU966" t="s"/>
      <c r="AV966" t="s"/>
      <c r="AW966" t="s"/>
      <c r="AX966" t="s"/>
      <c r="AY966" t="n">
        <v>2311891</v>
      </c>
      <c r="AZ966" t="s">
        <v>804</v>
      </c>
      <c r="BA966" t="s"/>
      <c r="BB966" t="n">
        <v>27911</v>
      </c>
      <c r="BC966" t="n">
        <v>44.496000243724</v>
      </c>
      <c r="BD966" t="n">
        <v>44.496000243724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928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113</v>
      </c>
      <c r="L967" t="s">
        <v>77</v>
      </c>
      <c r="M967" t="s"/>
      <c r="N967" t="s">
        <v>929</v>
      </c>
      <c r="O967" t="s">
        <v>79</v>
      </c>
      <c r="P967" t="s">
        <v>928</v>
      </c>
      <c r="Q967" t="s"/>
      <c r="R967" t="s">
        <v>80</v>
      </c>
      <c r="S967" t="s">
        <v>491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HYPERLINK("https://hotel-media.eclerx.com/savepage/tk_15468562515200233_sr_364.html","info")</f>
        <v/>
      </c>
      <c r="AA967" t="n">
        <v>-10087308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44</v>
      </c>
      <c r="AQ967" t="s">
        <v>89</v>
      </c>
      <c r="AR967" t="s">
        <v>90</v>
      </c>
      <c r="AS967" t="s"/>
      <c r="AT967" t="s">
        <v>91</v>
      </c>
      <c r="AU967" t="s"/>
      <c r="AV967" t="s"/>
      <c r="AW967" t="s"/>
      <c r="AX967" t="s"/>
      <c r="AY967" t="n">
        <v>10087308</v>
      </c>
      <c r="AZ967" t="s">
        <v>727</v>
      </c>
      <c r="BA967" t="s"/>
      <c r="BB967" t="n">
        <v>160159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401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125</v>
      </c>
      <c r="L968" t="s">
        <v>77</v>
      </c>
      <c r="M968" t="s"/>
      <c r="N968" t="s">
        <v>138</v>
      </c>
      <c r="O968" t="s">
        <v>79</v>
      </c>
      <c r="P968" t="s">
        <v>401</v>
      </c>
      <c r="Q968" t="s"/>
      <c r="R968" t="s">
        <v>80</v>
      </c>
      <c r="S968" t="s">
        <v>319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HYPERLINK("https://hotel-media.eclerx.com/savepage/tk_15468564950842576_sr_364.html","info")</f>
        <v/>
      </c>
      <c r="AA968" t="n">
        <v>-2444465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142</v>
      </c>
      <c r="AQ968" t="s">
        <v>89</v>
      </c>
      <c r="AR968" t="s">
        <v>140</v>
      </c>
      <c r="AS968" t="s"/>
      <c r="AT968" t="s">
        <v>91</v>
      </c>
      <c r="AU968" t="s"/>
      <c r="AV968" t="s"/>
      <c r="AW968" t="s"/>
      <c r="AX968" t="s"/>
      <c r="AY968" t="n">
        <v>2444465</v>
      </c>
      <c r="AZ968" t="s">
        <v>404</v>
      </c>
      <c r="BA968" t="s"/>
      <c r="BB968" t="n">
        <v>54896</v>
      </c>
      <c r="BC968" t="n">
        <v>44.48680842002</v>
      </c>
      <c r="BD968" t="n">
        <v>44.48680842002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401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134</v>
      </c>
      <c r="L969" t="s">
        <v>77</v>
      </c>
      <c r="M969" t="s"/>
      <c r="N969" t="s">
        <v>78</v>
      </c>
      <c r="O969" t="s">
        <v>79</v>
      </c>
      <c r="P969" t="s">
        <v>401</v>
      </c>
      <c r="Q969" t="s"/>
      <c r="R969" t="s">
        <v>80</v>
      </c>
      <c r="S969" t="s">
        <v>600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HYPERLINK("https://hotel-media.eclerx.com/savepage/tk_15468564950842576_sr_364.html","info")</f>
        <v/>
      </c>
      <c r="AA969" t="n">
        <v>-2444465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142</v>
      </c>
      <c r="AQ969" t="s">
        <v>89</v>
      </c>
      <c r="AR969" t="s">
        <v>90</v>
      </c>
      <c r="AS969" t="s"/>
      <c r="AT969" t="s">
        <v>91</v>
      </c>
      <c r="AU969" t="s"/>
      <c r="AV969" t="s"/>
      <c r="AW969" t="s"/>
      <c r="AX969" t="s"/>
      <c r="AY969" t="n">
        <v>2444465</v>
      </c>
      <c r="AZ969" t="s">
        <v>404</v>
      </c>
      <c r="BA969" t="s"/>
      <c r="BB969" t="n">
        <v>54896</v>
      </c>
      <c r="BC969" t="n">
        <v>44.48680842002</v>
      </c>
      <c r="BD969" t="n">
        <v>44.48680842002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401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137</v>
      </c>
      <c r="L970" t="s">
        <v>77</v>
      </c>
      <c r="M970" t="s"/>
      <c r="N970" t="s">
        <v>144</v>
      </c>
      <c r="O970" t="s">
        <v>79</v>
      </c>
      <c r="P970" t="s">
        <v>401</v>
      </c>
      <c r="Q970" t="s"/>
      <c r="R970" t="s">
        <v>80</v>
      </c>
      <c r="S970" t="s">
        <v>225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HYPERLINK("https://hotel-media.eclerx.com/savepage/tk_15468564950842576_sr_364.html","info")</f>
        <v/>
      </c>
      <c r="AA970" t="n">
        <v>-2444465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142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2444465</v>
      </c>
      <c r="AZ970" t="s">
        <v>404</v>
      </c>
      <c r="BA970" t="s"/>
      <c r="BB970" t="n">
        <v>54896</v>
      </c>
      <c r="BC970" t="n">
        <v>44.48680842002</v>
      </c>
      <c r="BD970" t="n">
        <v>44.48680842002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401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140</v>
      </c>
      <c r="L971" t="s">
        <v>77</v>
      </c>
      <c r="M971" t="s"/>
      <c r="N971" t="s">
        <v>250</v>
      </c>
      <c r="O971" t="s">
        <v>79</v>
      </c>
      <c r="P971" t="s">
        <v>401</v>
      </c>
      <c r="Q971" t="s"/>
      <c r="R971" t="s">
        <v>80</v>
      </c>
      <c r="S971" t="s">
        <v>109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HYPERLINK("https://hotel-media.eclerx.com/savepage/tk_15468564950842576_sr_364.html","info")</f>
        <v/>
      </c>
      <c r="AA971" t="n">
        <v>-2444465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142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2444465</v>
      </c>
      <c r="AZ971" t="s">
        <v>404</v>
      </c>
      <c r="BA971" t="s"/>
      <c r="BB971" t="n">
        <v>54896</v>
      </c>
      <c r="BC971" t="n">
        <v>44.48680842002</v>
      </c>
      <c r="BD971" t="n">
        <v>44.48680842002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664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94</v>
      </c>
      <c r="L972" t="s">
        <v>77</v>
      </c>
      <c r="M972" t="s"/>
      <c r="N972" t="s">
        <v>250</v>
      </c>
      <c r="O972" t="s">
        <v>79</v>
      </c>
      <c r="P972" t="s">
        <v>664</v>
      </c>
      <c r="Q972" t="s"/>
      <c r="R972" t="s">
        <v>189</v>
      </c>
      <c r="S972" t="s">
        <v>96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HYPERLINK("https://hotel-media.eclerx.com/savepage/tk_15468562695195038_sr_364.html","info")</f>
        <v/>
      </c>
      <c r="AA972" t="n">
        <v>-2318630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54</v>
      </c>
      <c r="AQ972" t="s">
        <v>89</v>
      </c>
      <c r="AR972" t="s">
        <v>90</v>
      </c>
      <c r="AS972" t="s"/>
      <c r="AT972" t="s">
        <v>91</v>
      </c>
      <c r="AU972" t="s"/>
      <c r="AV972" t="s"/>
      <c r="AW972" t="s"/>
      <c r="AX972" t="s"/>
      <c r="AY972" t="n">
        <v>2318630</v>
      </c>
      <c r="AZ972" t="s">
        <v>665</v>
      </c>
      <c r="BA972" t="s"/>
      <c r="BB972" t="n">
        <v>37532</v>
      </c>
      <c r="BC972" t="n">
        <v>44.509341</v>
      </c>
      <c r="BD972" t="n">
        <v>44.509341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664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95</v>
      </c>
      <c r="L973" t="s">
        <v>77</v>
      </c>
      <c r="M973" t="s"/>
      <c r="N973" t="s">
        <v>138</v>
      </c>
      <c r="O973" t="s">
        <v>79</v>
      </c>
      <c r="P973" t="s">
        <v>664</v>
      </c>
      <c r="Q973" t="s"/>
      <c r="R973" t="s">
        <v>189</v>
      </c>
      <c r="S973" t="s">
        <v>488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HYPERLINK("https://hotel-media.eclerx.com/savepage/tk_15468562695195038_sr_364.html","info")</f>
        <v/>
      </c>
      <c r="AA973" t="n">
        <v>-2318630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54</v>
      </c>
      <c r="AQ973" t="s">
        <v>89</v>
      </c>
      <c r="AR973" t="s">
        <v>140</v>
      </c>
      <c r="AS973" t="s"/>
      <c r="AT973" t="s">
        <v>91</v>
      </c>
      <c r="AU973" t="s"/>
      <c r="AV973" t="s"/>
      <c r="AW973" t="s"/>
      <c r="AX973" t="s"/>
      <c r="AY973" t="n">
        <v>2318630</v>
      </c>
      <c r="AZ973" t="s">
        <v>665</v>
      </c>
      <c r="BA973" t="s"/>
      <c r="BB973" t="n">
        <v>37532</v>
      </c>
      <c r="BC973" t="n">
        <v>44.509341</v>
      </c>
      <c r="BD973" t="n">
        <v>44.509341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930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227</v>
      </c>
      <c r="L974" t="s">
        <v>77</v>
      </c>
      <c r="M974" t="s"/>
      <c r="N974" t="s">
        <v>78</v>
      </c>
      <c r="O974" t="s">
        <v>79</v>
      </c>
      <c r="P974" t="s">
        <v>930</v>
      </c>
      <c r="Q974" t="s"/>
      <c r="R974" t="s">
        <v>102</v>
      </c>
      <c r="S974" t="s">
        <v>755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HYPERLINK("https://hotel-media.eclerx.com/savepage/tk_15468565683197312_sr_364.html","info")</f>
        <v/>
      </c>
      <c r="AA974" t="n">
        <v>-5236117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181</v>
      </c>
      <c r="AQ974" t="s">
        <v>89</v>
      </c>
      <c r="AR974" t="s">
        <v>90</v>
      </c>
      <c r="AS974" t="s"/>
      <c r="AT974" t="s">
        <v>91</v>
      </c>
      <c r="AU974" t="s"/>
      <c r="AV974" t="s"/>
      <c r="AW974" t="s"/>
      <c r="AX974" t="s"/>
      <c r="AY974" t="n">
        <v>5236117</v>
      </c>
      <c r="AZ974" t="s">
        <v>931</v>
      </c>
      <c r="BA974" t="s"/>
      <c r="BB974" t="n">
        <v>162220</v>
      </c>
      <c r="BC974" t="n">
        <v>43.562569498761</v>
      </c>
      <c r="BD974" t="n">
        <v>43.562569498761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153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918</v>
      </c>
      <c r="F975" t="s"/>
      <c r="G975" t="s">
        <v>74</v>
      </c>
      <c r="H975" t="s">
        <v>75</v>
      </c>
      <c r="I975" t="s"/>
      <c r="J975" t="s">
        <v>76</v>
      </c>
      <c r="K975" t="n">
        <v>160</v>
      </c>
      <c r="L975" t="s">
        <v>77</v>
      </c>
      <c r="M975" t="s"/>
      <c r="N975" t="s">
        <v>78</v>
      </c>
      <c r="O975" t="s">
        <v>79</v>
      </c>
      <c r="P975" t="s">
        <v>918</v>
      </c>
      <c r="Q975" t="s"/>
      <c r="R975" t="s">
        <v>102</v>
      </c>
      <c r="S975" t="s">
        <v>305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HYPERLINK("https://hotel-media.eclerx.com/savepage/tk_1546856605986622_sr_364.html","info")</f>
        <v/>
      </c>
      <c r="AA975" t="s"/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200</v>
      </c>
      <c r="AQ975" t="s">
        <v>89</v>
      </c>
      <c r="AR975" t="s">
        <v>90</v>
      </c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21203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153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918</v>
      </c>
      <c r="F976" t="s"/>
      <c r="G976" t="s">
        <v>74</v>
      </c>
      <c r="H976" t="s">
        <v>75</v>
      </c>
      <c r="I976" t="s"/>
      <c r="J976" t="s">
        <v>76</v>
      </c>
      <c r="K976" t="n">
        <v>200</v>
      </c>
      <c r="L976" t="s">
        <v>77</v>
      </c>
      <c r="M976" t="s"/>
      <c r="N976" t="s">
        <v>919</v>
      </c>
      <c r="O976" t="s">
        <v>79</v>
      </c>
      <c r="P976" t="s">
        <v>918</v>
      </c>
      <c r="Q976" t="s"/>
      <c r="R976" t="s">
        <v>102</v>
      </c>
      <c r="S976" t="s">
        <v>751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HYPERLINK("https://hotel-media.eclerx.com/savepage/tk_1546856605986622_sr_364.html","info")</f>
        <v/>
      </c>
      <c r="AA976" t="s"/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200</v>
      </c>
      <c r="AQ976" t="s">
        <v>89</v>
      </c>
      <c r="AR976" t="s">
        <v>90</v>
      </c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21203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153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918</v>
      </c>
      <c r="F977" t="s"/>
      <c r="G977" t="s">
        <v>74</v>
      </c>
      <c r="H977" t="s">
        <v>75</v>
      </c>
      <c r="I977" t="s"/>
      <c r="J977" t="s">
        <v>76</v>
      </c>
      <c r="K977" t="n">
        <v>226</v>
      </c>
      <c r="L977" t="s">
        <v>77</v>
      </c>
      <c r="M977" t="s"/>
      <c r="N977" t="s">
        <v>78</v>
      </c>
      <c r="O977" t="s">
        <v>79</v>
      </c>
      <c r="P977" t="s">
        <v>918</v>
      </c>
      <c r="Q977" t="s"/>
      <c r="R977" t="s">
        <v>102</v>
      </c>
      <c r="S977" t="s">
        <v>754</v>
      </c>
      <c r="T977" t="s">
        <v>82</v>
      </c>
      <c r="U977" t="s">
        <v>83</v>
      </c>
      <c r="V977" t="s">
        <v>84</v>
      </c>
      <c r="W977" t="s">
        <v>110</v>
      </c>
      <c r="X977" t="s"/>
      <c r="Y977" t="s">
        <v>86</v>
      </c>
      <c r="Z977">
        <f>HYPERLINK("https://hotel-media.eclerx.com/savepage/tk_1546856605986622_sr_364.html","info")</f>
        <v/>
      </c>
      <c r="AA977" t="s"/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200</v>
      </c>
      <c r="AQ977" t="s">
        <v>89</v>
      </c>
      <c r="AR977" t="s">
        <v>90</v>
      </c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21203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153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918</v>
      </c>
      <c r="F978" t="s"/>
      <c r="G978" t="s">
        <v>74</v>
      </c>
      <c r="H978" t="s">
        <v>75</v>
      </c>
      <c r="I978" t="s"/>
      <c r="J978" t="s">
        <v>76</v>
      </c>
      <c r="K978" t="n">
        <v>266</v>
      </c>
      <c r="L978" t="s">
        <v>77</v>
      </c>
      <c r="M978" t="s"/>
      <c r="N978" t="s">
        <v>919</v>
      </c>
      <c r="O978" t="s">
        <v>79</v>
      </c>
      <c r="P978" t="s">
        <v>918</v>
      </c>
      <c r="Q978" t="s"/>
      <c r="R978" t="s">
        <v>102</v>
      </c>
      <c r="S978" t="s">
        <v>823</v>
      </c>
      <c r="T978" t="s">
        <v>82</v>
      </c>
      <c r="U978" t="s">
        <v>83</v>
      </c>
      <c r="V978" t="s">
        <v>84</v>
      </c>
      <c r="W978" t="s">
        <v>110</v>
      </c>
      <c r="X978" t="s"/>
      <c r="Y978" t="s">
        <v>86</v>
      </c>
      <c r="Z978">
        <f>HYPERLINK("https://hotel-media.eclerx.com/savepage/tk_1546856605986622_sr_364.html","info")</f>
        <v/>
      </c>
      <c r="AA978" t="s"/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200</v>
      </c>
      <c r="AQ978" t="s">
        <v>89</v>
      </c>
      <c r="AR978" t="s">
        <v>90</v>
      </c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21203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153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908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106</v>
      </c>
      <c r="L979" t="s">
        <v>77</v>
      </c>
      <c r="M979" t="s"/>
      <c r="N979" t="s">
        <v>182</v>
      </c>
      <c r="O979" t="s">
        <v>79</v>
      </c>
      <c r="P979" t="s">
        <v>908</v>
      </c>
      <c r="Q979" t="s"/>
      <c r="R979" t="s">
        <v>189</v>
      </c>
      <c r="S979" t="s">
        <v>256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HYPERLINK("https://hotel-media.eclerx.com/savepage/tk_15468562071611884_sr_364.html","info")</f>
        <v/>
      </c>
      <c r="AA979" t="n">
        <v>-2443437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21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2443437</v>
      </c>
      <c r="AZ979" t="s">
        <v>909</v>
      </c>
      <c r="BA979" t="s"/>
      <c r="BB979" t="n">
        <v>101716</v>
      </c>
      <c r="BC979" t="n">
        <v>44.417352282472</v>
      </c>
      <c r="BD979" t="n">
        <v>44.417352282472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908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120</v>
      </c>
      <c r="L980" t="s">
        <v>77</v>
      </c>
      <c r="M980" t="s"/>
      <c r="N980" t="s">
        <v>138</v>
      </c>
      <c r="O980" t="s">
        <v>79</v>
      </c>
      <c r="P980" t="s">
        <v>908</v>
      </c>
      <c r="Q980" t="s"/>
      <c r="R980" t="s">
        <v>189</v>
      </c>
      <c r="S980" t="s">
        <v>103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HYPERLINK("https://hotel-media.eclerx.com/savepage/tk_15468562071611884_sr_364.html","info")</f>
        <v/>
      </c>
      <c r="AA980" t="n">
        <v>-2443437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21</v>
      </c>
      <c r="AQ980" t="s">
        <v>89</v>
      </c>
      <c r="AR980" t="s">
        <v>140</v>
      </c>
      <c r="AS980" t="s"/>
      <c r="AT980" t="s">
        <v>91</v>
      </c>
      <c r="AU980" t="s"/>
      <c r="AV980" t="s"/>
      <c r="AW980" t="s"/>
      <c r="AX980" t="s"/>
      <c r="AY980" t="n">
        <v>2443437</v>
      </c>
      <c r="AZ980" t="s">
        <v>909</v>
      </c>
      <c r="BA980" t="s"/>
      <c r="BB980" t="n">
        <v>101716</v>
      </c>
      <c r="BC980" t="n">
        <v>44.417352282472</v>
      </c>
      <c r="BD980" t="n">
        <v>44.417352282472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908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177</v>
      </c>
      <c r="L981" t="s">
        <v>77</v>
      </c>
      <c r="M981" t="s"/>
      <c r="N981" t="s">
        <v>128</v>
      </c>
      <c r="O981" t="s">
        <v>79</v>
      </c>
      <c r="P981" t="s">
        <v>908</v>
      </c>
      <c r="Q981" t="s"/>
      <c r="R981" t="s">
        <v>189</v>
      </c>
      <c r="S981" t="s">
        <v>527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HYPERLINK("https://hotel-media.eclerx.com/savepage/tk_15468562071611884_sr_364.html","info")</f>
        <v/>
      </c>
      <c r="AA981" t="n">
        <v>-2443437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21</v>
      </c>
      <c r="AQ981" t="s">
        <v>89</v>
      </c>
      <c r="AR981" t="s">
        <v>90</v>
      </c>
      <c r="AS981" t="s"/>
      <c r="AT981" t="s">
        <v>91</v>
      </c>
      <c r="AU981" t="s"/>
      <c r="AV981" t="s"/>
      <c r="AW981" t="s"/>
      <c r="AX981" t="s"/>
      <c r="AY981" t="n">
        <v>2443437</v>
      </c>
      <c r="AZ981" t="s">
        <v>909</v>
      </c>
      <c r="BA981" t="s"/>
      <c r="BB981" t="n">
        <v>101716</v>
      </c>
      <c r="BC981" t="n">
        <v>44.417352282472</v>
      </c>
      <c r="BD981" t="n">
        <v>44.417352282472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695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102</v>
      </c>
      <c r="L982" t="s">
        <v>77</v>
      </c>
      <c r="M982" t="s"/>
      <c r="N982" t="s">
        <v>124</v>
      </c>
      <c r="O982" t="s">
        <v>79</v>
      </c>
      <c r="P982" t="s">
        <v>695</v>
      </c>
      <c r="Q982" t="s"/>
      <c r="R982" t="s">
        <v>102</v>
      </c>
      <c r="S982" t="s">
        <v>532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HYPERLINK("https://hotel-media.eclerx.com/savepage/tk_15468562882099926_sr_364.html","info")</f>
        <v/>
      </c>
      <c r="AA982" t="n">
        <v>-2444250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65</v>
      </c>
      <c r="AQ982" t="s">
        <v>89</v>
      </c>
      <c r="AR982" t="s">
        <v>90</v>
      </c>
      <c r="AS982" t="s"/>
      <c r="AT982" t="s">
        <v>91</v>
      </c>
      <c r="AU982" t="s"/>
      <c r="AV982" t="s"/>
      <c r="AW982" t="s"/>
      <c r="AX982" t="s"/>
      <c r="AY982" t="n">
        <v>2444250</v>
      </c>
      <c r="AZ982" t="s">
        <v>696</v>
      </c>
      <c r="BA982" t="s"/>
      <c r="BB982" t="n">
        <v>46280</v>
      </c>
      <c r="BC982" t="n">
        <v>44.505687974909</v>
      </c>
      <c r="BD982" t="n">
        <v>44.505687974909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695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106</v>
      </c>
      <c r="L983" t="s">
        <v>77</v>
      </c>
      <c r="M983" t="s"/>
      <c r="N983" t="s">
        <v>148</v>
      </c>
      <c r="O983" t="s">
        <v>79</v>
      </c>
      <c r="P983" t="s">
        <v>695</v>
      </c>
      <c r="Q983" t="s"/>
      <c r="R983" t="s">
        <v>102</v>
      </c>
      <c r="S983" t="s">
        <v>256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HYPERLINK("https://hotel-media.eclerx.com/savepage/tk_15468562882099926_sr_364.html","info")</f>
        <v/>
      </c>
      <c r="AA983" t="n">
        <v>-2444250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65</v>
      </c>
      <c r="AQ983" t="s">
        <v>89</v>
      </c>
      <c r="AR983" t="s">
        <v>140</v>
      </c>
      <c r="AS983" t="s"/>
      <c r="AT983" t="s">
        <v>91</v>
      </c>
      <c r="AU983" t="s"/>
      <c r="AV983" t="s"/>
      <c r="AW983" t="s"/>
      <c r="AX983" t="s"/>
      <c r="AY983" t="n">
        <v>2444250</v>
      </c>
      <c r="AZ983" t="s">
        <v>696</v>
      </c>
      <c r="BA983" t="s"/>
      <c r="BB983" t="n">
        <v>46280</v>
      </c>
      <c r="BC983" t="n">
        <v>44.505687974909</v>
      </c>
      <c r="BD983" t="n">
        <v>44.505687974909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695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107</v>
      </c>
      <c r="L984" t="s">
        <v>77</v>
      </c>
      <c r="M984" t="s"/>
      <c r="N984" t="s">
        <v>124</v>
      </c>
      <c r="O984" t="s">
        <v>79</v>
      </c>
      <c r="P984" t="s">
        <v>695</v>
      </c>
      <c r="Q984" t="s"/>
      <c r="R984" t="s">
        <v>102</v>
      </c>
      <c r="S984" t="s">
        <v>736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HYPERLINK("https://hotel-media.eclerx.com/savepage/tk_15468562882099926_sr_364.html","info")</f>
        <v/>
      </c>
      <c r="AA984" t="n">
        <v>-2444250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65</v>
      </c>
      <c r="AQ984" t="s">
        <v>89</v>
      </c>
      <c r="AR984" t="s">
        <v>90</v>
      </c>
      <c r="AS984" t="s"/>
      <c r="AT984" t="s">
        <v>91</v>
      </c>
      <c r="AU984" t="s"/>
      <c r="AV984" t="s"/>
      <c r="AW984" t="s"/>
      <c r="AX984" t="s"/>
      <c r="AY984" t="n">
        <v>2444250</v>
      </c>
      <c r="AZ984" t="s">
        <v>696</v>
      </c>
      <c r="BA984" t="s"/>
      <c r="BB984" t="n">
        <v>46280</v>
      </c>
      <c r="BC984" t="n">
        <v>44.505687974909</v>
      </c>
      <c r="BD984" t="n">
        <v>44.505687974909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695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187</v>
      </c>
      <c r="L985" t="s">
        <v>77</v>
      </c>
      <c r="M985" t="s"/>
      <c r="N985" t="s">
        <v>457</v>
      </c>
      <c r="O985" t="s">
        <v>79</v>
      </c>
      <c r="P985" t="s">
        <v>695</v>
      </c>
      <c r="Q985" t="s"/>
      <c r="R985" t="s">
        <v>102</v>
      </c>
      <c r="S985" t="s">
        <v>193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HYPERLINK("https://hotel-media.eclerx.com/savepage/tk_15468562882099926_sr_364.html","info")</f>
        <v/>
      </c>
      <c r="AA985" t="n">
        <v>-2444250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65</v>
      </c>
      <c r="AQ985" t="s">
        <v>89</v>
      </c>
      <c r="AR985" t="s">
        <v>90</v>
      </c>
      <c r="AS985" t="s"/>
      <c r="AT985" t="s">
        <v>91</v>
      </c>
      <c r="AU985" t="s"/>
      <c r="AV985" t="s"/>
      <c r="AW985" t="s"/>
      <c r="AX985" t="s"/>
      <c r="AY985" t="n">
        <v>2444250</v>
      </c>
      <c r="AZ985" t="s">
        <v>696</v>
      </c>
      <c r="BA985" t="s"/>
      <c r="BB985" t="n">
        <v>46280</v>
      </c>
      <c r="BC985" t="n">
        <v>44.505687974909</v>
      </c>
      <c r="BD985" t="n">
        <v>44.505687974909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695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197</v>
      </c>
      <c r="L986" t="s">
        <v>77</v>
      </c>
      <c r="M986" t="s"/>
      <c r="N986" t="s">
        <v>457</v>
      </c>
      <c r="O986" t="s">
        <v>79</v>
      </c>
      <c r="P986" t="s">
        <v>695</v>
      </c>
      <c r="Q986" t="s"/>
      <c r="R986" t="s">
        <v>102</v>
      </c>
      <c r="S986" t="s">
        <v>120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HYPERLINK("https://hotel-media.eclerx.com/savepage/tk_15468562882099926_sr_364.html","info")</f>
        <v/>
      </c>
      <c r="AA986" t="n">
        <v>-2444250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65</v>
      </c>
      <c r="AQ986" t="s">
        <v>89</v>
      </c>
      <c r="AR986" t="s">
        <v>90</v>
      </c>
      <c r="AS986" t="s"/>
      <c r="AT986" t="s">
        <v>91</v>
      </c>
      <c r="AU986" t="s"/>
      <c r="AV986" t="s"/>
      <c r="AW986" t="s"/>
      <c r="AX986" t="s"/>
      <c r="AY986" t="n">
        <v>2444250</v>
      </c>
      <c r="AZ986" t="s">
        <v>696</v>
      </c>
      <c r="BA986" t="s"/>
      <c r="BB986" t="n">
        <v>46280</v>
      </c>
      <c r="BC986" t="n">
        <v>44.505687974909</v>
      </c>
      <c r="BD986" t="n">
        <v>44.505687974909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932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194</v>
      </c>
      <c r="L987" t="s">
        <v>77</v>
      </c>
      <c r="M987" t="s"/>
      <c r="N987" t="s">
        <v>182</v>
      </c>
      <c r="O987" t="s">
        <v>79</v>
      </c>
      <c r="P987" t="s">
        <v>932</v>
      </c>
      <c r="Q987" t="s"/>
      <c r="R987" t="s">
        <v>102</v>
      </c>
      <c r="S987" t="s">
        <v>118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HYPERLINK("https://hotel-media.eclerx.com/savepage/tk_15468565782921388_sr_364.html","info")</f>
        <v/>
      </c>
      <c r="AA987" t="n">
        <v>-2313864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186</v>
      </c>
      <c r="AQ987" t="s">
        <v>89</v>
      </c>
      <c r="AR987" t="s">
        <v>90</v>
      </c>
      <c r="AS987" t="s"/>
      <c r="AT987" t="s">
        <v>91</v>
      </c>
      <c r="AU987" t="s"/>
      <c r="AV987" t="s"/>
      <c r="AW987" t="s"/>
      <c r="AX987" t="s"/>
      <c r="AY987" t="n">
        <v>2313864</v>
      </c>
      <c r="AZ987" t="s">
        <v>933</v>
      </c>
      <c r="BA987" t="s"/>
      <c r="BB987" t="n">
        <v>38254</v>
      </c>
      <c r="BC987" t="n">
        <v>43.965608</v>
      </c>
      <c r="BD987" t="n">
        <v>43.965608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153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932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204</v>
      </c>
      <c r="L988" t="s">
        <v>77</v>
      </c>
      <c r="M988" t="s"/>
      <c r="N988" t="s">
        <v>934</v>
      </c>
      <c r="O988" t="s">
        <v>79</v>
      </c>
      <c r="P988" t="s">
        <v>932</v>
      </c>
      <c r="Q988" t="s"/>
      <c r="R988" t="s">
        <v>102</v>
      </c>
      <c r="S988" t="s">
        <v>623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HYPERLINK("https://hotel-media.eclerx.com/savepage/tk_15468565782921388_sr_364.html","info")</f>
        <v/>
      </c>
      <c r="AA988" t="n">
        <v>-2313864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186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n">
        <v>2313864</v>
      </c>
      <c r="AZ988" t="s">
        <v>933</v>
      </c>
      <c r="BA988" t="s"/>
      <c r="BB988" t="n">
        <v>38254</v>
      </c>
      <c r="BC988" t="n">
        <v>43.965608</v>
      </c>
      <c r="BD988" t="n">
        <v>43.965608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153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932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269</v>
      </c>
      <c r="L989" t="s">
        <v>77</v>
      </c>
      <c r="M989" t="s"/>
      <c r="N989" t="s">
        <v>182</v>
      </c>
      <c r="O989" t="s">
        <v>79</v>
      </c>
      <c r="P989" t="s">
        <v>932</v>
      </c>
      <c r="Q989" t="s"/>
      <c r="R989" t="s">
        <v>102</v>
      </c>
      <c r="S989" t="s">
        <v>935</v>
      </c>
      <c r="T989" t="s">
        <v>82</v>
      </c>
      <c r="U989" t="s">
        <v>83</v>
      </c>
      <c r="V989" t="s">
        <v>84</v>
      </c>
      <c r="W989" t="s">
        <v>110</v>
      </c>
      <c r="X989" t="s"/>
      <c r="Y989" t="s">
        <v>86</v>
      </c>
      <c r="Z989">
        <f>HYPERLINK("https://hotel-media.eclerx.com/savepage/tk_15468565782921388_sr_364.html","info")</f>
        <v/>
      </c>
      <c r="AA989" t="n">
        <v>-2313864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186</v>
      </c>
      <c r="AQ989" t="s">
        <v>89</v>
      </c>
      <c r="AR989" t="s">
        <v>90</v>
      </c>
      <c r="AS989" t="s"/>
      <c r="AT989" t="s">
        <v>91</v>
      </c>
      <c r="AU989" t="s"/>
      <c r="AV989" t="s"/>
      <c r="AW989" t="s"/>
      <c r="AX989" t="s"/>
      <c r="AY989" t="n">
        <v>2313864</v>
      </c>
      <c r="AZ989" t="s">
        <v>933</v>
      </c>
      <c r="BA989" t="s"/>
      <c r="BB989" t="n">
        <v>38254</v>
      </c>
      <c r="BC989" t="n">
        <v>43.965608</v>
      </c>
      <c r="BD989" t="n">
        <v>43.965608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153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932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279</v>
      </c>
      <c r="L990" t="s">
        <v>77</v>
      </c>
      <c r="M990" t="s"/>
      <c r="N990" t="s">
        <v>934</v>
      </c>
      <c r="O990" t="s">
        <v>79</v>
      </c>
      <c r="P990" t="s">
        <v>932</v>
      </c>
      <c r="Q990" t="s"/>
      <c r="R990" t="s">
        <v>102</v>
      </c>
      <c r="S990" t="s">
        <v>936</v>
      </c>
      <c r="T990" t="s">
        <v>82</v>
      </c>
      <c r="U990" t="s">
        <v>83</v>
      </c>
      <c r="V990" t="s">
        <v>84</v>
      </c>
      <c r="W990" t="s">
        <v>110</v>
      </c>
      <c r="X990" t="s"/>
      <c r="Y990" t="s">
        <v>86</v>
      </c>
      <c r="Z990">
        <f>HYPERLINK("https://hotel-media.eclerx.com/savepage/tk_15468565782921388_sr_364.html","info")</f>
        <v/>
      </c>
      <c r="AA990" t="n">
        <v>-2313864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186</v>
      </c>
      <c r="AQ990" t="s">
        <v>89</v>
      </c>
      <c r="AR990" t="s">
        <v>90</v>
      </c>
      <c r="AS990" t="s"/>
      <c r="AT990" t="s">
        <v>91</v>
      </c>
      <c r="AU990" t="s"/>
      <c r="AV990" t="s"/>
      <c r="AW990" t="s"/>
      <c r="AX990" t="s"/>
      <c r="AY990" t="n">
        <v>2313864</v>
      </c>
      <c r="AZ990" t="s">
        <v>933</v>
      </c>
      <c r="BA990" t="s"/>
      <c r="BB990" t="n">
        <v>38254</v>
      </c>
      <c r="BC990" t="n">
        <v>43.965608</v>
      </c>
      <c r="BD990" t="n">
        <v>43.965608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153</v>
      </c>
    </row>
    <row r="991" spans="1:70">
      <c r="A991" t="s">
        <v>70</v>
      </c>
      <c r="B991" t="s">
        <v>71</v>
      </c>
      <c r="C991" t="s">
        <v>132</v>
      </c>
      <c r="D991" t="n">
        <v>2</v>
      </c>
      <c r="E991" t="s">
        <v>891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81</v>
      </c>
      <c r="L991" t="s">
        <v>77</v>
      </c>
      <c r="M991" t="s"/>
      <c r="N991" t="s">
        <v>892</v>
      </c>
      <c r="O991" t="s">
        <v>79</v>
      </c>
      <c r="P991" t="s">
        <v>891</v>
      </c>
      <c r="Q991" t="s"/>
      <c r="R991" t="s">
        <v>102</v>
      </c>
      <c r="S991" t="s">
        <v>394</v>
      </c>
      <c r="T991" t="s">
        <v>82</v>
      </c>
      <c r="U991" t="s">
        <v>83</v>
      </c>
      <c r="V991" t="s">
        <v>84</v>
      </c>
      <c r="W991" t="s">
        <v>146</v>
      </c>
      <c r="X991" t="s"/>
      <c r="Y991" t="s">
        <v>86</v>
      </c>
      <c r="Z991">
        <f>HYPERLINK("https://hotel-media.eclerx.com/savepage/tk_15468561847946887_sr_362.html","info")</f>
        <v/>
      </c>
      <c r="AA991" t="n">
        <v>-10087324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15</v>
      </c>
      <c r="AQ991" t="s">
        <v>89</v>
      </c>
      <c r="AR991" t="s">
        <v>90</v>
      </c>
      <c r="AS991" t="s"/>
      <c r="AT991" t="s">
        <v>91</v>
      </c>
      <c r="AU991" t="s"/>
      <c r="AV991" t="s"/>
      <c r="AW991" t="s"/>
      <c r="AX991" t="s"/>
      <c r="AY991" t="n">
        <v>10087324</v>
      </c>
      <c r="AZ991" t="s">
        <v>893</v>
      </c>
      <c r="BA991" t="s"/>
      <c r="BB991" t="n">
        <v>77206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132</v>
      </c>
      <c r="D992" t="n">
        <v>2</v>
      </c>
      <c r="E992" t="s">
        <v>891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83</v>
      </c>
      <c r="L992" t="s">
        <v>77</v>
      </c>
      <c r="M992" t="s"/>
      <c r="N992" t="s">
        <v>78</v>
      </c>
      <c r="O992" t="s">
        <v>79</v>
      </c>
      <c r="P992" t="s">
        <v>891</v>
      </c>
      <c r="Q992" t="s"/>
      <c r="R992" t="s">
        <v>102</v>
      </c>
      <c r="S992" t="s">
        <v>345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HYPERLINK("https://hotel-media.eclerx.com/savepage/tk_15468561847946887_sr_362.html","info")</f>
        <v/>
      </c>
      <c r="AA992" t="n">
        <v>-10087324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15</v>
      </c>
      <c r="AQ992" t="s">
        <v>89</v>
      </c>
      <c r="AR992" t="s">
        <v>90</v>
      </c>
      <c r="AS992" t="s"/>
      <c r="AT992" t="s">
        <v>91</v>
      </c>
      <c r="AU992" t="s"/>
      <c r="AV992" t="s"/>
      <c r="AW992" t="s"/>
      <c r="AX992" t="s"/>
      <c r="AY992" t="n">
        <v>10087324</v>
      </c>
      <c r="AZ992" t="s">
        <v>893</v>
      </c>
      <c r="BA992" t="s"/>
      <c r="BB992" t="n">
        <v>77206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132</v>
      </c>
      <c r="D993" t="n">
        <v>2</v>
      </c>
      <c r="E993" t="s">
        <v>469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81</v>
      </c>
      <c r="L993" t="s">
        <v>77</v>
      </c>
      <c r="M993" t="s"/>
      <c r="N993" t="s">
        <v>470</v>
      </c>
      <c r="O993" t="s">
        <v>79</v>
      </c>
      <c r="P993" t="s">
        <v>469</v>
      </c>
      <c r="Q993" t="s"/>
      <c r="R993" t="s">
        <v>102</v>
      </c>
      <c r="S993" t="s">
        <v>394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HYPERLINK("https://hotel-media.eclerx.com/savepage/tk_1546856168581587_sr_362.html","info")</f>
        <v/>
      </c>
      <c r="AA993" t="n">
        <v>-2311915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7</v>
      </c>
      <c r="AQ993" t="s">
        <v>89</v>
      </c>
      <c r="AR993" t="s">
        <v>90</v>
      </c>
      <c r="AS993" t="s"/>
      <c r="AT993" t="s">
        <v>91</v>
      </c>
      <c r="AU993" t="s"/>
      <c r="AV993" t="s"/>
      <c r="AW993" t="s"/>
      <c r="AX993" t="s"/>
      <c r="AY993" t="n">
        <v>2311915</v>
      </c>
      <c r="AZ993" t="s">
        <v>472</v>
      </c>
      <c r="BA993" t="s"/>
      <c r="BB993" t="n">
        <v>108659</v>
      </c>
      <c r="BC993" t="n">
        <v>44.05832</v>
      </c>
      <c r="BD993" t="n">
        <v>44.05832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132</v>
      </c>
      <c r="D994" t="n">
        <v>2</v>
      </c>
      <c r="E994" t="s">
        <v>469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116</v>
      </c>
      <c r="L994" t="s">
        <v>77</v>
      </c>
      <c r="M994" t="s"/>
      <c r="N994" t="s">
        <v>473</v>
      </c>
      <c r="O994" t="s">
        <v>79</v>
      </c>
      <c r="P994" t="s">
        <v>469</v>
      </c>
      <c r="Q994" t="s"/>
      <c r="R994" t="s">
        <v>102</v>
      </c>
      <c r="S994" t="s">
        <v>261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HYPERLINK("https://hotel-media.eclerx.com/savepage/tk_1546856168581587_sr_362.html","info")</f>
        <v/>
      </c>
      <c r="AA994" t="n">
        <v>-2311915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7</v>
      </c>
      <c r="AQ994" t="s">
        <v>89</v>
      </c>
      <c r="AR994" t="s">
        <v>90</v>
      </c>
      <c r="AS994" t="s"/>
      <c r="AT994" t="s">
        <v>91</v>
      </c>
      <c r="AU994" t="s"/>
      <c r="AV994" t="s"/>
      <c r="AW994" t="s"/>
      <c r="AX994" t="s"/>
      <c r="AY994" t="n">
        <v>2311915</v>
      </c>
      <c r="AZ994" t="s">
        <v>472</v>
      </c>
      <c r="BA994" t="s"/>
      <c r="BB994" t="n">
        <v>108659</v>
      </c>
      <c r="BC994" t="n">
        <v>44.05832</v>
      </c>
      <c r="BD994" t="n">
        <v>44.05832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132</v>
      </c>
      <c r="D995" t="n">
        <v>2</v>
      </c>
      <c r="E995" t="s">
        <v>469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144</v>
      </c>
      <c r="L995" t="s">
        <v>77</v>
      </c>
      <c r="M995" t="s"/>
      <c r="N995" t="s">
        <v>475</v>
      </c>
      <c r="O995" t="s">
        <v>79</v>
      </c>
      <c r="P995" t="s">
        <v>469</v>
      </c>
      <c r="Q995" t="s"/>
      <c r="R995" t="s">
        <v>102</v>
      </c>
      <c r="S995" t="s">
        <v>417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HYPERLINK("https://hotel-media.eclerx.com/savepage/tk_1546856168581587_sr_362.html","info")</f>
        <v/>
      </c>
      <c r="AA995" t="n">
        <v>-2311915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7</v>
      </c>
      <c r="AQ995" t="s">
        <v>89</v>
      </c>
      <c r="AR995" t="s">
        <v>90</v>
      </c>
      <c r="AS995" t="s"/>
      <c r="AT995" t="s">
        <v>91</v>
      </c>
      <c r="AU995" t="s"/>
      <c r="AV995" t="s"/>
      <c r="AW995" t="s"/>
      <c r="AX995" t="s"/>
      <c r="AY995" t="n">
        <v>2311915</v>
      </c>
      <c r="AZ995" t="s">
        <v>472</v>
      </c>
      <c r="BA995" t="s"/>
      <c r="BB995" t="n">
        <v>108659</v>
      </c>
      <c r="BC995" t="n">
        <v>44.05832</v>
      </c>
      <c r="BD995" t="n">
        <v>44.05832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132</v>
      </c>
      <c r="D996" t="n">
        <v>2</v>
      </c>
      <c r="E996" t="s">
        <v>523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78</v>
      </c>
      <c r="L996" t="s">
        <v>77</v>
      </c>
      <c r="M996" t="s"/>
      <c r="N996" t="s">
        <v>157</v>
      </c>
      <c r="O996" t="s">
        <v>79</v>
      </c>
      <c r="P996" t="s">
        <v>523</v>
      </c>
      <c r="Q996" t="s"/>
      <c r="R996" t="s">
        <v>80</v>
      </c>
      <c r="S996" t="s">
        <v>355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HYPERLINK("https://hotel-media.eclerx.com/savepage/tk_1546856218910151_sr_362.html","info")</f>
        <v/>
      </c>
      <c r="AA996" t="n">
        <v>-5246211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32</v>
      </c>
      <c r="AQ996" t="s">
        <v>89</v>
      </c>
      <c r="AR996" t="s">
        <v>90</v>
      </c>
      <c r="AS996" t="s"/>
      <c r="AT996" t="s">
        <v>91</v>
      </c>
      <c r="AU996" t="s"/>
      <c r="AV996" t="s"/>
      <c r="AW996" t="s"/>
      <c r="AX996" t="s"/>
      <c r="AY996" t="n">
        <v>5246211</v>
      </c>
      <c r="AZ996" t="s">
        <v>524</v>
      </c>
      <c r="BA996" t="s"/>
      <c r="BB996" t="n">
        <v>157677</v>
      </c>
      <c r="BC996" t="n">
        <v>44.439927501876</v>
      </c>
      <c r="BD996" t="n">
        <v>44.439927501876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132</v>
      </c>
      <c r="D997" t="n">
        <v>2</v>
      </c>
      <c r="E997" t="s">
        <v>523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83</v>
      </c>
      <c r="L997" t="s">
        <v>77</v>
      </c>
      <c r="M997" t="s"/>
      <c r="N997" t="s">
        <v>525</v>
      </c>
      <c r="O997" t="s">
        <v>79</v>
      </c>
      <c r="P997" t="s">
        <v>523</v>
      </c>
      <c r="Q997" t="s"/>
      <c r="R997" t="s">
        <v>80</v>
      </c>
      <c r="S997" t="s">
        <v>345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HYPERLINK("https://hotel-media.eclerx.com/savepage/tk_1546856218910151_sr_362.html","info")</f>
        <v/>
      </c>
      <c r="AA997" t="n">
        <v>-5246211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32</v>
      </c>
      <c r="AQ997" t="s">
        <v>89</v>
      </c>
      <c r="AR997" t="s">
        <v>90</v>
      </c>
      <c r="AS997" t="s"/>
      <c r="AT997" t="s">
        <v>91</v>
      </c>
      <c r="AU997" t="s"/>
      <c r="AV997" t="s"/>
      <c r="AW997" t="s"/>
      <c r="AX997" t="s"/>
      <c r="AY997" t="n">
        <v>5246211</v>
      </c>
      <c r="AZ997" t="s">
        <v>524</v>
      </c>
      <c r="BA997" t="s"/>
      <c r="BB997" t="n">
        <v>157677</v>
      </c>
      <c r="BC997" t="n">
        <v>44.439927501876</v>
      </c>
      <c r="BD997" t="n">
        <v>44.439927501876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132</v>
      </c>
      <c r="D998" t="n">
        <v>2</v>
      </c>
      <c r="E998" t="s">
        <v>523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83</v>
      </c>
      <c r="L998" t="s">
        <v>77</v>
      </c>
      <c r="M998" t="s"/>
      <c r="N998" t="s">
        <v>128</v>
      </c>
      <c r="O998" t="s">
        <v>79</v>
      </c>
      <c r="P998" t="s">
        <v>523</v>
      </c>
      <c r="Q998" t="s"/>
      <c r="R998" t="s">
        <v>80</v>
      </c>
      <c r="S998" t="s">
        <v>345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HYPERLINK("https://hotel-media.eclerx.com/savepage/tk_1546856218910151_sr_362.html","info")</f>
        <v/>
      </c>
      <c r="AA998" t="n">
        <v>-5246211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32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5246211</v>
      </c>
      <c r="AZ998" t="s">
        <v>524</v>
      </c>
      <c r="BA998" t="s"/>
      <c r="BB998" t="n">
        <v>157677</v>
      </c>
      <c r="BC998" t="n">
        <v>44.439927501876</v>
      </c>
      <c r="BD998" t="n">
        <v>44.439927501876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937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204</v>
      </c>
      <c r="L999" t="s">
        <v>77</v>
      </c>
      <c r="M999" t="s"/>
      <c r="N999" t="s">
        <v>78</v>
      </c>
      <c r="O999" t="s">
        <v>79</v>
      </c>
      <c r="P999" t="s">
        <v>937</v>
      </c>
      <c r="Q999" t="s"/>
      <c r="R999" t="s">
        <v>102</v>
      </c>
      <c r="S999" t="s">
        <v>623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HYPERLINK("https://hotel-media.eclerx.com/savepage/tk_15468563840704277_sr_364.html","info")</f>
        <v/>
      </c>
      <c r="AA999" t="n">
        <v>-2311926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101</v>
      </c>
      <c r="AQ999" t="s">
        <v>89</v>
      </c>
      <c r="AR999" t="s">
        <v>90</v>
      </c>
      <c r="AS999" t="s"/>
      <c r="AT999" t="s">
        <v>91</v>
      </c>
      <c r="AU999" t="s"/>
      <c r="AV999" t="s"/>
      <c r="AW999" t="s"/>
      <c r="AX999" t="s"/>
      <c r="AY999" t="n">
        <v>2311926</v>
      </c>
      <c r="AZ999" t="s">
        <v>938</v>
      </c>
      <c r="BA999" t="s"/>
      <c r="BB999" t="n">
        <v>56265</v>
      </c>
      <c r="BC999" t="n">
        <v>44.17459</v>
      </c>
      <c r="BD999" t="n">
        <v>44.17459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939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134</v>
      </c>
      <c r="L1000" t="s">
        <v>77</v>
      </c>
      <c r="M1000" t="s"/>
      <c r="N1000" t="s">
        <v>182</v>
      </c>
      <c r="O1000" t="s">
        <v>79</v>
      </c>
      <c r="P1000" t="s">
        <v>939</v>
      </c>
      <c r="Q1000" t="s"/>
      <c r="R1000" t="s">
        <v>102</v>
      </c>
      <c r="S1000" t="s">
        <v>600</v>
      </c>
      <c r="T1000" t="s">
        <v>82</v>
      </c>
      <c r="U1000" t="s">
        <v>83</v>
      </c>
      <c r="V1000" t="s">
        <v>84</v>
      </c>
      <c r="W1000" t="s">
        <v>146</v>
      </c>
      <c r="X1000" t="s"/>
      <c r="Y1000" t="s">
        <v>86</v>
      </c>
      <c r="Z1000">
        <f>HYPERLINK("https://hotel-media.eclerx.com/savepage/tk_15468565395718977_sr_364.html","info")</f>
        <v/>
      </c>
      <c r="AA1000" t="n">
        <v>-10087309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165</v>
      </c>
      <c r="AQ1000" t="s">
        <v>89</v>
      </c>
      <c r="AR1000" t="s">
        <v>90</v>
      </c>
      <c r="AS1000" t="s"/>
      <c r="AT1000" t="s">
        <v>91</v>
      </c>
      <c r="AU1000" t="s"/>
      <c r="AV1000" t="s"/>
      <c r="AW1000" t="s"/>
      <c r="AX1000" t="s"/>
      <c r="AY1000" t="n">
        <v>10087309</v>
      </c>
      <c r="AZ1000" t="s">
        <v>940</v>
      </c>
      <c r="BA1000" t="s"/>
      <c r="BB1000" t="n">
        <v>9329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939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140</v>
      </c>
      <c r="L1001" t="s">
        <v>77</v>
      </c>
      <c r="M1001" t="s"/>
      <c r="N1001" t="s">
        <v>182</v>
      </c>
      <c r="O1001" t="s">
        <v>79</v>
      </c>
      <c r="P1001" t="s">
        <v>939</v>
      </c>
      <c r="Q1001" t="s"/>
      <c r="R1001" t="s">
        <v>102</v>
      </c>
      <c r="S1001" t="s">
        <v>109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HYPERLINK("https://hotel-media.eclerx.com/savepage/tk_15468565395718977_sr_364.html","info")</f>
        <v/>
      </c>
      <c r="AA1001" t="n">
        <v>-10087309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165</v>
      </c>
      <c r="AQ1001" t="s">
        <v>89</v>
      </c>
      <c r="AR1001" t="s">
        <v>90</v>
      </c>
      <c r="AS1001" t="s"/>
      <c r="AT1001" t="s">
        <v>91</v>
      </c>
      <c r="AU1001" t="s"/>
      <c r="AV1001" t="s"/>
      <c r="AW1001" t="s"/>
      <c r="AX1001" t="s"/>
      <c r="AY1001" t="n">
        <v>10087309</v>
      </c>
      <c r="AZ1001" t="s">
        <v>940</v>
      </c>
      <c r="BA1001" t="s"/>
      <c r="BB1001" t="n">
        <v>9329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939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309</v>
      </c>
      <c r="L1002" t="s">
        <v>77</v>
      </c>
      <c r="M1002" t="s"/>
      <c r="N1002" t="s">
        <v>128</v>
      </c>
      <c r="O1002" t="s">
        <v>79</v>
      </c>
      <c r="P1002" t="s">
        <v>939</v>
      </c>
      <c r="Q1002" t="s"/>
      <c r="R1002" t="s">
        <v>102</v>
      </c>
      <c r="S1002" t="s">
        <v>155</v>
      </c>
      <c r="T1002" t="s">
        <v>82</v>
      </c>
      <c r="U1002" t="s">
        <v>83</v>
      </c>
      <c r="V1002" t="s">
        <v>84</v>
      </c>
      <c r="W1002" t="s">
        <v>146</v>
      </c>
      <c r="X1002" t="s"/>
      <c r="Y1002" t="s">
        <v>86</v>
      </c>
      <c r="Z1002">
        <f>HYPERLINK("https://hotel-media.eclerx.com/savepage/tk_15468565395718977_sr_364.html","info")</f>
        <v/>
      </c>
      <c r="AA1002" t="n">
        <v>-10087309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165</v>
      </c>
      <c r="AQ1002" t="s">
        <v>89</v>
      </c>
      <c r="AR1002" t="s">
        <v>90</v>
      </c>
      <c r="AS1002" t="s"/>
      <c r="AT1002" t="s">
        <v>91</v>
      </c>
      <c r="AU1002" t="s"/>
      <c r="AV1002" t="s"/>
      <c r="AW1002" t="s"/>
      <c r="AX1002" t="s"/>
      <c r="AY1002" t="n">
        <v>10087309</v>
      </c>
      <c r="AZ1002" t="s">
        <v>940</v>
      </c>
      <c r="BA1002" t="s"/>
      <c r="BB1002" t="n">
        <v>9329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939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314</v>
      </c>
      <c r="L1003" t="s">
        <v>77</v>
      </c>
      <c r="M1003" t="s"/>
      <c r="N1003" t="s">
        <v>128</v>
      </c>
      <c r="O1003" t="s">
        <v>79</v>
      </c>
      <c r="P1003" t="s">
        <v>939</v>
      </c>
      <c r="Q1003" t="s"/>
      <c r="R1003" t="s">
        <v>102</v>
      </c>
      <c r="S1003" t="s">
        <v>941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HYPERLINK("https://hotel-media.eclerx.com/savepage/tk_15468565395718977_sr_364.html","info")</f>
        <v/>
      </c>
      <c r="AA1003" t="n">
        <v>-10087309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165</v>
      </c>
      <c r="AQ1003" t="s">
        <v>89</v>
      </c>
      <c r="AR1003" t="s">
        <v>90</v>
      </c>
      <c r="AS1003" t="s"/>
      <c r="AT1003" t="s">
        <v>91</v>
      </c>
      <c r="AU1003" t="s"/>
      <c r="AV1003" t="s"/>
      <c r="AW1003" t="s"/>
      <c r="AX1003" t="s"/>
      <c r="AY1003" t="n">
        <v>10087309</v>
      </c>
      <c r="AZ1003" t="s">
        <v>940</v>
      </c>
      <c r="BA1003" t="s"/>
      <c r="BB1003" t="n">
        <v>9329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834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89</v>
      </c>
      <c r="L1004" t="s">
        <v>77</v>
      </c>
      <c r="M1004" t="s"/>
      <c r="N1004" t="s">
        <v>942</v>
      </c>
      <c r="O1004" t="s">
        <v>79</v>
      </c>
      <c r="P1004" t="s">
        <v>834</v>
      </c>
      <c r="Q1004" t="s"/>
      <c r="R1004" t="s">
        <v>102</v>
      </c>
      <c r="S1004" t="s">
        <v>205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HYPERLINK("https://hotel-media.eclerx.com/savepage/tk_15468562533057735_sr_364.html","info")</f>
        <v/>
      </c>
      <c r="AA1004" t="n">
        <v>-3207265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45</v>
      </c>
      <c r="AQ1004" t="s">
        <v>89</v>
      </c>
      <c r="AR1004" t="s">
        <v>104</v>
      </c>
      <c r="AS1004" t="s"/>
      <c r="AT1004" t="s">
        <v>91</v>
      </c>
      <c r="AU1004" t="s"/>
      <c r="AV1004" t="s"/>
      <c r="AW1004" t="s"/>
      <c r="AX1004" t="s"/>
      <c r="AY1004" t="n">
        <v>3207265</v>
      </c>
      <c r="AZ1004" t="s">
        <v>835</v>
      </c>
      <c r="BA1004" t="s"/>
      <c r="BB1004" t="n">
        <v>106472</v>
      </c>
      <c r="BC1004" t="n">
        <v>44.509859</v>
      </c>
      <c r="BD1004" t="n">
        <v>44.509859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834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92</v>
      </c>
      <c r="L1005" t="s">
        <v>77</v>
      </c>
      <c r="M1005" t="s"/>
      <c r="N1005" t="s">
        <v>470</v>
      </c>
      <c r="O1005" t="s">
        <v>79</v>
      </c>
      <c r="P1005" t="s">
        <v>834</v>
      </c>
      <c r="Q1005" t="s"/>
      <c r="R1005" t="s">
        <v>102</v>
      </c>
      <c r="S1005" t="s">
        <v>149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HYPERLINK("https://hotel-media.eclerx.com/savepage/tk_15468562533057735_sr_364.html","info")</f>
        <v/>
      </c>
      <c r="AA1005" t="n">
        <v>-3207265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45</v>
      </c>
      <c r="AQ1005" t="s">
        <v>89</v>
      </c>
      <c r="AR1005" t="s">
        <v>90</v>
      </c>
      <c r="AS1005" t="s"/>
      <c r="AT1005" t="s">
        <v>91</v>
      </c>
      <c r="AU1005" t="s"/>
      <c r="AV1005" t="s"/>
      <c r="AW1005" t="s"/>
      <c r="AX1005" t="s"/>
      <c r="AY1005" t="n">
        <v>3207265</v>
      </c>
      <c r="AZ1005" t="s">
        <v>835</v>
      </c>
      <c r="BA1005" t="s"/>
      <c r="BB1005" t="n">
        <v>106472</v>
      </c>
      <c r="BC1005" t="n">
        <v>44.509859</v>
      </c>
      <c r="BD1005" t="n">
        <v>44.509859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834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95</v>
      </c>
      <c r="L1006" t="s">
        <v>77</v>
      </c>
      <c r="M1006" t="s"/>
      <c r="N1006" t="s">
        <v>185</v>
      </c>
      <c r="O1006" t="s">
        <v>79</v>
      </c>
      <c r="P1006" t="s">
        <v>834</v>
      </c>
      <c r="Q1006" t="s"/>
      <c r="R1006" t="s">
        <v>102</v>
      </c>
      <c r="S1006" t="s">
        <v>488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HYPERLINK("https://hotel-media.eclerx.com/savepage/tk_15468562533057735_sr_364.html","info")</f>
        <v/>
      </c>
      <c r="AA1006" t="n">
        <v>-3207265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45</v>
      </c>
      <c r="AQ1006" t="s">
        <v>89</v>
      </c>
      <c r="AR1006" t="s">
        <v>140</v>
      </c>
      <c r="AS1006" t="s"/>
      <c r="AT1006" t="s">
        <v>91</v>
      </c>
      <c r="AU1006" t="s"/>
      <c r="AV1006" t="s"/>
      <c r="AW1006" t="s"/>
      <c r="AX1006" t="s"/>
      <c r="AY1006" t="n">
        <v>3207265</v>
      </c>
      <c r="AZ1006" t="s">
        <v>835</v>
      </c>
      <c r="BA1006" t="s"/>
      <c r="BB1006" t="n">
        <v>106472</v>
      </c>
      <c r="BC1006" t="n">
        <v>44.509859</v>
      </c>
      <c r="BD1006" t="n">
        <v>44.509859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834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120</v>
      </c>
      <c r="L1007" t="s">
        <v>77</v>
      </c>
      <c r="M1007" t="s"/>
      <c r="N1007" t="s">
        <v>943</v>
      </c>
      <c r="O1007" t="s">
        <v>79</v>
      </c>
      <c r="P1007" t="s">
        <v>834</v>
      </c>
      <c r="Q1007" t="s"/>
      <c r="R1007" t="s">
        <v>102</v>
      </c>
      <c r="S1007" t="s">
        <v>103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HYPERLINK("https://hotel-media.eclerx.com/savepage/tk_15468562533057735_sr_364.html","info")</f>
        <v/>
      </c>
      <c r="AA1007" t="n">
        <v>-3207265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45</v>
      </c>
      <c r="AQ1007" t="s">
        <v>89</v>
      </c>
      <c r="AR1007" t="s">
        <v>104</v>
      </c>
      <c r="AS1007" t="s"/>
      <c r="AT1007" t="s">
        <v>91</v>
      </c>
      <c r="AU1007" t="s"/>
      <c r="AV1007" t="s"/>
      <c r="AW1007" t="s"/>
      <c r="AX1007" t="s"/>
      <c r="AY1007" t="n">
        <v>3207265</v>
      </c>
      <c r="AZ1007" t="s">
        <v>835</v>
      </c>
      <c r="BA1007" t="s"/>
      <c r="BB1007" t="n">
        <v>106472</v>
      </c>
      <c r="BC1007" t="n">
        <v>44.509859</v>
      </c>
      <c r="BD1007" t="n">
        <v>44.509859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834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120</v>
      </c>
      <c r="L1008" t="s">
        <v>77</v>
      </c>
      <c r="M1008" t="s"/>
      <c r="N1008" t="s">
        <v>944</v>
      </c>
      <c r="O1008" t="s">
        <v>79</v>
      </c>
      <c r="P1008" t="s">
        <v>834</v>
      </c>
      <c r="Q1008" t="s"/>
      <c r="R1008" t="s">
        <v>102</v>
      </c>
      <c r="S1008" t="s">
        <v>103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HYPERLINK("https://hotel-media.eclerx.com/savepage/tk_15468562533057735_sr_364.html","info")</f>
        <v/>
      </c>
      <c r="AA1008" t="n">
        <v>-3207265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45</v>
      </c>
      <c r="AQ1008" t="s">
        <v>89</v>
      </c>
      <c r="AR1008" t="s">
        <v>104</v>
      </c>
      <c r="AS1008" t="s"/>
      <c r="AT1008" t="s">
        <v>91</v>
      </c>
      <c r="AU1008" t="s"/>
      <c r="AV1008" t="s"/>
      <c r="AW1008" t="s"/>
      <c r="AX1008" t="s"/>
      <c r="AY1008" t="n">
        <v>3207265</v>
      </c>
      <c r="AZ1008" t="s">
        <v>835</v>
      </c>
      <c r="BA1008" t="s"/>
      <c r="BB1008" t="n">
        <v>106472</v>
      </c>
      <c r="BC1008" t="n">
        <v>44.509859</v>
      </c>
      <c r="BD1008" t="n">
        <v>44.509859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834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124</v>
      </c>
      <c r="L1009" t="s">
        <v>77</v>
      </c>
      <c r="M1009" t="s"/>
      <c r="N1009" t="s">
        <v>796</v>
      </c>
      <c r="O1009" t="s">
        <v>79</v>
      </c>
      <c r="P1009" t="s">
        <v>834</v>
      </c>
      <c r="Q1009" t="s"/>
      <c r="R1009" t="s">
        <v>102</v>
      </c>
      <c r="S1009" t="s">
        <v>406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HYPERLINK("https://hotel-media.eclerx.com/savepage/tk_15468562533057735_sr_364.html","info")</f>
        <v/>
      </c>
      <c r="AA1009" t="n">
        <v>-3207265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45</v>
      </c>
      <c r="AQ1009" t="s">
        <v>89</v>
      </c>
      <c r="AR1009" t="s">
        <v>90</v>
      </c>
      <c r="AS1009" t="s"/>
      <c r="AT1009" t="s">
        <v>91</v>
      </c>
      <c r="AU1009" t="s"/>
      <c r="AV1009" t="s"/>
      <c r="AW1009" t="s"/>
      <c r="AX1009" t="s"/>
      <c r="AY1009" t="n">
        <v>3207265</v>
      </c>
      <c r="AZ1009" t="s">
        <v>835</v>
      </c>
      <c r="BA1009" t="s"/>
      <c r="BB1009" t="n">
        <v>106472</v>
      </c>
      <c r="BC1009" t="n">
        <v>44.509859</v>
      </c>
      <c r="BD1009" t="n">
        <v>44.509859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834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141</v>
      </c>
      <c r="L1010" t="s">
        <v>77</v>
      </c>
      <c r="M1010" t="s"/>
      <c r="N1010" t="s">
        <v>945</v>
      </c>
      <c r="O1010" t="s">
        <v>79</v>
      </c>
      <c r="P1010" t="s">
        <v>834</v>
      </c>
      <c r="Q1010" t="s"/>
      <c r="R1010" t="s">
        <v>102</v>
      </c>
      <c r="S1010" t="s">
        <v>946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HYPERLINK("https://hotel-media.eclerx.com/savepage/tk_15468562533057735_sr_364.html","info")</f>
        <v/>
      </c>
      <c r="AA1010" t="n">
        <v>-3207265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45</v>
      </c>
      <c r="AQ1010" t="s">
        <v>89</v>
      </c>
      <c r="AR1010" t="s">
        <v>104</v>
      </c>
      <c r="AS1010" t="s"/>
      <c r="AT1010" t="s">
        <v>91</v>
      </c>
      <c r="AU1010" t="s"/>
      <c r="AV1010" t="s"/>
      <c r="AW1010" t="s"/>
      <c r="AX1010" t="s"/>
      <c r="AY1010" t="n">
        <v>3207265</v>
      </c>
      <c r="AZ1010" t="s">
        <v>835</v>
      </c>
      <c r="BA1010" t="s"/>
      <c r="BB1010" t="n">
        <v>106472</v>
      </c>
      <c r="BC1010" t="n">
        <v>44.509859</v>
      </c>
      <c r="BD1010" t="n">
        <v>44.509859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834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146</v>
      </c>
      <c r="L1011" t="s">
        <v>77</v>
      </c>
      <c r="M1011" t="s"/>
      <c r="N1011" t="s">
        <v>584</v>
      </c>
      <c r="O1011" t="s">
        <v>79</v>
      </c>
      <c r="P1011" t="s">
        <v>834</v>
      </c>
      <c r="Q1011" t="s"/>
      <c r="R1011" t="s">
        <v>102</v>
      </c>
      <c r="S1011" t="s">
        <v>790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HYPERLINK("https://hotel-media.eclerx.com/savepage/tk_15468562533057735_sr_364.html","info")</f>
        <v/>
      </c>
      <c r="AA1011" t="n">
        <v>-3207265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45</v>
      </c>
      <c r="AQ1011" t="s">
        <v>89</v>
      </c>
      <c r="AR1011" t="s">
        <v>90</v>
      </c>
      <c r="AS1011" t="s"/>
      <c r="AT1011" t="s">
        <v>91</v>
      </c>
      <c r="AU1011" t="s"/>
      <c r="AV1011" t="s"/>
      <c r="AW1011" t="s"/>
      <c r="AX1011" t="s"/>
      <c r="AY1011" t="n">
        <v>3207265</v>
      </c>
      <c r="AZ1011" t="s">
        <v>835</v>
      </c>
      <c r="BA1011" t="s"/>
      <c r="BB1011" t="n">
        <v>106472</v>
      </c>
      <c r="BC1011" t="n">
        <v>44.509859</v>
      </c>
      <c r="BD1011" t="n">
        <v>44.509859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834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276</v>
      </c>
      <c r="L1012" t="s">
        <v>77</v>
      </c>
      <c r="M1012" t="s"/>
      <c r="N1012" t="s">
        <v>947</v>
      </c>
      <c r="O1012" t="s">
        <v>79</v>
      </c>
      <c r="P1012" t="s">
        <v>834</v>
      </c>
      <c r="Q1012" t="s"/>
      <c r="R1012" t="s">
        <v>102</v>
      </c>
      <c r="S1012" t="s">
        <v>948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HYPERLINK("https://hotel-media.eclerx.com/savepage/tk_15468562533057735_sr_364.html","info")</f>
        <v/>
      </c>
      <c r="AA1012" t="n">
        <v>-3207265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45</v>
      </c>
      <c r="AQ1012" t="s">
        <v>89</v>
      </c>
      <c r="AR1012" t="s">
        <v>104</v>
      </c>
      <c r="AS1012" t="s"/>
      <c r="AT1012" t="s">
        <v>91</v>
      </c>
      <c r="AU1012" t="s"/>
      <c r="AV1012" t="s"/>
      <c r="AW1012" t="s"/>
      <c r="AX1012" t="s"/>
      <c r="AY1012" t="n">
        <v>3207265</v>
      </c>
      <c r="AZ1012" t="s">
        <v>835</v>
      </c>
      <c r="BA1012" t="s"/>
      <c r="BB1012" t="n">
        <v>106472</v>
      </c>
      <c r="BC1012" t="n">
        <v>44.509859</v>
      </c>
      <c r="BD1012" t="n">
        <v>44.509859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609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168</v>
      </c>
      <c r="L1013" t="s">
        <v>77</v>
      </c>
      <c r="M1013" t="s"/>
      <c r="N1013" t="s">
        <v>178</v>
      </c>
      <c r="O1013" t="s">
        <v>79</v>
      </c>
      <c r="P1013" t="s">
        <v>609</v>
      </c>
      <c r="Q1013" t="s"/>
      <c r="R1013" t="s">
        <v>102</v>
      </c>
      <c r="S1013" t="s">
        <v>290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HYPERLINK("https://hotel-media.eclerx.com/savepage/tk_15468563236719975_sr_364.html","info")</f>
        <v/>
      </c>
      <c r="AA1013" t="n">
        <v>-7192946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79</v>
      </c>
      <c r="AQ1013" t="s">
        <v>89</v>
      </c>
      <c r="AR1013" t="s">
        <v>90</v>
      </c>
      <c r="AS1013" t="s"/>
      <c r="AT1013" t="s">
        <v>91</v>
      </c>
      <c r="AU1013" t="s"/>
      <c r="AV1013" t="s"/>
      <c r="AW1013" t="s"/>
      <c r="AX1013" t="s"/>
      <c r="AY1013" t="n">
        <v>7192946</v>
      </c>
      <c r="AZ1013" t="s">
        <v>610</v>
      </c>
      <c r="BA1013" t="s"/>
      <c r="BB1013" t="n">
        <v>9370</v>
      </c>
      <c r="BC1013" t="n">
        <v>44.070239509469</v>
      </c>
      <c r="BD1013" t="n">
        <v>44.070239509469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609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209</v>
      </c>
      <c r="L1014" t="s">
        <v>77</v>
      </c>
      <c r="M1014" t="s"/>
      <c r="N1014" t="s">
        <v>178</v>
      </c>
      <c r="O1014" t="s">
        <v>79</v>
      </c>
      <c r="P1014" t="s">
        <v>609</v>
      </c>
      <c r="Q1014" t="s"/>
      <c r="R1014" t="s">
        <v>102</v>
      </c>
      <c r="S1014" t="s">
        <v>949</v>
      </c>
      <c r="T1014" t="s">
        <v>82</v>
      </c>
      <c r="U1014" t="s">
        <v>83</v>
      </c>
      <c r="V1014" t="s">
        <v>84</v>
      </c>
      <c r="W1014" t="s">
        <v>110</v>
      </c>
      <c r="X1014" t="s"/>
      <c r="Y1014" t="s">
        <v>86</v>
      </c>
      <c r="Z1014">
        <f>HYPERLINK("https://hotel-media.eclerx.com/savepage/tk_15468563236719975_sr_364.html","info")</f>
        <v/>
      </c>
      <c r="AA1014" t="n">
        <v>-7192946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79</v>
      </c>
      <c r="AQ1014" t="s">
        <v>89</v>
      </c>
      <c r="AR1014" t="s">
        <v>90</v>
      </c>
      <c r="AS1014" t="s"/>
      <c r="AT1014" t="s">
        <v>91</v>
      </c>
      <c r="AU1014" t="s"/>
      <c r="AV1014" t="s"/>
      <c r="AW1014" t="s"/>
      <c r="AX1014" t="s"/>
      <c r="AY1014" t="n">
        <v>7192946</v>
      </c>
      <c r="AZ1014" t="s">
        <v>610</v>
      </c>
      <c r="BA1014" t="s"/>
      <c r="BB1014" t="n">
        <v>9370</v>
      </c>
      <c r="BC1014" t="n">
        <v>44.070239509469</v>
      </c>
      <c r="BD1014" t="n">
        <v>44.070239509469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609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251</v>
      </c>
      <c r="L1015" t="s">
        <v>77</v>
      </c>
      <c r="M1015" t="s"/>
      <c r="N1015" t="s">
        <v>178</v>
      </c>
      <c r="O1015" t="s">
        <v>79</v>
      </c>
      <c r="P1015" t="s">
        <v>609</v>
      </c>
      <c r="Q1015" t="s"/>
      <c r="R1015" t="s">
        <v>102</v>
      </c>
      <c r="S1015" t="s">
        <v>950</v>
      </c>
      <c r="T1015" t="s">
        <v>82</v>
      </c>
      <c r="U1015" t="s">
        <v>83</v>
      </c>
      <c r="V1015" t="s">
        <v>84</v>
      </c>
      <c r="W1015" t="s">
        <v>115</v>
      </c>
      <c r="X1015" t="s"/>
      <c r="Y1015" t="s">
        <v>86</v>
      </c>
      <c r="Z1015">
        <f>HYPERLINK("https://hotel-media.eclerx.com/savepage/tk_15468563236719975_sr_364.html","info")</f>
        <v/>
      </c>
      <c r="AA1015" t="n">
        <v>-7192946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79</v>
      </c>
      <c r="AQ1015" t="s">
        <v>89</v>
      </c>
      <c r="AR1015" t="s">
        <v>90</v>
      </c>
      <c r="AS1015" t="s"/>
      <c r="AT1015" t="s">
        <v>91</v>
      </c>
      <c r="AU1015" t="s"/>
      <c r="AV1015" t="s"/>
      <c r="AW1015" t="s"/>
      <c r="AX1015" t="s"/>
      <c r="AY1015" t="n">
        <v>7192946</v>
      </c>
      <c r="AZ1015" t="s">
        <v>610</v>
      </c>
      <c r="BA1015" t="s"/>
      <c r="BB1015" t="n">
        <v>9370</v>
      </c>
      <c r="BC1015" t="n">
        <v>44.070239509469</v>
      </c>
      <c r="BD1015" t="n">
        <v>44.070239509469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767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130</v>
      </c>
      <c r="L1016" t="s">
        <v>77</v>
      </c>
      <c r="M1016" t="s"/>
      <c r="N1016" t="s">
        <v>768</v>
      </c>
      <c r="O1016" t="s">
        <v>79</v>
      </c>
      <c r="P1016" t="s">
        <v>767</v>
      </c>
      <c r="Q1016" t="s"/>
      <c r="R1016" t="s">
        <v>102</v>
      </c>
      <c r="S1016" t="s">
        <v>497</v>
      </c>
      <c r="T1016" t="s">
        <v>82</v>
      </c>
      <c r="U1016" t="s">
        <v>83</v>
      </c>
      <c r="V1016" t="s">
        <v>84</v>
      </c>
      <c r="W1016" t="s">
        <v>146</v>
      </c>
      <c r="X1016" t="s"/>
      <c r="Y1016" t="s">
        <v>86</v>
      </c>
      <c r="Z1016">
        <f>HYPERLINK("https://hotel-media.eclerx.com/savepage/tk_15468562499447505_sr_364.html","info")</f>
        <v/>
      </c>
      <c r="AA1016" t="n">
        <v>-2311993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43</v>
      </c>
      <c r="AQ1016" t="s">
        <v>89</v>
      </c>
      <c r="AR1016" t="s">
        <v>104</v>
      </c>
      <c r="AS1016" t="s"/>
      <c r="AT1016" t="s">
        <v>91</v>
      </c>
      <c r="AU1016" t="s"/>
      <c r="AV1016" t="s"/>
      <c r="AW1016" t="s"/>
      <c r="AX1016" t="s"/>
      <c r="AY1016" t="n">
        <v>2311993</v>
      </c>
      <c r="AZ1016" t="s">
        <v>769</v>
      </c>
      <c r="BA1016" t="s"/>
      <c r="BB1016" t="n">
        <v>27910</v>
      </c>
      <c r="BC1016" t="n">
        <v>44.505156186244</v>
      </c>
      <c r="BD1016" t="n">
        <v>44.505156186244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767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136</v>
      </c>
      <c r="L1017" t="s">
        <v>77</v>
      </c>
      <c r="M1017" t="s"/>
      <c r="N1017" t="s">
        <v>250</v>
      </c>
      <c r="O1017" t="s">
        <v>79</v>
      </c>
      <c r="P1017" t="s">
        <v>767</v>
      </c>
      <c r="Q1017" t="s"/>
      <c r="R1017" t="s">
        <v>102</v>
      </c>
      <c r="S1017" t="s">
        <v>108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HYPERLINK("https://hotel-media.eclerx.com/savepage/tk_15468562499447505_sr_364.html","info")</f>
        <v/>
      </c>
      <c r="AA1017" t="n">
        <v>-2311993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43</v>
      </c>
      <c r="AQ1017" t="s">
        <v>89</v>
      </c>
      <c r="AR1017" t="s">
        <v>90</v>
      </c>
      <c r="AS1017" t="s"/>
      <c r="AT1017" t="s">
        <v>91</v>
      </c>
      <c r="AU1017" t="s"/>
      <c r="AV1017" t="s"/>
      <c r="AW1017" t="s"/>
      <c r="AX1017" t="s"/>
      <c r="AY1017" t="n">
        <v>2311993</v>
      </c>
      <c r="AZ1017" t="s">
        <v>769</v>
      </c>
      <c r="BA1017" t="s"/>
      <c r="BB1017" t="n">
        <v>27910</v>
      </c>
      <c r="BC1017" t="n">
        <v>44.505156186244</v>
      </c>
      <c r="BD1017" t="n">
        <v>44.505156186244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767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137</v>
      </c>
      <c r="L1018" t="s">
        <v>77</v>
      </c>
      <c r="M1018" t="s"/>
      <c r="N1018" t="s">
        <v>233</v>
      </c>
      <c r="O1018" t="s">
        <v>79</v>
      </c>
      <c r="P1018" t="s">
        <v>767</v>
      </c>
      <c r="Q1018" t="s"/>
      <c r="R1018" t="s">
        <v>102</v>
      </c>
      <c r="S1018" t="s">
        <v>225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HYPERLINK("https://hotel-media.eclerx.com/savepage/tk_15468562499447505_sr_364.html","info")</f>
        <v/>
      </c>
      <c r="AA1018" t="n">
        <v>-2311993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43</v>
      </c>
      <c r="AQ1018" t="s">
        <v>89</v>
      </c>
      <c r="AR1018" t="s">
        <v>140</v>
      </c>
      <c r="AS1018" t="s"/>
      <c r="AT1018" t="s">
        <v>91</v>
      </c>
      <c r="AU1018" t="s"/>
      <c r="AV1018" t="s"/>
      <c r="AW1018" t="s"/>
      <c r="AX1018" t="s"/>
      <c r="AY1018" t="n">
        <v>2311993</v>
      </c>
      <c r="AZ1018" t="s">
        <v>769</v>
      </c>
      <c r="BA1018" t="s"/>
      <c r="BB1018" t="n">
        <v>27910</v>
      </c>
      <c r="BC1018" t="n">
        <v>44.505156186244</v>
      </c>
      <c r="BD1018" t="n">
        <v>44.505156186244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767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139</v>
      </c>
      <c r="L1019" t="s">
        <v>77</v>
      </c>
      <c r="M1019" t="s"/>
      <c r="N1019" t="s">
        <v>951</v>
      </c>
      <c r="O1019" t="s">
        <v>79</v>
      </c>
      <c r="P1019" t="s">
        <v>767</v>
      </c>
      <c r="Q1019" t="s"/>
      <c r="R1019" t="s">
        <v>102</v>
      </c>
      <c r="S1019" t="s">
        <v>872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HYPERLINK("https://hotel-media.eclerx.com/savepage/tk_15468562499447505_sr_364.html","info")</f>
        <v/>
      </c>
      <c r="AA1019" t="n">
        <v>-2311993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43</v>
      </c>
      <c r="AQ1019" t="s">
        <v>89</v>
      </c>
      <c r="AR1019" t="s">
        <v>90</v>
      </c>
      <c r="AS1019" t="s"/>
      <c r="AT1019" t="s">
        <v>91</v>
      </c>
      <c r="AU1019" t="s"/>
      <c r="AV1019" t="s"/>
      <c r="AW1019" t="s"/>
      <c r="AX1019" t="s"/>
      <c r="AY1019" t="n">
        <v>2311993</v>
      </c>
      <c r="AZ1019" t="s">
        <v>769</v>
      </c>
      <c r="BA1019" t="s"/>
      <c r="BB1019" t="n">
        <v>27910</v>
      </c>
      <c r="BC1019" t="n">
        <v>44.505156186244</v>
      </c>
      <c r="BD1019" t="n">
        <v>44.505156186244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767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145</v>
      </c>
      <c r="L1020" t="s">
        <v>77</v>
      </c>
      <c r="M1020" t="s"/>
      <c r="N1020" t="s">
        <v>233</v>
      </c>
      <c r="O1020" t="s">
        <v>79</v>
      </c>
      <c r="P1020" t="s">
        <v>767</v>
      </c>
      <c r="Q1020" t="s"/>
      <c r="R1020" t="s">
        <v>102</v>
      </c>
      <c r="S1020" t="s">
        <v>522</v>
      </c>
      <c r="T1020" t="s">
        <v>82</v>
      </c>
      <c r="U1020" t="s">
        <v>83</v>
      </c>
      <c r="V1020" t="s">
        <v>84</v>
      </c>
      <c r="W1020" t="s">
        <v>146</v>
      </c>
      <c r="X1020" t="s"/>
      <c r="Y1020" t="s">
        <v>86</v>
      </c>
      <c r="Z1020">
        <f>HYPERLINK("https://hotel-media.eclerx.com/savepage/tk_15468562499447505_sr_364.html","info")</f>
        <v/>
      </c>
      <c r="AA1020" t="n">
        <v>-2311993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43</v>
      </c>
      <c r="AQ1020" t="s">
        <v>89</v>
      </c>
      <c r="AR1020" t="s">
        <v>140</v>
      </c>
      <c r="AS1020" t="s"/>
      <c r="AT1020" t="s">
        <v>91</v>
      </c>
      <c r="AU1020" t="s"/>
      <c r="AV1020" t="s"/>
      <c r="AW1020" t="s"/>
      <c r="AX1020" t="s"/>
      <c r="AY1020" t="n">
        <v>2311993</v>
      </c>
      <c r="AZ1020" t="s">
        <v>769</v>
      </c>
      <c r="BA1020" t="s"/>
      <c r="BB1020" t="n">
        <v>27910</v>
      </c>
      <c r="BC1020" t="n">
        <v>44.505156186244</v>
      </c>
      <c r="BD1020" t="n">
        <v>44.505156186244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767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150</v>
      </c>
      <c r="L1021" t="s">
        <v>77</v>
      </c>
      <c r="M1021" t="s"/>
      <c r="N1021" t="s">
        <v>770</v>
      </c>
      <c r="O1021" t="s">
        <v>79</v>
      </c>
      <c r="P1021" t="s">
        <v>767</v>
      </c>
      <c r="Q1021" t="s"/>
      <c r="R1021" t="s">
        <v>102</v>
      </c>
      <c r="S1021" t="s">
        <v>326</v>
      </c>
      <c r="T1021" t="s">
        <v>82</v>
      </c>
      <c r="U1021" t="s">
        <v>83</v>
      </c>
      <c r="V1021" t="s">
        <v>84</v>
      </c>
      <c r="W1021" t="s">
        <v>146</v>
      </c>
      <c r="X1021" t="s"/>
      <c r="Y1021" t="s">
        <v>86</v>
      </c>
      <c r="Z1021">
        <f>HYPERLINK("https://hotel-media.eclerx.com/savepage/tk_15468562499447505_sr_364.html","info")</f>
        <v/>
      </c>
      <c r="AA1021" t="n">
        <v>-2311993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43</v>
      </c>
      <c r="AQ1021" t="s">
        <v>89</v>
      </c>
      <c r="AR1021" t="s">
        <v>104</v>
      </c>
      <c r="AS1021" t="s"/>
      <c r="AT1021" t="s">
        <v>91</v>
      </c>
      <c r="AU1021" t="s"/>
      <c r="AV1021" t="s"/>
      <c r="AW1021" t="s"/>
      <c r="AX1021" t="s"/>
      <c r="AY1021" t="n">
        <v>2311993</v>
      </c>
      <c r="AZ1021" t="s">
        <v>769</v>
      </c>
      <c r="BA1021" t="s"/>
      <c r="BB1021" t="n">
        <v>27910</v>
      </c>
      <c r="BC1021" t="n">
        <v>44.505156186244</v>
      </c>
      <c r="BD1021" t="n">
        <v>44.505156186244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767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154</v>
      </c>
      <c r="L1022" t="s">
        <v>77</v>
      </c>
      <c r="M1022" t="s"/>
      <c r="N1022" t="s">
        <v>771</v>
      </c>
      <c r="O1022" t="s">
        <v>79</v>
      </c>
      <c r="P1022" t="s">
        <v>767</v>
      </c>
      <c r="Q1022" t="s"/>
      <c r="R1022" t="s">
        <v>102</v>
      </c>
      <c r="S1022" t="s">
        <v>706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HYPERLINK("https://hotel-media.eclerx.com/savepage/tk_15468562499447505_sr_364.html","info")</f>
        <v/>
      </c>
      <c r="AA1022" t="n">
        <v>-2311993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43</v>
      </c>
      <c r="AQ1022" t="s">
        <v>89</v>
      </c>
      <c r="AR1022" t="s">
        <v>104</v>
      </c>
      <c r="AS1022" t="s"/>
      <c r="AT1022" t="s">
        <v>91</v>
      </c>
      <c r="AU1022" t="s"/>
      <c r="AV1022" t="s"/>
      <c r="AW1022" t="s"/>
      <c r="AX1022" t="s"/>
      <c r="AY1022" t="n">
        <v>2311993</v>
      </c>
      <c r="AZ1022" t="s">
        <v>769</v>
      </c>
      <c r="BA1022" t="s"/>
      <c r="BB1022" t="n">
        <v>27910</v>
      </c>
      <c r="BC1022" t="n">
        <v>44.505156186244</v>
      </c>
      <c r="BD1022" t="n">
        <v>44.505156186244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767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163</v>
      </c>
      <c r="L1023" t="s">
        <v>77</v>
      </c>
      <c r="M1023" t="s"/>
      <c r="N1023" t="s">
        <v>772</v>
      </c>
      <c r="O1023" t="s">
        <v>79</v>
      </c>
      <c r="P1023" t="s">
        <v>767</v>
      </c>
      <c r="Q1023" t="s"/>
      <c r="R1023" t="s">
        <v>102</v>
      </c>
      <c r="S1023" t="s">
        <v>773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HYPERLINK("https://hotel-media.eclerx.com/savepage/tk_15468562499447505_sr_364.html","info")</f>
        <v/>
      </c>
      <c r="AA1023" t="n">
        <v>-2311993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43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2311993</v>
      </c>
      <c r="AZ1023" t="s">
        <v>769</v>
      </c>
      <c r="BA1023" t="s"/>
      <c r="BB1023" t="n">
        <v>27910</v>
      </c>
      <c r="BC1023" t="n">
        <v>44.505156186244</v>
      </c>
      <c r="BD1023" t="n">
        <v>44.505156186244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767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166</v>
      </c>
      <c r="L1024" t="s">
        <v>77</v>
      </c>
      <c r="M1024" t="s"/>
      <c r="N1024" t="s">
        <v>774</v>
      </c>
      <c r="O1024" t="s">
        <v>79</v>
      </c>
      <c r="P1024" t="s">
        <v>767</v>
      </c>
      <c r="Q1024" t="s"/>
      <c r="R1024" t="s">
        <v>102</v>
      </c>
      <c r="S1024" t="s">
        <v>501</v>
      </c>
      <c r="T1024" t="s">
        <v>82</v>
      </c>
      <c r="U1024" t="s">
        <v>83</v>
      </c>
      <c r="V1024" t="s">
        <v>84</v>
      </c>
      <c r="W1024" t="s">
        <v>146</v>
      </c>
      <c r="X1024" t="s"/>
      <c r="Y1024" t="s">
        <v>86</v>
      </c>
      <c r="Z1024">
        <f>HYPERLINK("https://hotel-media.eclerx.com/savepage/tk_15468562499447505_sr_364.html","info")</f>
        <v/>
      </c>
      <c r="AA1024" t="n">
        <v>-2311993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43</v>
      </c>
      <c r="AQ1024" t="s">
        <v>89</v>
      </c>
      <c r="AR1024" t="s">
        <v>140</v>
      </c>
      <c r="AS1024" t="s"/>
      <c r="AT1024" t="s">
        <v>91</v>
      </c>
      <c r="AU1024" t="s"/>
      <c r="AV1024" t="s"/>
      <c r="AW1024" t="s"/>
      <c r="AX1024" t="s"/>
      <c r="AY1024" t="n">
        <v>2311993</v>
      </c>
      <c r="AZ1024" t="s">
        <v>769</v>
      </c>
      <c r="BA1024" t="s"/>
      <c r="BB1024" t="n">
        <v>27910</v>
      </c>
      <c r="BC1024" t="n">
        <v>44.505156186244</v>
      </c>
      <c r="BD1024" t="n">
        <v>44.505156186244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767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174</v>
      </c>
      <c r="L1025" t="s">
        <v>77</v>
      </c>
      <c r="M1025" t="s"/>
      <c r="N1025" t="s">
        <v>774</v>
      </c>
      <c r="O1025" t="s">
        <v>79</v>
      </c>
      <c r="P1025" t="s">
        <v>767</v>
      </c>
      <c r="Q1025" t="s"/>
      <c r="R1025" t="s">
        <v>102</v>
      </c>
      <c r="S1025" t="s">
        <v>274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HYPERLINK("https://hotel-media.eclerx.com/savepage/tk_15468562499447505_sr_364.html","info")</f>
        <v/>
      </c>
      <c r="AA1025" t="n">
        <v>-2311993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43</v>
      </c>
      <c r="AQ1025" t="s">
        <v>89</v>
      </c>
      <c r="AR1025" t="s">
        <v>140</v>
      </c>
      <c r="AS1025" t="s"/>
      <c r="AT1025" t="s">
        <v>91</v>
      </c>
      <c r="AU1025" t="s"/>
      <c r="AV1025" t="s"/>
      <c r="AW1025" t="s"/>
      <c r="AX1025" t="s"/>
      <c r="AY1025" t="n">
        <v>2311993</v>
      </c>
      <c r="AZ1025" t="s">
        <v>769</v>
      </c>
      <c r="BA1025" t="s"/>
      <c r="BB1025" t="n">
        <v>27910</v>
      </c>
      <c r="BC1025" t="n">
        <v>44.505156186244</v>
      </c>
      <c r="BD1025" t="n">
        <v>44.505156186244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767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174</v>
      </c>
      <c r="L1026" t="s">
        <v>77</v>
      </c>
      <c r="M1026" t="s"/>
      <c r="N1026" t="s">
        <v>775</v>
      </c>
      <c r="O1026" t="s">
        <v>79</v>
      </c>
      <c r="P1026" t="s">
        <v>767</v>
      </c>
      <c r="Q1026" t="s"/>
      <c r="R1026" t="s">
        <v>102</v>
      </c>
      <c r="S1026" t="s">
        <v>274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HYPERLINK("https://hotel-media.eclerx.com/savepage/tk_15468562499447505_sr_364.html","info")</f>
        <v/>
      </c>
      <c r="AA1026" t="n">
        <v>-2311993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43</v>
      </c>
      <c r="AQ1026" t="s">
        <v>89</v>
      </c>
      <c r="AR1026" t="s">
        <v>104</v>
      </c>
      <c r="AS1026" t="s"/>
      <c r="AT1026" t="s">
        <v>91</v>
      </c>
      <c r="AU1026" t="s"/>
      <c r="AV1026" t="s"/>
      <c r="AW1026" t="s"/>
      <c r="AX1026" t="s"/>
      <c r="AY1026" t="n">
        <v>2311993</v>
      </c>
      <c r="AZ1026" t="s">
        <v>769</v>
      </c>
      <c r="BA1026" t="s"/>
      <c r="BB1026" t="n">
        <v>27910</v>
      </c>
      <c r="BC1026" t="n">
        <v>44.505156186244</v>
      </c>
      <c r="BD1026" t="n">
        <v>44.505156186244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767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190</v>
      </c>
      <c r="L1027" t="s">
        <v>77</v>
      </c>
      <c r="M1027" t="s"/>
      <c r="N1027" t="s">
        <v>776</v>
      </c>
      <c r="O1027" t="s">
        <v>79</v>
      </c>
      <c r="P1027" t="s">
        <v>767</v>
      </c>
      <c r="Q1027" t="s"/>
      <c r="R1027" t="s">
        <v>102</v>
      </c>
      <c r="S1027" t="s">
        <v>593</v>
      </c>
      <c r="T1027" t="s">
        <v>82</v>
      </c>
      <c r="U1027" t="s">
        <v>83</v>
      </c>
      <c r="V1027" t="s">
        <v>84</v>
      </c>
      <c r="W1027" t="s">
        <v>146</v>
      </c>
      <c r="X1027" t="s"/>
      <c r="Y1027" t="s">
        <v>86</v>
      </c>
      <c r="Z1027">
        <f>HYPERLINK("https://hotel-media.eclerx.com/savepage/tk_15468562499447505_sr_364.html","info")</f>
        <v/>
      </c>
      <c r="AA1027" t="n">
        <v>-2311993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43</v>
      </c>
      <c r="AQ1027" t="s">
        <v>89</v>
      </c>
      <c r="AR1027" t="s">
        <v>104</v>
      </c>
      <c r="AS1027" t="s"/>
      <c r="AT1027" t="s">
        <v>91</v>
      </c>
      <c r="AU1027" t="s"/>
      <c r="AV1027" t="s"/>
      <c r="AW1027" t="s"/>
      <c r="AX1027" t="s"/>
      <c r="AY1027" t="n">
        <v>2311993</v>
      </c>
      <c r="AZ1027" t="s">
        <v>769</v>
      </c>
      <c r="BA1027" t="s"/>
      <c r="BB1027" t="n">
        <v>27910</v>
      </c>
      <c r="BC1027" t="n">
        <v>44.505156186244</v>
      </c>
      <c r="BD1027" t="n">
        <v>44.505156186244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767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210</v>
      </c>
      <c r="L1028" t="s">
        <v>77</v>
      </c>
      <c r="M1028" t="s"/>
      <c r="N1028" t="s">
        <v>778</v>
      </c>
      <c r="O1028" t="s">
        <v>79</v>
      </c>
      <c r="P1028" t="s">
        <v>767</v>
      </c>
      <c r="Q1028" t="s"/>
      <c r="R1028" t="s">
        <v>102</v>
      </c>
      <c r="S1028" t="s">
        <v>451</v>
      </c>
      <c r="T1028" t="s">
        <v>82</v>
      </c>
      <c r="U1028" t="s">
        <v>83</v>
      </c>
      <c r="V1028" t="s">
        <v>84</v>
      </c>
      <c r="W1028" t="s">
        <v>146</v>
      </c>
      <c r="X1028" t="s"/>
      <c r="Y1028" t="s">
        <v>86</v>
      </c>
      <c r="Z1028">
        <f>HYPERLINK("https://hotel-media.eclerx.com/savepage/tk_15468562499447505_sr_364.html","info")</f>
        <v/>
      </c>
      <c r="AA1028" t="n">
        <v>-2311993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43</v>
      </c>
      <c r="AQ1028" t="s">
        <v>89</v>
      </c>
      <c r="AR1028" t="s">
        <v>104</v>
      </c>
      <c r="AS1028" t="s"/>
      <c r="AT1028" t="s">
        <v>91</v>
      </c>
      <c r="AU1028" t="s"/>
      <c r="AV1028" t="s"/>
      <c r="AW1028" t="s"/>
      <c r="AX1028" t="s"/>
      <c r="AY1028" t="n">
        <v>2311993</v>
      </c>
      <c r="AZ1028" t="s">
        <v>769</v>
      </c>
      <c r="BA1028" t="s"/>
      <c r="BB1028" t="n">
        <v>27910</v>
      </c>
      <c r="BC1028" t="n">
        <v>44.505156186244</v>
      </c>
      <c r="BD1028" t="n">
        <v>44.505156186244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767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226</v>
      </c>
      <c r="L1029" t="s">
        <v>77</v>
      </c>
      <c r="M1029" t="s"/>
      <c r="N1029" t="s">
        <v>779</v>
      </c>
      <c r="O1029" t="s">
        <v>79</v>
      </c>
      <c r="P1029" t="s">
        <v>767</v>
      </c>
      <c r="Q1029" t="s"/>
      <c r="R1029" t="s">
        <v>102</v>
      </c>
      <c r="S1029" t="s">
        <v>754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HYPERLINK("https://hotel-media.eclerx.com/savepage/tk_15468562499447505_sr_364.html","info")</f>
        <v/>
      </c>
      <c r="AA1029" t="n">
        <v>-2311993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43</v>
      </c>
      <c r="AQ1029" t="s">
        <v>89</v>
      </c>
      <c r="AR1029" t="s">
        <v>104</v>
      </c>
      <c r="AS1029" t="s"/>
      <c r="AT1029" t="s">
        <v>91</v>
      </c>
      <c r="AU1029" t="s"/>
      <c r="AV1029" t="s"/>
      <c r="AW1029" t="s"/>
      <c r="AX1029" t="s"/>
      <c r="AY1029" t="n">
        <v>2311993</v>
      </c>
      <c r="AZ1029" t="s">
        <v>769</v>
      </c>
      <c r="BA1029" t="s"/>
      <c r="BB1029" t="n">
        <v>27910</v>
      </c>
      <c r="BC1029" t="n">
        <v>44.505156186244</v>
      </c>
      <c r="BD1029" t="n">
        <v>44.505156186244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767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234</v>
      </c>
      <c r="L1030" t="s">
        <v>77</v>
      </c>
      <c r="M1030" t="s"/>
      <c r="N1030" t="s">
        <v>780</v>
      </c>
      <c r="O1030" t="s">
        <v>79</v>
      </c>
      <c r="P1030" t="s">
        <v>767</v>
      </c>
      <c r="Q1030" t="s"/>
      <c r="R1030" t="s">
        <v>102</v>
      </c>
      <c r="S1030" t="s">
        <v>264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HYPERLINK("https://hotel-media.eclerx.com/savepage/tk_15468562499447505_sr_364.html","info")</f>
        <v/>
      </c>
      <c r="AA1030" t="n">
        <v>-2311993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43</v>
      </c>
      <c r="AQ1030" t="s">
        <v>89</v>
      </c>
      <c r="AR1030" t="s">
        <v>104</v>
      </c>
      <c r="AS1030" t="s"/>
      <c r="AT1030" t="s">
        <v>91</v>
      </c>
      <c r="AU1030" t="s"/>
      <c r="AV1030" t="s"/>
      <c r="AW1030" t="s"/>
      <c r="AX1030" t="s"/>
      <c r="AY1030" t="n">
        <v>2311993</v>
      </c>
      <c r="AZ1030" t="s">
        <v>769</v>
      </c>
      <c r="BA1030" t="s"/>
      <c r="BB1030" t="n">
        <v>27910</v>
      </c>
      <c r="BC1030" t="n">
        <v>44.505156186244</v>
      </c>
      <c r="BD1030" t="n">
        <v>44.505156186244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280</v>
      </c>
      <c r="L1031" t="s">
        <v>77</v>
      </c>
      <c r="M1031" t="s"/>
      <c r="N1031" t="s">
        <v>781</v>
      </c>
      <c r="O1031" t="s">
        <v>79</v>
      </c>
      <c r="P1031" t="s">
        <v>767</v>
      </c>
      <c r="Q1031" t="s"/>
      <c r="R1031" t="s">
        <v>102</v>
      </c>
      <c r="S1031" t="s">
        <v>595</v>
      </c>
      <c r="T1031" t="s">
        <v>82</v>
      </c>
      <c r="U1031" t="s">
        <v>83</v>
      </c>
      <c r="V1031" t="s">
        <v>84</v>
      </c>
      <c r="W1031" t="s">
        <v>146</v>
      </c>
      <c r="X1031" t="s"/>
      <c r="Y1031" t="s">
        <v>86</v>
      </c>
      <c r="Z1031">
        <f>HYPERLINK("https://hotel-media.eclerx.com/savepage/tk_15468562499447505_sr_364.html","info")</f>
        <v/>
      </c>
      <c r="AA1031" t="n">
        <v>-2311993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43</v>
      </c>
      <c r="AQ1031" t="s">
        <v>89</v>
      </c>
      <c r="AR1031" t="s">
        <v>104</v>
      </c>
      <c r="AS1031" t="s"/>
      <c r="AT1031" t="s">
        <v>91</v>
      </c>
      <c r="AU1031" t="s"/>
      <c r="AV1031" t="s"/>
      <c r="AW1031" t="s"/>
      <c r="AX1031" t="s"/>
      <c r="AY1031" t="n">
        <v>2311993</v>
      </c>
      <c r="AZ1031" t="s">
        <v>769</v>
      </c>
      <c r="BA1031" t="s"/>
      <c r="BB1031" t="n">
        <v>27910</v>
      </c>
      <c r="BC1031" t="n">
        <v>44.505156186244</v>
      </c>
      <c r="BD1031" t="n">
        <v>44.505156186244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767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304</v>
      </c>
      <c r="L1032" t="s">
        <v>77</v>
      </c>
      <c r="M1032" t="s"/>
      <c r="N1032" t="s">
        <v>782</v>
      </c>
      <c r="O1032" t="s">
        <v>79</v>
      </c>
      <c r="P1032" t="s">
        <v>767</v>
      </c>
      <c r="Q1032" t="s"/>
      <c r="R1032" t="s">
        <v>102</v>
      </c>
      <c r="S1032" t="s">
        <v>783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HYPERLINK("https://hotel-media.eclerx.com/savepage/tk_15468562499447505_sr_364.html","info")</f>
        <v/>
      </c>
      <c r="AA1032" t="n">
        <v>-2311993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43</v>
      </c>
      <c r="AQ1032" t="s">
        <v>89</v>
      </c>
      <c r="AR1032" t="s">
        <v>104</v>
      </c>
      <c r="AS1032" t="s"/>
      <c r="AT1032" t="s">
        <v>91</v>
      </c>
      <c r="AU1032" t="s"/>
      <c r="AV1032" t="s"/>
      <c r="AW1032" t="s"/>
      <c r="AX1032" t="s"/>
      <c r="AY1032" t="n">
        <v>2311993</v>
      </c>
      <c r="AZ1032" t="s">
        <v>769</v>
      </c>
      <c r="BA1032" t="s"/>
      <c r="BB1032" t="n">
        <v>27910</v>
      </c>
      <c r="BC1032" t="n">
        <v>44.505156186244</v>
      </c>
      <c r="BD1032" t="n">
        <v>44.505156186244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767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320</v>
      </c>
      <c r="L1033" t="s">
        <v>77</v>
      </c>
      <c r="M1033" t="s"/>
      <c r="N1033" t="s">
        <v>218</v>
      </c>
      <c r="O1033" t="s">
        <v>79</v>
      </c>
      <c r="P1033" t="s">
        <v>767</v>
      </c>
      <c r="Q1033" t="s"/>
      <c r="R1033" t="s">
        <v>102</v>
      </c>
      <c r="S1033" t="s">
        <v>784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HYPERLINK("https://hotel-media.eclerx.com/savepage/tk_15468562499447505_sr_364.html","info")</f>
        <v/>
      </c>
      <c r="AA1033" t="n">
        <v>-2311993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43</v>
      </c>
      <c r="AQ1033" t="s">
        <v>89</v>
      </c>
      <c r="AR1033" t="s">
        <v>90</v>
      </c>
      <c r="AS1033" t="s"/>
      <c r="AT1033" t="s">
        <v>91</v>
      </c>
      <c r="AU1033" t="s"/>
      <c r="AV1033" t="s"/>
      <c r="AW1033" t="s"/>
      <c r="AX1033" t="s"/>
      <c r="AY1033" t="n">
        <v>2311993</v>
      </c>
      <c r="AZ1033" t="s">
        <v>769</v>
      </c>
      <c r="BA1033" t="s"/>
      <c r="BB1033" t="n">
        <v>27910</v>
      </c>
      <c r="BC1033" t="n">
        <v>44.505156186244</v>
      </c>
      <c r="BD1033" t="n">
        <v>44.505156186244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132</v>
      </c>
      <c r="D1034" t="n">
        <v>2</v>
      </c>
      <c r="E1034" t="s">
        <v>760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83</v>
      </c>
      <c r="L1034" t="s">
        <v>77</v>
      </c>
      <c r="M1034" t="s"/>
      <c r="N1034" t="s">
        <v>952</v>
      </c>
      <c r="O1034" t="s">
        <v>79</v>
      </c>
      <c r="P1034" t="s">
        <v>760</v>
      </c>
      <c r="Q1034" t="s"/>
      <c r="R1034" t="s">
        <v>102</v>
      </c>
      <c r="S1034" t="s">
        <v>345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HYPERLINK("https://hotel-media.eclerx.com/savepage/tk_15468562934646885_sr_362.html","info")</f>
        <v/>
      </c>
      <c r="AA1034" t="n">
        <v>-5951942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69</v>
      </c>
      <c r="AQ1034" t="s">
        <v>89</v>
      </c>
      <c r="AR1034" t="s">
        <v>104</v>
      </c>
      <c r="AS1034" t="s"/>
      <c r="AT1034" t="s">
        <v>91</v>
      </c>
      <c r="AU1034" t="s"/>
      <c r="AV1034" t="s"/>
      <c r="AW1034" t="s"/>
      <c r="AX1034" t="s"/>
      <c r="AY1034" t="n">
        <v>5951942</v>
      </c>
      <c r="AZ1034" t="s">
        <v>763</v>
      </c>
      <c r="BA1034" t="s"/>
      <c r="BB1034" t="n">
        <v>59590</v>
      </c>
      <c r="BC1034" t="n">
        <v>44.513974069323</v>
      </c>
      <c r="BD1034" t="n">
        <v>44.513974069323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132</v>
      </c>
      <c r="D1035" t="n">
        <v>2</v>
      </c>
      <c r="E1035" t="s">
        <v>760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128</v>
      </c>
      <c r="L1035" t="s">
        <v>77</v>
      </c>
      <c r="M1035" t="s"/>
      <c r="N1035" t="s">
        <v>761</v>
      </c>
      <c r="O1035" t="s">
        <v>79</v>
      </c>
      <c r="P1035" t="s">
        <v>760</v>
      </c>
      <c r="Q1035" t="s"/>
      <c r="R1035" t="s">
        <v>102</v>
      </c>
      <c r="S1035" t="s">
        <v>323</v>
      </c>
      <c r="T1035" t="s">
        <v>82</v>
      </c>
      <c r="U1035" t="s">
        <v>83</v>
      </c>
      <c r="V1035" t="s">
        <v>84</v>
      </c>
      <c r="W1035" t="s">
        <v>146</v>
      </c>
      <c r="X1035" t="s"/>
      <c r="Y1035" t="s">
        <v>86</v>
      </c>
      <c r="Z1035">
        <f>HYPERLINK("https://hotel-media.eclerx.com/savepage/tk_15468562934646885_sr_362.html","info")</f>
        <v/>
      </c>
      <c r="AA1035" t="n">
        <v>-5951942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69</v>
      </c>
      <c r="AQ1035" t="s">
        <v>89</v>
      </c>
      <c r="AR1035" t="s">
        <v>104</v>
      </c>
      <c r="AS1035" t="s"/>
      <c r="AT1035" t="s">
        <v>91</v>
      </c>
      <c r="AU1035" t="s"/>
      <c r="AV1035" t="s"/>
      <c r="AW1035" t="s"/>
      <c r="AX1035" t="s"/>
      <c r="AY1035" t="n">
        <v>5951942</v>
      </c>
      <c r="AZ1035" t="s">
        <v>763</v>
      </c>
      <c r="BA1035" t="s"/>
      <c r="BB1035" t="n">
        <v>59590</v>
      </c>
      <c r="BC1035" t="n">
        <v>44.513974069323</v>
      </c>
      <c r="BD1035" t="n">
        <v>44.513974069323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132</v>
      </c>
      <c r="D1036" t="n">
        <v>2</v>
      </c>
      <c r="E1036" t="s">
        <v>760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128</v>
      </c>
      <c r="L1036" t="s">
        <v>77</v>
      </c>
      <c r="M1036" t="s"/>
      <c r="N1036" t="s">
        <v>764</v>
      </c>
      <c r="O1036" t="s">
        <v>79</v>
      </c>
      <c r="P1036" t="s">
        <v>760</v>
      </c>
      <c r="Q1036" t="s"/>
      <c r="R1036" t="s">
        <v>102</v>
      </c>
      <c r="S1036" t="s">
        <v>323</v>
      </c>
      <c r="T1036" t="s">
        <v>82</v>
      </c>
      <c r="U1036" t="s">
        <v>83</v>
      </c>
      <c r="V1036" t="s">
        <v>84</v>
      </c>
      <c r="W1036" t="s">
        <v>146</v>
      </c>
      <c r="X1036" t="s"/>
      <c r="Y1036" t="s">
        <v>86</v>
      </c>
      <c r="Z1036">
        <f>HYPERLINK("https://hotel-media.eclerx.com/savepage/tk_15468562934646885_sr_362.html","info")</f>
        <v/>
      </c>
      <c r="AA1036" t="n">
        <v>-5951942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69</v>
      </c>
      <c r="AQ1036" t="s">
        <v>89</v>
      </c>
      <c r="AR1036" t="s">
        <v>104</v>
      </c>
      <c r="AS1036" t="s"/>
      <c r="AT1036" t="s">
        <v>91</v>
      </c>
      <c r="AU1036" t="s"/>
      <c r="AV1036" t="s"/>
      <c r="AW1036" t="s"/>
      <c r="AX1036" t="s"/>
      <c r="AY1036" t="n">
        <v>5951942</v>
      </c>
      <c r="AZ1036" t="s">
        <v>763</v>
      </c>
      <c r="BA1036" t="s"/>
      <c r="BB1036" t="n">
        <v>59590</v>
      </c>
      <c r="BC1036" t="n">
        <v>44.513974069323</v>
      </c>
      <c r="BD1036" t="n">
        <v>44.513974069323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132</v>
      </c>
      <c r="D1037" t="n">
        <v>2</v>
      </c>
      <c r="E1037" t="s">
        <v>760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135</v>
      </c>
      <c r="L1037" t="s">
        <v>77</v>
      </c>
      <c r="M1037" t="s"/>
      <c r="N1037" t="s">
        <v>764</v>
      </c>
      <c r="O1037" t="s">
        <v>79</v>
      </c>
      <c r="P1037" t="s">
        <v>760</v>
      </c>
      <c r="Q1037" t="s"/>
      <c r="R1037" t="s">
        <v>102</v>
      </c>
      <c r="S1037" t="s">
        <v>546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HYPERLINK("https://hotel-media.eclerx.com/savepage/tk_15468562934646885_sr_362.html","info")</f>
        <v/>
      </c>
      <c r="AA1037" t="n">
        <v>-5951942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69</v>
      </c>
      <c r="AQ1037" t="s">
        <v>89</v>
      </c>
      <c r="AR1037" t="s">
        <v>104</v>
      </c>
      <c r="AS1037" t="s"/>
      <c r="AT1037" t="s">
        <v>91</v>
      </c>
      <c r="AU1037" t="s"/>
      <c r="AV1037" t="s"/>
      <c r="AW1037" t="s"/>
      <c r="AX1037" t="s"/>
      <c r="AY1037" t="n">
        <v>5951942</v>
      </c>
      <c r="AZ1037" t="s">
        <v>763</v>
      </c>
      <c r="BA1037" t="s"/>
      <c r="BB1037" t="n">
        <v>59590</v>
      </c>
      <c r="BC1037" t="n">
        <v>44.513974069323</v>
      </c>
      <c r="BD1037" t="n">
        <v>44.513974069323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132</v>
      </c>
      <c r="D1038" t="n">
        <v>2</v>
      </c>
      <c r="E1038" t="s">
        <v>760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135</v>
      </c>
      <c r="L1038" t="s">
        <v>77</v>
      </c>
      <c r="M1038" t="s"/>
      <c r="N1038" t="s">
        <v>761</v>
      </c>
      <c r="O1038" t="s">
        <v>79</v>
      </c>
      <c r="P1038" t="s">
        <v>760</v>
      </c>
      <c r="Q1038" t="s"/>
      <c r="R1038" t="s">
        <v>102</v>
      </c>
      <c r="S1038" t="s">
        <v>546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HYPERLINK("https://hotel-media.eclerx.com/savepage/tk_15468562934646885_sr_362.html","info")</f>
        <v/>
      </c>
      <c r="AA1038" t="n">
        <v>-5951942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69</v>
      </c>
      <c r="AQ1038" t="s">
        <v>89</v>
      </c>
      <c r="AR1038" t="s">
        <v>104</v>
      </c>
      <c r="AS1038" t="s"/>
      <c r="AT1038" t="s">
        <v>91</v>
      </c>
      <c r="AU1038" t="s"/>
      <c r="AV1038" t="s"/>
      <c r="AW1038" t="s"/>
      <c r="AX1038" t="s"/>
      <c r="AY1038" t="n">
        <v>5951942</v>
      </c>
      <c r="AZ1038" t="s">
        <v>763</v>
      </c>
      <c r="BA1038" t="s"/>
      <c r="BB1038" t="n">
        <v>59590</v>
      </c>
      <c r="BC1038" t="n">
        <v>44.513974069323</v>
      </c>
      <c r="BD1038" t="n">
        <v>44.513974069323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132</v>
      </c>
      <c r="D1039" t="n">
        <v>2</v>
      </c>
      <c r="E1039" t="s">
        <v>760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142</v>
      </c>
      <c r="L1039" t="s">
        <v>77</v>
      </c>
      <c r="M1039" t="s"/>
      <c r="N1039" t="s">
        <v>765</v>
      </c>
      <c r="O1039" t="s">
        <v>79</v>
      </c>
      <c r="P1039" t="s">
        <v>760</v>
      </c>
      <c r="Q1039" t="s"/>
      <c r="R1039" t="s">
        <v>102</v>
      </c>
      <c r="S1039" t="s">
        <v>429</v>
      </c>
      <c r="T1039" t="s">
        <v>82</v>
      </c>
      <c r="U1039" t="s">
        <v>83</v>
      </c>
      <c r="V1039" t="s">
        <v>84</v>
      </c>
      <c r="W1039" t="s">
        <v>146</v>
      </c>
      <c r="X1039" t="s"/>
      <c r="Y1039" t="s">
        <v>86</v>
      </c>
      <c r="Z1039">
        <f>HYPERLINK("https://hotel-media.eclerx.com/savepage/tk_15468562934646885_sr_362.html","info")</f>
        <v/>
      </c>
      <c r="AA1039" t="n">
        <v>-5951942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69</v>
      </c>
      <c r="AQ1039" t="s">
        <v>89</v>
      </c>
      <c r="AR1039" t="s">
        <v>104</v>
      </c>
      <c r="AS1039" t="s"/>
      <c r="AT1039" t="s">
        <v>91</v>
      </c>
      <c r="AU1039" t="s"/>
      <c r="AV1039" t="s"/>
      <c r="AW1039" t="s"/>
      <c r="AX1039" t="s"/>
      <c r="AY1039" t="n">
        <v>5951942</v>
      </c>
      <c r="AZ1039" t="s">
        <v>763</v>
      </c>
      <c r="BA1039" t="s"/>
      <c r="BB1039" t="n">
        <v>59590</v>
      </c>
      <c r="BC1039" t="n">
        <v>44.513974069323</v>
      </c>
      <c r="BD1039" t="n">
        <v>44.513974069323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132</v>
      </c>
      <c r="D1040" t="n">
        <v>2</v>
      </c>
      <c r="E1040" t="s">
        <v>760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150</v>
      </c>
      <c r="L1040" t="s">
        <v>77</v>
      </c>
      <c r="M1040" t="s"/>
      <c r="N1040" t="s">
        <v>765</v>
      </c>
      <c r="O1040" t="s">
        <v>79</v>
      </c>
      <c r="P1040" t="s">
        <v>760</v>
      </c>
      <c r="Q1040" t="s"/>
      <c r="R1040" t="s">
        <v>102</v>
      </c>
      <c r="S1040" t="s">
        <v>326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HYPERLINK("https://hotel-media.eclerx.com/savepage/tk_15468562934646885_sr_362.html","info")</f>
        <v/>
      </c>
      <c r="AA1040" t="n">
        <v>-5951942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69</v>
      </c>
      <c r="AQ1040" t="s">
        <v>89</v>
      </c>
      <c r="AR1040" t="s">
        <v>104</v>
      </c>
      <c r="AS1040" t="s"/>
      <c r="AT1040" t="s">
        <v>91</v>
      </c>
      <c r="AU1040" t="s"/>
      <c r="AV1040" t="s"/>
      <c r="AW1040" t="s"/>
      <c r="AX1040" t="s"/>
      <c r="AY1040" t="n">
        <v>5951942</v>
      </c>
      <c r="AZ1040" t="s">
        <v>763</v>
      </c>
      <c r="BA1040" t="s"/>
      <c r="BB1040" t="n">
        <v>59590</v>
      </c>
      <c r="BC1040" t="n">
        <v>44.513974069323</v>
      </c>
      <c r="BD1040" t="n">
        <v>44.513974069323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358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113</v>
      </c>
      <c r="L1041" t="s">
        <v>77</v>
      </c>
      <c r="M1041" t="s"/>
      <c r="N1041" t="s">
        <v>178</v>
      </c>
      <c r="O1041" t="s">
        <v>79</v>
      </c>
      <c r="P1041" t="s">
        <v>358</v>
      </c>
      <c r="Q1041" t="s"/>
      <c r="R1041" t="s">
        <v>80</v>
      </c>
      <c r="S1041" t="s">
        <v>491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HYPERLINK("https://hotel-media.eclerx.com/savepage/tk_15468565124304595_sr_364.html","info")</f>
        <v/>
      </c>
      <c r="AA1041" t="n">
        <v>-5237400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151</v>
      </c>
      <c r="AQ1041" t="s">
        <v>89</v>
      </c>
      <c r="AR1041" t="s">
        <v>90</v>
      </c>
      <c r="AS1041" t="s"/>
      <c r="AT1041" t="s">
        <v>91</v>
      </c>
      <c r="AU1041" t="s"/>
      <c r="AV1041" t="s"/>
      <c r="AW1041" t="s"/>
      <c r="AX1041" t="s"/>
      <c r="AY1041" t="n">
        <v>5237400</v>
      </c>
      <c r="AZ1041" t="s">
        <v>360</v>
      </c>
      <c r="BA1041" t="s"/>
      <c r="BB1041" t="n">
        <v>116452</v>
      </c>
      <c r="BC1041" t="n">
        <v>44.088877742079</v>
      </c>
      <c r="BD1041" t="n">
        <v>44.088877742079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358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140</v>
      </c>
      <c r="L1042" t="s">
        <v>77</v>
      </c>
      <c r="M1042" t="s"/>
      <c r="N1042" t="s">
        <v>178</v>
      </c>
      <c r="O1042" t="s">
        <v>79</v>
      </c>
      <c r="P1042" t="s">
        <v>358</v>
      </c>
      <c r="Q1042" t="s"/>
      <c r="R1042" t="s">
        <v>80</v>
      </c>
      <c r="S1042" t="s">
        <v>109</v>
      </c>
      <c r="T1042" t="s">
        <v>82</v>
      </c>
      <c r="U1042" t="s">
        <v>83</v>
      </c>
      <c r="V1042" t="s">
        <v>84</v>
      </c>
      <c r="W1042" t="s">
        <v>146</v>
      </c>
      <c r="X1042" t="s"/>
      <c r="Y1042" t="s">
        <v>86</v>
      </c>
      <c r="Z1042">
        <f>HYPERLINK("https://hotel-media.eclerx.com/savepage/tk_15468565124304595_sr_364.html","info")</f>
        <v/>
      </c>
      <c r="AA1042" t="n">
        <v>-5237400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151</v>
      </c>
      <c r="AQ1042" t="s">
        <v>89</v>
      </c>
      <c r="AR1042" t="s">
        <v>90</v>
      </c>
      <c r="AS1042" t="s"/>
      <c r="AT1042" t="s">
        <v>91</v>
      </c>
      <c r="AU1042" t="s"/>
      <c r="AV1042" t="s"/>
      <c r="AW1042" t="s"/>
      <c r="AX1042" t="s"/>
      <c r="AY1042" t="n">
        <v>5237400</v>
      </c>
      <c r="AZ1042" t="s">
        <v>360</v>
      </c>
      <c r="BA1042" t="s"/>
      <c r="BB1042" t="n">
        <v>116452</v>
      </c>
      <c r="BC1042" t="n">
        <v>44.088877742079</v>
      </c>
      <c r="BD1042" t="n">
        <v>44.088877742079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358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140</v>
      </c>
      <c r="L1043" t="s">
        <v>77</v>
      </c>
      <c r="M1043" t="s"/>
      <c r="N1043" t="s">
        <v>178</v>
      </c>
      <c r="O1043" t="s">
        <v>79</v>
      </c>
      <c r="P1043" t="s">
        <v>358</v>
      </c>
      <c r="Q1043" t="s"/>
      <c r="R1043" t="s">
        <v>80</v>
      </c>
      <c r="S1043" t="s">
        <v>109</v>
      </c>
      <c r="T1043" t="s">
        <v>82</v>
      </c>
      <c r="U1043" t="s">
        <v>83</v>
      </c>
      <c r="V1043" t="s">
        <v>84</v>
      </c>
      <c r="W1043" t="s">
        <v>146</v>
      </c>
      <c r="X1043" t="s"/>
      <c r="Y1043" t="s">
        <v>86</v>
      </c>
      <c r="Z1043">
        <f>HYPERLINK("https://hotel-media.eclerx.com/savepage/tk_15468565124304595_sr_364.html","info")</f>
        <v/>
      </c>
      <c r="AA1043" t="n">
        <v>-5237400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151</v>
      </c>
      <c r="AQ1043" t="s">
        <v>89</v>
      </c>
      <c r="AR1043" t="s">
        <v>90</v>
      </c>
      <c r="AS1043" t="s"/>
      <c r="AT1043" t="s">
        <v>91</v>
      </c>
      <c r="AU1043" t="s"/>
      <c r="AV1043" t="s"/>
      <c r="AW1043" t="s"/>
      <c r="AX1043" t="s"/>
      <c r="AY1043" t="n">
        <v>5237400</v>
      </c>
      <c r="AZ1043" t="s">
        <v>360</v>
      </c>
      <c r="BA1043" t="s"/>
      <c r="BB1043" t="n">
        <v>116452</v>
      </c>
      <c r="BC1043" t="n">
        <v>44.088877742079</v>
      </c>
      <c r="BD1043" t="n">
        <v>44.088877742079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358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148</v>
      </c>
      <c r="L1044" t="s">
        <v>77</v>
      </c>
      <c r="M1044" t="s"/>
      <c r="N1044" t="s">
        <v>178</v>
      </c>
      <c r="O1044" t="s">
        <v>79</v>
      </c>
      <c r="P1044" t="s">
        <v>358</v>
      </c>
      <c r="Q1044" t="s"/>
      <c r="R1044" t="s">
        <v>80</v>
      </c>
      <c r="S1044" t="s">
        <v>302</v>
      </c>
      <c r="T1044" t="s">
        <v>82</v>
      </c>
      <c r="U1044" t="s">
        <v>83</v>
      </c>
      <c r="V1044" t="s">
        <v>84</v>
      </c>
      <c r="W1044" t="s">
        <v>146</v>
      </c>
      <c r="X1044" t="s"/>
      <c r="Y1044" t="s">
        <v>86</v>
      </c>
      <c r="Z1044">
        <f>HYPERLINK("https://hotel-media.eclerx.com/savepage/tk_15468565124304595_sr_364.html","info")</f>
        <v/>
      </c>
      <c r="AA1044" t="n">
        <v>-5237400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151</v>
      </c>
      <c r="AQ1044" t="s">
        <v>89</v>
      </c>
      <c r="AR1044" t="s">
        <v>90</v>
      </c>
      <c r="AS1044" t="s"/>
      <c r="AT1044" t="s">
        <v>91</v>
      </c>
      <c r="AU1044" t="s"/>
      <c r="AV1044" t="s"/>
      <c r="AW1044" t="s"/>
      <c r="AX1044" t="s"/>
      <c r="AY1044" t="n">
        <v>5237400</v>
      </c>
      <c r="AZ1044" t="s">
        <v>360</v>
      </c>
      <c r="BA1044" t="s"/>
      <c r="BB1044" t="n">
        <v>116452</v>
      </c>
      <c r="BC1044" t="n">
        <v>44.088877742079</v>
      </c>
      <c r="BD1044" t="n">
        <v>44.088877742079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358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148</v>
      </c>
      <c r="L1045" t="s">
        <v>77</v>
      </c>
      <c r="M1045" t="s"/>
      <c r="N1045" t="s">
        <v>178</v>
      </c>
      <c r="O1045" t="s">
        <v>79</v>
      </c>
      <c r="P1045" t="s">
        <v>358</v>
      </c>
      <c r="Q1045" t="s"/>
      <c r="R1045" t="s">
        <v>80</v>
      </c>
      <c r="S1045" t="s">
        <v>302</v>
      </c>
      <c r="T1045" t="s">
        <v>82</v>
      </c>
      <c r="U1045" t="s">
        <v>83</v>
      </c>
      <c r="V1045" t="s">
        <v>84</v>
      </c>
      <c r="W1045" t="s">
        <v>146</v>
      </c>
      <c r="X1045" t="s"/>
      <c r="Y1045" t="s">
        <v>86</v>
      </c>
      <c r="Z1045">
        <f>HYPERLINK("https://hotel-media.eclerx.com/savepage/tk_15468565124304595_sr_364.html","info")</f>
        <v/>
      </c>
      <c r="AA1045" t="n">
        <v>-5237400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151</v>
      </c>
      <c r="AQ1045" t="s">
        <v>89</v>
      </c>
      <c r="AR1045" t="s">
        <v>90</v>
      </c>
      <c r="AS1045" t="s"/>
      <c r="AT1045" t="s">
        <v>91</v>
      </c>
      <c r="AU1045" t="s"/>
      <c r="AV1045" t="s"/>
      <c r="AW1045" t="s"/>
      <c r="AX1045" t="s"/>
      <c r="AY1045" t="n">
        <v>5237400</v>
      </c>
      <c r="AZ1045" t="s">
        <v>360</v>
      </c>
      <c r="BA1045" t="s"/>
      <c r="BB1045" t="n">
        <v>116452</v>
      </c>
      <c r="BC1045" t="n">
        <v>44.088877742079</v>
      </c>
      <c r="BD1045" t="n">
        <v>44.088877742079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358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287</v>
      </c>
      <c r="L1046" t="s">
        <v>77</v>
      </c>
      <c r="M1046" t="s"/>
      <c r="N1046" t="s">
        <v>953</v>
      </c>
      <c r="O1046" t="s">
        <v>79</v>
      </c>
      <c r="P1046" t="s">
        <v>358</v>
      </c>
      <c r="Q1046" t="s"/>
      <c r="R1046" t="s">
        <v>80</v>
      </c>
      <c r="S1046" t="s">
        <v>954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HYPERLINK("https://hotel-media.eclerx.com/savepage/tk_15468565124304595_sr_364.html","info")</f>
        <v/>
      </c>
      <c r="AA1046" t="n">
        <v>-5237400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151</v>
      </c>
      <c r="AQ1046" t="s">
        <v>89</v>
      </c>
      <c r="AR1046" t="s">
        <v>90</v>
      </c>
      <c r="AS1046" t="s"/>
      <c r="AT1046" t="s">
        <v>91</v>
      </c>
      <c r="AU1046" t="s"/>
      <c r="AV1046" t="s"/>
      <c r="AW1046" t="s"/>
      <c r="AX1046" t="s"/>
      <c r="AY1046" t="n">
        <v>5237400</v>
      </c>
      <c r="AZ1046" t="s">
        <v>360</v>
      </c>
      <c r="BA1046" t="s"/>
      <c r="BB1046" t="n">
        <v>116452</v>
      </c>
      <c r="BC1046" t="n">
        <v>44.088877742079</v>
      </c>
      <c r="BD1046" t="n">
        <v>44.088877742079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132</v>
      </c>
      <c r="D1047" t="n">
        <v>2</v>
      </c>
      <c r="E1047" t="s">
        <v>249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94</v>
      </c>
      <c r="L1047" t="s">
        <v>77</v>
      </c>
      <c r="M1047" t="s"/>
      <c r="N1047" t="s">
        <v>250</v>
      </c>
      <c r="O1047" t="s">
        <v>79</v>
      </c>
      <c r="P1047" t="s">
        <v>249</v>
      </c>
      <c r="Q1047" t="s"/>
      <c r="R1047" t="s">
        <v>102</v>
      </c>
      <c r="S1047" t="s">
        <v>96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HYPERLINK("https://hotel-media.eclerx.com/savepage/tk_15468562974456394_sr_362.html","info")</f>
        <v/>
      </c>
      <c r="AA1047" t="n">
        <v>-2442993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71</v>
      </c>
      <c r="AQ1047" t="s">
        <v>89</v>
      </c>
      <c r="AR1047" t="s">
        <v>90</v>
      </c>
      <c r="AS1047" t="s"/>
      <c r="AT1047" t="s">
        <v>91</v>
      </c>
      <c r="AU1047" t="s"/>
      <c r="AV1047" t="s"/>
      <c r="AW1047" t="s"/>
      <c r="AX1047" t="s"/>
      <c r="AY1047" t="n">
        <v>2442993</v>
      </c>
      <c r="AZ1047" t="s">
        <v>252</v>
      </c>
      <c r="BA1047" t="s"/>
      <c r="BB1047" t="n">
        <v>100976</v>
      </c>
      <c r="BC1047" t="n">
        <v>44.818871</v>
      </c>
      <c r="BD1047" t="n">
        <v>44.818871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132</v>
      </c>
      <c r="D1048" t="n">
        <v>2</v>
      </c>
      <c r="E1048" t="s">
        <v>249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97</v>
      </c>
      <c r="L1048" t="s">
        <v>77</v>
      </c>
      <c r="M1048" t="s"/>
      <c r="N1048" t="s">
        <v>253</v>
      </c>
      <c r="O1048" t="s">
        <v>79</v>
      </c>
      <c r="P1048" t="s">
        <v>249</v>
      </c>
      <c r="Q1048" t="s"/>
      <c r="R1048" t="s">
        <v>102</v>
      </c>
      <c r="S1048" t="s">
        <v>573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HYPERLINK("https://hotel-media.eclerx.com/savepage/tk_15468562974456394_sr_362.html","info")</f>
        <v/>
      </c>
      <c r="AA1048" t="n">
        <v>-2442993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71</v>
      </c>
      <c r="AQ1048" t="s">
        <v>89</v>
      </c>
      <c r="AR1048" t="s">
        <v>90</v>
      </c>
      <c r="AS1048" t="s"/>
      <c r="AT1048" t="s">
        <v>91</v>
      </c>
      <c r="AU1048" t="s"/>
      <c r="AV1048" t="s"/>
      <c r="AW1048" t="s"/>
      <c r="AX1048" t="s"/>
      <c r="AY1048" t="n">
        <v>2442993</v>
      </c>
      <c r="AZ1048" t="s">
        <v>252</v>
      </c>
      <c r="BA1048" t="s"/>
      <c r="BB1048" t="n">
        <v>100976</v>
      </c>
      <c r="BC1048" t="n">
        <v>44.818871</v>
      </c>
      <c r="BD1048" t="n">
        <v>44.818871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718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119</v>
      </c>
      <c r="L1049" t="s">
        <v>77</v>
      </c>
      <c r="M1049" t="s"/>
      <c r="N1049" t="s">
        <v>719</v>
      </c>
      <c r="O1049" t="s">
        <v>79</v>
      </c>
      <c r="P1049" t="s">
        <v>718</v>
      </c>
      <c r="Q1049" t="s"/>
      <c r="R1049" t="s">
        <v>102</v>
      </c>
      <c r="S1049" t="s">
        <v>414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HYPERLINK("https://hotel-media.eclerx.com/savepage/tk_15468562459268708_sr_364.html","info")</f>
        <v/>
      </c>
      <c r="AA1049" t="n">
        <v>-8418465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41</v>
      </c>
      <c r="AQ1049" t="s">
        <v>89</v>
      </c>
      <c r="AR1049" t="s">
        <v>90</v>
      </c>
      <c r="AS1049" t="s"/>
      <c r="AT1049" t="s">
        <v>91</v>
      </c>
      <c r="AU1049" t="s"/>
      <c r="AV1049" t="s"/>
      <c r="AW1049" t="s"/>
      <c r="AX1049" t="s"/>
      <c r="AY1049" t="n">
        <v>8418465</v>
      </c>
      <c r="AZ1049" t="s">
        <v>720</v>
      </c>
      <c r="BA1049" t="s"/>
      <c r="BB1049" t="n">
        <v>97934</v>
      </c>
      <c r="BC1049" t="n">
        <v>44.362444</v>
      </c>
      <c r="BD1049" t="n">
        <v>44.362444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718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169</v>
      </c>
      <c r="L1050" t="s">
        <v>77</v>
      </c>
      <c r="M1050" t="s"/>
      <c r="N1050" t="s">
        <v>721</v>
      </c>
      <c r="O1050" t="s">
        <v>79</v>
      </c>
      <c r="P1050" t="s">
        <v>718</v>
      </c>
      <c r="Q1050" t="s"/>
      <c r="R1050" t="s">
        <v>102</v>
      </c>
      <c r="S1050" t="s">
        <v>116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HYPERLINK("https://hotel-media.eclerx.com/savepage/tk_15468562459268708_sr_364.html","info")</f>
        <v/>
      </c>
      <c r="AA1050" t="n">
        <v>-8418465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41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n">
        <v>8418465</v>
      </c>
      <c r="AZ1050" t="s">
        <v>720</v>
      </c>
      <c r="BA1050" t="s"/>
      <c r="BB1050" t="n">
        <v>97934</v>
      </c>
      <c r="BC1050" t="n">
        <v>44.362444</v>
      </c>
      <c r="BD1050" t="n">
        <v>44.362444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132</v>
      </c>
      <c r="D1051" t="n">
        <v>2</v>
      </c>
      <c r="E1051" t="s">
        <v>459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79</v>
      </c>
      <c r="L1051" t="s">
        <v>77</v>
      </c>
      <c r="M1051" t="s"/>
      <c r="N1051" t="s">
        <v>250</v>
      </c>
      <c r="O1051" t="s">
        <v>79</v>
      </c>
      <c r="P1051" t="s">
        <v>459</v>
      </c>
      <c r="Q1051" t="s"/>
      <c r="R1051" t="s">
        <v>102</v>
      </c>
      <c r="S1051" t="s">
        <v>618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HYPERLINK("https://hotel-media.eclerx.com/savepage/tk_1546856354819865_sr_362.html","info")</f>
        <v/>
      </c>
      <c r="AA1051" t="n">
        <v>-3516452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100</v>
      </c>
      <c r="AQ1051" t="s">
        <v>89</v>
      </c>
      <c r="AR1051" t="s">
        <v>90</v>
      </c>
      <c r="AS1051" t="s"/>
      <c r="AT1051" t="s">
        <v>91</v>
      </c>
      <c r="AU1051" t="s"/>
      <c r="AV1051" t="s"/>
      <c r="AW1051" t="s"/>
      <c r="AX1051" t="s"/>
      <c r="AY1051" t="n">
        <v>3516452</v>
      </c>
      <c r="AZ1051" t="s">
        <v>460</v>
      </c>
      <c r="BA1051" t="s"/>
      <c r="BB1051" t="n">
        <v>76465</v>
      </c>
      <c r="BC1051" t="n">
        <v>44.462643</v>
      </c>
      <c r="BD1051" t="n">
        <v>44.462643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877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101</v>
      </c>
      <c r="L1052" t="s">
        <v>77</v>
      </c>
      <c r="M1052" t="s"/>
      <c r="N1052" t="s">
        <v>178</v>
      </c>
      <c r="O1052" t="s">
        <v>79</v>
      </c>
      <c r="P1052" t="s">
        <v>877</v>
      </c>
      <c r="Q1052" t="s"/>
      <c r="R1052" t="s">
        <v>80</v>
      </c>
      <c r="S1052" t="s">
        <v>403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HYPERLINK("https://hotel-media.eclerx.com/savepage/tk_1546856229378763_sr_364.html","info")</f>
        <v/>
      </c>
      <c r="AA1052" t="n">
        <v>-6305376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33</v>
      </c>
      <c r="AQ1052" t="s">
        <v>89</v>
      </c>
      <c r="AR1052" t="s">
        <v>90</v>
      </c>
      <c r="AS1052" t="s"/>
      <c r="AT1052" t="s">
        <v>91</v>
      </c>
      <c r="AU1052" t="s"/>
      <c r="AV1052" t="s"/>
      <c r="AW1052" t="s"/>
      <c r="AX1052" t="s"/>
      <c r="AY1052" t="n">
        <v>6305376</v>
      </c>
      <c r="AZ1052" t="s">
        <v>878</v>
      </c>
      <c r="BA1052" t="s"/>
      <c r="BB1052" t="n">
        <v>68085</v>
      </c>
      <c r="BC1052" t="n">
        <v>44.061125</v>
      </c>
      <c r="BD1052" t="n">
        <v>44.061125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877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111</v>
      </c>
      <c r="L1053" t="s">
        <v>77</v>
      </c>
      <c r="M1053" t="s"/>
      <c r="N1053" t="s">
        <v>178</v>
      </c>
      <c r="O1053" t="s">
        <v>79</v>
      </c>
      <c r="P1053" t="s">
        <v>877</v>
      </c>
      <c r="Q1053" t="s"/>
      <c r="R1053" t="s">
        <v>80</v>
      </c>
      <c r="S1053" t="s">
        <v>481</v>
      </c>
      <c r="T1053" t="s">
        <v>82</v>
      </c>
      <c r="U1053" t="s">
        <v>83</v>
      </c>
      <c r="V1053" t="s">
        <v>84</v>
      </c>
      <c r="W1053" t="s">
        <v>110</v>
      </c>
      <c r="X1053" t="s"/>
      <c r="Y1053" t="s">
        <v>86</v>
      </c>
      <c r="Z1053">
        <f>HYPERLINK("https://hotel-media.eclerx.com/savepage/tk_1546856229378763_sr_364.html","info")</f>
        <v/>
      </c>
      <c r="AA1053" t="n">
        <v>-6305376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33</v>
      </c>
      <c r="AQ1053" t="s">
        <v>89</v>
      </c>
      <c r="AR1053" t="s">
        <v>90</v>
      </c>
      <c r="AS1053" t="s"/>
      <c r="AT1053" t="s">
        <v>91</v>
      </c>
      <c r="AU1053" t="s"/>
      <c r="AV1053" t="s"/>
      <c r="AW1053" t="s"/>
      <c r="AX1053" t="s"/>
      <c r="AY1053" t="n">
        <v>6305376</v>
      </c>
      <c r="AZ1053" t="s">
        <v>878</v>
      </c>
      <c r="BA1053" t="s"/>
      <c r="BB1053" t="n">
        <v>68085</v>
      </c>
      <c r="BC1053" t="n">
        <v>44.061125</v>
      </c>
      <c r="BD1053" t="n">
        <v>44.061125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132</v>
      </c>
      <c r="D1054" t="n">
        <v>2</v>
      </c>
      <c r="E1054" t="s">
        <v>150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60</v>
      </c>
      <c r="L1054" t="s">
        <v>77</v>
      </c>
      <c r="M1054" t="s"/>
      <c r="N1054" t="s">
        <v>78</v>
      </c>
      <c r="O1054" t="s">
        <v>79</v>
      </c>
      <c r="P1054" t="s">
        <v>150</v>
      </c>
      <c r="Q1054" t="s"/>
      <c r="R1054" t="s">
        <v>80</v>
      </c>
      <c r="S1054" t="s">
        <v>179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HYPERLINK("https://hotel-media.eclerx.com/savepage/tk_1546856481602364_sr_362.html","info")</f>
        <v/>
      </c>
      <c r="AA1054" t="n">
        <v>-2636421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143</v>
      </c>
      <c r="AQ1054" t="s">
        <v>89</v>
      </c>
      <c r="AR1054" t="s">
        <v>90</v>
      </c>
      <c r="AS1054" t="s"/>
      <c r="AT1054" t="s">
        <v>91</v>
      </c>
      <c r="AU1054" t="s"/>
      <c r="AV1054" t="s"/>
      <c r="AW1054" t="s"/>
      <c r="AX1054" t="s"/>
      <c r="AY1054" t="n">
        <v>2636421</v>
      </c>
      <c r="AZ1054" t="s">
        <v>152</v>
      </c>
      <c r="BA1054" t="s"/>
      <c r="BB1054" t="n">
        <v>168087</v>
      </c>
      <c r="BC1054" t="n">
        <v>43.528948</v>
      </c>
      <c r="BD1054" t="n">
        <v>43.528948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153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896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255</v>
      </c>
      <c r="L1055" t="s">
        <v>77</v>
      </c>
      <c r="M1055" t="s"/>
      <c r="N1055" t="s">
        <v>899</v>
      </c>
      <c r="O1055" t="s">
        <v>79</v>
      </c>
      <c r="P1055" t="s">
        <v>896</v>
      </c>
      <c r="Q1055" t="s"/>
      <c r="R1055" t="s">
        <v>267</v>
      </c>
      <c r="S1055" t="s">
        <v>923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HYPERLINK("https://hotel-media.eclerx.com/savepage/tk_15468565856111274_sr_364.html","info")</f>
        <v/>
      </c>
      <c r="AA1055" t="n">
        <v>-3340490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189</v>
      </c>
      <c r="AQ1055" t="s">
        <v>89</v>
      </c>
      <c r="AR1055" t="s">
        <v>90</v>
      </c>
      <c r="AS1055" t="s"/>
      <c r="AT1055" t="s">
        <v>91</v>
      </c>
      <c r="AU1055" t="s"/>
      <c r="AV1055" t="s"/>
      <c r="AW1055" t="s"/>
      <c r="AX1055" t="s"/>
      <c r="AY1055" t="n">
        <v>3340490</v>
      </c>
      <c r="AZ1055" t="s">
        <v>898</v>
      </c>
      <c r="BA1055" t="s"/>
      <c r="BB1055" t="n">
        <v>7003</v>
      </c>
      <c r="BC1055" t="n">
        <v>43.911227</v>
      </c>
      <c r="BD1055" t="n">
        <v>43.911227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153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896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255</v>
      </c>
      <c r="L1056" t="s">
        <v>77</v>
      </c>
      <c r="M1056" t="s"/>
      <c r="N1056" t="s">
        <v>899</v>
      </c>
      <c r="O1056" t="s">
        <v>79</v>
      </c>
      <c r="P1056" t="s">
        <v>896</v>
      </c>
      <c r="Q1056" t="s"/>
      <c r="R1056" t="s">
        <v>267</v>
      </c>
      <c r="S1056" t="s">
        <v>923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HYPERLINK("https://hotel-media.eclerx.com/savepage/tk_15468565856111274_sr_364.html","info")</f>
        <v/>
      </c>
      <c r="AA1056" t="n">
        <v>-3340490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189</v>
      </c>
      <c r="AQ1056" t="s">
        <v>89</v>
      </c>
      <c r="AR1056" t="s">
        <v>211</v>
      </c>
      <c r="AS1056" t="s"/>
      <c r="AT1056" t="s">
        <v>91</v>
      </c>
      <c r="AU1056" t="s"/>
      <c r="AV1056" t="s"/>
      <c r="AW1056" t="s"/>
      <c r="AX1056" t="s"/>
      <c r="AY1056" t="n">
        <v>3340490</v>
      </c>
      <c r="AZ1056" t="s">
        <v>898</v>
      </c>
      <c r="BA1056" t="s"/>
      <c r="BB1056" t="n">
        <v>7003</v>
      </c>
      <c r="BC1056" t="n">
        <v>43.911227</v>
      </c>
      <c r="BD1056" t="n">
        <v>43.911227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153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896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258</v>
      </c>
      <c r="L1057" t="s">
        <v>77</v>
      </c>
      <c r="M1057" t="s"/>
      <c r="N1057" t="s">
        <v>897</v>
      </c>
      <c r="O1057" t="s">
        <v>79</v>
      </c>
      <c r="P1057" t="s">
        <v>896</v>
      </c>
      <c r="Q1057" t="s"/>
      <c r="R1057" t="s">
        <v>267</v>
      </c>
      <c r="S1057" t="s">
        <v>955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HYPERLINK("https://hotel-media.eclerx.com/savepage/tk_15468565856111274_sr_364.html","info")</f>
        <v/>
      </c>
      <c r="AA1057" t="n">
        <v>-3340490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189</v>
      </c>
      <c r="AQ1057" t="s">
        <v>89</v>
      </c>
      <c r="AR1057" t="s">
        <v>140</v>
      </c>
      <c r="AS1057" t="s"/>
      <c r="AT1057" t="s">
        <v>91</v>
      </c>
      <c r="AU1057" t="s"/>
      <c r="AV1057" t="s"/>
      <c r="AW1057" t="s"/>
      <c r="AX1057" t="s"/>
      <c r="AY1057" t="n">
        <v>3340490</v>
      </c>
      <c r="AZ1057" t="s">
        <v>898</v>
      </c>
      <c r="BA1057" t="s"/>
      <c r="BB1057" t="n">
        <v>7003</v>
      </c>
      <c r="BC1057" t="n">
        <v>43.911227</v>
      </c>
      <c r="BD1057" t="n">
        <v>43.911227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153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896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278</v>
      </c>
      <c r="L1058" t="s">
        <v>77</v>
      </c>
      <c r="M1058" t="s"/>
      <c r="N1058" t="s">
        <v>900</v>
      </c>
      <c r="O1058" t="s">
        <v>79</v>
      </c>
      <c r="P1058" t="s">
        <v>896</v>
      </c>
      <c r="Q1058" t="s"/>
      <c r="R1058" t="s">
        <v>267</v>
      </c>
      <c r="S1058" t="s">
        <v>956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HYPERLINK("https://hotel-media.eclerx.com/savepage/tk_15468565856111274_sr_364.html","info")</f>
        <v/>
      </c>
      <c r="AA1058" t="n">
        <v>-3340490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189</v>
      </c>
      <c r="AQ1058" t="s">
        <v>89</v>
      </c>
      <c r="AR1058" t="s">
        <v>140</v>
      </c>
      <c r="AS1058" t="s"/>
      <c r="AT1058" t="s">
        <v>91</v>
      </c>
      <c r="AU1058" t="s"/>
      <c r="AV1058" t="s"/>
      <c r="AW1058" t="s"/>
      <c r="AX1058" t="s"/>
      <c r="AY1058" t="n">
        <v>3340490</v>
      </c>
      <c r="AZ1058" t="s">
        <v>898</v>
      </c>
      <c r="BA1058" t="s"/>
      <c r="BB1058" t="n">
        <v>7003</v>
      </c>
      <c r="BC1058" t="n">
        <v>43.911227</v>
      </c>
      <c r="BD1058" t="n">
        <v>43.911227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153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896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280</v>
      </c>
      <c r="L1059" t="s">
        <v>77</v>
      </c>
      <c r="M1059" t="s"/>
      <c r="N1059" t="s">
        <v>901</v>
      </c>
      <c r="O1059" t="s">
        <v>79</v>
      </c>
      <c r="P1059" t="s">
        <v>896</v>
      </c>
      <c r="Q1059" t="s"/>
      <c r="R1059" t="s">
        <v>267</v>
      </c>
      <c r="S1059" t="s">
        <v>595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HYPERLINK("https://hotel-media.eclerx.com/savepage/tk_15468565856111274_sr_364.html","info")</f>
        <v/>
      </c>
      <c r="AA1059" t="n">
        <v>-3340490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189</v>
      </c>
      <c r="AQ1059" t="s">
        <v>89</v>
      </c>
      <c r="AR1059" t="s">
        <v>90</v>
      </c>
      <c r="AS1059" t="s"/>
      <c r="AT1059" t="s">
        <v>91</v>
      </c>
      <c r="AU1059" t="s"/>
      <c r="AV1059" t="s"/>
      <c r="AW1059" t="s"/>
      <c r="AX1059" t="s"/>
      <c r="AY1059" t="n">
        <v>3340490</v>
      </c>
      <c r="AZ1059" t="s">
        <v>898</v>
      </c>
      <c r="BA1059" t="s"/>
      <c r="BB1059" t="n">
        <v>7003</v>
      </c>
      <c r="BC1059" t="n">
        <v>43.911227</v>
      </c>
      <c r="BD1059" t="n">
        <v>43.911227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153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896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280</v>
      </c>
      <c r="L1060" t="s">
        <v>77</v>
      </c>
      <c r="M1060" t="s"/>
      <c r="N1060" t="s">
        <v>901</v>
      </c>
      <c r="O1060" t="s">
        <v>79</v>
      </c>
      <c r="P1060" t="s">
        <v>896</v>
      </c>
      <c r="Q1060" t="s"/>
      <c r="R1060" t="s">
        <v>267</v>
      </c>
      <c r="S1060" t="s">
        <v>595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HYPERLINK("https://hotel-media.eclerx.com/savepage/tk_15468565856111274_sr_364.html","info")</f>
        <v/>
      </c>
      <c r="AA1060" t="n">
        <v>-3340490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189</v>
      </c>
      <c r="AQ1060" t="s">
        <v>89</v>
      </c>
      <c r="AR1060" t="s">
        <v>211</v>
      </c>
      <c r="AS1060" t="s"/>
      <c r="AT1060" t="s">
        <v>91</v>
      </c>
      <c r="AU1060" t="s"/>
      <c r="AV1060" t="s"/>
      <c r="AW1060" t="s"/>
      <c r="AX1060" t="s"/>
      <c r="AY1060" t="n">
        <v>3340490</v>
      </c>
      <c r="AZ1060" t="s">
        <v>898</v>
      </c>
      <c r="BA1060" t="s"/>
      <c r="BB1060" t="n">
        <v>7003</v>
      </c>
      <c r="BC1060" t="n">
        <v>43.911227</v>
      </c>
      <c r="BD1060" t="n">
        <v>43.911227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153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896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299</v>
      </c>
      <c r="L1061" t="s">
        <v>77</v>
      </c>
      <c r="M1061" t="s"/>
      <c r="N1061" t="s">
        <v>902</v>
      </c>
      <c r="O1061" t="s">
        <v>79</v>
      </c>
      <c r="P1061" t="s">
        <v>896</v>
      </c>
      <c r="Q1061" t="s"/>
      <c r="R1061" t="s">
        <v>267</v>
      </c>
      <c r="S1061" t="s">
        <v>957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HYPERLINK("https://hotel-media.eclerx.com/savepage/tk_15468565856111274_sr_364.html","info")</f>
        <v/>
      </c>
      <c r="AA1061" t="n">
        <v>-3340490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189</v>
      </c>
      <c r="AQ1061" t="s">
        <v>89</v>
      </c>
      <c r="AR1061" t="s">
        <v>90</v>
      </c>
      <c r="AS1061" t="s"/>
      <c r="AT1061" t="s">
        <v>91</v>
      </c>
      <c r="AU1061" t="s"/>
      <c r="AV1061" t="s"/>
      <c r="AW1061" t="s"/>
      <c r="AX1061" t="s"/>
      <c r="AY1061" t="n">
        <v>3340490</v>
      </c>
      <c r="AZ1061" t="s">
        <v>898</v>
      </c>
      <c r="BA1061" t="s"/>
      <c r="BB1061" t="n">
        <v>7003</v>
      </c>
      <c r="BC1061" t="n">
        <v>43.911227</v>
      </c>
      <c r="BD1061" t="n">
        <v>43.911227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153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896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299</v>
      </c>
      <c r="L1062" t="s">
        <v>77</v>
      </c>
      <c r="M1062" t="s"/>
      <c r="N1062" t="s">
        <v>902</v>
      </c>
      <c r="O1062" t="s">
        <v>79</v>
      </c>
      <c r="P1062" t="s">
        <v>896</v>
      </c>
      <c r="Q1062" t="s"/>
      <c r="R1062" t="s">
        <v>267</v>
      </c>
      <c r="S1062" t="s">
        <v>957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HYPERLINK("https://hotel-media.eclerx.com/savepage/tk_15468565856111274_sr_364.html","info")</f>
        <v/>
      </c>
      <c r="AA1062" t="n">
        <v>-3340490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189</v>
      </c>
      <c r="AQ1062" t="s">
        <v>89</v>
      </c>
      <c r="AR1062" t="s">
        <v>211</v>
      </c>
      <c r="AS1062" t="s"/>
      <c r="AT1062" t="s">
        <v>91</v>
      </c>
      <c r="AU1062" t="s"/>
      <c r="AV1062" t="s"/>
      <c r="AW1062" t="s"/>
      <c r="AX1062" t="s"/>
      <c r="AY1062" t="n">
        <v>3340490</v>
      </c>
      <c r="AZ1062" t="s">
        <v>898</v>
      </c>
      <c r="BA1062" t="s"/>
      <c r="BB1062" t="n">
        <v>7003</v>
      </c>
      <c r="BC1062" t="n">
        <v>43.911227</v>
      </c>
      <c r="BD1062" t="n">
        <v>43.911227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153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896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329</v>
      </c>
      <c r="L1063" t="s">
        <v>77</v>
      </c>
      <c r="M1063" t="s"/>
      <c r="N1063" t="s">
        <v>897</v>
      </c>
      <c r="O1063" t="s">
        <v>79</v>
      </c>
      <c r="P1063" t="s">
        <v>896</v>
      </c>
      <c r="Q1063" t="s"/>
      <c r="R1063" t="s">
        <v>267</v>
      </c>
      <c r="S1063" t="s">
        <v>958</v>
      </c>
      <c r="T1063" t="s">
        <v>82</v>
      </c>
      <c r="U1063" t="s">
        <v>83</v>
      </c>
      <c r="V1063" t="s">
        <v>84</v>
      </c>
      <c r="W1063" t="s">
        <v>110</v>
      </c>
      <c r="X1063" t="s"/>
      <c r="Y1063" t="s">
        <v>86</v>
      </c>
      <c r="Z1063">
        <f>HYPERLINK("https://hotel-media.eclerx.com/savepage/tk_15468565856111274_sr_364.html","info")</f>
        <v/>
      </c>
      <c r="AA1063" t="n">
        <v>-3340490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189</v>
      </c>
      <c r="AQ1063" t="s">
        <v>89</v>
      </c>
      <c r="AR1063" t="s">
        <v>140</v>
      </c>
      <c r="AS1063" t="s"/>
      <c r="AT1063" t="s">
        <v>91</v>
      </c>
      <c r="AU1063" t="s"/>
      <c r="AV1063" t="s"/>
      <c r="AW1063" t="s"/>
      <c r="AX1063" t="s"/>
      <c r="AY1063" t="n">
        <v>3340490</v>
      </c>
      <c r="AZ1063" t="s">
        <v>898</v>
      </c>
      <c r="BA1063" t="s"/>
      <c r="BB1063" t="n">
        <v>7003</v>
      </c>
      <c r="BC1063" t="n">
        <v>43.911227</v>
      </c>
      <c r="BD1063" t="n">
        <v>43.911227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153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896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330</v>
      </c>
      <c r="L1064" t="s">
        <v>77</v>
      </c>
      <c r="M1064" t="s"/>
      <c r="N1064" t="s">
        <v>899</v>
      </c>
      <c r="O1064" t="s">
        <v>79</v>
      </c>
      <c r="P1064" t="s">
        <v>896</v>
      </c>
      <c r="Q1064" t="s"/>
      <c r="R1064" t="s">
        <v>267</v>
      </c>
      <c r="S1064" t="s">
        <v>959</v>
      </c>
      <c r="T1064" t="s">
        <v>82</v>
      </c>
      <c r="U1064" t="s">
        <v>83</v>
      </c>
      <c r="V1064" t="s">
        <v>84</v>
      </c>
      <c r="W1064" t="s">
        <v>110</v>
      </c>
      <c r="X1064" t="s"/>
      <c r="Y1064" t="s">
        <v>86</v>
      </c>
      <c r="Z1064">
        <f>HYPERLINK("https://hotel-media.eclerx.com/savepage/tk_15468565856111274_sr_364.html","info")</f>
        <v/>
      </c>
      <c r="AA1064" t="n">
        <v>-3340490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189</v>
      </c>
      <c r="AQ1064" t="s">
        <v>89</v>
      </c>
      <c r="AR1064" t="s">
        <v>90</v>
      </c>
      <c r="AS1064" t="s"/>
      <c r="AT1064" t="s">
        <v>91</v>
      </c>
      <c r="AU1064" t="s"/>
      <c r="AV1064" t="s"/>
      <c r="AW1064" t="s"/>
      <c r="AX1064" t="s"/>
      <c r="AY1064" t="n">
        <v>3340490</v>
      </c>
      <c r="AZ1064" t="s">
        <v>898</v>
      </c>
      <c r="BA1064" t="s"/>
      <c r="BB1064" t="n">
        <v>7003</v>
      </c>
      <c r="BC1064" t="n">
        <v>43.911227</v>
      </c>
      <c r="BD1064" t="n">
        <v>43.911227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153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896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330</v>
      </c>
      <c r="L1065" t="s">
        <v>77</v>
      </c>
      <c r="M1065" t="s"/>
      <c r="N1065" t="s">
        <v>899</v>
      </c>
      <c r="O1065" t="s">
        <v>79</v>
      </c>
      <c r="P1065" t="s">
        <v>896</v>
      </c>
      <c r="Q1065" t="s"/>
      <c r="R1065" t="s">
        <v>267</v>
      </c>
      <c r="S1065" t="s">
        <v>959</v>
      </c>
      <c r="T1065" t="s">
        <v>82</v>
      </c>
      <c r="U1065" t="s">
        <v>83</v>
      </c>
      <c r="V1065" t="s">
        <v>84</v>
      </c>
      <c r="W1065" t="s">
        <v>110</v>
      </c>
      <c r="X1065" t="s"/>
      <c r="Y1065" t="s">
        <v>86</v>
      </c>
      <c r="Z1065">
        <f>HYPERLINK("https://hotel-media.eclerx.com/savepage/tk_15468565856111274_sr_364.html","info")</f>
        <v/>
      </c>
      <c r="AA1065" t="n">
        <v>-3340490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189</v>
      </c>
      <c r="AQ1065" t="s">
        <v>89</v>
      </c>
      <c r="AR1065" t="s">
        <v>211</v>
      </c>
      <c r="AS1065" t="s"/>
      <c r="AT1065" t="s">
        <v>91</v>
      </c>
      <c r="AU1065" t="s"/>
      <c r="AV1065" t="s"/>
      <c r="AW1065" t="s"/>
      <c r="AX1065" t="s"/>
      <c r="AY1065" t="n">
        <v>3340490</v>
      </c>
      <c r="AZ1065" t="s">
        <v>898</v>
      </c>
      <c r="BA1065" t="s"/>
      <c r="BB1065" t="n">
        <v>7003</v>
      </c>
      <c r="BC1065" t="n">
        <v>43.911227</v>
      </c>
      <c r="BD1065" t="n">
        <v>43.911227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153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896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350</v>
      </c>
      <c r="L1066" t="s">
        <v>77</v>
      </c>
      <c r="M1066" t="s"/>
      <c r="N1066" t="s">
        <v>900</v>
      </c>
      <c r="O1066" t="s">
        <v>79</v>
      </c>
      <c r="P1066" t="s">
        <v>896</v>
      </c>
      <c r="Q1066" t="s"/>
      <c r="R1066" t="s">
        <v>267</v>
      </c>
      <c r="S1066" t="s">
        <v>960</v>
      </c>
      <c r="T1066" t="s">
        <v>82</v>
      </c>
      <c r="U1066" t="s">
        <v>83</v>
      </c>
      <c r="V1066" t="s">
        <v>84</v>
      </c>
      <c r="W1066" t="s">
        <v>110</v>
      </c>
      <c r="X1066" t="s"/>
      <c r="Y1066" t="s">
        <v>86</v>
      </c>
      <c r="Z1066">
        <f>HYPERLINK("https://hotel-media.eclerx.com/savepage/tk_15468565856111274_sr_364.html","info")</f>
        <v/>
      </c>
      <c r="AA1066" t="n">
        <v>-3340490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189</v>
      </c>
      <c r="AQ1066" t="s">
        <v>89</v>
      </c>
      <c r="AR1066" t="s">
        <v>140</v>
      </c>
      <c r="AS1066" t="s"/>
      <c r="AT1066" t="s">
        <v>91</v>
      </c>
      <c r="AU1066" t="s"/>
      <c r="AV1066" t="s"/>
      <c r="AW1066" t="s"/>
      <c r="AX1066" t="s"/>
      <c r="AY1066" t="n">
        <v>3340490</v>
      </c>
      <c r="AZ1066" t="s">
        <v>898</v>
      </c>
      <c r="BA1066" t="s"/>
      <c r="BB1066" t="n">
        <v>7003</v>
      </c>
      <c r="BC1066" t="n">
        <v>43.911227</v>
      </c>
      <c r="BD1066" t="n">
        <v>43.911227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153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896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355</v>
      </c>
      <c r="L1067" t="s">
        <v>77</v>
      </c>
      <c r="M1067" t="s"/>
      <c r="N1067" t="s">
        <v>901</v>
      </c>
      <c r="O1067" t="s">
        <v>79</v>
      </c>
      <c r="P1067" t="s">
        <v>896</v>
      </c>
      <c r="Q1067" t="s"/>
      <c r="R1067" t="s">
        <v>267</v>
      </c>
      <c r="S1067" t="s">
        <v>961</v>
      </c>
      <c r="T1067" t="s">
        <v>82</v>
      </c>
      <c r="U1067" t="s">
        <v>83</v>
      </c>
      <c r="V1067" t="s">
        <v>84</v>
      </c>
      <c r="W1067" t="s">
        <v>110</v>
      </c>
      <c r="X1067" t="s"/>
      <c r="Y1067" t="s">
        <v>86</v>
      </c>
      <c r="Z1067">
        <f>HYPERLINK("https://hotel-media.eclerx.com/savepage/tk_15468565856111274_sr_364.html","info")</f>
        <v/>
      </c>
      <c r="AA1067" t="n">
        <v>-3340490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189</v>
      </c>
      <c r="AQ1067" t="s">
        <v>89</v>
      </c>
      <c r="AR1067" t="s">
        <v>90</v>
      </c>
      <c r="AS1067" t="s"/>
      <c r="AT1067" t="s">
        <v>91</v>
      </c>
      <c r="AU1067" t="s"/>
      <c r="AV1067" t="s"/>
      <c r="AW1067" t="s"/>
      <c r="AX1067" t="s"/>
      <c r="AY1067" t="n">
        <v>3340490</v>
      </c>
      <c r="AZ1067" t="s">
        <v>898</v>
      </c>
      <c r="BA1067" t="s"/>
      <c r="BB1067" t="n">
        <v>7003</v>
      </c>
      <c r="BC1067" t="n">
        <v>43.911227</v>
      </c>
      <c r="BD1067" t="n">
        <v>43.911227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153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896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355</v>
      </c>
      <c r="L1068" t="s">
        <v>77</v>
      </c>
      <c r="M1068" t="s"/>
      <c r="N1068" t="s">
        <v>901</v>
      </c>
      <c r="O1068" t="s">
        <v>79</v>
      </c>
      <c r="P1068" t="s">
        <v>896</v>
      </c>
      <c r="Q1068" t="s"/>
      <c r="R1068" t="s">
        <v>267</v>
      </c>
      <c r="S1068" t="s">
        <v>961</v>
      </c>
      <c r="T1068" t="s">
        <v>82</v>
      </c>
      <c r="U1068" t="s">
        <v>83</v>
      </c>
      <c r="V1068" t="s">
        <v>84</v>
      </c>
      <c r="W1068" t="s">
        <v>110</v>
      </c>
      <c r="X1068" t="s"/>
      <c r="Y1068" t="s">
        <v>86</v>
      </c>
      <c r="Z1068">
        <f>HYPERLINK("https://hotel-media.eclerx.com/savepage/tk_15468565856111274_sr_364.html","info")</f>
        <v/>
      </c>
      <c r="AA1068" t="n">
        <v>-3340490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189</v>
      </c>
      <c r="AQ1068" t="s">
        <v>89</v>
      </c>
      <c r="AR1068" t="s">
        <v>211</v>
      </c>
      <c r="AS1068" t="s"/>
      <c r="AT1068" t="s">
        <v>91</v>
      </c>
      <c r="AU1068" t="s"/>
      <c r="AV1068" t="s"/>
      <c r="AW1068" t="s"/>
      <c r="AX1068" t="s"/>
      <c r="AY1068" t="n">
        <v>3340490</v>
      </c>
      <c r="AZ1068" t="s">
        <v>898</v>
      </c>
      <c r="BA1068" t="s"/>
      <c r="BB1068" t="n">
        <v>7003</v>
      </c>
      <c r="BC1068" t="n">
        <v>43.911227</v>
      </c>
      <c r="BD1068" t="n">
        <v>43.911227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153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896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373</v>
      </c>
      <c r="L1069" t="s">
        <v>77</v>
      </c>
      <c r="M1069" t="s"/>
      <c r="N1069" t="s">
        <v>902</v>
      </c>
      <c r="O1069" t="s">
        <v>79</v>
      </c>
      <c r="P1069" t="s">
        <v>896</v>
      </c>
      <c r="Q1069" t="s"/>
      <c r="R1069" t="s">
        <v>267</v>
      </c>
      <c r="S1069" t="s">
        <v>962</v>
      </c>
      <c r="T1069" t="s">
        <v>82</v>
      </c>
      <c r="U1069" t="s">
        <v>83</v>
      </c>
      <c r="V1069" t="s">
        <v>84</v>
      </c>
      <c r="W1069" t="s">
        <v>110</v>
      </c>
      <c r="X1069" t="s"/>
      <c r="Y1069" t="s">
        <v>86</v>
      </c>
      <c r="Z1069">
        <f>HYPERLINK("https://hotel-media.eclerx.com/savepage/tk_15468565856111274_sr_364.html","info")</f>
        <v/>
      </c>
      <c r="AA1069" t="n">
        <v>-3340490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189</v>
      </c>
      <c r="AQ1069" t="s">
        <v>89</v>
      </c>
      <c r="AR1069" t="s">
        <v>90</v>
      </c>
      <c r="AS1069" t="s"/>
      <c r="AT1069" t="s">
        <v>91</v>
      </c>
      <c r="AU1069" t="s"/>
      <c r="AV1069" t="s"/>
      <c r="AW1069" t="s"/>
      <c r="AX1069" t="s"/>
      <c r="AY1069" t="n">
        <v>3340490</v>
      </c>
      <c r="AZ1069" t="s">
        <v>898</v>
      </c>
      <c r="BA1069" t="s"/>
      <c r="BB1069" t="n">
        <v>7003</v>
      </c>
      <c r="BC1069" t="n">
        <v>43.911227</v>
      </c>
      <c r="BD1069" t="n">
        <v>43.911227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153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896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373</v>
      </c>
      <c r="L1070" t="s">
        <v>77</v>
      </c>
      <c r="M1070" t="s"/>
      <c r="N1070" t="s">
        <v>902</v>
      </c>
      <c r="O1070" t="s">
        <v>79</v>
      </c>
      <c r="P1070" t="s">
        <v>896</v>
      </c>
      <c r="Q1070" t="s"/>
      <c r="R1070" t="s">
        <v>267</v>
      </c>
      <c r="S1070" t="s">
        <v>962</v>
      </c>
      <c r="T1070" t="s">
        <v>82</v>
      </c>
      <c r="U1070" t="s">
        <v>83</v>
      </c>
      <c r="V1070" t="s">
        <v>84</v>
      </c>
      <c r="W1070" t="s">
        <v>110</v>
      </c>
      <c r="X1070" t="s"/>
      <c r="Y1070" t="s">
        <v>86</v>
      </c>
      <c r="Z1070">
        <f>HYPERLINK("https://hotel-media.eclerx.com/savepage/tk_15468565856111274_sr_364.html","info")</f>
        <v/>
      </c>
      <c r="AA1070" t="n">
        <v>-3340490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189</v>
      </c>
      <c r="AQ1070" t="s">
        <v>89</v>
      </c>
      <c r="AR1070" t="s">
        <v>211</v>
      </c>
      <c r="AS1070" t="s"/>
      <c r="AT1070" t="s">
        <v>91</v>
      </c>
      <c r="AU1070" t="s"/>
      <c r="AV1070" t="s"/>
      <c r="AW1070" t="s"/>
      <c r="AX1070" t="s"/>
      <c r="AY1070" t="n">
        <v>3340490</v>
      </c>
      <c r="AZ1070" t="s">
        <v>898</v>
      </c>
      <c r="BA1070" t="s"/>
      <c r="BB1070" t="n">
        <v>7003</v>
      </c>
      <c r="BC1070" t="n">
        <v>43.911227</v>
      </c>
      <c r="BD1070" t="n">
        <v>43.911227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153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896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379</v>
      </c>
      <c r="L1071" t="s">
        <v>77</v>
      </c>
      <c r="M1071" t="s"/>
      <c r="N1071" t="s">
        <v>897</v>
      </c>
      <c r="O1071" t="s">
        <v>79</v>
      </c>
      <c r="P1071" t="s">
        <v>896</v>
      </c>
      <c r="Q1071" t="s"/>
      <c r="R1071" t="s">
        <v>267</v>
      </c>
      <c r="S1071" t="s">
        <v>963</v>
      </c>
      <c r="T1071" t="s">
        <v>82</v>
      </c>
      <c r="U1071" t="s">
        <v>83</v>
      </c>
      <c r="V1071" t="s">
        <v>84</v>
      </c>
      <c r="W1071" t="s">
        <v>115</v>
      </c>
      <c r="X1071" t="s"/>
      <c r="Y1071" t="s">
        <v>86</v>
      </c>
      <c r="Z1071">
        <f>HYPERLINK("https://hotel-media.eclerx.com/savepage/tk_15468565856111274_sr_364.html","info")</f>
        <v/>
      </c>
      <c r="AA1071" t="n">
        <v>-3340490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189</v>
      </c>
      <c r="AQ1071" t="s">
        <v>89</v>
      </c>
      <c r="AR1071" t="s">
        <v>140</v>
      </c>
      <c r="AS1071" t="s"/>
      <c r="AT1071" t="s">
        <v>91</v>
      </c>
      <c r="AU1071" t="s"/>
      <c r="AV1071" t="s"/>
      <c r="AW1071" t="s"/>
      <c r="AX1071" t="s"/>
      <c r="AY1071" t="n">
        <v>3340490</v>
      </c>
      <c r="AZ1071" t="s">
        <v>898</v>
      </c>
      <c r="BA1071" t="s"/>
      <c r="BB1071" t="n">
        <v>7003</v>
      </c>
      <c r="BC1071" t="n">
        <v>43.911227</v>
      </c>
      <c r="BD1071" t="n">
        <v>43.911227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153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896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383</v>
      </c>
      <c r="L1072" t="s">
        <v>77</v>
      </c>
      <c r="M1072" t="s"/>
      <c r="N1072" t="s">
        <v>899</v>
      </c>
      <c r="O1072" t="s">
        <v>79</v>
      </c>
      <c r="P1072" t="s">
        <v>896</v>
      </c>
      <c r="Q1072" t="s"/>
      <c r="R1072" t="s">
        <v>267</v>
      </c>
      <c r="S1072" t="s">
        <v>964</v>
      </c>
      <c r="T1072" t="s">
        <v>82</v>
      </c>
      <c r="U1072" t="s">
        <v>83</v>
      </c>
      <c r="V1072" t="s">
        <v>84</v>
      </c>
      <c r="W1072" t="s">
        <v>115</v>
      </c>
      <c r="X1072" t="s"/>
      <c r="Y1072" t="s">
        <v>86</v>
      </c>
      <c r="Z1072">
        <f>HYPERLINK("https://hotel-media.eclerx.com/savepage/tk_15468565856111274_sr_364.html","info")</f>
        <v/>
      </c>
      <c r="AA1072" t="n">
        <v>-3340490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189</v>
      </c>
      <c r="AQ1072" t="s">
        <v>89</v>
      </c>
      <c r="AR1072" t="s">
        <v>90</v>
      </c>
      <c r="AS1072" t="s"/>
      <c r="AT1072" t="s">
        <v>91</v>
      </c>
      <c r="AU1072" t="s"/>
      <c r="AV1072" t="s"/>
      <c r="AW1072" t="s"/>
      <c r="AX1072" t="s"/>
      <c r="AY1072" t="n">
        <v>3340490</v>
      </c>
      <c r="AZ1072" t="s">
        <v>898</v>
      </c>
      <c r="BA1072" t="s"/>
      <c r="BB1072" t="n">
        <v>7003</v>
      </c>
      <c r="BC1072" t="n">
        <v>43.911227</v>
      </c>
      <c r="BD1072" t="n">
        <v>43.911227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153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896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383</v>
      </c>
      <c r="L1073" t="s">
        <v>77</v>
      </c>
      <c r="M1073" t="s"/>
      <c r="N1073" t="s">
        <v>899</v>
      </c>
      <c r="O1073" t="s">
        <v>79</v>
      </c>
      <c r="P1073" t="s">
        <v>896</v>
      </c>
      <c r="Q1073" t="s"/>
      <c r="R1073" t="s">
        <v>267</v>
      </c>
      <c r="S1073" t="s">
        <v>964</v>
      </c>
      <c r="T1073" t="s">
        <v>82</v>
      </c>
      <c r="U1073" t="s">
        <v>83</v>
      </c>
      <c r="V1073" t="s">
        <v>84</v>
      </c>
      <c r="W1073" t="s">
        <v>115</v>
      </c>
      <c r="X1073" t="s"/>
      <c r="Y1073" t="s">
        <v>86</v>
      </c>
      <c r="Z1073">
        <f>HYPERLINK("https://hotel-media.eclerx.com/savepage/tk_15468565856111274_sr_364.html","info")</f>
        <v/>
      </c>
      <c r="AA1073" t="n">
        <v>-3340490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189</v>
      </c>
      <c r="AQ1073" t="s">
        <v>89</v>
      </c>
      <c r="AR1073" t="s">
        <v>211</v>
      </c>
      <c r="AS1073" t="s"/>
      <c r="AT1073" t="s">
        <v>91</v>
      </c>
      <c r="AU1073" t="s"/>
      <c r="AV1073" t="s"/>
      <c r="AW1073" t="s"/>
      <c r="AX1073" t="s"/>
      <c r="AY1073" t="n">
        <v>3340490</v>
      </c>
      <c r="AZ1073" t="s">
        <v>898</v>
      </c>
      <c r="BA1073" t="s"/>
      <c r="BB1073" t="n">
        <v>7003</v>
      </c>
      <c r="BC1073" t="n">
        <v>43.911227</v>
      </c>
      <c r="BD1073" t="n">
        <v>43.911227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153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896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399</v>
      </c>
      <c r="L1074" t="s">
        <v>77</v>
      </c>
      <c r="M1074" t="s"/>
      <c r="N1074" t="s">
        <v>900</v>
      </c>
      <c r="O1074" t="s">
        <v>79</v>
      </c>
      <c r="P1074" t="s">
        <v>896</v>
      </c>
      <c r="Q1074" t="s"/>
      <c r="R1074" t="s">
        <v>267</v>
      </c>
      <c r="S1074" t="s">
        <v>965</v>
      </c>
      <c r="T1074" t="s">
        <v>82</v>
      </c>
      <c r="U1074" t="s">
        <v>83</v>
      </c>
      <c r="V1074" t="s">
        <v>84</v>
      </c>
      <c r="W1074" t="s">
        <v>115</v>
      </c>
      <c r="X1074" t="s"/>
      <c r="Y1074" t="s">
        <v>86</v>
      </c>
      <c r="Z1074">
        <f>HYPERLINK("https://hotel-media.eclerx.com/savepage/tk_15468565856111274_sr_364.html","info")</f>
        <v/>
      </c>
      <c r="AA1074" t="n">
        <v>-3340490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189</v>
      </c>
      <c r="AQ1074" t="s">
        <v>89</v>
      </c>
      <c r="AR1074" t="s">
        <v>140</v>
      </c>
      <c r="AS1074" t="s"/>
      <c r="AT1074" t="s">
        <v>91</v>
      </c>
      <c r="AU1074" t="s"/>
      <c r="AV1074" t="s"/>
      <c r="AW1074" t="s"/>
      <c r="AX1074" t="s"/>
      <c r="AY1074" t="n">
        <v>3340490</v>
      </c>
      <c r="AZ1074" t="s">
        <v>898</v>
      </c>
      <c r="BA1074" t="s"/>
      <c r="BB1074" t="n">
        <v>7003</v>
      </c>
      <c r="BC1074" t="n">
        <v>43.911227</v>
      </c>
      <c r="BD1074" t="n">
        <v>43.911227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153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896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408</v>
      </c>
      <c r="L1075" t="s">
        <v>77</v>
      </c>
      <c r="M1075" t="s"/>
      <c r="N1075" t="s">
        <v>901</v>
      </c>
      <c r="O1075" t="s">
        <v>79</v>
      </c>
      <c r="P1075" t="s">
        <v>896</v>
      </c>
      <c r="Q1075" t="s"/>
      <c r="R1075" t="s">
        <v>267</v>
      </c>
      <c r="S1075" t="s">
        <v>966</v>
      </c>
      <c r="T1075" t="s">
        <v>82</v>
      </c>
      <c r="U1075" t="s">
        <v>83</v>
      </c>
      <c r="V1075" t="s">
        <v>84</v>
      </c>
      <c r="W1075" t="s">
        <v>115</v>
      </c>
      <c r="X1075" t="s"/>
      <c r="Y1075" t="s">
        <v>86</v>
      </c>
      <c r="Z1075">
        <f>HYPERLINK("https://hotel-media.eclerx.com/savepage/tk_15468565856111274_sr_364.html","info")</f>
        <v/>
      </c>
      <c r="AA1075" t="n">
        <v>-3340490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189</v>
      </c>
      <c r="AQ1075" t="s">
        <v>89</v>
      </c>
      <c r="AR1075" t="s">
        <v>90</v>
      </c>
      <c r="AS1075" t="s"/>
      <c r="AT1075" t="s">
        <v>91</v>
      </c>
      <c r="AU1075" t="s"/>
      <c r="AV1075" t="s"/>
      <c r="AW1075" t="s"/>
      <c r="AX1075" t="s"/>
      <c r="AY1075" t="n">
        <v>3340490</v>
      </c>
      <c r="AZ1075" t="s">
        <v>898</v>
      </c>
      <c r="BA1075" t="s"/>
      <c r="BB1075" t="n">
        <v>7003</v>
      </c>
      <c r="BC1075" t="n">
        <v>43.911227</v>
      </c>
      <c r="BD1075" t="n">
        <v>43.911227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153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896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408</v>
      </c>
      <c r="L1076" t="s">
        <v>77</v>
      </c>
      <c r="M1076" t="s"/>
      <c r="N1076" t="s">
        <v>901</v>
      </c>
      <c r="O1076" t="s">
        <v>79</v>
      </c>
      <c r="P1076" t="s">
        <v>896</v>
      </c>
      <c r="Q1076" t="s"/>
      <c r="R1076" t="s">
        <v>267</v>
      </c>
      <c r="S1076" t="s">
        <v>966</v>
      </c>
      <c r="T1076" t="s">
        <v>82</v>
      </c>
      <c r="U1076" t="s">
        <v>83</v>
      </c>
      <c r="V1076" t="s">
        <v>84</v>
      </c>
      <c r="W1076" t="s">
        <v>115</v>
      </c>
      <c r="X1076" t="s"/>
      <c r="Y1076" t="s">
        <v>86</v>
      </c>
      <c r="Z1076">
        <f>HYPERLINK("https://hotel-media.eclerx.com/savepage/tk_15468565856111274_sr_364.html","info")</f>
        <v/>
      </c>
      <c r="AA1076" t="n">
        <v>-3340490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189</v>
      </c>
      <c r="AQ1076" t="s">
        <v>89</v>
      </c>
      <c r="AR1076" t="s">
        <v>211</v>
      </c>
      <c r="AS1076" t="s"/>
      <c r="AT1076" t="s">
        <v>91</v>
      </c>
      <c r="AU1076" t="s"/>
      <c r="AV1076" t="s"/>
      <c r="AW1076" t="s"/>
      <c r="AX1076" t="s"/>
      <c r="AY1076" t="n">
        <v>3340490</v>
      </c>
      <c r="AZ1076" t="s">
        <v>898</v>
      </c>
      <c r="BA1076" t="s"/>
      <c r="BB1076" t="n">
        <v>7003</v>
      </c>
      <c r="BC1076" t="n">
        <v>43.911227</v>
      </c>
      <c r="BD1076" t="n">
        <v>43.911227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153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896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426</v>
      </c>
      <c r="L1077" t="s">
        <v>77</v>
      </c>
      <c r="M1077" t="s"/>
      <c r="N1077" t="s">
        <v>902</v>
      </c>
      <c r="O1077" t="s">
        <v>79</v>
      </c>
      <c r="P1077" t="s">
        <v>896</v>
      </c>
      <c r="Q1077" t="s"/>
      <c r="R1077" t="s">
        <v>267</v>
      </c>
      <c r="S1077" t="s">
        <v>628</v>
      </c>
      <c r="T1077" t="s">
        <v>82</v>
      </c>
      <c r="U1077" t="s">
        <v>83</v>
      </c>
      <c r="V1077" t="s">
        <v>84</v>
      </c>
      <c r="W1077" t="s">
        <v>115</v>
      </c>
      <c r="X1077" t="s"/>
      <c r="Y1077" t="s">
        <v>86</v>
      </c>
      <c r="Z1077">
        <f>HYPERLINK("https://hotel-media.eclerx.com/savepage/tk_15468565856111274_sr_364.html","info")</f>
        <v/>
      </c>
      <c r="AA1077" t="n">
        <v>-3340490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189</v>
      </c>
      <c r="AQ1077" t="s">
        <v>89</v>
      </c>
      <c r="AR1077" t="s">
        <v>90</v>
      </c>
      <c r="AS1077" t="s"/>
      <c r="AT1077" t="s">
        <v>91</v>
      </c>
      <c r="AU1077" t="s"/>
      <c r="AV1077" t="s"/>
      <c r="AW1077" t="s"/>
      <c r="AX1077" t="s"/>
      <c r="AY1077" t="n">
        <v>3340490</v>
      </c>
      <c r="AZ1077" t="s">
        <v>898</v>
      </c>
      <c r="BA1077" t="s"/>
      <c r="BB1077" t="n">
        <v>7003</v>
      </c>
      <c r="BC1077" t="n">
        <v>43.911227</v>
      </c>
      <c r="BD1077" t="n">
        <v>43.911227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153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896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426</v>
      </c>
      <c r="L1078" t="s">
        <v>77</v>
      </c>
      <c r="M1078" t="s"/>
      <c r="N1078" t="s">
        <v>902</v>
      </c>
      <c r="O1078" t="s">
        <v>79</v>
      </c>
      <c r="P1078" t="s">
        <v>896</v>
      </c>
      <c r="Q1078" t="s"/>
      <c r="R1078" t="s">
        <v>267</v>
      </c>
      <c r="S1078" t="s">
        <v>628</v>
      </c>
      <c r="T1078" t="s">
        <v>82</v>
      </c>
      <c r="U1078" t="s">
        <v>83</v>
      </c>
      <c r="V1078" t="s">
        <v>84</v>
      </c>
      <c r="W1078" t="s">
        <v>115</v>
      </c>
      <c r="X1078" t="s"/>
      <c r="Y1078" t="s">
        <v>86</v>
      </c>
      <c r="Z1078">
        <f>HYPERLINK("https://hotel-media.eclerx.com/savepage/tk_15468565856111274_sr_364.html","info")</f>
        <v/>
      </c>
      <c r="AA1078" t="n">
        <v>-3340490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189</v>
      </c>
      <c r="AQ1078" t="s">
        <v>89</v>
      </c>
      <c r="AR1078" t="s">
        <v>211</v>
      </c>
      <c r="AS1078" t="s"/>
      <c r="AT1078" t="s">
        <v>91</v>
      </c>
      <c r="AU1078" t="s"/>
      <c r="AV1078" t="s"/>
      <c r="AW1078" t="s"/>
      <c r="AX1078" t="s"/>
      <c r="AY1078" t="n">
        <v>3340490</v>
      </c>
      <c r="AZ1078" t="s">
        <v>898</v>
      </c>
      <c r="BA1078" t="s"/>
      <c r="BB1078" t="n">
        <v>7003</v>
      </c>
      <c r="BC1078" t="n">
        <v>43.911227</v>
      </c>
      <c r="BD1078" t="n">
        <v>43.911227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153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335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86</v>
      </c>
      <c r="L1079" t="s">
        <v>77</v>
      </c>
      <c r="M1079" t="s"/>
      <c r="N1079" t="s">
        <v>78</v>
      </c>
      <c r="O1079" t="s">
        <v>79</v>
      </c>
      <c r="P1079" t="s">
        <v>335</v>
      </c>
      <c r="Q1079" t="s"/>
      <c r="R1079" t="s">
        <v>80</v>
      </c>
      <c r="S1079" t="s">
        <v>254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HYPERLINK("https://hotel-media.eclerx.com/savepage/tk_15468564711500247_sr_364.html","info")</f>
        <v/>
      </c>
      <c r="AA1079" t="n">
        <v>-3839569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130</v>
      </c>
      <c r="AQ1079" t="s">
        <v>89</v>
      </c>
      <c r="AR1079" t="s">
        <v>90</v>
      </c>
      <c r="AS1079" t="s"/>
      <c r="AT1079" t="s">
        <v>91</v>
      </c>
      <c r="AU1079" t="s"/>
      <c r="AV1079" t="s"/>
      <c r="AW1079" t="s"/>
      <c r="AX1079" t="s"/>
      <c r="AY1079" t="n">
        <v>3839569</v>
      </c>
      <c r="AZ1079" t="s">
        <v>337</v>
      </c>
      <c r="BA1079" t="s"/>
      <c r="BB1079" t="n">
        <v>108084</v>
      </c>
      <c r="BC1079" t="n">
        <v>44.498262</v>
      </c>
      <c r="BD1079" t="n">
        <v>44.498262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335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88</v>
      </c>
      <c r="L1080" t="s">
        <v>77</v>
      </c>
      <c r="M1080" t="s"/>
      <c r="N1080" t="s">
        <v>138</v>
      </c>
      <c r="O1080" t="s">
        <v>79</v>
      </c>
      <c r="P1080" t="s">
        <v>335</v>
      </c>
      <c r="Q1080" t="s"/>
      <c r="R1080" t="s">
        <v>80</v>
      </c>
      <c r="S1080" t="s">
        <v>151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HYPERLINK("https://hotel-media.eclerx.com/savepage/tk_15468564711500247_sr_364.html","info")</f>
        <v/>
      </c>
      <c r="AA1080" t="n">
        <v>-3839569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130</v>
      </c>
      <c r="AQ1080" t="s">
        <v>89</v>
      </c>
      <c r="AR1080" t="s">
        <v>140</v>
      </c>
      <c r="AS1080" t="s"/>
      <c r="AT1080" t="s">
        <v>91</v>
      </c>
      <c r="AU1080" t="s"/>
      <c r="AV1080" t="s"/>
      <c r="AW1080" t="s"/>
      <c r="AX1080" t="s"/>
      <c r="AY1080" t="n">
        <v>3839569</v>
      </c>
      <c r="AZ1080" t="s">
        <v>337</v>
      </c>
      <c r="BA1080" t="s"/>
      <c r="BB1080" t="n">
        <v>108084</v>
      </c>
      <c r="BC1080" t="n">
        <v>44.498262</v>
      </c>
      <c r="BD1080" t="n">
        <v>44.498262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132</v>
      </c>
      <c r="D1081" t="n">
        <v>2</v>
      </c>
      <c r="E1081" t="s">
        <v>659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178</v>
      </c>
      <c r="O1081" t="s">
        <v>79</v>
      </c>
      <c r="P1081" t="s">
        <v>659</v>
      </c>
      <c r="Q1081" t="s"/>
      <c r="R1081" t="s">
        <v>102</v>
      </c>
      <c r="S1081" t="s">
        <v>367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HYPERLINK("https://hotel-media.eclerx.com/savepage/tk_1546856289528019_sr_362.html","info")</f>
        <v/>
      </c>
      <c r="AA1081" t="n">
        <v>-7287248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67</v>
      </c>
      <c r="AQ1081" t="s">
        <v>89</v>
      </c>
      <c r="AR1081" t="s">
        <v>90</v>
      </c>
      <c r="AS1081" t="s"/>
      <c r="AT1081" t="s">
        <v>91</v>
      </c>
      <c r="AU1081" t="s"/>
      <c r="AV1081" t="s"/>
      <c r="AW1081" t="s"/>
      <c r="AX1081" t="s"/>
      <c r="AY1081" t="n">
        <v>7287248</v>
      </c>
      <c r="AZ1081" t="s">
        <v>660</v>
      </c>
      <c r="BA1081" t="s"/>
      <c r="BB1081" t="n">
        <v>90362</v>
      </c>
      <c r="BC1081" t="n">
        <v>44.517489373945</v>
      </c>
      <c r="BD1081" t="n">
        <v>44.517489373945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132</v>
      </c>
      <c r="D1082" t="n">
        <v>2</v>
      </c>
      <c r="E1082" t="s">
        <v>659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77</v>
      </c>
      <c r="L1082" t="s">
        <v>77</v>
      </c>
      <c r="M1082" t="s"/>
      <c r="N1082" t="s">
        <v>138</v>
      </c>
      <c r="O1082" t="s">
        <v>79</v>
      </c>
      <c r="P1082" t="s">
        <v>659</v>
      </c>
      <c r="Q1082" t="s"/>
      <c r="R1082" t="s">
        <v>102</v>
      </c>
      <c r="S1082" t="s">
        <v>661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HYPERLINK("https://hotel-media.eclerx.com/savepage/tk_1546856289528019_sr_362.html","info")</f>
        <v/>
      </c>
      <c r="AA1082" t="n">
        <v>-7287248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67</v>
      </c>
      <c r="AQ1082" t="s">
        <v>89</v>
      </c>
      <c r="AR1082" t="s">
        <v>140</v>
      </c>
      <c r="AS1082" t="s"/>
      <c r="AT1082" t="s">
        <v>91</v>
      </c>
      <c r="AU1082" t="s"/>
      <c r="AV1082" t="s"/>
      <c r="AW1082" t="s"/>
      <c r="AX1082" t="s"/>
      <c r="AY1082" t="n">
        <v>7287248</v>
      </c>
      <c r="AZ1082" t="s">
        <v>660</v>
      </c>
      <c r="BA1082" t="s"/>
      <c r="BB1082" t="n">
        <v>90362</v>
      </c>
      <c r="BC1082" t="n">
        <v>44.517489373945</v>
      </c>
      <c r="BD1082" t="n">
        <v>44.517489373945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132</v>
      </c>
      <c r="D1083" t="n">
        <v>2</v>
      </c>
      <c r="E1083" t="s">
        <v>967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156</v>
      </c>
      <c r="L1083" t="s">
        <v>77</v>
      </c>
      <c r="M1083" t="s"/>
      <c r="N1083" t="s">
        <v>148</v>
      </c>
      <c r="O1083" t="s">
        <v>79</v>
      </c>
      <c r="P1083" t="s">
        <v>967</v>
      </c>
      <c r="Q1083" t="s"/>
      <c r="R1083" t="s">
        <v>377</v>
      </c>
      <c r="S1083" t="s">
        <v>113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HYPERLINK("https://hotel-media.eclerx.com/savepage/tk_15468561930049522_sr_362.html","info")</f>
        <v/>
      </c>
      <c r="AA1083" t="n">
        <v>-2649271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19</v>
      </c>
      <c r="AQ1083" t="s">
        <v>89</v>
      </c>
      <c r="AR1083" t="s">
        <v>140</v>
      </c>
      <c r="AS1083" t="s"/>
      <c r="AT1083" t="s">
        <v>91</v>
      </c>
      <c r="AU1083" t="s"/>
      <c r="AV1083" t="s"/>
      <c r="AW1083" t="s"/>
      <c r="AX1083" t="s"/>
      <c r="AY1083" t="n">
        <v>2649271</v>
      </c>
      <c r="AZ1083" t="s">
        <v>968</v>
      </c>
      <c r="BA1083" t="s"/>
      <c r="BB1083" t="n">
        <v>75349</v>
      </c>
      <c r="BC1083" t="n">
        <v>44.493558</v>
      </c>
      <c r="BD1083" t="n">
        <v>44.493558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132</v>
      </c>
      <c r="D1084" t="n">
        <v>2</v>
      </c>
      <c r="E1084" t="s">
        <v>702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78</v>
      </c>
      <c r="L1084" t="s">
        <v>77</v>
      </c>
      <c r="M1084" t="s"/>
      <c r="N1084" t="s">
        <v>78</v>
      </c>
      <c r="O1084" t="s">
        <v>79</v>
      </c>
      <c r="P1084" t="s">
        <v>702</v>
      </c>
      <c r="Q1084" t="s"/>
      <c r="R1084" t="s">
        <v>134</v>
      </c>
      <c r="S1084" t="s">
        <v>355</v>
      </c>
      <c r="T1084" t="s">
        <v>82</v>
      </c>
      <c r="U1084" t="s">
        <v>83</v>
      </c>
      <c r="V1084" t="s">
        <v>84</v>
      </c>
      <c r="W1084" t="s">
        <v>146</v>
      </c>
      <c r="X1084" t="s"/>
      <c r="Y1084" t="s">
        <v>86</v>
      </c>
      <c r="Z1084">
        <f>HYPERLINK("https://hotel-media.eclerx.com/savepage/tk_15468564390875762_sr_362.html","info")</f>
        <v/>
      </c>
      <c r="AA1084" t="n">
        <v>-4988513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120</v>
      </c>
      <c r="AQ1084" t="s">
        <v>89</v>
      </c>
      <c r="AR1084" t="s">
        <v>90</v>
      </c>
      <c r="AS1084" t="s"/>
      <c r="AT1084" t="s">
        <v>91</v>
      </c>
      <c r="AU1084" t="s"/>
      <c r="AV1084" t="s"/>
      <c r="AW1084" t="s"/>
      <c r="AX1084" t="s"/>
      <c r="AY1084" t="n">
        <v>4988513</v>
      </c>
      <c r="AZ1084" t="s">
        <v>703</v>
      </c>
      <c r="BA1084" t="s"/>
      <c r="BB1084" t="n">
        <v>187366</v>
      </c>
      <c r="BC1084" t="n">
        <v>44.839047</v>
      </c>
      <c r="BD1084" t="n">
        <v>44.839047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137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59</v>
      </c>
      <c r="L1085" t="s">
        <v>77</v>
      </c>
      <c r="M1085" t="s"/>
      <c r="N1085" t="s">
        <v>138</v>
      </c>
      <c r="O1085" t="s">
        <v>79</v>
      </c>
      <c r="P1085" t="s">
        <v>137</v>
      </c>
      <c r="Q1085" t="s"/>
      <c r="R1085" t="s">
        <v>102</v>
      </c>
      <c r="S1085" t="s">
        <v>676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HYPERLINK("https://hotel-media.eclerx.com/savepage/tk_1546856335774761_sr_364.html","info")</f>
        <v/>
      </c>
      <c r="AA1085" t="n">
        <v>-2558846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85</v>
      </c>
      <c r="AQ1085" t="s">
        <v>89</v>
      </c>
      <c r="AR1085" t="s">
        <v>140</v>
      </c>
      <c r="AS1085" t="s"/>
      <c r="AT1085" t="s">
        <v>91</v>
      </c>
      <c r="AU1085" t="s"/>
      <c r="AV1085" t="s"/>
      <c r="AW1085" t="s"/>
      <c r="AX1085" t="s"/>
      <c r="AY1085" t="n">
        <v>2558846</v>
      </c>
      <c r="AZ1085" t="s">
        <v>141</v>
      </c>
      <c r="BA1085" t="s"/>
      <c r="BB1085" t="n">
        <v>155854</v>
      </c>
      <c r="BC1085" t="n">
        <v>44.527346</v>
      </c>
      <c r="BD1085" t="n">
        <v>44.527346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137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60</v>
      </c>
      <c r="L1086" t="s">
        <v>77</v>
      </c>
      <c r="M1086" t="s"/>
      <c r="N1086" t="s">
        <v>250</v>
      </c>
      <c r="O1086" t="s">
        <v>79</v>
      </c>
      <c r="P1086" t="s">
        <v>137</v>
      </c>
      <c r="Q1086" t="s"/>
      <c r="R1086" t="s">
        <v>102</v>
      </c>
      <c r="S1086" t="s">
        <v>179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HYPERLINK("https://hotel-media.eclerx.com/savepage/tk_1546856335774761_sr_364.html","info")</f>
        <v/>
      </c>
      <c r="AA1086" t="n">
        <v>-2558846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85</v>
      </c>
      <c r="AQ1086" t="s">
        <v>89</v>
      </c>
      <c r="AR1086" t="s">
        <v>90</v>
      </c>
      <c r="AS1086" t="s"/>
      <c r="AT1086" t="s">
        <v>91</v>
      </c>
      <c r="AU1086" t="s"/>
      <c r="AV1086" t="s"/>
      <c r="AW1086" t="s"/>
      <c r="AX1086" t="s"/>
      <c r="AY1086" t="n">
        <v>2558846</v>
      </c>
      <c r="AZ1086" t="s">
        <v>141</v>
      </c>
      <c r="BA1086" t="s"/>
      <c r="BB1086" t="n">
        <v>155854</v>
      </c>
      <c r="BC1086" t="n">
        <v>44.527346</v>
      </c>
      <c r="BD1086" t="n">
        <v>44.527346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137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62</v>
      </c>
      <c r="L1087" t="s">
        <v>77</v>
      </c>
      <c r="M1087" t="s"/>
      <c r="N1087" t="s">
        <v>78</v>
      </c>
      <c r="O1087" t="s">
        <v>79</v>
      </c>
      <c r="P1087" t="s">
        <v>137</v>
      </c>
      <c r="Q1087" t="s"/>
      <c r="R1087" t="s">
        <v>102</v>
      </c>
      <c r="S1087" t="s">
        <v>391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HYPERLINK("https://hotel-media.eclerx.com/savepage/tk_1546856335774761_sr_364.html","info")</f>
        <v/>
      </c>
      <c r="AA1087" t="n">
        <v>-2558846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85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2558846</v>
      </c>
      <c r="AZ1087" t="s">
        <v>141</v>
      </c>
      <c r="BA1087" t="s"/>
      <c r="BB1087" t="n">
        <v>155854</v>
      </c>
      <c r="BC1087" t="n">
        <v>44.527346</v>
      </c>
      <c r="BD1087" t="n">
        <v>44.527346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137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65</v>
      </c>
      <c r="L1088" t="s">
        <v>77</v>
      </c>
      <c r="M1088" t="s"/>
      <c r="N1088" t="s">
        <v>78</v>
      </c>
      <c r="O1088" t="s">
        <v>79</v>
      </c>
      <c r="P1088" t="s">
        <v>137</v>
      </c>
      <c r="Q1088" t="s"/>
      <c r="R1088" t="s">
        <v>102</v>
      </c>
      <c r="S1088" t="s">
        <v>578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HYPERLINK("https://hotel-media.eclerx.com/savepage/tk_1546856335774761_sr_364.html","info")</f>
        <v/>
      </c>
      <c r="AA1088" t="n">
        <v>-2558846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85</v>
      </c>
      <c r="AQ1088" t="s">
        <v>89</v>
      </c>
      <c r="AR1088" t="s">
        <v>90</v>
      </c>
      <c r="AS1088" t="s"/>
      <c r="AT1088" t="s">
        <v>91</v>
      </c>
      <c r="AU1088" t="s"/>
      <c r="AV1088" t="s"/>
      <c r="AW1088" t="s"/>
      <c r="AX1088" t="s"/>
      <c r="AY1088" t="n">
        <v>2558846</v>
      </c>
      <c r="AZ1088" t="s">
        <v>141</v>
      </c>
      <c r="BA1088" t="s"/>
      <c r="BB1088" t="n">
        <v>155854</v>
      </c>
      <c r="BC1088" t="n">
        <v>44.527346</v>
      </c>
      <c r="BD1088" t="n">
        <v>44.527346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137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67</v>
      </c>
      <c r="L1089" t="s">
        <v>77</v>
      </c>
      <c r="M1089" t="s"/>
      <c r="N1089" t="s">
        <v>78</v>
      </c>
      <c r="O1089" t="s">
        <v>79</v>
      </c>
      <c r="P1089" t="s">
        <v>137</v>
      </c>
      <c r="Q1089" t="s"/>
      <c r="R1089" t="s">
        <v>102</v>
      </c>
      <c r="S1089" t="s">
        <v>554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HYPERLINK("https://hotel-media.eclerx.com/savepage/tk_1546856335774761_sr_364.html","info")</f>
        <v/>
      </c>
      <c r="AA1089" t="n">
        <v>-2558846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85</v>
      </c>
      <c r="AQ1089" t="s">
        <v>89</v>
      </c>
      <c r="AR1089" t="s">
        <v>90</v>
      </c>
      <c r="AS1089" t="s"/>
      <c r="AT1089" t="s">
        <v>91</v>
      </c>
      <c r="AU1089" t="s"/>
      <c r="AV1089" t="s"/>
      <c r="AW1089" t="s"/>
      <c r="AX1089" t="s"/>
      <c r="AY1089" t="n">
        <v>2558846</v>
      </c>
      <c r="AZ1089" t="s">
        <v>141</v>
      </c>
      <c r="BA1089" t="s"/>
      <c r="BB1089" t="n">
        <v>155854</v>
      </c>
      <c r="BC1089" t="n">
        <v>44.527346</v>
      </c>
      <c r="BD1089" t="n">
        <v>44.527346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137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71</v>
      </c>
      <c r="L1090" t="s">
        <v>77</v>
      </c>
      <c r="M1090" t="s"/>
      <c r="N1090" t="s">
        <v>78</v>
      </c>
      <c r="O1090" t="s">
        <v>79</v>
      </c>
      <c r="P1090" t="s">
        <v>137</v>
      </c>
      <c r="Q1090" t="s"/>
      <c r="R1090" t="s">
        <v>102</v>
      </c>
      <c r="S1090" t="s">
        <v>142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HYPERLINK("https://hotel-media.eclerx.com/savepage/tk_1546856335774761_sr_364.html","info")</f>
        <v/>
      </c>
      <c r="AA1090" t="n">
        <v>-2558846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85</v>
      </c>
      <c r="AQ1090" t="s">
        <v>89</v>
      </c>
      <c r="AR1090" t="s">
        <v>90</v>
      </c>
      <c r="AS1090" t="s"/>
      <c r="AT1090" t="s">
        <v>91</v>
      </c>
      <c r="AU1090" t="s"/>
      <c r="AV1090" t="s"/>
      <c r="AW1090" t="s"/>
      <c r="AX1090" t="s"/>
      <c r="AY1090" t="n">
        <v>2558846</v>
      </c>
      <c r="AZ1090" t="s">
        <v>141</v>
      </c>
      <c r="BA1090" t="s"/>
      <c r="BB1090" t="n">
        <v>155854</v>
      </c>
      <c r="BC1090" t="n">
        <v>44.527346</v>
      </c>
      <c r="BD1090" t="n">
        <v>44.527346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132</v>
      </c>
      <c r="D1091" t="n">
        <v>2</v>
      </c>
      <c r="E1091" t="s">
        <v>604</v>
      </c>
      <c r="F1091" t="s"/>
      <c r="G1091" t="s">
        <v>74</v>
      </c>
      <c r="H1091" t="s">
        <v>75</v>
      </c>
      <c r="I1091" t="s"/>
      <c r="J1091" t="s">
        <v>76</v>
      </c>
      <c r="K1091" t="n">
        <v>24</v>
      </c>
      <c r="L1091" t="s">
        <v>77</v>
      </c>
      <c r="M1091" t="s"/>
      <c r="N1091" t="s">
        <v>178</v>
      </c>
      <c r="O1091" t="s">
        <v>79</v>
      </c>
      <c r="P1091" t="s">
        <v>604</v>
      </c>
      <c r="Q1091" t="s"/>
      <c r="R1091" t="s">
        <v>189</v>
      </c>
      <c r="S1091" t="s">
        <v>969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HYPERLINK("https://hotel-media.eclerx.com/savepage/tk_1546856180659355_sr_362.html","info")</f>
        <v/>
      </c>
      <c r="AA1091" t="s"/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13</v>
      </c>
      <c r="AQ1091" t="s">
        <v>89</v>
      </c>
      <c r="AR1091" t="s">
        <v>90</v>
      </c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68109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132</v>
      </c>
      <c r="D1092" t="n">
        <v>2</v>
      </c>
      <c r="E1092" t="s">
        <v>604</v>
      </c>
      <c r="F1092" t="s"/>
      <c r="G1092" t="s">
        <v>74</v>
      </c>
      <c r="H1092" t="s">
        <v>75</v>
      </c>
      <c r="I1092" t="s"/>
      <c r="J1092" t="s">
        <v>76</v>
      </c>
      <c r="K1092" t="n">
        <v>25</v>
      </c>
      <c r="L1092" t="s">
        <v>77</v>
      </c>
      <c r="M1092" t="s"/>
      <c r="N1092" t="s">
        <v>178</v>
      </c>
      <c r="O1092" t="s">
        <v>79</v>
      </c>
      <c r="P1092" t="s">
        <v>604</v>
      </c>
      <c r="Q1092" t="s"/>
      <c r="R1092" t="s">
        <v>189</v>
      </c>
      <c r="S1092" t="s">
        <v>970</v>
      </c>
      <c r="T1092" t="s">
        <v>82</v>
      </c>
      <c r="U1092" t="s">
        <v>83</v>
      </c>
      <c r="V1092" t="s">
        <v>84</v>
      </c>
      <c r="W1092" t="s">
        <v>146</v>
      </c>
      <c r="X1092" t="s"/>
      <c r="Y1092" t="s">
        <v>86</v>
      </c>
      <c r="Z1092">
        <f>HYPERLINK("https://hotel-media.eclerx.com/savepage/tk_1546856180659355_sr_362.html","info")</f>
        <v/>
      </c>
      <c r="AA1092" t="s"/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13</v>
      </c>
      <c r="AQ1092" t="s">
        <v>89</v>
      </c>
      <c r="AR1092" t="s">
        <v>90</v>
      </c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68109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132</v>
      </c>
      <c r="D1093" t="n">
        <v>2</v>
      </c>
      <c r="E1093" t="s">
        <v>604</v>
      </c>
      <c r="F1093" t="s"/>
      <c r="G1093" t="s">
        <v>74</v>
      </c>
      <c r="H1093" t="s">
        <v>75</v>
      </c>
      <c r="I1093" t="s"/>
      <c r="J1093" t="s">
        <v>76</v>
      </c>
      <c r="K1093" t="n">
        <v>25</v>
      </c>
      <c r="L1093" t="s">
        <v>77</v>
      </c>
      <c r="M1093" t="s"/>
      <c r="N1093" t="s">
        <v>178</v>
      </c>
      <c r="O1093" t="s">
        <v>79</v>
      </c>
      <c r="P1093" t="s">
        <v>604</v>
      </c>
      <c r="Q1093" t="s"/>
      <c r="R1093" t="s">
        <v>189</v>
      </c>
      <c r="S1093" t="s">
        <v>970</v>
      </c>
      <c r="T1093" t="s">
        <v>82</v>
      </c>
      <c r="U1093" t="s">
        <v>83</v>
      </c>
      <c r="V1093" t="s">
        <v>84</v>
      </c>
      <c r="W1093" t="s">
        <v>146</v>
      </c>
      <c r="X1093" t="s"/>
      <c r="Y1093" t="s">
        <v>86</v>
      </c>
      <c r="Z1093">
        <f>HYPERLINK("https://hotel-media.eclerx.com/savepage/tk_1546856180659355_sr_362.html","info")</f>
        <v/>
      </c>
      <c r="AA1093" t="s"/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13</v>
      </c>
      <c r="AQ1093" t="s">
        <v>89</v>
      </c>
      <c r="AR1093" t="s">
        <v>90</v>
      </c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68109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132</v>
      </c>
      <c r="D1094" t="n">
        <v>2</v>
      </c>
      <c r="E1094" t="s">
        <v>604</v>
      </c>
      <c r="F1094" t="s"/>
      <c r="G1094" t="s">
        <v>74</v>
      </c>
      <c r="H1094" t="s">
        <v>75</v>
      </c>
      <c r="I1094" t="s"/>
      <c r="J1094" t="s">
        <v>76</v>
      </c>
      <c r="K1094" t="n">
        <v>27</v>
      </c>
      <c r="L1094" t="s">
        <v>77</v>
      </c>
      <c r="M1094" t="s"/>
      <c r="N1094" t="s">
        <v>178</v>
      </c>
      <c r="O1094" t="s">
        <v>79</v>
      </c>
      <c r="P1094" t="s">
        <v>604</v>
      </c>
      <c r="Q1094" t="s"/>
      <c r="R1094" t="s">
        <v>189</v>
      </c>
      <c r="S1094" t="s">
        <v>359</v>
      </c>
      <c r="T1094" t="s">
        <v>82</v>
      </c>
      <c r="U1094" t="s">
        <v>83</v>
      </c>
      <c r="V1094" t="s">
        <v>84</v>
      </c>
      <c r="W1094" t="s">
        <v>146</v>
      </c>
      <c r="X1094" t="s"/>
      <c r="Y1094" t="s">
        <v>86</v>
      </c>
      <c r="Z1094">
        <f>HYPERLINK("https://hotel-media.eclerx.com/savepage/tk_1546856180659355_sr_362.html","info")</f>
        <v/>
      </c>
      <c r="AA1094" t="s"/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13</v>
      </c>
      <c r="AQ1094" t="s">
        <v>89</v>
      </c>
      <c r="AR1094" t="s">
        <v>90</v>
      </c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68109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132</v>
      </c>
      <c r="D1095" t="n">
        <v>2</v>
      </c>
      <c r="E1095" t="s">
        <v>604</v>
      </c>
      <c r="F1095" t="s"/>
      <c r="G1095" t="s">
        <v>74</v>
      </c>
      <c r="H1095" t="s">
        <v>75</v>
      </c>
      <c r="I1095" t="s"/>
      <c r="J1095" t="s">
        <v>76</v>
      </c>
      <c r="K1095" t="n">
        <v>27</v>
      </c>
      <c r="L1095" t="s">
        <v>77</v>
      </c>
      <c r="M1095" t="s"/>
      <c r="N1095" t="s">
        <v>178</v>
      </c>
      <c r="O1095" t="s">
        <v>79</v>
      </c>
      <c r="P1095" t="s">
        <v>604</v>
      </c>
      <c r="Q1095" t="s"/>
      <c r="R1095" t="s">
        <v>189</v>
      </c>
      <c r="S1095" t="s">
        <v>359</v>
      </c>
      <c r="T1095" t="s">
        <v>82</v>
      </c>
      <c r="U1095" t="s">
        <v>83</v>
      </c>
      <c r="V1095" t="s">
        <v>84</v>
      </c>
      <c r="W1095" t="s">
        <v>146</v>
      </c>
      <c r="X1095" t="s"/>
      <c r="Y1095" t="s">
        <v>86</v>
      </c>
      <c r="Z1095">
        <f>HYPERLINK("https://hotel-media.eclerx.com/savepage/tk_1546856180659355_sr_362.html","info")</f>
        <v/>
      </c>
      <c r="AA1095" t="s"/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13</v>
      </c>
      <c r="AQ1095" t="s">
        <v>89</v>
      </c>
      <c r="AR1095" t="s">
        <v>90</v>
      </c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68109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132</v>
      </c>
      <c r="D1096" t="n">
        <v>2</v>
      </c>
      <c r="E1096" t="s">
        <v>971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98</v>
      </c>
      <c r="L1096" t="s">
        <v>77</v>
      </c>
      <c r="M1096" t="s"/>
      <c r="N1096" t="s">
        <v>734</v>
      </c>
      <c r="O1096" t="s">
        <v>79</v>
      </c>
      <c r="P1096" t="s">
        <v>971</v>
      </c>
      <c r="Q1096" t="s"/>
      <c r="R1096" t="s">
        <v>102</v>
      </c>
      <c r="S1096" t="s">
        <v>260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HYPERLINK("https://hotel-media.eclerx.com/savepage/tk_15468562228731449_sr_362.html","info")</f>
        <v/>
      </c>
      <c r="AA1096" t="n">
        <v>-2311826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34</v>
      </c>
      <c r="AQ1096" t="s">
        <v>89</v>
      </c>
      <c r="AR1096" t="s">
        <v>426</v>
      </c>
      <c r="AS1096" t="s"/>
      <c r="AT1096" t="s">
        <v>91</v>
      </c>
      <c r="AU1096" t="s"/>
      <c r="AV1096" t="s"/>
      <c r="AW1096" t="s"/>
      <c r="AX1096" t="s"/>
      <c r="AY1096" t="n">
        <v>2311826</v>
      </c>
      <c r="AZ1096" t="s">
        <v>972</v>
      </c>
      <c r="BA1096" t="s"/>
      <c r="BB1096" t="n">
        <v>21381</v>
      </c>
      <c r="BC1096" t="n">
        <v>43.997959</v>
      </c>
      <c r="BD1096" t="n">
        <v>43.997959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132</v>
      </c>
      <c r="D1097" t="n">
        <v>2</v>
      </c>
      <c r="E1097" t="s">
        <v>971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99</v>
      </c>
      <c r="L1097" t="s">
        <v>77</v>
      </c>
      <c r="M1097" t="s"/>
      <c r="N1097" t="s">
        <v>973</v>
      </c>
      <c r="O1097" t="s">
        <v>79</v>
      </c>
      <c r="P1097" t="s">
        <v>971</v>
      </c>
      <c r="Q1097" t="s"/>
      <c r="R1097" t="s">
        <v>102</v>
      </c>
      <c r="S1097" t="s">
        <v>340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HYPERLINK("https://hotel-media.eclerx.com/savepage/tk_15468562228731449_sr_362.html","info")</f>
        <v/>
      </c>
      <c r="AA1097" t="n">
        <v>-2311826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34</v>
      </c>
      <c r="AQ1097" t="s">
        <v>89</v>
      </c>
      <c r="AR1097" t="s">
        <v>735</v>
      </c>
      <c r="AS1097" t="s"/>
      <c r="AT1097" t="s">
        <v>91</v>
      </c>
      <c r="AU1097" t="s"/>
      <c r="AV1097" t="s"/>
      <c r="AW1097" t="s"/>
      <c r="AX1097" t="s"/>
      <c r="AY1097" t="n">
        <v>2311826</v>
      </c>
      <c r="AZ1097" t="s">
        <v>972</v>
      </c>
      <c r="BA1097" t="s"/>
      <c r="BB1097" t="n">
        <v>21381</v>
      </c>
      <c r="BC1097" t="n">
        <v>43.997959</v>
      </c>
      <c r="BD1097" t="n">
        <v>43.997959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132</v>
      </c>
      <c r="D1098" t="n">
        <v>2</v>
      </c>
      <c r="E1098" t="s">
        <v>971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99</v>
      </c>
      <c r="L1098" t="s">
        <v>77</v>
      </c>
      <c r="M1098" t="s"/>
      <c r="N1098" t="s">
        <v>973</v>
      </c>
      <c r="O1098" t="s">
        <v>79</v>
      </c>
      <c r="P1098" t="s">
        <v>971</v>
      </c>
      <c r="Q1098" t="s"/>
      <c r="R1098" t="s">
        <v>102</v>
      </c>
      <c r="S1098" t="s">
        <v>340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HYPERLINK("https://hotel-media.eclerx.com/savepage/tk_15468562228731449_sr_362.html","info")</f>
        <v/>
      </c>
      <c r="AA1098" t="n">
        <v>-2311826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34</v>
      </c>
      <c r="AQ1098" t="s">
        <v>89</v>
      </c>
      <c r="AR1098" t="s">
        <v>552</v>
      </c>
      <c r="AS1098" t="s"/>
      <c r="AT1098" t="s">
        <v>91</v>
      </c>
      <c r="AU1098" t="s"/>
      <c r="AV1098" t="s"/>
      <c r="AW1098" t="s"/>
      <c r="AX1098" t="s"/>
      <c r="AY1098" t="n">
        <v>2311826</v>
      </c>
      <c r="AZ1098" t="s">
        <v>972</v>
      </c>
      <c r="BA1098" t="s"/>
      <c r="BB1098" t="n">
        <v>21381</v>
      </c>
      <c r="BC1098" t="n">
        <v>43.997959</v>
      </c>
      <c r="BD1098" t="n">
        <v>43.997959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132</v>
      </c>
      <c r="D1099" t="n">
        <v>2</v>
      </c>
      <c r="E1099" t="s">
        <v>971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99</v>
      </c>
      <c r="L1099" t="s">
        <v>77</v>
      </c>
      <c r="M1099" t="s"/>
      <c r="N1099" t="s">
        <v>973</v>
      </c>
      <c r="O1099" t="s">
        <v>79</v>
      </c>
      <c r="P1099" t="s">
        <v>971</v>
      </c>
      <c r="Q1099" t="s"/>
      <c r="R1099" t="s">
        <v>102</v>
      </c>
      <c r="S1099" t="s">
        <v>340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HYPERLINK("https://hotel-media.eclerx.com/savepage/tk_15468562228731449_sr_362.html","info")</f>
        <v/>
      </c>
      <c r="AA1099" t="n">
        <v>-2311826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34</v>
      </c>
      <c r="AQ1099" t="s">
        <v>89</v>
      </c>
      <c r="AR1099" t="s">
        <v>730</v>
      </c>
      <c r="AS1099" t="s"/>
      <c r="AT1099" t="s">
        <v>91</v>
      </c>
      <c r="AU1099" t="s"/>
      <c r="AV1099" t="s"/>
      <c r="AW1099" t="s"/>
      <c r="AX1099" t="s"/>
      <c r="AY1099" t="n">
        <v>2311826</v>
      </c>
      <c r="AZ1099" t="s">
        <v>972</v>
      </c>
      <c r="BA1099" t="s"/>
      <c r="BB1099" t="n">
        <v>21381</v>
      </c>
      <c r="BC1099" t="n">
        <v>43.997959</v>
      </c>
      <c r="BD1099" t="n">
        <v>43.997959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132</v>
      </c>
      <c r="D1100" t="n">
        <v>2</v>
      </c>
      <c r="E1100" t="s">
        <v>971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108</v>
      </c>
      <c r="L1100" t="s">
        <v>77</v>
      </c>
      <c r="M1100" t="s"/>
      <c r="N1100" t="s">
        <v>974</v>
      </c>
      <c r="O1100" t="s">
        <v>79</v>
      </c>
      <c r="P1100" t="s">
        <v>971</v>
      </c>
      <c r="Q1100" t="s"/>
      <c r="R1100" t="s">
        <v>102</v>
      </c>
      <c r="S1100" t="s">
        <v>762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HYPERLINK("https://hotel-media.eclerx.com/savepage/tk_15468562228731449_sr_362.html","info")</f>
        <v/>
      </c>
      <c r="AA1100" t="n">
        <v>-2311826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34</v>
      </c>
      <c r="AQ1100" t="s">
        <v>89</v>
      </c>
      <c r="AR1100" t="s">
        <v>426</v>
      </c>
      <c r="AS1100" t="s"/>
      <c r="AT1100" t="s">
        <v>91</v>
      </c>
      <c r="AU1100" t="s"/>
      <c r="AV1100" t="s"/>
      <c r="AW1100" t="s"/>
      <c r="AX1100" t="s"/>
      <c r="AY1100" t="n">
        <v>2311826</v>
      </c>
      <c r="AZ1100" t="s">
        <v>972</v>
      </c>
      <c r="BA1100" t="s"/>
      <c r="BB1100" t="n">
        <v>21381</v>
      </c>
      <c r="BC1100" t="n">
        <v>43.997959</v>
      </c>
      <c r="BD1100" t="n">
        <v>43.997959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132</v>
      </c>
      <c r="D1101" t="n">
        <v>2</v>
      </c>
      <c r="E1101" t="s">
        <v>971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111</v>
      </c>
      <c r="L1101" t="s">
        <v>77</v>
      </c>
      <c r="M1101" t="s"/>
      <c r="N1101" t="s">
        <v>975</v>
      </c>
      <c r="O1101" t="s">
        <v>79</v>
      </c>
      <c r="P1101" t="s">
        <v>971</v>
      </c>
      <c r="Q1101" t="s"/>
      <c r="R1101" t="s">
        <v>102</v>
      </c>
      <c r="S1101" t="s">
        <v>481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HYPERLINK("https://hotel-media.eclerx.com/savepage/tk_15468562228731449_sr_362.html","info")</f>
        <v/>
      </c>
      <c r="AA1101" t="n">
        <v>-2311826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34</v>
      </c>
      <c r="AQ1101" t="s">
        <v>89</v>
      </c>
      <c r="AR1101" t="s">
        <v>735</v>
      </c>
      <c r="AS1101" t="s"/>
      <c r="AT1101" t="s">
        <v>91</v>
      </c>
      <c r="AU1101" t="s"/>
      <c r="AV1101" t="s"/>
      <c r="AW1101" t="s"/>
      <c r="AX1101" t="s"/>
      <c r="AY1101" t="n">
        <v>2311826</v>
      </c>
      <c r="AZ1101" t="s">
        <v>972</v>
      </c>
      <c r="BA1101" t="s"/>
      <c r="BB1101" t="n">
        <v>21381</v>
      </c>
      <c r="BC1101" t="n">
        <v>43.997959</v>
      </c>
      <c r="BD1101" t="n">
        <v>43.997959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132</v>
      </c>
      <c r="D1102" t="n">
        <v>2</v>
      </c>
      <c r="E1102" t="s">
        <v>971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111</v>
      </c>
      <c r="L1102" t="s">
        <v>77</v>
      </c>
      <c r="M1102" t="s"/>
      <c r="N1102" t="s">
        <v>975</v>
      </c>
      <c r="O1102" t="s">
        <v>79</v>
      </c>
      <c r="P1102" t="s">
        <v>971</v>
      </c>
      <c r="Q1102" t="s"/>
      <c r="R1102" t="s">
        <v>102</v>
      </c>
      <c r="S1102" t="s">
        <v>481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HYPERLINK("https://hotel-media.eclerx.com/savepage/tk_15468562228731449_sr_362.html","info")</f>
        <v/>
      </c>
      <c r="AA1102" t="n">
        <v>-2311826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34</v>
      </c>
      <c r="AQ1102" t="s">
        <v>89</v>
      </c>
      <c r="AR1102" t="s">
        <v>552</v>
      </c>
      <c r="AS1102" t="s"/>
      <c r="AT1102" t="s">
        <v>91</v>
      </c>
      <c r="AU1102" t="s"/>
      <c r="AV1102" t="s"/>
      <c r="AW1102" t="s"/>
      <c r="AX1102" t="s"/>
      <c r="AY1102" t="n">
        <v>2311826</v>
      </c>
      <c r="AZ1102" t="s">
        <v>972</v>
      </c>
      <c r="BA1102" t="s"/>
      <c r="BB1102" t="n">
        <v>21381</v>
      </c>
      <c r="BC1102" t="n">
        <v>43.997959</v>
      </c>
      <c r="BD1102" t="n">
        <v>43.997959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132</v>
      </c>
      <c r="D1103" t="n">
        <v>2</v>
      </c>
      <c r="E1103" t="s">
        <v>971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111</v>
      </c>
      <c r="L1103" t="s">
        <v>77</v>
      </c>
      <c r="M1103" t="s"/>
      <c r="N1103" t="s">
        <v>975</v>
      </c>
      <c r="O1103" t="s">
        <v>79</v>
      </c>
      <c r="P1103" t="s">
        <v>971</v>
      </c>
      <c r="Q1103" t="s"/>
      <c r="R1103" t="s">
        <v>102</v>
      </c>
      <c r="S1103" t="s">
        <v>481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HYPERLINK("https://hotel-media.eclerx.com/savepage/tk_15468562228731449_sr_362.html","info")</f>
        <v/>
      </c>
      <c r="AA1103" t="n">
        <v>-2311826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34</v>
      </c>
      <c r="AQ1103" t="s">
        <v>89</v>
      </c>
      <c r="AR1103" t="s">
        <v>730</v>
      </c>
      <c r="AS1103" t="s"/>
      <c r="AT1103" t="s">
        <v>91</v>
      </c>
      <c r="AU1103" t="s"/>
      <c r="AV1103" t="s"/>
      <c r="AW1103" t="s"/>
      <c r="AX1103" t="s"/>
      <c r="AY1103" t="n">
        <v>2311826</v>
      </c>
      <c r="AZ1103" t="s">
        <v>972</v>
      </c>
      <c r="BA1103" t="s"/>
      <c r="BB1103" t="n">
        <v>21381</v>
      </c>
      <c r="BC1103" t="n">
        <v>43.997959</v>
      </c>
      <c r="BD1103" t="n">
        <v>43.997959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132</v>
      </c>
      <c r="D1104" t="n">
        <v>2</v>
      </c>
      <c r="E1104" t="s">
        <v>971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112</v>
      </c>
      <c r="L1104" t="s">
        <v>77</v>
      </c>
      <c r="M1104" t="s"/>
      <c r="N1104" t="s">
        <v>976</v>
      </c>
      <c r="O1104" t="s">
        <v>79</v>
      </c>
      <c r="P1104" t="s">
        <v>971</v>
      </c>
      <c r="Q1104" t="s"/>
      <c r="R1104" t="s">
        <v>102</v>
      </c>
      <c r="S1104" t="s">
        <v>412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HYPERLINK("https://hotel-media.eclerx.com/savepage/tk_15468562228731449_sr_362.html","info")</f>
        <v/>
      </c>
      <c r="AA1104" t="n">
        <v>-2311826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34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2311826</v>
      </c>
      <c r="AZ1104" t="s">
        <v>972</v>
      </c>
      <c r="BA1104" t="s"/>
      <c r="BB1104" t="n">
        <v>21381</v>
      </c>
      <c r="BC1104" t="n">
        <v>43.997959</v>
      </c>
      <c r="BD1104" t="n">
        <v>43.997959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132</v>
      </c>
      <c r="D1105" t="n">
        <v>2</v>
      </c>
      <c r="E1105" t="s">
        <v>971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120</v>
      </c>
      <c r="L1105" t="s">
        <v>77</v>
      </c>
      <c r="M1105" t="s"/>
      <c r="N1105" t="s">
        <v>734</v>
      </c>
      <c r="O1105" t="s">
        <v>79</v>
      </c>
      <c r="P1105" t="s">
        <v>971</v>
      </c>
      <c r="Q1105" t="s"/>
      <c r="R1105" t="s">
        <v>102</v>
      </c>
      <c r="S1105" t="s">
        <v>103</v>
      </c>
      <c r="T1105" t="s">
        <v>82</v>
      </c>
      <c r="U1105" t="s">
        <v>83</v>
      </c>
      <c r="V1105" t="s">
        <v>84</v>
      </c>
      <c r="W1105" t="s">
        <v>110</v>
      </c>
      <c r="X1105" t="s"/>
      <c r="Y1105" t="s">
        <v>86</v>
      </c>
      <c r="Z1105">
        <f>HYPERLINK("https://hotel-media.eclerx.com/savepage/tk_15468562228731449_sr_362.html","info")</f>
        <v/>
      </c>
      <c r="AA1105" t="n">
        <v>-2311826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34</v>
      </c>
      <c r="AQ1105" t="s">
        <v>89</v>
      </c>
      <c r="AR1105" t="s">
        <v>426</v>
      </c>
      <c r="AS1105" t="s"/>
      <c r="AT1105" t="s">
        <v>91</v>
      </c>
      <c r="AU1105" t="s"/>
      <c r="AV1105" t="s"/>
      <c r="AW1105" t="s"/>
      <c r="AX1105" t="s"/>
      <c r="AY1105" t="n">
        <v>2311826</v>
      </c>
      <c r="AZ1105" t="s">
        <v>972</v>
      </c>
      <c r="BA1105" t="s"/>
      <c r="BB1105" t="n">
        <v>21381</v>
      </c>
      <c r="BC1105" t="n">
        <v>43.997959</v>
      </c>
      <c r="BD1105" t="n">
        <v>43.997959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132</v>
      </c>
      <c r="D1106" t="n">
        <v>2</v>
      </c>
      <c r="E1106" t="s">
        <v>971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121</v>
      </c>
      <c r="L1106" t="s">
        <v>77</v>
      </c>
      <c r="M1106" t="s"/>
      <c r="N1106" t="s">
        <v>973</v>
      </c>
      <c r="O1106" t="s">
        <v>79</v>
      </c>
      <c r="P1106" t="s">
        <v>971</v>
      </c>
      <c r="Q1106" t="s"/>
      <c r="R1106" t="s">
        <v>102</v>
      </c>
      <c r="S1106" t="s">
        <v>273</v>
      </c>
      <c r="T1106" t="s">
        <v>82</v>
      </c>
      <c r="U1106" t="s">
        <v>83</v>
      </c>
      <c r="V1106" t="s">
        <v>84</v>
      </c>
      <c r="W1106" t="s">
        <v>110</v>
      </c>
      <c r="X1106" t="s"/>
      <c r="Y1106" t="s">
        <v>86</v>
      </c>
      <c r="Z1106">
        <f>HYPERLINK("https://hotel-media.eclerx.com/savepage/tk_15468562228731449_sr_362.html","info")</f>
        <v/>
      </c>
      <c r="AA1106" t="n">
        <v>-2311826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34</v>
      </c>
      <c r="AQ1106" t="s">
        <v>89</v>
      </c>
      <c r="AR1106" t="s">
        <v>735</v>
      </c>
      <c r="AS1106" t="s"/>
      <c r="AT1106" t="s">
        <v>91</v>
      </c>
      <c r="AU1106" t="s"/>
      <c r="AV1106" t="s"/>
      <c r="AW1106" t="s"/>
      <c r="AX1106" t="s"/>
      <c r="AY1106" t="n">
        <v>2311826</v>
      </c>
      <c r="AZ1106" t="s">
        <v>972</v>
      </c>
      <c r="BA1106" t="s"/>
      <c r="BB1106" t="n">
        <v>21381</v>
      </c>
      <c r="BC1106" t="n">
        <v>43.997959</v>
      </c>
      <c r="BD1106" t="n">
        <v>43.997959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132</v>
      </c>
      <c r="D1107" t="n">
        <v>2</v>
      </c>
      <c r="E1107" t="s">
        <v>971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121</v>
      </c>
      <c r="L1107" t="s">
        <v>77</v>
      </c>
      <c r="M1107" t="s"/>
      <c r="N1107" t="s">
        <v>973</v>
      </c>
      <c r="O1107" t="s">
        <v>79</v>
      </c>
      <c r="P1107" t="s">
        <v>971</v>
      </c>
      <c r="Q1107" t="s"/>
      <c r="R1107" t="s">
        <v>102</v>
      </c>
      <c r="S1107" t="s">
        <v>273</v>
      </c>
      <c r="T1107" t="s">
        <v>82</v>
      </c>
      <c r="U1107" t="s">
        <v>83</v>
      </c>
      <c r="V1107" t="s">
        <v>84</v>
      </c>
      <c r="W1107" t="s">
        <v>110</v>
      </c>
      <c r="X1107" t="s"/>
      <c r="Y1107" t="s">
        <v>86</v>
      </c>
      <c r="Z1107">
        <f>HYPERLINK("https://hotel-media.eclerx.com/savepage/tk_15468562228731449_sr_362.html","info")</f>
        <v/>
      </c>
      <c r="AA1107" t="n">
        <v>-2311826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34</v>
      </c>
      <c r="AQ1107" t="s">
        <v>89</v>
      </c>
      <c r="AR1107" t="s">
        <v>552</v>
      </c>
      <c r="AS1107" t="s"/>
      <c r="AT1107" t="s">
        <v>91</v>
      </c>
      <c r="AU1107" t="s"/>
      <c r="AV1107" t="s"/>
      <c r="AW1107" t="s"/>
      <c r="AX1107" t="s"/>
      <c r="AY1107" t="n">
        <v>2311826</v>
      </c>
      <c r="AZ1107" t="s">
        <v>972</v>
      </c>
      <c r="BA1107" t="s"/>
      <c r="BB1107" t="n">
        <v>21381</v>
      </c>
      <c r="BC1107" t="n">
        <v>43.997959</v>
      </c>
      <c r="BD1107" t="n">
        <v>43.997959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132</v>
      </c>
      <c r="D1108" t="n">
        <v>2</v>
      </c>
      <c r="E1108" t="s">
        <v>971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121</v>
      </c>
      <c r="L1108" t="s">
        <v>77</v>
      </c>
      <c r="M1108" t="s"/>
      <c r="N1108" t="s">
        <v>973</v>
      </c>
      <c r="O1108" t="s">
        <v>79</v>
      </c>
      <c r="P1108" t="s">
        <v>971</v>
      </c>
      <c r="Q1108" t="s"/>
      <c r="R1108" t="s">
        <v>102</v>
      </c>
      <c r="S1108" t="s">
        <v>273</v>
      </c>
      <c r="T1108" t="s">
        <v>82</v>
      </c>
      <c r="U1108" t="s">
        <v>83</v>
      </c>
      <c r="V1108" t="s">
        <v>84</v>
      </c>
      <c r="W1108" t="s">
        <v>110</v>
      </c>
      <c r="X1108" t="s"/>
      <c r="Y1108" t="s">
        <v>86</v>
      </c>
      <c r="Z1108">
        <f>HYPERLINK("https://hotel-media.eclerx.com/savepage/tk_15468562228731449_sr_362.html","info")</f>
        <v/>
      </c>
      <c r="AA1108" t="n">
        <v>-2311826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34</v>
      </c>
      <c r="AQ1108" t="s">
        <v>89</v>
      </c>
      <c r="AR1108" t="s">
        <v>730</v>
      </c>
      <c r="AS1108" t="s"/>
      <c r="AT1108" t="s">
        <v>91</v>
      </c>
      <c r="AU1108" t="s"/>
      <c r="AV1108" t="s"/>
      <c r="AW1108" t="s"/>
      <c r="AX1108" t="s"/>
      <c r="AY1108" t="n">
        <v>2311826</v>
      </c>
      <c r="AZ1108" t="s">
        <v>972</v>
      </c>
      <c r="BA1108" t="s"/>
      <c r="BB1108" t="n">
        <v>21381</v>
      </c>
      <c r="BC1108" t="n">
        <v>43.997959</v>
      </c>
      <c r="BD1108" t="n">
        <v>43.997959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132</v>
      </c>
      <c r="D1109" t="n">
        <v>2</v>
      </c>
      <c r="E1109" t="s">
        <v>971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124</v>
      </c>
      <c r="L1109" t="s">
        <v>77</v>
      </c>
      <c r="M1109" t="s"/>
      <c r="N1109" t="s">
        <v>977</v>
      </c>
      <c r="O1109" t="s">
        <v>79</v>
      </c>
      <c r="P1109" t="s">
        <v>971</v>
      </c>
      <c r="Q1109" t="s"/>
      <c r="R1109" t="s">
        <v>102</v>
      </c>
      <c r="S1109" t="s">
        <v>406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HYPERLINK("https://hotel-media.eclerx.com/savepage/tk_15468562228731449_sr_362.html","info")</f>
        <v/>
      </c>
      <c r="AA1109" t="n">
        <v>-2311826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34</v>
      </c>
      <c r="AQ1109" t="s">
        <v>89</v>
      </c>
      <c r="AR1109" t="s">
        <v>735</v>
      </c>
      <c r="AS1109" t="s"/>
      <c r="AT1109" t="s">
        <v>91</v>
      </c>
      <c r="AU1109" t="s"/>
      <c r="AV1109" t="s"/>
      <c r="AW1109" t="s"/>
      <c r="AX1109" t="s"/>
      <c r="AY1109" t="n">
        <v>2311826</v>
      </c>
      <c r="AZ1109" t="s">
        <v>972</v>
      </c>
      <c r="BA1109" t="s"/>
      <c r="BB1109" t="n">
        <v>21381</v>
      </c>
      <c r="BC1109" t="n">
        <v>43.997959</v>
      </c>
      <c r="BD1109" t="n">
        <v>43.997959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132</v>
      </c>
      <c r="D1110" t="n">
        <v>2</v>
      </c>
      <c r="E1110" t="s">
        <v>971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124</v>
      </c>
      <c r="L1110" t="s">
        <v>77</v>
      </c>
      <c r="M1110" t="s"/>
      <c r="N1110" t="s">
        <v>977</v>
      </c>
      <c r="O1110" t="s">
        <v>79</v>
      </c>
      <c r="P1110" t="s">
        <v>971</v>
      </c>
      <c r="Q1110" t="s"/>
      <c r="R1110" t="s">
        <v>102</v>
      </c>
      <c r="S1110" t="s">
        <v>406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HYPERLINK("https://hotel-media.eclerx.com/savepage/tk_15468562228731449_sr_362.html","info")</f>
        <v/>
      </c>
      <c r="AA1110" t="n">
        <v>-2311826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34</v>
      </c>
      <c r="AQ1110" t="s">
        <v>89</v>
      </c>
      <c r="AR1110" t="s">
        <v>552</v>
      </c>
      <c r="AS1110" t="s"/>
      <c r="AT1110" t="s">
        <v>91</v>
      </c>
      <c r="AU1110" t="s"/>
      <c r="AV1110" t="s"/>
      <c r="AW1110" t="s"/>
      <c r="AX1110" t="s"/>
      <c r="AY1110" t="n">
        <v>2311826</v>
      </c>
      <c r="AZ1110" t="s">
        <v>972</v>
      </c>
      <c r="BA1110" t="s"/>
      <c r="BB1110" t="n">
        <v>21381</v>
      </c>
      <c r="BC1110" t="n">
        <v>43.997959</v>
      </c>
      <c r="BD1110" t="n">
        <v>43.997959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132</v>
      </c>
      <c r="D1111" t="n">
        <v>2</v>
      </c>
      <c r="E1111" t="s">
        <v>971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124</v>
      </c>
      <c r="L1111" t="s">
        <v>77</v>
      </c>
      <c r="M1111" t="s"/>
      <c r="N1111" t="s">
        <v>977</v>
      </c>
      <c r="O1111" t="s">
        <v>79</v>
      </c>
      <c r="P1111" t="s">
        <v>971</v>
      </c>
      <c r="Q1111" t="s"/>
      <c r="R1111" t="s">
        <v>102</v>
      </c>
      <c r="S1111" t="s">
        <v>406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HYPERLINK("https://hotel-media.eclerx.com/savepage/tk_15468562228731449_sr_362.html","info")</f>
        <v/>
      </c>
      <c r="AA1111" t="n">
        <v>-2311826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34</v>
      </c>
      <c r="AQ1111" t="s">
        <v>89</v>
      </c>
      <c r="AR1111" t="s">
        <v>730</v>
      </c>
      <c r="AS1111" t="s"/>
      <c r="AT1111" t="s">
        <v>91</v>
      </c>
      <c r="AU1111" t="s"/>
      <c r="AV1111" t="s"/>
      <c r="AW1111" t="s"/>
      <c r="AX1111" t="s"/>
      <c r="AY1111" t="n">
        <v>2311826</v>
      </c>
      <c r="AZ1111" t="s">
        <v>972</v>
      </c>
      <c r="BA1111" t="s"/>
      <c r="BB1111" t="n">
        <v>21381</v>
      </c>
      <c r="BC1111" t="n">
        <v>43.997959</v>
      </c>
      <c r="BD1111" t="n">
        <v>43.997959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132</v>
      </c>
      <c r="D1112" t="n">
        <v>2</v>
      </c>
      <c r="E1112" t="s">
        <v>971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124</v>
      </c>
      <c r="L1112" t="s">
        <v>77</v>
      </c>
      <c r="M1112" t="s"/>
      <c r="N1112" t="s">
        <v>978</v>
      </c>
      <c r="O1112" t="s">
        <v>79</v>
      </c>
      <c r="P1112" t="s">
        <v>971</v>
      </c>
      <c r="Q1112" t="s"/>
      <c r="R1112" t="s">
        <v>102</v>
      </c>
      <c r="S1112" t="s">
        <v>406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HYPERLINK("https://hotel-media.eclerx.com/savepage/tk_15468562228731449_sr_362.html","info")</f>
        <v/>
      </c>
      <c r="AA1112" t="n">
        <v>-2311826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34</v>
      </c>
      <c r="AQ1112" t="s">
        <v>89</v>
      </c>
      <c r="AR1112" t="s">
        <v>426</v>
      </c>
      <c r="AS1112" t="s"/>
      <c r="AT1112" t="s">
        <v>91</v>
      </c>
      <c r="AU1112" t="s"/>
      <c r="AV1112" t="s"/>
      <c r="AW1112" t="s"/>
      <c r="AX1112" t="s"/>
      <c r="AY1112" t="n">
        <v>2311826</v>
      </c>
      <c r="AZ1112" t="s">
        <v>972</v>
      </c>
      <c r="BA1112" t="s"/>
      <c r="BB1112" t="n">
        <v>21381</v>
      </c>
      <c r="BC1112" t="n">
        <v>43.997959</v>
      </c>
      <c r="BD1112" t="n">
        <v>43.997959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132</v>
      </c>
      <c r="D1113" t="n">
        <v>2</v>
      </c>
      <c r="E1113" t="s">
        <v>971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128</v>
      </c>
      <c r="L1113" t="s">
        <v>77</v>
      </c>
      <c r="M1113" t="s"/>
      <c r="N1113" t="s">
        <v>979</v>
      </c>
      <c r="O1113" t="s">
        <v>79</v>
      </c>
      <c r="P1113" t="s">
        <v>971</v>
      </c>
      <c r="Q1113" t="s"/>
      <c r="R1113" t="s">
        <v>102</v>
      </c>
      <c r="S1113" t="s">
        <v>323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HYPERLINK("https://hotel-media.eclerx.com/savepage/tk_15468562228731449_sr_362.html","info")</f>
        <v/>
      </c>
      <c r="AA1113" t="n">
        <v>-2311826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34</v>
      </c>
      <c r="AQ1113" t="s">
        <v>89</v>
      </c>
      <c r="AR1113" t="s">
        <v>90</v>
      </c>
      <c r="AS1113" t="s"/>
      <c r="AT1113" t="s">
        <v>91</v>
      </c>
      <c r="AU1113" t="s"/>
      <c r="AV1113" t="s"/>
      <c r="AW1113" t="s"/>
      <c r="AX1113" t="s"/>
      <c r="AY1113" t="n">
        <v>2311826</v>
      </c>
      <c r="AZ1113" t="s">
        <v>972</v>
      </c>
      <c r="BA1113" t="s"/>
      <c r="BB1113" t="n">
        <v>21381</v>
      </c>
      <c r="BC1113" t="n">
        <v>43.997959</v>
      </c>
      <c r="BD1113" t="n">
        <v>43.997959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132</v>
      </c>
      <c r="D1114" t="n">
        <v>2</v>
      </c>
      <c r="E1114" t="s">
        <v>971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130</v>
      </c>
      <c r="L1114" t="s">
        <v>77</v>
      </c>
      <c r="M1114" t="s"/>
      <c r="N1114" t="s">
        <v>974</v>
      </c>
      <c r="O1114" t="s">
        <v>79</v>
      </c>
      <c r="P1114" t="s">
        <v>971</v>
      </c>
      <c r="Q1114" t="s"/>
      <c r="R1114" t="s">
        <v>102</v>
      </c>
      <c r="S1114" t="s">
        <v>497</v>
      </c>
      <c r="T1114" t="s">
        <v>82</v>
      </c>
      <c r="U1114" t="s">
        <v>83</v>
      </c>
      <c r="V1114" t="s">
        <v>84</v>
      </c>
      <c r="W1114" t="s">
        <v>110</v>
      </c>
      <c r="X1114" t="s"/>
      <c r="Y1114" t="s">
        <v>86</v>
      </c>
      <c r="Z1114">
        <f>HYPERLINK("https://hotel-media.eclerx.com/savepage/tk_15468562228731449_sr_362.html","info")</f>
        <v/>
      </c>
      <c r="AA1114" t="n">
        <v>-2311826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34</v>
      </c>
      <c r="AQ1114" t="s">
        <v>89</v>
      </c>
      <c r="AR1114" t="s">
        <v>426</v>
      </c>
      <c r="AS1114" t="s"/>
      <c r="AT1114" t="s">
        <v>91</v>
      </c>
      <c r="AU1114" t="s"/>
      <c r="AV1114" t="s"/>
      <c r="AW1114" t="s"/>
      <c r="AX1114" t="s"/>
      <c r="AY1114" t="n">
        <v>2311826</v>
      </c>
      <c r="AZ1114" t="s">
        <v>972</v>
      </c>
      <c r="BA1114" t="s"/>
      <c r="BB1114" t="n">
        <v>21381</v>
      </c>
      <c r="BC1114" t="n">
        <v>43.997959</v>
      </c>
      <c r="BD1114" t="n">
        <v>43.997959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132</v>
      </c>
      <c r="D1115" t="n">
        <v>2</v>
      </c>
      <c r="E1115" t="s">
        <v>971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133</v>
      </c>
      <c r="L1115" t="s">
        <v>77</v>
      </c>
      <c r="M1115" t="s"/>
      <c r="N1115" t="s">
        <v>975</v>
      </c>
      <c r="O1115" t="s">
        <v>79</v>
      </c>
      <c r="P1115" t="s">
        <v>971</v>
      </c>
      <c r="Q1115" t="s"/>
      <c r="R1115" t="s">
        <v>102</v>
      </c>
      <c r="S1115" t="s">
        <v>186</v>
      </c>
      <c r="T1115" t="s">
        <v>82</v>
      </c>
      <c r="U1115" t="s">
        <v>83</v>
      </c>
      <c r="V1115" t="s">
        <v>84</v>
      </c>
      <c r="W1115" t="s">
        <v>110</v>
      </c>
      <c r="X1115" t="s"/>
      <c r="Y1115" t="s">
        <v>86</v>
      </c>
      <c r="Z1115">
        <f>HYPERLINK("https://hotel-media.eclerx.com/savepage/tk_15468562228731449_sr_362.html","info")</f>
        <v/>
      </c>
      <c r="AA1115" t="n">
        <v>-2311826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34</v>
      </c>
      <c r="AQ1115" t="s">
        <v>89</v>
      </c>
      <c r="AR1115" t="s">
        <v>735</v>
      </c>
      <c r="AS1115" t="s"/>
      <c r="AT1115" t="s">
        <v>91</v>
      </c>
      <c r="AU1115" t="s"/>
      <c r="AV1115" t="s"/>
      <c r="AW1115" t="s"/>
      <c r="AX1115" t="s"/>
      <c r="AY1115" t="n">
        <v>2311826</v>
      </c>
      <c r="AZ1115" t="s">
        <v>972</v>
      </c>
      <c r="BA1115" t="s"/>
      <c r="BB1115" t="n">
        <v>21381</v>
      </c>
      <c r="BC1115" t="n">
        <v>43.997959</v>
      </c>
      <c r="BD1115" t="n">
        <v>43.997959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132</v>
      </c>
      <c r="D1116" t="n">
        <v>2</v>
      </c>
      <c r="E1116" t="s">
        <v>971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133</v>
      </c>
      <c r="L1116" t="s">
        <v>77</v>
      </c>
      <c r="M1116" t="s"/>
      <c r="N1116" t="s">
        <v>975</v>
      </c>
      <c r="O1116" t="s">
        <v>79</v>
      </c>
      <c r="P1116" t="s">
        <v>971</v>
      </c>
      <c r="Q1116" t="s"/>
      <c r="R1116" t="s">
        <v>102</v>
      </c>
      <c r="S1116" t="s">
        <v>186</v>
      </c>
      <c r="T1116" t="s">
        <v>82</v>
      </c>
      <c r="U1116" t="s">
        <v>83</v>
      </c>
      <c r="V1116" t="s">
        <v>84</v>
      </c>
      <c r="W1116" t="s">
        <v>110</v>
      </c>
      <c r="X1116" t="s"/>
      <c r="Y1116" t="s">
        <v>86</v>
      </c>
      <c r="Z1116">
        <f>HYPERLINK("https://hotel-media.eclerx.com/savepage/tk_15468562228731449_sr_362.html","info")</f>
        <v/>
      </c>
      <c r="AA1116" t="n">
        <v>-2311826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34</v>
      </c>
      <c r="AQ1116" t="s">
        <v>89</v>
      </c>
      <c r="AR1116" t="s">
        <v>552</v>
      </c>
      <c r="AS1116" t="s"/>
      <c r="AT1116" t="s">
        <v>91</v>
      </c>
      <c r="AU1116" t="s"/>
      <c r="AV1116" t="s"/>
      <c r="AW1116" t="s"/>
      <c r="AX1116" t="s"/>
      <c r="AY1116" t="n">
        <v>2311826</v>
      </c>
      <c r="AZ1116" t="s">
        <v>972</v>
      </c>
      <c r="BA1116" t="s"/>
      <c r="BB1116" t="n">
        <v>21381</v>
      </c>
      <c r="BC1116" t="n">
        <v>43.997959</v>
      </c>
      <c r="BD1116" t="n">
        <v>43.997959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132</v>
      </c>
      <c r="D1117" t="n">
        <v>2</v>
      </c>
      <c r="E1117" t="s">
        <v>971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133</v>
      </c>
      <c r="L1117" t="s">
        <v>77</v>
      </c>
      <c r="M1117" t="s"/>
      <c r="N1117" t="s">
        <v>975</v>
      </c>
      <c r="O1117" t="s">
        <v>79</v>
      </c>
      <c r="P1117" t="s">
        <v>971</v>
      </c>
      <c r="Q1117" t="s"/>
      <c r="R1117" t="s">
        <v>102</v>
      </c>
      <c r="S1117" t="s">
        <v>186</v>
      </c>
      <c r="T1117" t="s">
        <v>82</v>
      </c>
      <c r="U1117" t="s">
        <v>83</v>
      </c>
      <c r="V1117" t="s">
        <v>84</v>
      </c>
      <c r="W1117" t="s">
        <v>110</v>
      </c>
      <c r="X1117" t="s"/>
      <c r="Y1117" t="s">
        <v>86</v>
      </c>
      <c r="Z1117">
        <f>HYPERLINK("https://hotel-media.eclerx.com/savepage/tk_15468562228731449_sr_362.html","info")</f>
        <v/>
      </c>
      <c r="AA1117" t="n">
        <v>-2311826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34</v>
      </c>
      <c r="AQ1117" t="s">
        <v>89</v>
      </c>
      <c r="AR1117" t="s">
        <v>730</v>
      </c>
      <c r="AS1117" t="s"/>
      <c r="AT1117" t="s">
        <v>91</v>
      </c>
      <c r="AU1117" t="s"/>
      <c r="AV1117" t="s"/>
      <c r="AW1117" t="s"/>
      <c r="AX1117" t="s"/>
      <c r="AY1117" t="n">
        <v>2311826</v>
      </c>
      <c r="AZ1117" t="s">
        <v>972</v>
      </c>
      <c r="BA1117" t="s"/>
      <c r="BB1117" t="n">
        <v>21381</v>
      </c>
      <c r="BC1117" t="n">
        <v>43.997959</v>
      </c>
      <c r="BD1117" t="n">
        <v>43.997959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132</v>
      </c>
      <c r="D1118" t="n">
        <v>2</v>
      </c>
      <c r="E1118" t="s">
        <v>971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134</v>
      </c>
      <c r="L1118" t="s">
        <v>77</v>
      </c>
      <c r="M1118" t="s"/>
      <c r="N1118" t="s">
        <v>976</v>
      </c>
      <c r="O1118" t="s">
        <v>79</v>
      </c>
      <c r="P1118" t="s">
        <v>971</v>
      </c>
      <c r="Q1118" t="s"/>
      <c r="R1118" t="s">
        <v>102</v>
      </c>
      <c r="S1118" t="s">
        <v>600</v>
      </c>
      <c r="T1118" t="s">
        <v>82</v>
      </c>
      <c r="U1118" t="s">
        <v>83</v>
      </c>
      <c r="V1118" t="s">
        <v>84</v>
      </c>
      <c r="W1118" t="s">
        <v>110</v>
      </c>
      <c r="X1118" t="s"/>
      <c r="Y1118" t="s">
        <v>86</v>
      </c>
      <c r="Z1118">
        <f>HYPERLINK("https://hotel-media.eclerx.com/savepage/tk_15468562228731449_sr_362.html","info")</f>
        <v/>
      </c>
      <c r="AA1118" t="n">
        <v>-2311826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34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2311826</v>
      </c>
      <c r="AZ1118" t="s">
        <v>972</v>
      </c>
      <c r="BA1118" t="s"/>
      <c r="BB1118" t="n">
        <v>21381</v>
      </c>
      <c r="BC1118" t="n">
        <v>43.997959</v>
      </c>
      <c r="BD1118" t="n">
        <v>43.997959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132</v>
      </c>
      <c r="D1119" t="n">
        <v>2</v>
      </c>
      <c r="E1119" t="s">
        <v>971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141</v>
      </c>
      <c r="L1119" t="s">
        <v>77</v>
      </c>
      <c r="M1119" t="s"/>
      <c r="N1119" t="s">
        <v>973</v>
      </c>
      <c r="O1119" t="s">
        <v>79</v>
      </c>
      <c r="P1119" t="s">
        <v>971</v>
      </c>
      <c r="Q1119" t="s"/>
      <c r="R1119" t="s">
        <v>102</v>
      </c>
      <c r="S1119" t="s">
        <v>946</v>
      </c>
      <c r="T1119" t="s">
        <v>82</v>
      </c>
      <c r="U1119" t="s">
        <v>83</v>
      </c>
      <c r="V1119" t="s">
        <v>84</v>
      </c>
      <c r="W1119" t="s">
        <v>115</v>
      </c>
      <c r="X1119" t="s"/>
      <c r="Y1119" t="s">
        <v>86</v>
      </c>
      <c r="Z1119">
        <f>HYPERLINK("https://hotel-media.eclerx.com/savepage/tk_15468562228731449_sr_362.html","info")</f>
        <v/>
      </c>
      <c r="AA1119" t="n">
        <v>-2311826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34</v>
      </c>
      <c r="AQ1119" t="s">
        <v>89</v>
      </c>
      <c r="AR1119" t="s">
        <v>735</v>
      </c>
      <c r="AS1119" t="s"/>
      <c r="AT1119" t="s">
        <v>91</v>
      </c>
      <c r="AU1119" t="s"/>
      <c r="AV1119" t="s"/>
      <c r="AW1119" t="s"/>
      <c r="AX1119" t="s"/>
      <c r="AY1119" t="n">
        <v>2311826</v>
      </c>
      <c r="AZ1119" t="s">
        <v>972</v>
      </c>
      <c r="BA1119" t="s"/>
      <c r="BB1119" t="n">
        <v>21381</v>
      </c>
      <c r="BC1119" t="n">
        <v>43.997959</v>
      </c>
      <c r="BD1119" t="n">
        <v>43.997959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132</v>
      </c>
      <c r="D1120" t="n">
        <v>2</v>
      </c>
      <c r="E1120" t="s">
        <v>971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141</v>
      </c>
      <c r="L1120" t="s">
        <v>77</v>
      </c>
      <c r="M1120" t="s"/>
      <c r="N1120" t="s">
        <v>973</v>
      </c>
      <c r="O1120" t="s">
        <v>79</v>
      </c>
      <c r="P1120" t="s">
        <v>971</v>
      </c>
      <c r="Q1120" t="s"/>
      <c r="R1120" t="s">
        <v>102</v>
      </c>
      <c r="S1120" t="s">
        <v>946</v>
      </c>
      <c r="T1120" t="s">
        <v>82</v>
      </c>
      <c r="U1120" t="s">
        <v>83</v>
      </c>
      <c r="V1120" t="s">
        <v>84</v>
      </c>
      <c r="W1120" t="s">
        <v>115</v>
      </c>
      <c r="X1120" t="s"/>
      <c r="Y1120" t="s">
        <v>86</v>
      </c>
      <c r="Z1120">
        <f>HYPERLINK("https://hotel-media.eclerx.com/savepage/tk_15468562228731449_sr_362.html","info")</f>
        <v/>
      </c>
      <c r="AA1120" t="n">
        <v>-2311826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34</v>
      </c>
      <c r="AQ1120" t="s">
        <v>89</v>
      </c>
      <c r="AR1120" t="s">
        <v>552</v>
      </c>
      <c r="AS1120" t="s"/>
      <c r="AT1120" t="s">
        <v>91</v>
      </c>
      <c r="AU1120" t="s"/>
      <c r="AV1120" t="s"/>
      <c r="AW1120" t="s"/>
      <c r="AX1120" t="s"/>
      <c r="AY1120" t="n">
        <v>2311826</v>
      </c>
      <c r="AZ1120" t="s">
        <v>972</v>
      </c>
      <c r="BA1120" t="s"/>
      <c r="BB1120" t="n">
        <v>21381</v>
      </c>
      <c r="BC1120" t="n">
        <v>43.997959</v>
      </c>
      <c r="BD1120" t="n">
        <v>43.997959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132</v>
      </c>
      <c r="D1121" t="n">
        <v>2</v>
      </c>
      <c r="E1121" t="s">
        <v>971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141</v>
      </c>
      <c r="L1121" t="s">
        <v>77</v>
      </c>
      <c r="M1121" t="s"/>
      <c r="N1121" t="s">
        <v>973</v>
      </c>
      <c r="O1121" t="s">
        <v>79</v>
      </c>
      <c r="P1121" t="s">
        <v>971</v>
      </c>
      <c r="Q1121" t="s"/>
      <c r="R1121" t="s">
        <v>102</v>
      </c>
      <c r="S1121" t="s">
        <v>946</v>
      </c>
      <c r="T1121" t="s">
        <v>82</v>
      </c>
      <c r="U1121" t="s">
        <v>83</v>
      </c>
      <c r="V1121" t="s">
        <v>84</v>
      </c>
      <c r="W1121" t="s">
        <v>115</v>
      </c>
      <c r="X1121" t="s"/>
      <c r="Y1121" t="s">
        <v>86</v>
      </c>
      <c r="Z1121">
        <f>HYPERLINK("https://hotel-media.eclerx.com/savepage/tk_15468562228731449_sr_362.html","info")</f>
        <v/>
      </c>
      <c r="AA1121" t="n">
        <v>-2311826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34</v>
      </c>
      <c r="AQ1121" t="s">
        <v>89</v>
      </c>
      <c r="AR1121" t="s">
        <v>730</v>
      </c>
      <c r="AS1121" t="s"/>
      <c r="AT1121" t="s">
        <v>91</v>
      </c>
      <c r="AU1121" t="s"/>
      <c r="AV1121" t="s"/>
      <c r="AW1121" t="s"/>
      <c r="AX1121" t="s"/>
      <c r="AY1121" t="n">
        <v>2311826</v>
      </c>
      <c r="AZ1121" t="s">
        <v>972</v>
      </c>
      <c r="BA1121" t="s"/>
      <c r="BB1121" t="n">
        <v>21381</v>
      </c>
      <c r="BC1121" t="n">
        <v>43.997959</v>
      </c>
      <c r="BD1121" t="n">
        <v>43.997959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132</v>
      </c>
      <c r="D1122" t="n">
        <v>2</v>
      </c>
      <c r="E1122" t="s">
        <v>971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142</v>
      </c>
      <c r="L1122" t="s">
        <v>77</v>
      </c>
      <c r="M1122" t="s"/>
      <c r="N1122" t="s">
        <v>734</v>
      </c>
      <c r="O1122" t="s">
        <v>79</v>
      </c>
      <c r="P1122" t="s">
        <v>971</v>
      </c>
      <c r="Q1122" t="s"/>
      <c r="R1122" t="s">
        <v>102</v>
      </c>
      <c r="S1122" t="s">
        <v>429</v>
      </c>
      <c r="T1122" t="s">
        <v>82</v>
      </c>
      <c r="U1122" t="s">
        <v>83</v>
      </c>
      <c r="V1122" t="s">
        <v>84</v>
      </c>
      <c r="W1122" t="s">
        <v>115</v>
      </c>
      <c r="X1122" t="s"/>
      <c r="Y1122" t="s">
        <v>86</v>
      </c>
      <c r="Z1122">
        <f>HYPERLINK("https://hotel-media.eclerx.com/savepage/tk_15468562228731449_sr_362.html","info")</f>
        <v/>
      </c>
      <c r="AA1122" t="n">
        <v>-2311826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34</v>
      </c>
      <c r="AQ1122" t="s">
        <v>89</v>
      </c>
      <c r="AR1122" t="s">
        <v>426</v>
      </c>
      <c r="AS1122" t="s"/>
      <c r="AT1122" t="s">
        <v>91</v>
      </c>
      <c r="AU1122" t="s"/>
      <c r="AV1122" t="s"/>
      <c r="AW1122" t="s"/>
      <c r="AX1122" t="s"/>
      <c r="AY1122" t="n">
        <v>2311826</v>
      </c>
      <c r="AZ1122" t="s">
        <v>972</v>
      </c>
      <c r="BA1122" t="s"/>
      <c r="BB1122" t="n">
        <v>21381</v>
      </c>
      <c r="BC1122" t="n">
        <v>43.997959</v>
      </c>
      <c r="BD1122" t="n">
        <v>43.997959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132</v>
      </c>
      <c r="D1123" t="n">
        <v>2</v>
      </c>
      <c r="E1123" t="s">
        <v>971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146</v>
      </c>
      <c r="L1123" t="s">
        <v>77</v>
      </c>
      <c r="M1123" t="s"/>
      <c r="N1123" t="s">
        <v>977</v>
      </c>
      <c r="O1123" t="s">
        <v>79</v>
      </c>
      <c r="P1123" t="s">
        <v>971</v>
      </c>
      <c r="Q1123" t="s"/>
      <c r="R1123" t="s">
        <v>102</v>
      </c>
      <c r="S1123" t="s">
        <v>790</v>
      </c>
      <c r="T1123" t="s">
        <v>82</v>
      </c>
      <c r="U1123" t="s">
        <v>83</v>
      </c>
      <c r="V1123" t="s">
        <v>84</v>
      </c>
      <c r="W1123" t="s">
        <v>110</v>
      </c>
      <c r="X1123" t="s"/>
      <c r="Y1123" t="s">
        <v>86</v>
      </c>
      <c r="Z1123">
        <f>HYPERLINK("https://hotel-media.eclerx.com/savepage/tk_15468562228731449_sr_362.html","info")</f>
        <v/>
      </c>
      <c r="AA1123" t="n">
        <v>-2311826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34</v>
      </c>
      <c r="AQ1123" t="s">
        <v>89</v>
      </c>
      <c r="AR1123" t="s">
        <v>735</v>
      </c>
      <c r="AS1123" t="s"/>
      <c r="AT1123" t="s">
        <v>91</v>
      </c>
      <c r="AU1123" t="s"/>
      <c r="AV1123" t="s"/>
      <c r="AW1123" t="s"/>
      <c r="AX1123" t="s"/>
      <c r="AY1123" t="n">
        <v>2311826</v>
      </c>
      <c r="AZ1123" t="s">
        <v>972</v>
      </c>
      <c r="BA1123" t="s"/>
      <c r="BB1123" t="n">
        <v>21381</v>
      </c>
      <c r="BC1123" t="n">
        <v>43.997959</v>
      </c>
      <c r="BD1123" t="n">
        <v>43.997959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132</v>
      </c>
      <c r="D1124" t="n">
        <v>2</v>
      </c>
      <c r="E1124" t="s">
        <v>971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146</v>
      </c>
      <c r="L1124" t="s">
        <v>77</v>
      </c>
      <c r="M1124" t="s"/>
      <c r="N1124" t="s">
        <v>977</v>
      </c>
      <c r="O1124" t="s">
        <v>79</v>
      </c>
      <c r="P1124" t="s">
        <v>971</v>
      </c>
      <c r="Q1124" t="s"/>
      <c r="R1124" t="s">
        <v>102</v>
      </c>
      <c r="S1124" t="s">
        <v>790</v>
      </c>
      <c r="T1124" t="s">
        <v>82</v>
      </c>
      <c r="U1124" t="s">
        <v>83</v>
      </c>
      <c r="V1124" t="s">
        <v>84</v>
      </c>
      <c r="W1124" t="s">
        <v>110</v>
      </c>
      <c r="X1124" t="s"/>
      <c r="Y1124" t="s">
        <v>86</v>
      </c>
      <c r="Z1124">
        <f>HYPERLINK("https://hotel-media.eclerx.com/savepage/tk_15468562228731449_sr_362.html","info")</f>
        <v/>
      </c>
      <c r="AA1124" t="n">
        <v>-2311826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34</v>
      </c>
      <c r="AQ1124" t="s">
        <v>89</v>
      </c>
      <c r="AR1124" t="s">
        <v>552</v>
      </c>
      <c r="AS1124" t="s"/>
      <c r="AT1124" t="s">
        <v>91</v>
      </c>
      <c r="AU1124" t="s"/>
      <c r="AV1124" t="s"/>
      <c r="AW1124" t="s"/>
      <c r="AX1124" t="s"/>
      <c r="AY1124" t="n">
        <v>2311826</v>
      </c>
      <c r="AZ1124" t="s">
        <v>972</v>
      </c>
      <c r="BA1124" t="s"/>
      <c r="BB1124" t="n">
        <v>21381</v>
      </c>
      <c r="BC1124" t="n">
        <v>43.997959</v>
      </c>
      <c r="BD1124" t="n">
        <v>43.997959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132</v>
      </c>
      <c r="D1125" t="n">
        <v>2</v>
      </c>
      <c r="E1125" t="s">
        <v>971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146</v>
      </c>
      <c r="L1125" t="s">
        <v>77</v>
      </c>
      <c r="M1125" t="s"/>
      <c r="N1125" t="s">
        <v>977</v>
      </c>
      <c r="O1125" t="s">
        <v>79</v>
      </c>
      <c r="P1125" t="s">
        <v>971</v>
      </c>
      <c r="Q1125" t="s"/>
      <c r="R1125" t="s">
        <v>102</v>
      </c>
      <c r="S1125" t="s">
        <v>790</v>
      </c>
      <c r="T1125" t="s">
        <v>82</v>
      </c>
      <c r="U1125" t="s">
        <v>83</v>
      </c>
      <c r="V1125" t="s">
        <v>84</v>
      </c>
      <c r="W1125" t="s">
        <v>110</v>
      </c>
      <c r="X1125" t="s"/>
      <c r="Y1125" t="s">
        <v>86</v>
      </c>
      <c r="Z1125">
        <f>HYPERLINK("https://hotel-media.eclerx.com/savepage/tk_15468562228731449_sr_362.html","info")</f>
        <v/>
      </c>
      <c r="AA1125" t="n">
        <v>-2311826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34</v>
      </c>
      <c r="AQ1125" t="s">
        <v>89</v>
      </c>
      <c r="AR1125" t="s">
        <v>730</v>
      </c>
      <c r="AS1125" t="s"/>
      <c r="AT1125" t="s">
        <v>91</v>
      </c>
      <c r="AU1125" t="s"/>
      <c r="AV1125" t="s"/>
      <c r="AW1125" t="s"/>
      <c r="AX1125" t="s"/>
      <c r="AY1125" t="n">
        <v>2311826</v>
      </c>
      <c r="AZ1125" t="s">
        <v>972</v>
      </c>
      <c r="BA1125" t="s"/>
      <c r="BB1125" t="n">
        <v>21381</v>
      </c>
      <c r="BC1125" t="n">
        <v>43.997959</v>
      </c>
      <c r="BD1125" t="n">
        <v>43.997959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132</v>
      </c>
      <c r="D1126" t="n">
        <v>2</v>
      </c>
      <c r="E1126" t="s">
        <v>971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146</v>
      </c>
      <c r="L1126" t="s">
        <v>77</v>
      </c>
      <c r="M1126" t="s"/>
      <c r="N1126" t="s">
        <v>978</v>
      </c>
      <c r="O1126" t="s">
        <v>79</v>
      </c>
      <c r="P1126" t="s">
        <v>971</v>
      </c>
      <c r="Q1126" t="s"/>
      <c r="R1126" t="s">
        <v>102</v>
      </c>
      <c r="S1126" t="s">
        <v>790</v>
      </c>
      <c r="T1126" t="s">
        <v>82</v>
      </c>
      <c r="U1126" t="s">
        <v>83</v>
      </c>
      <c r="V1126" t="s">
        <v>84</v>
      </c>
      <c r="W1126" t="s">
        <v>110</v>
      </c>
      <c r="X1126" t="s"/>
      <c r="Y1126" t="s">
        <v>86</v>
      </c>
      <c r="Z1126">
        <f>HYPERLINK("https://hotel-media.eclerx.com/savepage/tk_15468562228731449_sr_362.html","info")</f>
        <v/>
      </c>
      <c r="AA1126" t="n">
        <v>-2311826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34</v>
      </c>
      <c r="AQ1126" t="s">
        <v>89</v>
      </c>
      <c r="AR1126" t="s">
        <v>426</v>
      </c>
      <c r="AS1126" t="s"/>
      <c r="AT1126" t="s">
        <v>91</v>
      </c>
      <c r="AU1126" t="s"/>
      <c r="AV1126" t="s"/>
      <c r="AW1126" t="s"/>
      <c r="AX1126" t="s"/>
      <c r="AY1126" t="n">
        <v>2311826</v>
      </c>
      <c r="AZ1126" t="s">
        <v>972</v>
      </c>
      <c r="BA1126" t="s"/>
      <c r="BB1126" t="n">
        <v>21381</v>
      </c>
      <c r="BC1126" t="n">
        <v>43.997959</v>
      </c>
      <c r="BD1126" t="n">
        <v>43.997959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132</v>
      </c>
      <c r="D1127" t="n">
        <v>2</v>
      </c>
      <c r="E1127" t="s">
        <v>971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150</v>
      </c>
      <c r="L1127" t="s">
        <v>77</v>
      </c>
      <c r="M1127" t="s"/>
      <c r="N1127" t="s">
        <v>979</v>
      </c>
      <c r="O1127" t="s">
        <v>79</v>
      </c>
      <c r="P1127" t="s">
        <v>971</v>
      </c>
      <c r="Q1127" t="s"/>
      <c r="R1127" t="s">
        <v>102</v>
      </c>
      <c r="S1127" t="s">
        <v>326</v>
      </c>
      <c r="T1127" t="s">
        <v>82</v>
      </c>
      <c r="U1127" t="s">
        <v>83</v>
      </c>
      <c r="V1127" t="s">
        <v>84</v>
      </c>
      <c r="W1127" t="s">
        <v>110</v>
      </c>
      <c r="X1127" t="s"/>
      <c r="Y1127" t="s">
        <v>86</v>
      </c>
      <c r="Z1127">
        <f>HYPERLINK("https://hotel-media.eclerx.com/savepage/tk_15468562228731449_sr_362.html","info")</f>
        <v/>
      </c>
      <c r="AA1127" t="n">
        <v>-2311826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34</v>
      </c>
      <c r="AQ1127" t="s">
        <v>89</v>
      </c>
      <c r="AR1127" t="s">
        <v>90</v>
      </c>
      <c r="AS1127" t="s"/>
      <c r="AT1127" t="s">
        <v>91</v>
      </c>
      <c r="AU1127" t="s"/>
      <c r="AV1127" t="s"/>
      <c r="AW1127" t="s"/>
      <c r="AX1127" t="s"/>
      <c r="AY1127" t="n">
        <v>2311826</v>
      </c>
      <c r="AZ1127" t="s">
        <v>972</v>
      </c>
      <c r="BA1127" t="s"/>
      <c r="BB1127" t="n">
        <v>21381</v>
      </c>
      <c r="BC1127" t="n">
        <v>43.997959</v>
      </c>
      <c r="BD1127" t="n">
        <v>43.997959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132</v>
      </c>
      <c r="D1128" t="n">
        <v>2</v>
      </c>
      <c r="E1128" t="s">
        <v>971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153</v>
      </c>
      <c r="L1128" t="s">
        <v>77</v>
      </c>
      <c r="M1128" t="s"/>
      <c r="N1128" t="s">
        <v>975</v>
      </c>
      <c r="O1128" t="s">
        <v>79</v>
      </c>
      <c r="P1128" t="s">
        <v>971</v>
      </c>
      <c r="Q1128" t="s"/>
      <c r="R1128" t="s">
        <v>102</v>
      </c>
      <c r="S1128" t="s">
        <v>590</v>
      </c>
      <c r="T1128" t="s">
        <v>82</v>
      </c>
      <c r="U1128" t="s">
        <v>83</v>
      </c>
      <c r="V1128" t="s">
        <v>84</v>
      </c>
      <c r="W1128" t="s">
        <v>115</v>
      </c>
      <c r="X1128" t="s"/>
      <c r="Y1128" t="s">
        <v>86</v>
      </c>
      <c r="Z1128">
        <f>HYPERLINK("https://hotel-media.eclerx.com/savepage/tk_15468562228731449_sr_362.html","info")</f>
        <v/>
      </c>
      <c r="AA1128" t="n">
        <v>-2311826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34</v>
      </c>
      <c r="AQ1128" t="s">
        <v>89</v>
      </c>
      <c r="AR1128" t="s">
        <v>735</v>
      </c>
      <c r="AS1128" t="s"/>
      <c r="AT1128" t="s">
        <v>91</v>
      </c>
      <c r="AU1128" t="s"/>
      <c r="AV1128" t="s"/>
      <c r="AW1128" t="s"/>
      <c r="AX1128" t="s"/>
      <c r="AY1128" t="n">
        <v>2311826</v>
      </c>
      <c r="AZ1128" t="s">
        <v>972</v>
      </c>
      <c r="BA1128" t="s"/>
      <c r="BB1128" t="n">
        <v>21381</v>
      </c>
      <c r="BC1128" t="n">
        <v>43.997959</v>
      </c>
      <c r="BD1128" t="n">
        <v>43.997959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132</v>
      </c>
      <c r="D1129" t="n">
        <v>2</v>
      </c>
      <c r="E1129" t="s">
        <v>971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153</v>
      </c>
      <c r="L1129" t="s">
        <v>77</v>
      </c>
      <c r="M1129" t="s"/>
      <c r="N1129" t="s">
        <v>975</v>
      </c>
      <c r="O1129" t="s">
        <v>79</v>
      </c>
      <c r="P1129" t="s">
        <v>971</v>
      </c>
      <c r="Q1129" t="s"/>
      <c r="R1129" t="s">
        <v>102</v>
      </c>
      <c r="S1129" t="s">
        <v>590</v>
      </c>
      <c r="T1129" t="s">
        <v>82</v>
      </c>
      <c r="U1129" t="s">
        <v>83</v>
      </c>
      <c r="V1129" t="s">
        <v>84</v>
      </c>
      <c r="W1129" t="s">
        <v>115</v>
      </c>
      <c r="X1129" t="s"/>
      <c r="Y1129" t="s">
        <v>86</v>
      </c>
      <c r="Z1129">
        <f>HYPERLINK("https://hotel-media.eclerx.com/savepage/tk_15468562228731449_sr_362.html","info")</f>
        <v/>
      </c>
      <c r="AA1129" t="n">
        <v>-2311826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34</v>
      </c>
      <c r="AQ1129" t="s">
        <v>89</v>
      </c>
      <c r="AR1129" t="s">
        <v>552</v>
      </c>
      <c r="AS1129" t="s"/>
      <c r="AT1129" t="s">
        <v>91</v>
      </c>
      <c r="AU1129" t="s"/>
      <c r="AV1129" t="s"/>
      <c r="AW1129" t="s"/>
      <c r="AX1129" t="s"/>
      <c r="AY1129" t="n">
        <v>2311826</v>
      </c>
      <c r="AZ1129" t="s">
        <v>972</v>
      </c>
      <c r="BA1129" t="s"/>
      <c r="BB1129" t="n">
        <v>21381</v>
      </c>
      <c r="BC1129" t="n">
        <v>43.997959</v>
      </c>
      <c r="BD1129" t="n">
        <v>43.997959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132</v>
      </c>
      <c r="D1130" t="n">
        <v>2</v>
      </c>
      <c r="E1130" t="s">
        <v>971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153</v>
      </c>
      <c r="L1130" t="s">
        <v>77</v>
      </c>
      <c r="M1130" t="s"/>
      <c r="N1130" t="s">
        <v>975</v>
      </c>
      <c r="O1130" t="s">
        <v>79</v>
      </c>
      <c r="P1130" t="s">
        <v>971</v>
      </c>
      <c r="Q1130" t="s"/>
      <c r="R1130" t="s">
        <v>102</v>
      </c>
      <c r="S1130" t="s">
        <v>590</v>
      </c>
      <c r="T1130" t="s">
        <v>82</v>
      </c>
      <c r="U1130" t="s">
        <v>83</v>
      </c>
      <c r="V1130" t="s">
        <v>84</v>
      </c>
      <c r="W1130" t="s">
        <v>115</v>
      </c>
      <c r="X1130" t="s"/>
      <c r="Y1130" t="s">
        <v>86</v>
      </c>
      <c r="Z1130">
        <f>HYPERLINK("https://hotel-media.eclerx.com/savepage/tk_15468562228731449_sr_362.html","info")</f>
        <v/>
      </c>
      <c r="AA1130" t="n">
        <v>-2311826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34</v>
      </c>
      <c r="AQ1130" t="s">
        <v>89</v>
      </c>
      <c r="AR1130" t="s">
        <v>730</v>
      </c>
      <c r="AS1130" t="s"/>
      <c r="AT1130" t="s">
        <v>91</v>
      </c>
      <c r="AU1130" t="s"/>
      <c r="AV1130" t="s"/>
      <c r="AW1130" t="s"/>
      <c r="AX1130" t="s"/>
      <c r="AY1130" t="n">
        <v>2311826</v>
      </c>
      <c r="AZ1130" t="s">
        <v>972</v>
      </c>
      <c r="BA1130" t="s"/>
      <c r="BB1130" t="n">
        <v>21381</v>
      </c>
      <c r="BC1130" t="n">
        <v>43.997959</v>
      </c>
      <c r="BD1130" t="n">
        <v>43.997959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132</v>
      </c>
      <c r="D1131" t="n">
        <v>2</v>
      </c>
      <c r="E1131" t="s">
        <v>971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153</v>
      </c>
      <c r="L1131" t="s">
        <v>77</v>
      </c>
      <c r="M1131" t="s"/>
      <c r="N1131" t="s">
        <v>974</v>
      </c>
      <c r="O1131" t="s">
        <v>79</v>
      </c>
      <c r="P1131" t="s">
        <v>971</v>
      </c>
      <c r="Q1131" t="s"/>
      <c r="R1131" t="s">
        <v>102</v>
      </c>
      <c r="S1131" t="s">
        <v>590</v>
      </c>
      <c r="T1131" t="s">
        <v>82</v>
      </c>
      <c r="U1131" t="s">
        <v>83</v>
      </c>
      <c r="V1131" t="s">
        <v>84</v>
      </c>
      <c r="W1131" t="s">
        <v>115</v>
      </c>
      <c r="X1131" t="s"/>
      <c r="Y1131" t="s">
        <v>86</v>
      </c>
      <c r="Z1131">
        <f>HYPERLINK("https://hotel-media.eclerx.com/savepage/tk_15468562228731449_sr_362.html","info")</f>
        <v/>
      </c>
      <c r="AA1131" t="n">
        <v>-2311826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34</v>
      </c>
      <c r="AQ1131" t="s">
        <v>89</v>
      </c>
      <c r="AR1131" t="s">
        <v>426</v>
      </c>
      <c r="AS1131" t="s"/>
      <c r="AT1131" t="s">
        <v>91</v>
      </c>
      <c r="AU1131" t="s"/>
      <c r="AV1131" t="s"/>
      <c r="AW1131" t="s"/>
      <c r="AX1131" t="s"/>
      <c r="AY1131" t="n">
        <v>2311826</v>
      </c>
      <c r="AZ1131" t="s">
        <v>972</v>
      </c>
      <c r="BA1131" t="s"/>
      <c r="BB1131" t="n">
        <v>21381</v>
      </c>
      <c r="BC1131" t="n">
        <v>43.997959</v>
      </c>
      <c r="BD1131" t="n">
        <v>43.997959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132</v>
      </c>
      <c r="D1132" t="n">
        <v>2</v>
      </c>
      <c r="E1132" t="s">
        <v>971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155</v>
      </c>
      <c r="L1132" t="s">
        <v>77</v>
      </c>
      <c r="M1132" t="s"/>
      <c r="N1132" t="s">
        <v>976</v>
      </c>
      <c r="O1132" t="s">
        <v>79</v>
      </c>
      <c r="P1132" t="s">
        <v>971</v>
      </c>
      <c r="Q1132" t="s"/>
      <c r="R1132" t="s">
        <v>102</v>
      </c>
      <c r="S1132" t="s">
        <v>431</v>
      </c>
      <c r="T1132" t="s">
        <v>82</v>
      </c>
      <c r="U1132" t="s">
        <v>83</v>
      </c>
      <c r="V1132" t="s">
        <v>84</v>
      </c>
      <c r="W1132" t="s">
        <v>115</v>
      </c>
      <c r="X1132" t="s"/>
      <c r="Y1132" t="s">
        <v>86</v>
      </c>
      <c r="Z1132">
        <f>HYPERLINK("https://hotel-media.eclerx.com/savepage/tk_15468562228731449_sr_362.html","info")</f>
        <v/>
      </c>
      <c r="AA1132" t="n">
        <v>-2311826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34</v>
      </c>
      <c r="AQ1132" t="s">
        <v>89</v>
      </c>
      <c r="AR1132" t="s">
        <v>90</v>
      </c>
      <c r="AS1132" t="s"/>
      <c r="AT1132" t="s">
        <v>91</v>
      </c>
      <c r="AU1132" t="s"/>
      <c r="AV1132" t="s"/>
      <c r="AW1132" t="s"/>
      <c r="AX1132" t="s"/>
      <c r="AY1132" t="n">
        <v>2311826</v>
      </c>
      <c r="AZ1132" t="s">
        <v>972</v>
      </c>
      <c r="BA1132" t="s"/>
      <c r="BB1132" t="n">
        <v>21381</v>
      </c>
      <c r="BC1132" t="n">
        <v>43.997959</v>
      </c>
      <c r="BD1132" t="n">
        <v>43.997959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132</v>
      </c>
      <c r="D1133" t="n">
        <v>2</v>
      </c>
      <c r="E1133" t="s">
        <v>971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167</v>
      </c>
      <c r="L1133" t="s">
        <v>77</v>
      </c>
      <c r="M1133" t="s"/>
      <c r="N1133" t="s">
        <v>977</v>
      </c>
      <c r="O1133" t="s">
        <v>79</v>
      </c>
      <c r="P1133" t="s">
        <v>971</v>
      </c>
      <c r="Q1133" t="s"/>
      <c r="R1133" t="s">
        <v>102</v>
      </c>
      <c r="S1133" t="s">
        <v>433</v>
      </c>
      <c r="T1133" t="s">
        <v>82</v>
      </c>
      <c r="U1133" t="s">
        <v>83</v>
      </c>
      <c r="V1133" t="s">
        <v>84</v>
      </c>
      <c r="W1133" t="s">
        <v>115</v>
      </c>
      <c r="X1133" t="s"/>
      <c r="Y1133" t="s">
        <v>86</v>
      </c>
      <c r="Z1133">
        <f>HYPERLINK("https://hotel-media.eclerx.com/savepage/tk_15468562228731449_sr_362.html","info")</f>
        <v/>
      </c>
      <c r="AA1133" t="n">
        <v>-2311826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34</v>
      </c>
      <c r="AQ1133" t="s">
        <v>89</v>
      </c>
      <c r="AR1133" t="s">
        <v>735</v>
      </c>
      <c r="AS1133" t="s"/>
      <c r="AT1133" t="s">
        <v>91</v>
      </c>
      <c r="AU1133" t="s"/>
      <c r="AV1133" t="s"/>
      <c r="AW1133" t="s"/>
      <c r="AX1133" t="s"/>
      <c r="AY1133" t="n">
        <v>2311826</v>
      </c>
      <c r="AZ1133" t="s">
        <v>972</v>
      </c>
      <c r="BA1133" t="s"/>
      <c r="BB1133" t="n">
        <v>21381</v>
      </c>
      <c r="BC1133" t="n">
        <v>43.997959</v>
      </c>
      <c r="BD1133" t="n">
        <v>43.997959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132</v>
      </c>
      <c r="D1134" t="n">
        <v>2</v>
      </c>
      <c r="E1134" t="s">
        <v>971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167</v>
      </c>
      <c r="L1134" t="s">
        <v>77</v>
      </c>
      <c r="M1134" t="s"/>
      <c r="N1134" t="s">
        <v>977</v>
      </c>
      <c r="O1134" t="s">
        <v>79</v>
      </c>
      <c r="P1134" t="s">
        <v>971</v>
      </c>
      <c r="Q1134" t="s"/>
      <c r="R1134" t="s">
        <v>102</v>
      </c>
      <c r="S1134" t="s">
        <v>433</v>
      </c>
      <c r="T1134" t="s">
        <v>82</v>
      </c>
      <c r="U1134" t="s">
        <v>83</v>
      </c>
      <c r="V1134" t="s">
        <v>84</v>
      </c>
      <c r="W1134" t="s">
        <v>115</v>
      </c>
      <c r="X1134" t="s"/>
      <c r="Y1134" t="s">
        <v>86</v>
      </c>
      <c r="Z1134">
        <f>HYPERLINK("https://hotel-media.eclerx.com/savepage/tk_15468562228731449_sr_362.html","info")</f>
        <v/>
      </c>
      <c r="AA1134" t="n">
        <v>-2311826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34</v>
      </c>
      <c r="AQ1134" t="s">
        <v>89</v>
      </c>
      <c r="AR1134" t="s">
        <v>552</v>
      </c>
      <c r="AS1134" t="s"/>
      <c r="AT1134" t="s">
        <v>91</v>
      </c>
      <c r="AU1134" t="s"/>
      <c r="AV1134" t="s"/>
      <c r="AW1134" t="s"/>
      <c r="AX1134" t="s"/>
      <c r="AY1134" t="n">
        <v>2311826</v>
      </c>
      <c r="AZ1134" t="s">
        <v>972</v>
      </c>
      <c r="BA1134" t="s"/>
      <c r="BB1134" t="n">
        <v>21381</v>
      </c>
      <c r="BC1134" t="n">
        <v>43.997959</v>
      </c>
      <c r="BD1134" t="n">
        <v>43.997959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132</v>
      </c>
      <c r="D1135" t="n">
        <v>2</v>
      </c>
      <c r="E1135" t="s">
        <v>971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167</v>
      </c>
      <c r="L1135" t="s">
        <v>77</v>
      </c>
      <c r="M1135" t="s"/>
      <c r="N1135" t="s">
        <v>977</v>
      </c>
      <c r="O1135" t="s">
        <v>79</v>
      </c>
      <c r="P1135" t="s">
        <v>971</v>
      </c>
      <c r="Q1135" t="s"/>
      <c r="R1135" t="s">
        <v>102</v>
      </c>
      <c r="S1135" t="s">
        <v>433</v>
      </c>
      <c r="T1135" t="s">
        <v>82</v>
      </c>
      <c r="U1135" t="s">
        <v>83</v>
      </c>
      <c r="V1135" t="s">
        <v>84</v>
      </c>
      <c r="W1135" t="s">
        <v>115</v>
      </c>
      <c r="X1135" t="s"/>
      <c r="Y1135" t="s">
        <v>86</v>
      </c>
      <c r="Z1135">
        <f>HYPERLINK("https://hotel-media.eclerx.com/savepage/tk_15468562228731449_sr_362.html","info")</f>
        <v/>
      </c>
      <c r="AA1135" t="n">
        <v>-2311826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34</v>
      </c>
      <c r="AQ1135" t="s">
        <v>89</v>
      </c>
      <c r="AR1135" t="s">
        <v>730</v>
      </c>
      <c r="AS1135" t="s"/>
      <c r="AT1135" t="s">
        <v>91</v>
      </c>
      <c r="AU1135" t="s"/>
      <c r="AV1135" t="s"/>
      <c r="AW1135" t="s"/>
      <c r="AX1135" t="s"/>
      <c r="AY1135" t="n">
        <v>2311826</v>
      </c>
      <c r="AZ1135" t="s">
        <v>972</v>
      </c>
      <c r="BA1135" t="s"/>
      <c r="BB1135" t="n">
        <v>21381</v>
      </c>
      <c r="BC1135" t="n">
        <v>43.997959</v>
      </c>
      <c r="BD1135" t="n">
        <v>43.997959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132</v>
      </c>
      <c r="D1136" t="n">
        <v>2</v>
      </c>
      <c r="E1136" t="s">
        <v>971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168</v>
      </c>
      <c r="L1136" t="s">
        <v>77</v>
      </c>
      <c r="M1136" t="s"/>
      <c r="N1136" t="s">
        <v>978</v>
      </c>
      <c r="O1136" t="s">
        <v>79</v>
      </c>
      <c r="P1136" t="s">
        <v>971</v>
      </c>
      <c r="Q1136" t="s"/>
      <c r="R1136" t="s">
        <v>102</v>
      </c>
      <c r="S1136" t="s">
        <v>290</v>
      </c>
      <c r="T1136" t="s">
        <v>82</v>
      </c>
      <c r="U1136" t="s">
        <v>83</v>
      </c>
      <c r="V1136" t="s">
        <v>84</v>
      </c>
      <c r="W1136" t="s">
        <v>115</v>
      </c>
      <c r="X1136" t="s"/>
      <c r="Y1136" t="s">
        <v>86</v>
      </c>
      <c r="Z1136">
        <f>HYPERLINK("https://hotel-media.eclerx.com/savepage/tk_15468562228731449_sr_362.html","info")</f>
        <v/>
      </c>
      <c r="AA1136" t="n">
        <v>-2311826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34</v>
      </c>
      <c r="AQ1136" t="s">
        <v>89</v>
      </c>
      <c r="AR1136" t="s">
        <v>426</v>
      </c>
      <c r="AS1136" t="s"/>
      <c r="AT1136" t="s">
        <v>91</v>
      </c>
      <c r="AU1136" t="s"/>
      <c r="AV1136" t="s"/>
      <c r="AW1136" t="s"/>
      <c r="AX1136" t="s"/>
      <c r="AY1136" t="n">
        <v>2311826</v>
      </c>
      <c r="AZ1136" t="s">
        <v>972</v>
      </c>
      <c r="BA1136" t="s"/>
      <c r="BB1136" t="n">
        <v>21381</v>
      </c>
      <c r="BC1136" t="n">
        <v>43.997959</v>
      </c>
      <c r="BD1136" t="n">
        <v>43.997959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132</v>
      </c>
      <c r="D1137" t="n">
        <v>2</v>
      </c>
      <c r="E1137" t="s">
        <v>971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170</v>
      </c>
      <c r="L1137" t="s">
        <v>77</v>
      </c>
      <c r="M1137" t="s"/>
      <c r="N1137" t="s">
        <v>979</v>
      </c>
      <c r="O1137" t="s">
        <v>79</v>
      </c>
      <c r="P1137" t="s">
        <v>971</v>
      </c>
      <c r="Q1137" t="s"/>
      <c r="R1137" t="s">
        <v>102</v>
      </c>
      <c r="S1137" t="s">
        <v>449</v>
      </c>
      <c r="T1137" t="s">
        <v>82</v>
      </c>
      <c r="U1137" t="s">
        <v>83</v>
      </c>
      <c r="V1137" t="s">
        <v>84</v>
      </c>
      <c r="W1137" t="s">
        <v>115</v>
      </c>
      <c r="X1137" t="s"/>
      <c r="Y1137" t="s">
        <v>86</v>
      </c>
      <c r="Z1137">
        <f>HYPERLINK("https://hotel-media.eclerx.com/savepage/tk_15468562228731449_sr_362.html","info")</f>
        <v/>
      </c>
      <c r="AA1137" t="n">
        <v>-2311826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34</v>
      </c>
      <c r="AQ1137" t="s">
        <v>89</v>
      </c>
      <c r="AR1137" t="s">
        <v>90</v>
      </c>
      <c r="AS1137" t="s"/>
      <c r="AT1137" t="s">
        <v>91</v>
      </c>
      <c r="AU1137" t="s"/>
      <c r="AV1137" t="s"/>
      <c r="AW1137" t="s"/>
      <c r="AX1137" t="s"/>
      <c r="AY1137" t="n">
        <v>2311826</v>
      </c>
      <c r="AZ1137" t="s">
        <v>972</v>
      </c>
      <c r="BA1137" t="s"/>
      <c r="BB1137" t="n">
        <v>21381</v>
      </c>
      <c r="BC1137" t="n">
        <v>43.997959</v>
      </c>
      <c r="BD1137" t="n">
        <v>43.997959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320</v>
      </c>
      <c r="F1138" t="s"/>
      <c r="G1138" t="s">
        <v>74</v>
      </c>
      <c r="H1138" t="s">
        <v>75</v>
      </c>
      <c r="I1138" t="s"/>
      <c r="J1138" t="s">
        <v>76</v>
      </c>
      <c r="K1138" t="n">
        <v>119</v>
      </c>
      <c r="L1138" t="s">
        <v>77</v>
      </c>
      <c r="M1138" t="s"/>
      <c r="N1138" t="s">
        <v>322</v>
      </c>
      <c r="O1138" t="s">
        <v>79</v>
      </c>
      <c r="P1138" t="s">
        <v>320</v>
      </c>
      <c r="Q1138" t="s"/>
      <c r="R1138" t="s">
        <v>102</v>
      </c>
      <c r="S1138" t="s">
        <v>414</v>
      </c>
      <c r="T1138" t="s">
        <v>82</v>
      </c>
      <c r="U1138" t="s">
        <v>83</v>
      </c>
      <c r="V1138" t="s">
        <v>84</v>
      </c>
      <c r="W1138" t="s">
        <v>146</v>
      </c>
      <c r="X1138" t="s"/>
      <c r="Y1138" t="s">
        <v>86</v>
      </c>
      <c r="Z1138">
        <f>HYPERLINK("https://hotel-media.eclerx.com/savepage/tk_1546856520199666_sr_364.html","info")</f>
        <v/>
      </c>
      <c r="AA1138" t="s"/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155</v>
      </c>
      <c r="AQ1138" t="s">
        <v>89</v>
      </c>
      <c r="AR1138" t="s">
        <v>104</v>
      </c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n">
        <v>81495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320</v>
      </c>
      <c r="F1139" t="s"/>
      <c r="G1139" t="s">
        <v>74</v>
      </c>
      <c r="H1139" t="s">
        <v>75</v>
      </c>
      <c r="I1139" t="s"/>
      <c r="J1139" t="s">
        <v>76</v>
      </c>
      <c r="K1139" t="n">
        <v>125</v>
      </c>
      <c r="L1139" t="s">
        <v>77</v>
      </c>
      <c r="M1139" t="s"/>
      <c r="N1139" t="s">
        <v>138</v>
      </c>
      <c r="O1139" t="s">
        <v>79</v>
      </c>
      <c r="P1139" t="s">
        <v>320</v>
      </c>
      <c r="Q1139" t="s"/>
      <c r="R1139" t="s">
        <v>102</v>
      </c>
      <c r="S1139" t="s">
        <v>319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HYPERLINK("https://hotel-media.eclerx.com/savepage/tk_1546856520199666_sr_364.html","info")</f>
        <v/>
      </c>
      <c r="AA1139" t="s"/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155</v>
      </c>
      <c r="AQ1139" t="s">
        <v>89</v>
      </c>
      <c r="AR1139" t="s">
        <v>140</v>
      </c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n">
        <v>81495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320</v>
      </c>
      <c r="F1140" t="s"/>
      <c r="G1140" t="s">
        <v>74</v>
      </c>
      <c r="H1140" t="s">
        <v>75</v>
      </c>
      <c r="I1140" t="s"/>
      <c r="J1140" t="s">
        <v>76</v>
      </c>
      <c r="K1140" t="n">
        <v>128</v>
      </c>
      <c r="L1140" t="s">
        <v>77</v>
      </c>
      <c r="M1140" t="s"/>
      <c r="N1140" t="s">
        <v>324</v>
      </c>
      <c r="O1140" t="s">
        <v>79</v>
      </c>
      <c r="P1140" t="s">
        <v>320</v>
      </c>
      <c r="Q1140" t="s"/>
      <c r="R1140" t="s">
        <v>102</v>
      </c>
      <c r="S1140" t="s">
        <v>323</v>
      </c>
      <c r="T1140" t="s">
        <v>82</v>
      </c>
      <c r="U1140" t="s">
        <v>83</v>
      </c>
      <c r="V1140" t="s">
        <v>84</v>
      </c>
      <c r="W1140" t="s">
        <v>146</v>
      </c>
      <c r="X1140" t="s"/>
      <c r="Y1140" t="s">
        <v>86</v>
      </c>
      <c r="Z1140">
        <f>HYPERLINK("https://hotel-media.eclerx.com/savepage/tk_1546856520199666_sr_364.html","info")</f>
        <v/>
      </c>
      <c r="AA1140" t="s"/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155</v>
      </c>
      <c r="AQ1140" t="s">
        <v>89</v>
      </c>
      <c r="AR1140" t="s">
        <v>104</v>
      </c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n">
        <v>81495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320</v>
      </c>
      <c r="F1141" t="s"/>
      <c r="G1141" t="s">
        <v>74</v>
      </c>
      <c r="H1141" t="s">
        <v>75</v>
      </c>
      <c r="I1141" t="s"/>
      <c r="J1141" t="s">
        <v>76</v>
      </c>
      <c r="K1141" t="n">
        <v>134</v>
      </c>
      <c r="L1141" t="s">
        <v>77</v>
      </c>
      <c r="M1141" t="s"/>
      <c r="N1141" t="s">
        <v>325</v>
      </c>
      <c r="O1141" t="s">
        <v>79</v>
      </c>
      <c r="P1141" t="s">
        <v>320</v>
      </c>
      <c r="Q1141" t="s"/>
      <c r="R1141" t="s">
        <v>102</v>
      </c>
      <c r="S1141" t="s">
        <v>600</v>
      </c>
      <c r="T1141" t="s">
        <v>82</v>
      </c>
      <c r="U1141" t="s">
        <v>83</v>
      </c>
      <c r="V1141" t="s">
        <v>84</v>
      </c>
      <c r="W1141" t="s">
        <v>146</v>
      </c>
      <c r="X1141" t="s"/>
      <c r="Y1141" t="s">
        <v>86</v>
      </c>
      <c r="Z1141">
        <f>HYPERLINK("https://hotel-media.eclerx.com/savepage/tk_1546856520199666_sr_364.html","info")</f>
        <v/>
      </c>
      <c r="AA1141" t="s"/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155</v>
      </c>
      <c r="AQ1141" t="s">
        <v>89</v>
      </c>
      <c r="AR1141" t="s">
        <v>90</v>
      </c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n">
        <v>81495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320</v>
      </c>
      <c r="F1142" t="s"/>
      <c r="G1142" t="s">
        <v>74</v>
      </c>
      <c r="H1142" t="s">
        <v>75</v>
      </c>
      <c r="I1142" t="s"/>
      <c r="J1142" t="s">
        <v>76</v>
      </c>
      <c r="K1142" t="n">
        <v>141</v>
      </c>
      <c r="L1142" t="s">
        <v>77</v>
      </c>
      <c r="M1142" t="s"/>
      <c r="N1142" t="s">
        <v>322</v>
      </c>
      <c r="O1142" t="s">
        <v>79</v>
      </c>
      <c r="P1142" t="s">
        <v>320</v>
      </c>
      <c r="Q1142" t="s"/>
      <c r="R1142" t="s">
        <v>102</v>
      </c>
      <c r="S1142" t="s">
        <v>946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HYPERLINK("https://hotel-media.eclerx.com/savepage/tk_1546856520199666_sr_364.html","info")</f>
        <v/>
      </c>
      <c r="AA1142" t="s"/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155</v>
      </c>
      <c r="AQ1142" t="s">
        <v>89</v>
      </c>
      <c r="AR1142" t="s">
        <v>104</v>
      </c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n">
        <v>81495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320</v>
      </c>
      <c r="F1143" t="s"/>
      <c r="G1143" t="s">
        <v>74</v>
      </c>
      <c r="H1143" t="s">
        <v>75</v>
      </c>
      <c r="I1143" t="s"/>
      <c r="J1143" t="s">
        <v>76</v>
      </c>
      <c r="K1143" t="n">
        <v>150</v>
      </c>
      <c r="L1143" t="s">
        <v>77</v>
      </c>
      <c r="M1143" t="s"/>
      <c r="N1143" t="s">
        <v>324</v>
      </c>
      <c r="O1143" t="s">
        <v>79</v>
      </c>
      <c r="P1143" t="s">
        <v>320</v>
      </c>
      <c r="Q1143" t="s"/>
      <c r="R1143" t="s">
        <v>102</v>
      </c>
      <c r="S1143" t="s">
        <v>326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HYPERLINK("https://hotel-media.eclerx.com/savepage/tk_1546856520199666_sr_364.html","info")</f>
        <v/>
      </c>
      <c r="AA1143" t="s"/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155</v>
      </c>
      <c r="AQ1143" t="s">
        <v>89</v>
      </c>
      <c r="AR1143" t="s">
        <v>104</v>
      </c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n">
        <v>81495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320</v>
      </c>
      <c r="F1144" t="s"/>
      <c r="G1144" t="s">
        <v>74</v>
      </c>
      <c r="H1144" t="s">
        <v>75</v>
      </c>
      <c r="I1144" t="s"/>
      <c r="J1144" t="s">
        <v>76</v>
      </c>
      <c r="K1144" t="n">
        <v>158</v>
      </c>
      <c r="L1144" t="s">
        <v>77</v>
      </c>
      <c r="M1144" t="s"/>
      <c r="N1144" t="s">
        <v>325</v>
      </c>
      <c r="O1144" t="s">
        <v>79</v>
      </c>
      <c r="P1144" t="s">
        <v>320</v>
      </c>
      <c r="Q1144" t="s"/>
      <c r="R1144" t="s">
        <v>102</v>
      </c>
      <c r="S1144" t="s">
        <v>327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HYPERLINK("https://hotel-media.eclerx.com/savepage/tk_1546856520199666_sr_364.html","info")</f>
        <v/>
      </c>
      <c r="AA1144" t="s"/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155</v>
      </c>
      <c r="AQ1144" t="s">
        <v>89</v>
      </c>
      <c r="AR1144" t="s">
        <v>90</v>
      </c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n">
        <v>81495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797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192</v>
      </c>
      <c r="L1145" t="s">
        <v>77</v>
      </c>
      <c r="M1145" t="s"/>
      <c r="N1145" t="s">
        <v>980</v>
      </c>
      <c r="O1145" t="s">
        <v>79</v>
      </c>
      <c r="P1145" t="s">
        <v>797</v>
      </c>
      <c r="Q1145" t="s"/>
      <c r="R1145" t="s">
        <v>102</v>
      </c>
      <c r="S1145" t="s">
        <v>235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HYPERLINK("https://hotel-media.eclerx.com/savepage/tk_15468562013751771_sr_364.html","info")</f>
        <v/>
      </c>
      <c r="AA1145" t="n">
        <v>-2442853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18</v>
      </c>
      <c r="AQ1145" t="s">
        <v>89</v>
      </c>
      <c r="AR1145" t="s">
        <v>90</v>
      </c>
      <c r="AS1145" t="s"/>
      <c r="AT1145" t="s">
        <v>91</v>
      </c>
      <c r="AU1145" t="s"/>
      <c r="AV1145" t="s"/>
      <c r="AW1145" t="s"/>
      <c r="AX1145" t="s"/>
      <c r="AY1145" t="n">
        <v>2442853</v>
      </c>
      <c r="AZ1145" t="s">
        <v>800</v>
      </c>
      <c r="BA1145" t="s"/>
      <c r="BB1145" t="n">
        <v>74017</v>
      </c>
      <c r="BC1145" t="n">
        <v>44.492684542635</v>
      </c>
      <c r="BD1145" t="n">
        <v>44.492684542635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797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200</v>
      </c>
      <c r="L1146" t="s">
        <v>77</v>
      </c>
      <c r="M1146" t="s"/>
      <c r="N1146" t="s">
        <v>148</v>
      </c>
      <c r="O1146" t="s">
        <v>79</v>
      </c>
      <c r="P1146" t="s">
        <v>797</v>
      </c>
      <c r="Q1146" t="s"/>
      <c r="R1146" t="s">
        <v>102</v>
      </c>
      <c r="S1146" t="s">
        <v>751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HYPERLINK("https://hotel-media.eclerx.com/savepage/tk_15468562013751771_sr_364.html","info")</f>
        <v/>
      </c>
      <c r="AA1146" t="n">
        <v>-2442853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18</v>
      </c>
      <c r="AQ1146" t="s">
        <v>89</v>
      </c>
      <c r="AR1146" t="s">
        <v>140</v>
      </c>
      <c r="AS1146" t="s"/>
      <c r="AT1146" t="s">
        <v>91</v>
      </c>
      <c r="AU1146" t="s"/>
      <c r="AV1146" t="s"/>
      <c r="AW1146" t="s"/>
      <c r="AX1146" t="s"/>
      <c r="AY1146" t="n">
        <v>2442853</v>
      </c>
      <c r="AZ1146" t="s">
        <v>800</v>
      </c>
      <c r="BA1146" t="s"/>
      <c r="BB1146" t="n">
        <v>74017</v>
      </c>
      <c r="BC1146" t="n">
        <v>44.492684542635</v>
      </c>
      <c r="BD1146" t="n">
        <v>44.492684542635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797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237</v>
      </c>
      <c r="L1147" t="s">
        <v>77</v>
      </c>
      <c r="M1147" t="s"/>
      <c r="N1147" t="s">
        <v>981</v>
      </c>
      <c r="O1147" t="s">
        <v>79</v>
      </c>
      <c r="P1147" t="s">
        <v>797</v>
      </c>
      <c r="Q1147" t="s"/>
      <c r="R1147" t="s">
        <v>102</v>
      </c>
      <c r="S1147" t="s">
        <v>440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HYPERLINK("https://hotel-media.eclerx.com/savepage/tk_15468562013751771_sr_364.html","info")</f>
        <v/>
      </c>
      <c r="AA1147" t="n">
        <v>-2442853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18</v>
      </c>
      <c r="AQ1147" t="s">
        <v>89</v>
      </c>
      <c r="AR1147" t="s">
        <v>90</v>
      </c>
      <c r="AS1147" t="s"/>
      <c r="AT1147" t="s">
        <v>91</v>
      </c>
      <c r="AU1147" t="s"/>
      <c r="AV1147" t="s"/>
      <c r="AW1147" t="s"/>
      <c r="AX1147" t="s"/>
      <c r="AY1147" t="n">
        <v>2442853</v>
      </c>
      <c r="AZ1147" t="s">
        <v>800</v>
      </c>
      <c r="BA1147" t="s"/>
      <c r="BB1147" t="n">
        <v>74017</v>
      </c>
      <c r="BC1147" t="n">
        <v>44.492684542635</v>
      </c>
      <c r="BD1147" t="n">
        <v>44.492684542635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797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237</v>
      </c>
      <c r="L1148" t="s">
        <v>77</v>
      </c>
      <c r="M1148" t="s"/>
      <c r="N1148" t="s">
        <v>798</v>
      </c>
      <c r="O1148" t="s">
        <v>79</v>
      </c>
      <c r="P1148" t="s">
        <v>797</v>
      </c>
      <c r="Q1148" t="s"/>
      <c r="R1148" t="s">
        <v>102</v>
      </c>
      <c r="S1148" t="s">
        <v>440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HYPERLINK("https://hotel-media.eclerx.com/savepage/tk_15468562013751771_sr_364.html","info")</f>
        <v/>
      </c>
      <c r="AA1148" t="n">
        <v>-2442853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18</v>
      </c>
      <c r="AQ1148" t="s">
        <v>89</v>
      </c>
      <c r="AR1148" t="s">
        <v>90</v>
      </c>
      <c r="AS1148" t="s"/>
      <c r="AT1148" t="s">
        <v>91</v>
      </c>
      <c r="AU1148" t="s"/>
      <c r="AV1148" t="s"/>
      <c r="AW1148" t="s"/>
      <c r="AX1148" t="s"/>
      <c r="AY1148" t="n">
        <v>2442853</v>
      </c>
      <c r="AZ1148" t="s">
        <v>800</v>
      </c>
      <c r="BA1148" t="s"/>
      <c r="BB1148" t="n">
        <v>74017</v>
      </c>
      <c r="BC1148" t="n">
        <v>44.492684542635</v>
      </c>
      <c r="BD1148" t="n">
        <v>44.492684542635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132</v>
      </c>
      <c r="D1149" t="n">
        <v>2</v>
      </c>
      <c r="E1149" t="s">
        <v>894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58</v>
      </c>
      <c r="L1149" t="s">
        <v>77</v>
      </c>
      <c r="M1149" t="s"/>
      <c r="N1149" t="s">
        <v>138</v>
      </c>
      <c r="O1149" t="s">
        <v>79</v>
      </c>
      <c r="P1149" t="s">
        <v>894</v>
      </c>
      <c r="Q1149" t="s"/>
      <c r="R1149" t="s">
        <v>102</v>
      </c>
      <c r="S1149" t="s">
        <v>139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HYPERLINK("https://hotel-media.eclerx.com/savepage/tk_15468563235851355_sr_362.html","info")</f>
        <v/>
      </c>
      <c r="AA1149" t="n">
        <v>-2311929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84</v>
      </c>
      <c r="AQ1149" t="s">
        <v>89</v>
      </c>
      <c r="AR1149" t="s">
        <v>140</v>
      </c>
      <c r="AS1149" t="s"/>
      <c r="AT1149" t="s">
        <v>91</v>
      </c>
      <c r="AU1149" t="s"/>
      <c r="AV1149" t="s"/>
      <c r="AW1149" t="s"/>
      <c r="AX1149" t="s"/>
      <c r="AY1149" t="n">
        <v>2311929</v>
      </c>
      <c r="AZ1149" t="s">
        <v>895</v>
      </c>
      <c r="BA1149" t="s"/>
      <c r="BB1149" t="n">
        <v>139241</v>
      </c>
      <c r="BC1149" t="n">
        <v>44.554212</v>
      </c>
      <c r="BD1149" t="n">
        <v>44.554212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698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148</v>
      </c>
      <c r="L1150" t="s">
        <v>77</v>
      </c>
      <c r="M1150" t="s"/>
      <c r="N1150" t="s">
        <v>699</v>
      </c>
      <c r="O1150" t="s">
        <v>79</v>
      </c>
      <c r="P1150" t="s">
        <v>698</v>
      </c>
      <c r="Q1150" t="s"/>
      <c r="R1150" t="s">
        <v>102</v>
      </c>
      <c r="S1150" t="s">
        <v>302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HYPERLINK("https://hotel-media.eclerx.com/savepage/tk_1546856465853227_sr_364.html","info")</f>
        <v/>
      </c>
      <c r="AA1150" t="n">
        <v>-8219166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127</v>
      </c>
      <c r="AQ1150" t="s">
        <v>89</v>
      </c>
      <c r="AR1150" t="s">
        <v>426</v>
      </c>
      <c r="AS1150" t="s"/>
      <c r="AT1150" t="s">
        <v>91</v>
      </c>
      <c r="AU1150" t="s"/>
      <c r="AV1150" t="s"/>
      <c r="AW1150" t="s"/>
      <c r="AX1150" t="s"/>
      <c r="AY1150" t="n">
        <v>8219166</v>
      </c>
      <c r="AZ1150" t="s">
        <v>700</v>
      </c>
      <c r="BA1150" t="s"/>
      <c r="BB1150" t="n">
        <v>204310</v>
      </c>
      <c r="BC1150" t="n">
        <v>43.94503343</v>
      </c>
      <c r="BD1150" t="n">
        <v>43.94503343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698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158</v>
      </c>
      <c r="L1151" t="s">
        <v>77</v>
      </c>
      <c r="M1151" t="s"/>
      <c r="N1151" t="s">
        <v>701</v>
      </c>
      <c r="O1151" t="s">
        <v>79</v>
      </c>
      <c r="P1151" t="s">
        <v>698</v>
      </c>
      <c r="Q1151" t="s"/>
      <c r="R1151" t="s">
        <v>102</v>
      </c>
      <c r="S1151" t="s">
        <v>327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HYPERLINK("https://hotel-media.eclerx.com/savepage/tk_1546856465853227_sr_364.html","info")</f>
        <v/>
      </c>
      <c r="AA1151" t="n">
        <v>-8219166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127</v>
      </c>
      <c r="AQ1151" t="s">
        <v>89</v>
      </c>
      <c r="AR1151" t="s">
        <v>426</v>
      </c>
      <c r="AS1151" t="s"/>
      <c r="AT1151" t="s">
        <v>91</v>
      </c>
      <c r="AU1151" t="s"/>
      <c r="AV1151" t="s"/>
      <c r="AW1151" t="s"/>
      <c r="AX1151" t="s"/>
      <c r="AY1151" t="n">
        <v>8219166</v>
      </c>
      <c r="AZ1151" t="s">
        <v>700</v>
      </c>
      <c r="BA1151" t="s"/>
      <c r="BB1151" t="n">
        <v>204310</v>
      </c>
      <c r="BC1151" t="n">
        <v>43.94503343</v>
      </c>
      <c r="BD1151" t="n">
        <v>43.94503343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982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920</v>
      </c>
      <c r="L1152" t="s">
        <v>77</v>
      </c>
      <c r="M1152" t="s"/>
      <c r="N1152" t="s">
        <v>983</v>
      </c>
      <c r="O1152" t="s">
        <v>79</v>
      </c>
      <c r="P1152" t="s">
        <v>982</v>
      </c>
      <c r="Q1152" t="s"/>
      <c r="R1152" t="s">
        <v>80</v>
      </c>
      <c r="S1152" t="s">
        <v>984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HYPERLINK("https://hotel-media.eclerx.com/savepage/tk_15468565101888742_sr_364.html","info")</f>
        <v/>
      </c>
      <c r="AA1152" t="n">
        <v>-10087312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150</v>
      </c>
      <c r="AQ1152" t="s">
        <v>89</v>
      </c>
      <c r="AR1152" t="s">
        <v>90</v>
      </c>
      <c r="AS1152" t="s"/>
      <c r="AT1152" t="s">
        <v>91</v>
      </c>
      <c r="AU1152" t="s"/>
      <c r="AV1152" t="s"/>
      <c r="AW1152" t="s"/>
      <c r="AX1152" t="s"/>
      <c r="AY1152" t="n">
        <v>10087312</v>
      </c>
      <c r="AZ1152" t="s">
        <v>940</v>
      </c>
      <c r="BA1152" t="s"/>
      <c r="BB1152" t="n">
        <v>45151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132</v>
      </c>
      <c r="D1153" t="n">
        <v>2</v>
      </c>
      <c r="E1153" t="s">
        <v>859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85</v>
      </c>
      <c r="L1153" t="s">
        <v>77</v>
      </c>
      <c r="M1153" t="s"/>
      <c r="N1153" t="s">
        <v>178</v>
      </c>
      <c r="O1153" t="s">
        <v>79</v>
      </c>
      <c r="P1153" t="s">
        <v>859</v>
      </c>
      <c r="Q1153" t="s"/>
      <c r="R1153" t="s">
        <v>102</v>
      </c>
      <c r="S1153" t="s">
        <v>537</v>
      </c>
      <c r="T1153" t="s">
        <v>82</v>
      </c>
      <c r="U1153" t="s">
        <v>83</v>
      </c>
      <c r="V1153" t="s">
        <v>84</v>
      </c>
      <c r="W1153" t="s">
        <v>146</v>
      </c>
      <c r="X1153" t="s"/>
      <c r="Y1153" t="s">
        <v>86</v>
      </c>
      <c r="Z1153">
        <f>HYPERLINK("https://hotel-media.eclerx.com/savepage/tk_1546856237273525_sr_362.html","info")</f>
        <v/>
      </c>
      <c r="AA1153" t="n">
        <v>-8219120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41</v>
      </c>
      <c r="AQ1153" t="s">
        <v>89</v>
      </c>
      <c r="AR1153" t="s">
        <v>90</v>
      </c>
      <c r="AS1153" t="s"/>
      <c r="AT1153" t="s">
        <v>91</v>
      </c>
      <c r="AU1153" t="s"/>
      <c r="AV1153" t="s"/>
      <c r="AW1153" t="s"/>
      <c r="AX1153" t="s"/>
      <c r="AY1153" t="n">
        <v>8219120</v>
      </c>
      <c r="AZ1153" t="s">
        <v>860</v>
      </c>
      <c r="BA1153" t="s"/>
      <c r="BB1153" t="n">
        <v>183369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132</v>
      </c>
      <c r="D1154" t="n">
        <v>2</v>
      </c>
      <c r="E1154" t="s">
        <v>265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512</v>
      </c>
      <c r="L1154" t="s">
        <v>77</v>
      </c>
      <c r="M1154" t="s"/>
      <c r="N1154" t="s">
        <v>266</v>
      </c>
      <c r="O1154" t="s">
        <v>79</v>
      </c>
      <c r="P1154" t="s">
        <v>265</v>
      </c>
      <c r="Q1154" t="s"/>
      <c r="R1154" t="s">
        <v>267</v>
      </c>
      <c r="S1154" t="s">
        <v>268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HYPERLINK("https://hotel-media.eclerx.com/savepage/tk_15468564697967355_sr_362.html","info")</f>
        <v/>
      </c>
      <c r="AA1154" t="n">
        <v>-2559649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136</v>
      </c>
      <c r="AQ1154" t="s">
        <v>89</v>
      </c>
      <c r="AR1154" t="s">
        <v>90</v>
      </c>
      <c r="AS1154" t="s"/>
      <c r="AT1154" t="s">
        <v>91</v>
      </c>
      <c r="AU1154" t="s"/>
      <c r="AV1154" t="s"/>
      <c r="AW1154" t="s"/>
      <c r="AX1154" t="s"/>
      <c r="AY1154" t="n">
        <v>2559649</v>
      </c>
      <c r="AZ1154" t="s">
        <v>269</v>
      </c>
      <c r="BA1154" t="s"/>
      <c r="BB1154" t="n">
        <v>162136</v>
      </c>
      <c r="BC1154" t="n">
        <v>43.137123</v>
      </c>
      <c r="BD1154" t="n">
        <v>43.137123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153</v>
      </c>
    </row>
    <row r="1155" spans="1:70">
      <c r="A1155" t="s">
        <v>70</v>
      </c>
      <c r="B1155" t="s">
        <v>71</v>
      </c>
      <c r="C1155" t="s">
        <v>132</v>
      </c>
      <c r="D1155" t="n">
        <v>2</v>
      </c>
      <c r="E1155" t="s">
        <v>265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512</v>
      </c>
      <c r="L1155" t="s">
        <v>77</v>
      </c>
      <c r="M1155" t="s"/>
      <c r="N1155" t="s">
        <v>167</v>
      </c>
      <c r="O1155" t="s">
        <v>79</v>
      </c>
      <c r="P1155" t="s">
        <v>265</v>
      </c>
      <c r="Q1155" t="s"/>
      <c r="R1155" t="s">
        <v>267</v>
      </c>
      <c r="S1155" t="s">
        <v>268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HYPERLINK("https://hotel-media.eclerx.com/savepage/tk_15468564697967355_sr_362.html","info")</f>
        <v/>
      </c>
      <c r="AA1155" t="n">
        <v>-2559649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136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2559649</v>
      </c>
      <c r="AZ1155" t="s">
        <v>269</v>
      </c>
      <c r="BA1155" t="s"/>
      <c r="BB1155" t="n">
        <v>162136</v>
      </c>
      <c r="BC1155" t="n">
        <v>43.137123</v>
      </c>
      <c r="BD1155" t="n">
        <v>43.137123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153</v>
      </c>
    </row>
    <row r="1156" spans="1:70">
      <c r="A1156" t="s">
        <v>70</v>
      </c>
      <c r="B1156" t="s">
        <v>71</v>
      </c>
      <c r="C1156" t="s">
        <v>132</v>
      </c>
      <c r="D1156" t="n">
        <v>2</v>
      </c>
      <c r="E1156" t="s">
        <v>265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604</v>
      </c>
      <c r="L1156" t="s">
        <v>77</v>
      </c>
      <c r="M1156" t="s"/>
      <c r="N1156" t="s">
        <v>266</v>
      </c>
      <c r="O1156" t="s">
        <v>79</v>
      </c>
      <c r="P1156" t="s">
        <v>265</v>
      </c>
      <c r="Q1156" t="s"/>
      <c r="R1156" t="s">
        <v>267</v>
      </c>
      <c r="S1156" t="s">
        <v>270</v>
      </c>
      <c r="T1156" t="s">
        <v>82</v>
      </c>
      <c r="U1156" t="s">
        <v>83</v>
      </c>
      <c r="V1156" t="s">
        <v>84</v>
      </c>
      <c r="W1156" t="s">
        <v>110</v>
      </c>
      <c r="X1156" t="s"/>
      <c r="Y1156" t="s">
        <v>86</v>
      </c>
      <c r="Z1156">
        <f>HYPERLINK("https://hotel-media.eclerx.com/savepage/tk_15468564697967355_sr_362.html","info")</f>
        <v/>
      </c>
      <c r="AA1156" t="n">
        <v>-2559649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136</v>
      </c>
      <c r="AQ1156" t="s">
        <v>89</v>
      </c>
      <c r="AR1156" t="s">
        <v>90</v>
      </c>
      <c r="AS1156" t="s"/>
      <c r="AT1156" t="s">
        <v>91</v>
      </c>
      <c r="AU1156" t="s"/>
      <c r="AV1156" t="s"/>
      <c r="AW1156" t="s"/>
      <c r="AX1156" t="s"/>
      <c r="AY1156" t="n">
        <v>2559649</v>
      </c>
      <c r="AZ1156" t="s">
        <v>269</v>
      </c>
      <c r="BA1156" t="s"/>
      <c r="BB1156" t="n">
        <v>162136</v>
      </c>
      <c r="BC1156" t="n">
        <v>43.137123</v>
      </c>
      <c r="BD1156" t="n">
        <v>43.137123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153</v>
      </c>
    </row>
    <row r="1157" spans="1:70">
      <c r="A1157" t="s">
        <v>70</v>
      </c>
      <c r="B1157" t="s">
        <v>71</v>
      </c>
      <c r="C1157" t="s">
        <v>132</v>
      </c>
      <c r="D1157" t="n">
        <v>2</v>
      </c>
      <c r="E1157" t="s">
        <v>265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604</v>
      </c>
      <c r="L1157" t="s">
        <v>77</v>
      </c>
      <c r="M1157" t="s"/>
      <c r="N1157" t="s">
        <v>167</v>
      </c>
      <c r="O1157" t="s">
        <v>79</v>
      </c>
      <c r="P1157" t="s">
        <v>265</v>
      </c>
      <c r="Q1157" t="s"/>
      <c r="R1157" t="s">
        <v>267</v>
      </c>
      <c r="S1157" t="s">
        <v>270</v>
      </c>
      <c r="T1157" t="s">
        <v>82</v>
      </c>
      <c r="U1157" t="s">
        <v>83</v>
      </c>
      <c r="V1157" t="s">
        <v>84</v>
      </c>
      <c r="W1157" t="s">
        <v>110</v>
      </c>
      <c r="X1157" t="s"/>
      <c r="Y1157" t="s">
        <v>86</v>
      </c>
      <c r="Z1157">
        <f>HYPERLINK("https://hotel-media.eclerx.com/savepage/tk_15468564697967355_sr_362.html","info")</f>
        <v/>
      </c>
      <c r="AA1157" t="n">
        <v>-2559649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136</v>
      </c>
      <c r="AQ1157" t="s">
        <v>89</v>
      </c>
      <c r="AR1157" t="s">
        <v>90</v>
      </c>
      <c r="AS1157" t="s"/>
      <c r="AT1157" t="s">
        <v>91</v>
      </c>
      <c r="AU1157" t="s"/>
      <c r="AV1157" t="s"/>
      <c r="AW1157" t="s"/>
      <c r="AX1157" t="s"/>
      <c r="AY1157" t="n">
        <v>2559649</v>
      </c>
      <c r="AZ1157" t="s">
        <v>269</v>
      </c>
      <c r="BA1157" t="s"/>
      <c r="BB1157" t="n">
        <v>162136</v>
      </c>
      <c r="BC1157" t="n">
        <v>43.137123</v>
      </c>
      <c r="BD1157" t="n">
        <v>43.137123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153</v>
      </c>
    </row>
    <row r="1158" spans="1:70">
      <c r="A1158" t="s">
        <v>70</v>
      </c>
      <c r="B1158" t="s">
        <v>71</v>
      </c>
      <c r="C1158" t="s">
        <v>132</v>
      </c>
      <c r="D1158" t="n">
        <v>2</v>
      </c>
      <c r="E1158" t="s">
        <v>265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676</v>
      </c>
      <c r="L1158" t="s">
        <v>77</v>
      </c>
      <c r="M1158" t="s"/>
      <c r="N1158" t="s">
        <v>266</v>
      </c>
      <c r="O1158" t="s">
        <v>79</v>
      </c>
      <c r="P1158" t="s">
        <v>265</v>
      </c>
      <c r="Q1158" t="s"/>
      <c r="R1158" t="s">
        <v>267</v>
      </c>
      <c r="S1158" t="s">
        <v>271</v>
      </c>
      <c r="T1158" t="s">
        <v>82</v>
      </c>
      <c r="U1158" t="s">
        <v>83</v>
      </c>
      <c r="V1158" t="s">
        <v>84</v>
      </c>
      <c r="W1158" t="s">
        <v>115</v>
      </c>
      <c r="X1158" t="s"/>
      <c r="Y1158" t="s">
        <v>86</v>
      </c>
      <c r="Z1158">
        <f>HYPERLINK("https://hotel-media.eclerx.com/savepage/tk_15468564697967355_sr_362.html","info")</f>
        <v/>
      </c>
      <c r="AA1158" t="n">
        <v>-2559649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136</v>
      </c>
      <c r="AQ1158" t="s">
        <v>89</v>
      </c>
      <c r="AR1158" t="s">
        <v>90</v>
      </c>
      <c r="AS1158" t="s"/>
      <c r="AT1158" t="s">
        <v>91</v>
      </c>
      <c r="AU1158" t="s"/>
      <c r="AV1158" t="s"/>
      <c r="AW1158" t="s"/>
      <c r="AX1158" t="s"/>
      <c r="AY1158" t="n">
        <v>2559649</v>
      </c>
      <c r="AZ1158" t="s">
        <v>269</v>
      </c>
      <c r="BA1158" t="s"/>
      <c r="BB1158" t="n">
        <v>162136</v>
      </c>
      <c r="BC1158" t="n">
        <v>43.137123</v>
      </c>
      <c r="BD1158" t="n">
        <v>43.137123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153</v>
      </c>
    </row>
    <row r="1159" spans="1:70">
      <c r="A1159" t="s">
        <v>70</v>
      </c>
      <c r="B1159" t="s">
        <v>71</v>
      </c>
      <c r="C1159" t="s">
        <v>132</v>
      </c>
      <c r="D1159" t="n">
        <v>2</v>
      </c>
      <c r="E1159" t="s">
        <v>265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676</v>
      </c>
      <c r="L1159" t="s">
        <v>77</v>
      </c>
      <c r="M1159" t="s"/>
      <c r="N1159" t="s">
        <v>167</v>
      </c>
      <c r="O1159" t="s">
        <v>79</v>
      </c>
      <c r="P1159" t="s">
        <v>265</v>
      </c>
      <c r="Q1159" t="s"/>
      <c r="R1159" t="s">
        <v>267</v>
      </c>
      <c r="S1159" t="s">
        <v>271</v>
      </c>
      <c r="T1159" t="s">
        <v>82</v>
      </c>
      <c r="U1159" t="s">
        <v>83</v>
      </c>
      <c r="V1159" t="s">
        <v>84</v>
      </c>
      <c r="W1159" t="s">
        <v>115</v>
      </c>
      <c r="X1159" t="s"/>
      <c r="Y1159" t="s">
        <v>86</v>
      </c>
      <c r="Z1159">
        <f>HYPERLINK("https://hotel-media.eclerx.com/savepage/tk_15468564697967355_sr_362.html","info")</f>
        <v/>
      </c>
      <c r="AA1159" t="n">
        <v>-2559649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136</v>
      </c>
      <c r="AQ1159" t="s">
        <v>89</v>
      </c>
      <c r="AR1159" t="s">
        <v>90</v>
      </c>
      <c r="AS1159" t="s"/>
      <c r="AT1159" t="s">
        <v>91</v>
      </c>
      <c r="AU1159" t="s"/>
      <c r="AV1159" t="s"/>
      <c r="AW1159" t="s"/>
      <c r="AX1159" t="s"/>
      <c r="AY1159" t="n">
        <v>2559649</v>
      </c>
      <c r="AZ1159" t="s">
        <v>269</v>
      </c>
      <c r="BA1159" t="s"/>
      <c r="BB1159" t="n">
        <v>162136</v>
      </c>
      <c r="BC1159" t="n">
        <v>43.137123</v>
      </c>
      <c r="BD1159" t="n">
        <v>43.137123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153</v>
      </c>
    </row>
    <row r="1160" spans="1:70">
      <c r="A1160" t="s">
        <v>70</v>
      </c>
      <c r="B1160" t="s">
        <v>71</v>
      </c>
      <c r="C1160" t="s">
        <v>132</v>
      </c>
      <c r="D1160" t="n">
        <v>2</v>
      </c>
      <c r="E1160" t="s">
        <v>928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68</v>
      </c>
      <c r="L1160" t="s">
        <v>77</v>
      </c>
      <c r="M1160" t="s"/>
      <c r="N1160" t="s">
        <v>929</v>
      </c>
      <c r="O1160" t="s">
        <v>79</v>
      </c>
      <c r="P1160" t="s">
        <v>928</v>
      </c>
      <c r="Q1160" t="s"/>
      <c r="R1160" t="s">
        <v>80</v>
      </c>
      <c r="S1160" t="s">
        <v>640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HYPERLINK("https://hotel-media.eclerx.com/savepage/tk_15468562148931048_sr_362.html","info")</f>
        <v/>
      </c>
      <c r="AA1160" t="n">
        <v>-10087308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30</v>
      </c>
      <c r="AQ1160" t="s">
        <v>89</v>
      </c>
      <c r="AR1160" t="s">
        <v>90</v>
      </c>
      <c r="AS1160" t="s"/>
      <c r="AT1160" t="s">
        <v>91</v>
      </c>
      <c r="AU1160" t="s"/>
      <c r="AV1160" t="s"/>
      <c r="AW1160" t="s"/>
      <c r="AX1160" t="s"/>
      <c r="AY1160" t="n">
        <v>10087308</v>
      </c>
      <c r="AZ1160" t="s">
        <v>727</v>
      </c>
      <c r="BA1160" t="s"/>
      <c r="BB1160" t="n">
        <v>160159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861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494</v>
      </c>
      <c r="L1161" t="s">
        <v>77</v>
      </c>
      <c r="M1161" t="s"/>
      <c r="N1161" t="s">
        <v>138</v>
      </c>
      <c r="O1161" t="s">
        <v>79</v>
      </c>
      <c r="P1161" t="s">
        <v>861</v>
      </c>
      <c r="Q1161" t="s"/>
      <c r="R1161" t="s">
        <v>80</v>
      </c>
      <c r="S1161" t="s">
        <v>793</v>
      </c>
      <c r="T1161" t="s">
        <v>82</v>
      </c>
      <c r="U1161" t="s">
        <v>83</v>
      </c>
      <c r="V1161" t="s">
        <v>84</v>
      </c>
      <c r="W1161" t="s">
        <v>146</v>
      </c>
      <c r="X1161" t="s"/>
      <c r="Y1161" t="s">
        <v>86</v>
      </c>
      <c r="Z1161">
        <f>HYPERLINK("https://hotel-media.eclerx.com/savepage/tk_15468565463396297_sr_364.html","info")</f>
        <v/>
      </c>
      <c r="AA1161" t="n">
        <v>-6198385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169</v>
      </c>
      <c r="AQ1161" t="s">
        <v>89</v>
      </c>
      <c r="AR1161" t="s">
        <v>140</v>
      </c>
      <c r="AS1161" t="s"/>
      <c r="AT1161" t="s">
        <v>91</v>
      </c>
      <c r="AU1161" t="s"/>
      <c r="AV1161" t="s"/>
      <c r="AW1161" t="s"/>
      <c r="AX1161" t="s"/>
      <c r="AY1161" t="n">
        <v>6198385</v>
      </c>
      <c r="AZ1161" t="s">
        <v>862</v>
      </c>
      <c r="BA1161" t="s"/>
      <c r="BB1161" t="n">
        <v>55778</v>
      </c>
      <c r="BC1161" t="n">
        <v>44.411581618317</v>
      </c>
      <c r="BD1161" t="n">
        <v>44.411581618317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861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520</v>
      </c>
      <c r="L1162" t="s">
        <v>77</v>
      </c>
      <c r="M1162" t="s"/>
      <c r="N1162" t="s">
        <v>78</v>
      </c>
      <c r="O1162" t="s">
        <v>79</v>
      </c>
      <c r="P1162" t="s">
        <v>861</v>
      </c>
      <c r="Q1162" t="s"/>
      <c r="R1162" t="s">
        <v>80</v>
      </c>
      <c r="S1162" t="s">
        <v>863</v>
      </c>
      <c r="T1162" t="s">
        <v>82</v>
      </c>
      <c r="U1162" t="s">
        <v>83</v>
      </c>
      <c r="V1162" t="s">
        <v>84</v>
      </c>
      <c r="W1162" t="s">
        <v>146</v>
      </c>
      <c r="X1162" t="s"/>
      <c r="Y1162" t="s">
        <v>86</v>
      </c>
      <c r="Z1162">
        <f>HYPERLINK("https://hotel-media.eclerx.com/savepage/tk_15468565463396297_sr_364.html","info")</f>
        <v/>
      </c>
      <c r="AA1162" t="n">
        <v>-6198385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169</v>
      </c>
      <c r="AQ1162" t="s">
        <v>89</v>
      </c>
      <c r="AR1162" t="s">
        <v>90</v>
      </c>
      <c r="AS1162" t="s"/>
      <c r="AT1162" t="s">
        <v>91</v>
      </c>
      <c r="AU1162" t="s"/>
      <c r="AV1162" t="s"/>
      <c r="AW1162" t="s"/>
      <c r="AX1162" t="s"/>
      <c r="AY1162" t="n">
        <v>6198385</v>
      </c>
      <c r="AZ1162" t="s">
        <v>862</v>
      </c>
      <c r="BA1162" t="s"/>
      <c r="BB1162" t="n">
        <v>55778</v>
      </c>
      <c r="BC1162" t="n">
        <v>44.411581618317</v>
      </c>
      <c r="BD1162" t="n">
        <v>44.411581618317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132</v>
      </c>
      <c r="D1163" t="n">
        <v>2</v>
      </c>
      <c r="E1163" t="s">
        <v>985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95</v>
      </c>
      <c r="L1163" t="s">
        <v>77</v>
      </c>
      <c r="M1163" t="s"/>
      <c r="N1163" t="s">
        <v>986</v>
      </c>
      <c r="O1163" t="s">
        <v>79</v>
      </c>
      <c r="P1163" t="s">
        <v>985</v>
      </c>
      <c r="Q1163" t="s"/>
      <c r="R1163" t="s">
        <v>102</v>
      </c>
      <c r="S1163" t="s">
        <v>488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HYPERLINK("https://hotel-media.eclerx.com/savepage/tk_15468562504788282_sr_362.html","info")</f>
        <v/>
      </c>
      <c r="AA1163" t="n">
        <v>-2442568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47</v>
      </c>
      <c r="AQ1163" t="s">
        <v>89</v>
      </c>
      <c r="AR1163" t="s">
        <v>104</v>
      </c>
      <c r="AS1163" t="s"/>
      <c r="AT1163" t="s">
        <v>91</v>
      </c>
      <c r="AU1163" t="s"/>
      <c r="AV1163" t="s"/>
      <c r="AW1163" t="s"/>
      <c r="AX1163" t="s"/>
      <c r="AY1163" t="n">
        <v>2442568</v>
      </c>
      <c r="AZ1163" t="s">
        <v>987</v>
      </c>
      <c r="BA1163" t="s"/>
      <c r="BB1163" t="n">
        <v>107735</v>
      </c>
      <c r="BC1163" t="n">
        <v>44.824471</v>
      </c>
      <c r="BD1163" t="n">
        <v>44.824471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132</v>
      </c>
      <c r="D1164" t="n">
        <v>2</v>
      </c>
      <c r="E1164" t="s">
        <v>985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111</v>
      </c>
      <c r="L1164" t="s">
        <v>77</v>
      </c>
      <c r="M1164" t="s"/>
      <c r="N1164" t="s">
        <v>138</v>
      </c>
      <c r="O1164" t="s">
        <v>79</v>
      </c>
      <c r="P1164" t="s">
        <v>985</v>
      </c>
      <c r="Q1164" t="s"/>
      <c r="R1164" t="s">
        <v>102</v>
      </c>
      <c r="S1164" t="s">
        <v>481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HYPERLINK("https://hotel-media.eclerx.com/savepage/tk_15468562504788282_sr_362.html","info")</f>
        <v/>
      </c>
      <c r="AA1164" t="n">
        <v>-2442568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47</v>
      </c>
      <c r="AQ1164" t="s">
        <v>89</v>
      </c>
      <c r="AR1164" t="s">
        <v>140</v>
      </c>
      <c r="AS1164" t="s"/>
      <c r="AT1164" t="s">
        <v>91</v>
      </c>
      <c r="AU1164" t="s"/>
      <c r="AV1164" t="s"/>
      <c r="AW1164" t="s"/>
      <c r="AX1164" t="s"/>
      <c r="AY1164" t="n">
        <v>2442568</v>
      </c>
      <c r="AZ1164" t="s">
        <v>987</v>
      </c>
      <c r="BA1164" t="s"/>
      <c r="BB1164" t="n">
        <v>107735</v>
      </c>
      <c r="BC1164" t="n">
        <v>44.824471</v>
      </c>
      <c r="BD1164" t="n">
        <v>44.824471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988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142</v>
      </c>
      <c r="L1165" t="s">
        <v>77</v>
      </c>
      <c r="M1165" t="s"/>
      <c r="N1165" t="s">
        <v>250</v>
      </c>
      <c r="O1165" t="s">
        <v>79</v>
      </c>
      <c r="P1165" t="s">
        <v>988</v>
      </c>
      <c r="Q1165" t="s"/>
      <c r="R1165" t="s">
        <v>102</v>
      </c>
      <c r="S1165" t="s">
        <v>429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HYPERLINK("https://hotel-media.eclerx.com/savepage/tk_15468562102753394_sr_364.html","info")</f>
        <v/>
      </c>
      <c r="AA1165" t="n">
        <v>-2444295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23</v>
      </c>
      <c r="AQ1165" t="s">
        <v>89</v>
      </c>
      <c r="AR1165" t="s">
        <v>90</v>
      </c>
      <c r="AS1165" t="s"/>
      <c r="AT1165" t="s">
        <v>91</v>
      </c>
      <c r="AU1165" t="s"/>
      <c r="AV1165" t="s"/>
      <c r="AW1165" t="s"/>
      <c r="AX1165" t="s"/>
      <c r="AY1165" t="n">
        <v>2444295</v>
      </c>
      <c r="AZ1165" t="s">
        <v>989</v>
      </c>
      <c r="BA1165" t="s"/>
      <c r="BB1165" t="n">
        <v>103133</v>
      </c>
      <c r="BC1165" t="n">
        <v>44.50247517059</v>
      </c>
      <c r="BD1165" t="n">
        <v>44.50247517059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132</v>
      </c>
      <c r="D1166" t="n">
        <v>2</v>
      </c>
      <c r="E1166" t="s">
        <v>849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94</v>
      </c>
      <c r="L1166" t="s">
        <v>77</v>
      </c>
      <c r="M1166" t="s"/>
      <c r="N1166" t="s">
        <v>144</v>
      </c>
      <c r="O1166" t="s">
        <v>79</v>
      </c>
      <c r="P1166" t="s">
        <v>849</v>
      </c>
      <c r="Q1166" t="s"/>
      <c r="R1166" t="s">
        <v>102</v>
      </c>
      <c r="S1166" t="s">
        <v>96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HYPERLINK("https://hotel-media.eclerx.com/savepage/tk_1546856235516623_sr_362.html","info")</f>
        <v/>
      </c>
      <c r="AA1166" t="n">
        <v>-2443489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40</v>
      </c>
      <c r="AQ1166" t="s">
        <v>89</v>
      </c>
      <c r="AR1166" t="s">
        <v>90</v>
      </c>
      <c r="AS1166" t="s"/>
      <c r="AT1166" t="s">
        <v>91</v>
      </c>
      <c r="AU1166" t="s"/>
      <c r="AV1166" t="s"/>
      <c r="AW1166" t="s"/>
      <c r="AX1166" t="s"/>
      <c r="AY1166" t="n">
        <v>2443489</v>
      </c>
      <c r="AZ1166" t="s">
        <v>850</v>
      </c>
      <c r="BA1166" t="s"/>
      <c r="BB1166" t="n">
        <v>112001</v>
      </c>
      <c r="BC1166" t="n">
        <v>44.513987</v>
      </c>
      <c r="BD1166" t="n">
        <v>44.513987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990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183</v>
      </c>
      <c r="L1167" t="s">
        <v>77</v>
      </c>
      <c r="M1167" t="s"/>
      <c r="N1167" t="s">
        <v>167</v>
      </c>
      <c r="O1167" t="s">
        <v>79</v>
      </c>
      <c r="P1167" t="s">
        <v>990</v>
      </c>
      <c r="Q1167" t="s"/>
      <c r="R1167" t="s">
        <v>80</v>
      </c>
      <c r="S1167" t="s">
        <v>503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HYPERLINK("https://hotel-media.eclerx.com/savepage/tk_1546856311642286_sr_364.html","info")</f>
        <v/>
      </c>
      <c r="AA1167" t="n">
        <v>-2311959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77</v>
      </c>
      <c r="AQ1167" t="s">
        <v>89</v>
      </c>
      <c r="AR1167" t="s">
        <v>90</v>
      </c>
      <c r="AS1167" t="s"/>
      <c r="AT1167" t="s">
        <v>91</v>
      </c>
      <c r="AU1167" t="s"/>
      <c r="AV1167" t="s"/>
      <c r="AW1167" t="s"/>
      <c r="AX1167" t="s"/>
      <c r="AY1167" t="n">
        <v>2311959</v>
      </c>
      <c r="AZ1167" t="s">
        <v>991</v>
      </c>
      <c r="BA1167" t="s"/>
      <c r="BB1167" t="n">
        <v>30798</v>
      </c>
      <c r="BC1167" t="n">
        <v>44.093619</v>
      </c>
      <c r="BD1167" t="n">
        <v>44.093619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990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233</v>
      </c>
      <c r="L1168" t="s">
        <v>77</v>
      </c>
      <c r="M1168" t="s"/>
      <c r="N1168" t="s">
        <v>167</v>
      </c>
      <c r="O1168" t="s">
        <v>79</v>
      </c>
      <c r="P1168" t="s">
        <v>990</v>
      </c>
      <c r="Q1168" t="s"/>
      <c r="R1168" t="s">
        <v>80</v>
      </c>
      <c r="S1168" t="s">
        <v>992</v>
      </c>
      <c r="T1168" t="s">
        <v>82</v>
      </c>
      <c r="U1168" t="s">
        <v>83</v>
      </c>
      <c r="V1168" t="s">
        <v>84</v>
      </c>
      <c r="W1168" t="s">
        <v>110</v>
      </c>
      <c r="X1168" t="s"/>
      <c r="Y1168" t="s">
        <v>86</v>
      </c>
      <c r="Z1168">
        <f>HYPERLINK("https://hotel-media.eclerx.com/savepage/tk_1546856311642286_sr_364.html","info")</f>
        <v/>
      </c>
      <c r="AA1168" t="n">
        <v>-2311959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77</v>
      </c>
      <c r="AQ1168" t="s">
        <v>89</v>
      </c>
      <c r="AR1168" t="s">
        <v>90</v>
      </c>
      <c r="AS1168" t="s"/>
      <c r="AT1168" t="s">
        <v>91</v>
      </c>
      <c r="AU1168" t="s"/>
      <c r="AV1168" t="s"/>
      <c r="AW1168" t="s"/>
      <c r="AX1168" t="s"/>
      <c r="AY1168" t="n">
        <v>2311959</v>
      </c>
      <c r="AZ1168" t="s">
        <v>991</v>
      </c>
      <c r="BA1168" t="s"/>
      <c r="BB1168" t="n">
        <v>30798</v>
      </c>
      <c r="BC1168" t="n">
        <v>44.093619</v>
      </c>
      <c r="BD1168" t="n">
        <v>44.093619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990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237</v>
      </c>
      <c r="L1169" t="s">
        <v>77</v>
      </c>
      <c r="M1169" t="s"/>
      <c r="N1169" t="s">
        <v>475</v>
      </c>
      <c r="O1169" t="s">
        <v>79</v>
      </c>
      <c r="P1169" t="s">
        <v>990</v>
      </c>
      <c r="Q1169" t="s"/>
      <c r="R1169" t="s">
        <v>80</v>
      </c>
      <c r="S1169" t="s">
        <v>440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HYPERLINK("https://hotel-media.eclerx.com/savepage/tk_1546856311642286_sr_364.html","info")</f>
        <v/>
      </c>
      <c r="AA1169" t="n">
        <v>-2311959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77</v>
      </c>
      <c r="AQ1169" t="s">
        <v>89</v>
      </c>
      <c r="AR1169" t="s">
        <v>90</v>
      </c>
      <c r="AS1169" t="s"/>
      <c r="AT1169" t="s">
        <v>91</v>
      </c>
      <c r="AU1169" t="s"/>
      <c r="AV1169" t="s"/>
      <c r="AW1169" t="s"/>
      <c r="AX1169" t="s"/>
      <c r="AY1169" t="n">
        <v>2311959</v>
      </c>
      <c r="AZ1169" t="s">
        <v>991</v>
      </c>
      <c r="BA1169" t="s"/>
      <c r="BB1169" t="n">
        <v>30798</v>
      </c>
      <c r="BC1169" t="n">
        <v>44.093619</v>
      </c>
      <c r="BD1169" t="n">
        <v>44.093619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990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255</v>
      </c>
      <c r="L1170" t="s">
        <v>77</v>
      </c>
      <c r="M1170" t="s"/>
      <c r="N1170" t="s">
        <v>167</v>
      </c>
      <c r="O1170" t="s">
        <v>79</v>
      </c>
      <c r="P1170" t="s">
        <v>990</v>
      </c>
      <c r="Q1170" t="s"/>
      <c r="R1170" t="s">
        <v>80</v>
      </c>
      <c r="S1170" t="s">
        <v>923</v>
      </c>
      <c r="T1170" t="s">
        <v>82</v>
      </c>
      <c r="U1170" t="s">
        <v>83</v>
      </c>
      <c r="V1170" t="s">
        <v>84</v>
      </c>
      <c r="W1170" t="s">
        <v>115</v>
      </c>
      <c r="X1170" t="s"/>
      <c r="Y1170" t="s">
        <v>86</v>
      </c>
      <c r="Z1170">
        <f>HYPERLINK("https://hotel-media.eclerx.com/savepage/tk_1546856311642286_sr_364.html","info")</f>
        <v/>
      </c>
      <c r="AA1170" t="n">
        <v>-2311959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77</v>
      </c>
      <c r="AQ1170" t="s">
        <v>89</v>
      </c>
      <c r="AR1170" t="s">
        <v>90</v>
      </c>
      <c r="AS1170" t="s"/>
      <c r="AT1170" t="s">
        <v>91</v>
      </c>
      <c r="AU1170" t="s"/>
      <c r="AV1170" t="s"/>
      <c r="AW1170" t="s"/>
      <c r="AX1170" t="s"/>
      <c r="AY1170" t="n">
        <v>2311959</v>
      </c>
      <c r="AZ1170" t="s">
        <v>991</v>
      </c>
      <c r="BA1170" t="s"/>
      <c r="BB1170" t="n">
        <v>30798</v>
      </c>
      <c r="BC1170" t="n">
        <v>44.093619</v>
      </c>
      <c r="BD1170" t="n">
        <v>44.093619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990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288</v>
      </c>
      <c r="L1171" t="s">
        <v>77</v>
      </c>
      <c r="M1171" t="s"/>
      <c r="N1171" t="s">
        <v>475</v>
      </c>
      <c r="O1171" t="s">
        <v>79</v>
      </c>
      <c r="P1171" t="s">
        <v>990</v>
      </c>
      <c r="Q1171" t="s"/>
      <c r="R1171" t="s">
        <v>80</v>
      </c>
      <c r="S1171" t="s">
        <v>685</v>
      </c>
      <c r="T1171" t="s">
        <v>82</v>
      </c>
      <c r="U1171" t="s">
        <v>83</v>
      </c>
      <c r="V1171" t="s">
        <v>84</v>
      </c>
      <c r="W1171" t="s">
        <v>110</v>
      </c>
      <c r="X1171" t="s"/>
      <c r="Y1171" t="s">
        <v>86</v>
      </c>
      <c r="Z1171">
        <f>HYPERLINK("https://hotel-media.eclerx.com/savepage/tk_1546856311642286_sr_364.html","info")</f>
        <v/>
      </c>
      <c r="AA1171" t="n">
        <v>-2311959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77</v>
      </c>
      <c r="AQ1171" t="s">
        <v>89</v>
      </c>
      <c r="AR1171" t="s">
        <v>90</v>
      </c>
      <c r="AS1171" t="s"/>
      <c r="AT1171" t="s">
        <v>91</v>
      </c>
      <c r="AU1171" t="s"/>
      <c r="AV1171" t="s"/>
      <c r="AW1171" t="s"/>
      <c r="AX1171" t="s"/>
      <c r="AY1171" t="n">
        <v>2311959</v>
      </c>
      <c r="AZ1171" t="s">
        <v>991</v>
      </c>
      <c r="BA1171" t="s"/>
      <c r="BB1171" t="n">
        <v>30798</v>
      </c>
      <c r="BC1171" t="n">
        <v>44.093619</v>
      </c>
      <c r="BD1171" t="n">
        <v>44.093619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990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310</v>
      </c>
      <c r="L1172" t="s">
        <v>77</v>
      </c>
      <c r="M1172" t="s"/>
      <c r="N1172" t="s">
        <v>475</v>
      </c>
      <c r="O1172" t="s">
        <v>79</v>
      </c>
      <c r="P1172" t="s">
        <v>990</v>
      </c>
      <c r="Q1172" t="s"/>
      <c r="R1172" t="s">
        <v>80</v>
      </c>
      <c r="S1172" t="s">
        <v>993</v>
      </c>
      <c r="T1172" t="s">
        <v>82</v>
      </c>
      <c r="U1172" t="s">
        <v>83</v>
      </c>
      <c r="V1172" t="s">
        <v>84</v>
      </c>
      <c r="W1172" t="s">
        <v>115</v>
      </c>
      <c r="X1172" t="s"/>
      <c r="Y1172" t="s">
        <v>86</v>
      </c>
      <c r="Z1172">
        <f>HYPERLINK("https://hotel-media.eclerx.com/savepage/tk_1546856311642286_sr_364.html","info")</f>
        <v/>
      </c>
      <c r="AA1172" t="n">
        <v>-2311959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77</v>
      </c>
      <c r="AQ1172" t="s">
        <v>89</v>
      </c>
      <c r="AR1172" t="s">
        <v>90</v>
      </c>
      <c r="AS1172" t="s"/>
      <c r="AT1172" t="s">
        <v>91</v>
      </c>
      <c r="AU1172" t="s"/>
      <c r="AV1172" t="s"/>
      <c r="AW1172" t="s"/>
      <c r="AX1172" t="s"/>
      <c r="AY1172" t="n">
        <v>2311959</v>
      </c>
      <c r="AZ1172" t="s">
        <v>991</v>
      </c>
      <c r="BA1172" t="s"/>
      <c r="BB1172" t="n">
        <v>30798</v>
      </c>
      <c r="BC1172" t="n">
        <v>44.093619</v>
      </c>
      <c r="BD1172" t="n">
        <v>44.093619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985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89</v>
      </c>
      <c r="L1173" t="s">
        <v>77</v>
      </c>
      <c r="M1173" t="s"/>
      <c r="N1173" t="s">
        <v>986</v>
      </c>
      <c r="O1173" t="s">
        <v>79</v>
      </c>
      <c r="P1173" t="s">
        <v>985</v>
      </c>
      <c r="Q1173" t="s"/>
      <c r="R1173" t="s">
        <v>102</v>
      </c>
      <c r="S1173" t="s">
        <v>205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HYPERLINK("https://hotel-media.eclerx.com/savepage/tk_15468562907816434_sr_364.html","info")</f>
        <v/>
      </c>
      <c r="AA1173" t="n">
        <v>-2442568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66</v>
      </c>
      <c r="AQ1173" t="s">
        <v>89</v>
      </c>
      <c r="AR1173" t="s">
        <v>104</v>
      </c>
      <c r="AS1173" t="s"/>
      <c r="AT1173" t="s">
        <v>91</v>
      </c>
      <c r="AU1173" t="s"/>
      <c r="AV1173" t="s"/>
      <c r="AW1173" t="s"/>
      <c r="AX1173" t="s"/>
      <c r="AY1173" t="n">
        <v>2442568</v>
      </c>
      <c r="AZ1173" t="s">
        <v>987</v>
      </c>
      <c r="BA1173" t="s"/>
      <c r="BB1173" t="n">
        <v>107735</v>
      </c>
      <c r="BC1173" t="n">
        <v>44.824471</v>
      </c>
      <c r="BD1173" t="n">
        <v>44.824471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985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104</v>
      </c>
      <c r="L1174" t="s">
        <v>77</v>
      </c>
      <c r="M1174" t="s"/>
      <c r="N1174" t="s">
        <v>138</v>
      </c>
      <c r="O1174" t="s">
        <v>79</v>
      </c>
      <c r="P1174" t="s">
        <v>985</v>
      </c>
      <c r="Q1174" t="s"/>
      <c r="R1174" t="s">
        <v>102</v>
      </c>
      <c r="S1174" t="s">
        <v>199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HYPERLINK("https://hotel-media.eclerx.com/savepage/tk_15468562907816434_sr_364.html","info")</f>
        <v/>
      </c>
      <c r="AA1174" t="n">
        <v>-2442568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66</v>
      </c>
      <c r="AQ1174" t="s">
        <v>89</v>
      </c>
      <c r="AR1174" t="s">
        <v>140</v>
      </c>
      <c r="AS1174" t="s"/>
      <c r="AT1174" t="s">
        <v>91</v>
      </c>
      <c r="AU1174" t="s"/>
      <c r="AV1174" t="s"/>
      <c r="AW1174" t="s"/>
      <c r="AX1174" t="s"/>
      <c r="AY1174" t="n">
        <v>2442568</v>
      </c>
      <c r="AZ1174" t="s">
        <v>987</v>
      </c>
      <c r="BA1174" t="s"/>
      <c r="BB1174" t="n">
        <v>107735</v>
      </c>
      <c r="BC1174" t="n">
        <v>44.824471</v>
      </c>
      <c r="BD1174" t="n">
        <v>44.824471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585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60</v>
      </c>
      <c r="L1175" t="s">
        <v>77</v>
      </c>
      <c r="M1175" t="s"/>
      <c r="N1175" t="s">
        <v>182</v>
      </c>
      <c r="O1175" t="s">
        <v>79</v>
      </c>
      <c r="P1175" t="s">
        <v>585</v>
      </c>
      <c r="Q1175" t="s"/>
      <c r="R1175" t="s">
        <v>102</v>
      </c>
      <c r="S1175" t="s">
        <v>179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HYPERLINK("https://hotel-media.eclerx.com/savepage/tk_15468566233949888_sr_364.html","info")</f>
        <v/>
      </c>
      <c r="AA1175" t="n">
        <v>-3502164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210</v>
      </c>
      <c r="AQ1175" t="s">
        <v>89</v>
      </c>
      <c r="AR1175" t="s">
        <v>90</v>
      </c>
      <c r="AS1175" t="s"/>
      <c r="AT1175" t="s">
        <v>91</v>
      </c>
      <c r="AU1175" t="s"/>
      <c r="AV1175" t="s"/>
      <c r="AW1175" t="s"/>
      <c r="AX1175" t="s"/>
      <c r="AY1175" t="n">
        <v>3502164</v>
      </c>
      <c r="AZ1175" t="s">
        <v>586</v>
      </c>
      <c r="BA1175" t="s"/>
      <c r="BB1175" t="n">
        <v>145140</v>
      </c>
      <c r="BC1175" t="n">
        <v>43.466532</v>
      </c>
      <c r="BD1175" t="n">
        <v>43.466532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153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163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498</v>
      </c>
      <c r="L1176" t="s">
        <v>77</v>
      </c>
      <c r="M1176" t="s"/>
      <c r="N1176" t="s">
        <v>164</v>
      </c>
      <c r="O1176" t="s">
        <v>79</v>
      </c>
      <c r="P1176" t="s">
        <v>163</v>
      </c>
      <c r="Q1176" t="s"/>
      <c r="R1176" t="s">
        <v>102</v>
      </c>
      <c r="S1176" t="s">
        <v>165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HYPERLINK("https://hotel-media.eclerx.com/savepage/tk_1546856613259874_sr_364.html","info")</f>
        <v/>
      </c>
      <c r="AA1176" t="n">
        <v>-8219221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204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8219221</v>
      </c>
      <c r="AZ1176" t="s">
        <v>166</v>
      </c>
      <c r="BA1176" t="s"/>
      <c r="BB1176" t="n">
        <v>198171</v>
      </c>
      <c r="BC1176" t="n">
        <v>43.118052107604</v>
      </c>
      <c r="BD1176" t="n">
        <v>43.118052107604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153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163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498</v>
      </c>
      <c r="L1177" t="s">
        <v>77</v>
      </c>
      <c r="M1177" t="s"/>
      <c r="N1177" t="s">
        <v>167</v>
      </c>
      <c r="O1177" t="s">
        <v>79</v>
      </c>
      <c r="P1177" t="s">
        <v>163</v>
      </c>
      <c r="Q1177" t="s"/>
      <c r="R1177" t="s">
        <v>102</v>
      </c>
      <c r="S1177" t="s">
        <v>165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HYPERLINK("https://hotel-media.eclerx.com/savepage/tk_1546856613259874_sr_364.html","info")</f>
        <v/>
      </c>
      <c r="AA1177" t="n">
        <v>-8219221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204</v>
      </c>
      <c r="AQ1177" t="s">
        <v>89</v>
      </c>
      <c r="AR1177" t="s">
        <v>90</v>
      </c>
      <c r="AS1177" t="s"/>
      <c r="AT1177" t="s">
        <v>91</v>
      </c>
      <c r="AU1177" t="s"/>
      <c r="AV1177" t="s"/>
      <c r="AW1177" t="s"/>
      <c r="AX1177" t="s"/>
      <c r="AY1177" t="n">
        <v>8219221</v>
      </c>
      <c r="AZ1177" t="s">
        <v>166</v>
      </c>
      <c r="BA1177" t="s"/>
      <c r="BB1177" t="n">
        <v>198171</v>
      </c>
      <c r="BC1177" t="n">
        <v>43.118052107604</v>
      </c>
      <c r="BD1177" t="n">
        <v>43.118052107604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153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163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498</v>
      </c>
      <c r="L1178" t="s">
        <v>77</v>
      </c>
      <c r="M1178" t="s"/>
      <c r="N1178" t="s">
        <v>129</v>
      </c>
      <c r="O1178" t="s">
        <v>79</v>
      </c>
      <c r="P1178" t="s">
        <v>163</v>
      </c>
      <c r="Q1178" t="s"/>
      <c r="R1178" t="s">
        <v>102</v>
      </c>
      <c r="S1178" t="s">
        <v>165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HYPERLINK("https://hotel-media.eclerx.com/savepage/tk_1546856613259874_sr_364.html","info")</f>
        <v/>
      </c>
      <c r="AA1178" t="n">
        <v>-8219221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204</v>
      </c>
      <c r="AQ1178" t="s">
        <v>89</v>
      </c>
      <c r="AR1178" t="s">
        <v>90</v>
      </c>
      <c r="AS1178" t="s"/>
      <c r="AT1178" t="s">
        <v>91</v>
      </c>
      <c r="AU1178" t="s"/>
      <c r="AV1178" t="s"/>
      <c r="AW1178" t="s"/>
      <c r="AX1178" t="s"/>
      <c r="AY1178" t="n">
        <v>8219221</v>
      </c>
      <c r="AZ1178" t="s">
        <v>166</v>
      </c>
      <c r="BA1178" t="s"/>
      <c r="BB1178" t="n">
        <v>198171</v>
      </c>
      <c r="BC1178" t="n">
        <v>43.118052107604</v>
      </c>
      <c r="BD1178" t="n">
        <v>43.118052107604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153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163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567</v>
      </c>
      <c r="L1179" t="s">
        <v>77</v>
      </c>
      <c r="M1179" t="s"/>
      <c r="N1179" t="s">
        <v>164</v>
      </c>
      <c r="O1179" t="s">
        <v>79</v>
      </c>
      <c r="P1179" t="s">
        <v>163</v>
      </c>
      <c r="Q1179" t="s"/>
      <c r="R1179" t="s">
        <v>102</v>
      </c>
      <c r="S1179" t="s">
        <v>168</v>
      </c>
      <c r="T1179" t="s">
        <v>82</v>
      </c>
      <c r="U1179" t="s">
        <v>83</v>
      </c>
      <c r="V1179" t="s">
        <v>84</v>
      </c>
      <c r="W1179" t="s">
        <v>110</v>
      </c>
      <c r="X1179" t="s"/>
      <c r="Y1179" t="s">
        <v>86</v>
      </c>
      <c r="Z1179">
        <f>HYPERLINK("https://hotel-media.eclerx.com/savepage/tk_1546856613259874_sr_364.html","info")</f>
        <v/>
      </c>
      <c r="AA1179" t="n">
        <v>-8219221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204</v>
      </c>
      <c r="AQ1179" t="s">
        <v>89</v>
      </c>
      <c r="AR1179" t="s">
        <v>90</v>
      </c>
      <c r="AS1179" t="s"/>
      <c r="AT1179" t="s">
        <v>91</v>
      </c>
      <c r="AU1179" t="s"/>
      <c r="AV1179" t="s"/>
      <c r="AW1179" t="s"/>
      <c r="AX1179" t="s"/>
      <c r="AY1179" t="n">
        <v>8219221</v>
      </c>
      <c r="AZ1179" t="s">
        <v>166</v>
      </c>
      <c r="BA1179" t="s"/>
      <c r="BB1179" t="n">
        <v>198171</v>
      </c>
      <c r="BC1179" t="n">
        <v>43.118052107604</v>
      </c>
      <c r="BD1179" t="n">
        <v>43.118052107604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153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163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567</v>
      </c>
      <c r="L1180" t="s">
        <v>77</v>
      </c>
      <c r="M1180" t="s"/>
      <c r="N1180" t="s">
        <v>167</v>
      </c>
      <c r="O1180" t="s">
        <v>79</v>
      </c>
      <c r="P1180" t="s">
        <v>163</v>
      </c>
      <c r="Q1180" t="s"/>
      <c r="R1180" t="s">
        <v>102</v>
      </c>
      <c r="S1180" t="s">
        <v>168</v>
      </c>
      <c r="T1180" t="s">
        <v>82</v>
      </c>
      <c r="U1180" t="s">
        <v>83</v>
      </c>
      <c r="V1180" t="s">
        <v>84</v>
      </c>
      <c r="W1180" t="s">
        <v>110</v>
      </c>
      <c r="X1180" t="s"/>
      <c r="Y1180" t="s">
        <v>86</v>
      </c>
      <c r="Z1180">
        <f>HYPERLINK("https://hotel-media.eclerx.com/savepage/tk_1546856613259874_sr_364.html","info")</f>
        <v/>
      </c>
      <c r="AA1180" t="n">
        <v>-8219221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204</v>
      </c>
      <c r="AQ1180" t="s">
        <v>89</v>
      </c>
      <c r="AR1180" t="s">
        <v>90</v>
      </c>
      <c r="AS1180" t="s"/>
      <c r="AT1180" t="s">
        <v>91</v>
      </c>
      <c r="AU1180" t="s"/>
      <c r="AV1180" t="s"/>
      <c r="AW1180" t="s"/>
      <c r="AX1180" t="s"/>
      <c r="AY1180" t="n">
        <v>8219221</v>
      </c>
      <c r="AZ1180" t="s">
        <v>166</v>
      </c>
      <c r="BA1180" t="s"/>
      <c r="BB1180" t="n">
        <v>198171</v>
      </c>
      <c r="BC1180" t="n">
        <v>43.118052107604</v>
      </c>
      <c r="BD1180" t="n">
        <v>43.118052107604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153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163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567</v>
      </c>
      <c r="L1181" t="s">
        <v>77</v>
      </c>
      <c r="M1181" t="s"/>
      <c r="N1181" t="s">
        <v>129</v>
      </c>
      <c r="O1181" t="s">
        <v>79</v>
      </c>
      <c r="P1181" t="s">
        <v>163</v>
      </c>
      <c r="Q1181" t="s"/>
      <c r="R1181" t="s">
        <v>102</v>
      </c>
      <c r="S1181" t="s">
        <v>168</v>
      </c>
      <c r="T1181" t="s">
        <v>82</v>
      </c>
      <c r="U1181" t="s">
        <v>83</v>
      </c>
      <c r="V1181" t="s">
        <v>84</v>
      </c>
      <c r="W1181" t="s">
        <v>110</v>
      </c>
      <c r="X1181" t="s"/>
      <c r="Y1181" t="s">
        <v>86</v>
      </c>
      <c r="Z1181">
        <f>HYPERLINK("https://hotel-media.eclerx.com/savepage/tk_1546856613259874_sr_364.html","info")</f>
        <v/>
      </c>
      <c r="AA1181" t="n">
        <v>-8219221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204</v>
      </c>
      <c r="AQ1181" t="s">
        <v>89</v>
      </c>
      <c r="AR1181" t="s">
        <v>90</v>
      </c>
      <c r="AS1181" t="s"/>
      <c r="AT1181" t="s">
        <v>91</v>
      </c>
      <c r="AU1181" t="s"/>
      <c r="AV1181" t="s"/>
      <c r="AW1181" t="s"/>
      <c r="AX1181" t="s"/>
      <c r="AY1181" t="n">
        <v>8219221</v>
      </c>
      <c r="AZ1181" t="s">
        <v>166</v>
      </c>
      <c r="BA1181" t="s"/>
      <c r="BB1181" t="n">
        <v>198171</v>
      </c>
      <c r="BC1181" t="n">
        <v>43.118052107604</v>
      </c>
      <c r="BD1181" t="n">
        <v>43.118052107604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153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163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607</v>
      </c>
      <c r="L1182" t="s">
        <v>77</v>
      </c>
      <c r="M1182" t="s"/>
      <c r="N1182" t="s">
        <v>164</v>
      </c>
      <c r="O1182" t="s">
        <v>79</v>
      </c>
      <c r="P1182" t="s">
        <v>163</v>
      </c>
      <c r="Q1182" t="s"/>
      <c r="R1182" t="s">
        <v>102</v>
      </c>
      <c r="S1182" t="s">
        <v>169</v>
      </c>
      <c r="T1182" t="s">
        <v>82</v>
      </c>
      <c r="U1182" t="s">
        <v>83</v>
      </c>
      <c r="V1182" t="s">
        <v>84</v>
      </c>
      <c r="W1182" t="s">
        <v>115</v>
      </c>
      <c r="X1182" t="s"/>
      <c r="Y1182" t="s">
        <v>86</v>
      </c>
      <c r="Z1182">
        <f>HYPERLINK("https://hotel-media.eclerx.com/savepage/tk_1546856613259874_sr_364.html","info")</f>
        <v/>
      </c>
      <c r="AA1182" t="n">
        <v>-8219221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204</v>
      </c>
      <c r="AQ1182" t="s">
        <v>89</v>
      </c>
      <c r="AR1182" t="s">
        <v>90</v>
      </c>
      <c r="AS1182" t="s"/>
      <c r="AT1182" t="s">
        <v>91</v>
      </c>
      <c r="AU1182" t="s"/>
      <c r="AV1182" t="s"/>
      <c r="AW1182" t="s"/>
      <c r="AX1182" t="s"/>
      <c r="AY1182" t="n">
        <v>8219221</v>
      </c>
      <c r="AZ1182" t="s">
        <v>166</v>
      </c>
      <c r="BA1182" t="s"/>
      <c r="BB1182" t="n">
        <v>198171</v>
      </c>
      <c r="BC1182" t="n">
        <v>43.118052107604</v>
      </c>
      <c r="BD1182" t="n">
        <v>43.118052107604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153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163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607</v>
      </c>
      <c r="L1183" t="s">
        <v>77</v>
      </c>
      <c r="M1183" t="s"/>
      <c r="N1183" t="s">
        <v>129</v>
      </c>
      <c r="O1183" t="s">
        <v>79</v>
      </c>
      <c r="P1183" t="s">
        <v>163</v>
      </c>
      <c r="Q1183" t="s"/>
      <c r="R1183" t="s">
        <v>102</v>
      </c>
      <c r="S1183" t="s">
        <v>169</v>
      </c>
      <c r="T1183" t="s">
        <v>82</v>
      </c>
      <c r="U1183" t="s">
        <v>83</v>
      </c>
      <c r="V1183" t="s">
        <v>84</v>
      </c>
      <c r="W1183" t="s">
        <v>115</v>
      </c>
      <c r="X1183" t="s"/>
      <c r="Y1183" t="s">
        <v>86</v>
      </c>
      <c r="Z1183">
        <f>HYPERLINK("https://hotel-media.eclerx.com/savepage/tk_1546856613259874_sr_364.html","info")</f>
        <v/>
      </c>
      <c r="AA1183" t="n">
        <v>-8219221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204</v>
      </c>
      <c r="AQ1183" t="s">
        <v>89</v>
      </c>
      <c r="AR1183" t="s">
        <v>90</v>
      </c>
      <c r="AS1183" t="s"/>
      <c r="AT1183" t="s">
        <v>91</v>
      </c>
      <c r="AU1183" t="s"/>
      <c r="AV1183" t="s"/>
      <c r="AW1183" t="s"/>
      <c r="AX1183" t="s"/>
      <c r="AY1183" t="n">
        <v>8219221</v>
      </c>
      <c r="AZ1183" t="s">
        <v>166</v>
      </c>
      <c r="BA1183" t="s"/>
      <c r="BB1183" t="n">
        <v>198171</v>
      </c>
      <c r="BC1183" t="n">
        <v>43.118052107604</v>
      </c>
      <c r="BD1183" t="n">
        <v>43.118052107604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153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163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607</v>
      </c>
      <c r="L1184" t="s">
        <v>77</v>
      </c>
      <c r="M1184" t="s"/>
      <c r="N1184" t="s">
        <v>167</v>
      </c>
      <c r="O1184" t="s">
        <v>79</v>
      </c>
      <c r="P1184" t="s">
        <v>163</v>
      </c>
      <c r="Q1184" t="s"/>
      <c r="R1184" t="s">
        <v>102</v>
      </c>
      <c r="S1184" t="s">
        <v>169</v>
      </c>
      <c r="T1184" t="s">
        <v>82</v>
      </c>
      <c r="U1184" t="s">
        <v>83</v>
      </c>
      <c r="V1184" t="s">
        <v>84</v>
      </c>
      <c r="W1184" t="s">
        <v>115</v>
      </c>
      <c r="X1184" t="s"/>
      <c r="Y1184" t="s">
        <v>86</v>
      </c>
      <c r="Z1184">
        <f>HYPERLINK("https://hotel-media.eclerx.com/savepage/tk_1546856613259874_sr_364.html","info")</f>
        <v/>
      </c>
      <c r="AA1184" t="n">
        <v>-8219221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204</v>
      </c>
      <c r="AQ1184" t="s">
        <v>89</v>
      </c>
      <c r="AR1184" t="s">
        <v>90</v>
      </c>
      <c r="AS1184" t="s"/>
      <c r="AT1184" t="s">
        <v>91</v>
      </c>
      <c r="AU1184" t="s"/>
      <c r="AV1184" t="s"/>
      <c r="AW1184" t="s"/>
      <c r="AX1184" t="s"/>
      <c r="AY1184" t="n">
        <v>8219221</v>
      </c>
      <c r="AZ1184" t="s">
        <v>166</v>
      </c>
      <c r="BA1184" t="s"/>
      <c r="BB1184" t="n">
        <v>198171</v>
      </c>
      <c r="BC1184" t="n">
        <v>43.118052107604</v>
      </c>
      <c r="BD1184" t="n">
        <v>43.118052107604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153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515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491</v>
      </c>
      <c r="L1185" t="s">
        <v>77</v>
      </c>
      <c r="M1185" t="s"/>
      <c r="N1185" t="s">
        <v>383</v>
      </c>
      <c r="O1185" t="s">
        <v>79</v>
      </c>
      <c r="P1185" t="s">
        <v>515</v>
      </c>
      <c r="Q1185" t="s"/>
      <c r="R1185" t="s">
        <v>102</v>
      </c>
      <c r="S1185" t="s">
        <v>517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HYPERLINK("https://hotel-media.eclerx.com/savepage/tk_15468562926649601_sr_364.html","info")</f>
        <v/>
      </c>
      <c r="AA1185" t="n">
        <v>-2443908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67</v>
      </c>
      <c r="AQ1185" t="s">
        <v>89</v>
      </c>
      <c r="AR1185" t="s">
        <v>104</v>
      </c>
      <c r="AS1185" t="s"/>
      <c r="AT1185" t="s">
        <v>91</v>
      </c>
      <c r="AU1185" t="s"/>
      <c r="AV1185" t="s"/>
      <c r="AW1185" t="s"/>
      <c r="AX1185" t="s"/>
      <c r="AY1185" t="n">
        <v>2443908</v>
      </c>
      <c r="AZ1185" t="s">
        <v>518</v>
      </c>
      <c r="BA1185" t="s"/>
      <c r="BB1185" t="n">
        <v>110725</v>
      </c>
      <c r="BC1185" t="n">
        <v>44.835738</v>
      </c>
      <c r="BD1185" t="n">
        <v>44.835738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515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491</v>
      </c>
      <c r="L1186" t="s">
        <v>77</v>
      </c>
      <c r="M1186" t="s"/>
      <c r="N1186" t="s">
        <v>516</v>
      </c>
      <c r="O1186" t="s">
        <v>79</v>
      </c>
      <c r="P1186" t="s">
        <v>515</v>
      </c>
      <c r="Q1186" t="s"/>
      <c r="R1186" t="s">
        <v>102</v>
      </c>
      <c r="S1186" t="s">
        <v>517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HYPERLINK("https://hotel-media.eclerx.com/savepage/tk_15468562926649601_sr_364.html","info")</f>
        <v/>
      </c>
      <c r="AA1186" t="n">
        <v>-2443908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67</v>
      </c>
      <c r="AQ1186" t="s">
        <v>89</v>
      </c>
      <c r="AR1186" t="s">
        <v>104</v>
      </c>
      <c r="AS1186" t="s"/>
      <c r="AT1186" t="s">
        <v>91</v>
      </c>
      <c r="AU1186" t="s"/>
      <c r="AV1186" t="s"/>
      <c r="AW1186" t="s"/>
      <c r="AX1186" t="s"/>
      <c r="AY1186" t="n">
        <v>2443908</v>
      </c>
      <c r="AZ1186" t="s">
        <v>518</v>
      </c>
      <c r="BA1186" t="s"/>
      <c r="BB1186" t="n">
        <v>110725</v>
      </c>
      <c r="BC1186" t="n">
        <v>44.835738</v>
      </c>
      <c r="BD1186" t="n">
        <v>44.835738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515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491</v>
      </c>
      <c r="L1187" t="s">
        <v>77</v>
      </c>
      <c r="M1187" t="s"/>
      <c r="N1187" t="s">
        <v>519</v>
      </c>
      <c r="O1187" t="s">
        <v>79</v>
      </c>
      <c r="P1187" t="s">
        <v>515</v>
      </c>
      <c r="Q1187" t="s"/>
      <c r="R1187" t="s">
        <v>102</v>
      </c>
      <c r="S1187" t="s">
        <v>517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HYPERLINK("https://hotel-media.eclerx.com/savepage/tk_15468562926649601_sr_364.html","info")</f>
        <v/>
      </c>
      <c r="AA1187" t="n">
        <v>-2443908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67</v>
      </c>
      <c r="AQ1187" t="s">
        <v>89</v>
      </c>
      <c r="AR1187" t="s">
        <v>104</v>
      </c>
      <c r="AS1187" t="s"/>
      <c r="AT1187" t="s">
        <v>91</v>
      </c>
      <c r="AU1187" t="s"/>
      <c r="AV1187" t="s"/>
      <c r="AW1187" t="s"/>
      <c r="AX1187" t="s"/>
      <c r="AY1187" t="n">
        <v>2443908</v>
      </c>
      <c r="AZ1187" t="s">
        <v>518</v>
      </c>
      <c r="BA1187" t="s"/>
      <c r="BB1187" t="n">
        <v>110725</v>
      </c>
      <c r="BC1187" t="n">
        <v>44.835738</v>
      </c>
      <c r="BD1187" t="n">
        <v>44.835738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994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131</v>
      </c>
      <c r="L1188" t="s">
        <v>77</v>
      </c>
      <c r="M1188" t="s"/>
      <c r="N1188" t="s">
        <v>466</v>
      </c>
      <c r="O1188" t="s">
        <v>79</v>
      </c>
      <c r="P1188" t="s">
        <v>994</v>
      </c>
      <c r="Q1188" t="s"/>
      <c r="R1188" t="s">
        <v>80</v>
      </c>
      <c r="S1188" t="s">
        <v>343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HYPERLINK("https://hotel-media.eclerx.com/savepage/tk_15468566041958778_sr_364.html","info")</f>
        <v/>
      </c>
      <c r="AA1188" t="n">
        <v>-8219174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199</v>
      </c>
      <c r="AQ1188" t="s">
        <v>89</v>
      </c>
      <c r="AR1188" t="s">
        <v>90</v>
      </c>
      <c r="AS1188" t="s"/>
      <c r="AT1188" t="s">
        <v>91</v>
      </c>
      <c r="AU1188" t="s"/>
      <c r="AV1188" t="s"/>
      <c r="AW1188" t="s"/>
      <c r="AX1188" t="s"/>
      <c r="AY1188" t="n">
        <v>8219174</v>
      </c>
      <c r="AZ1188" t="s">
        <v>995</v>
      </c>
      <c r="BA1188" t="s"/>
      <c r="BB1188" t="n">
        <v>188723</v>
      </c>
      <c r="BC1188" t="n">
        <v>43.56019594</v>
      </c>
      <c r="BD1188" t="n">
        <v>43.56019594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2019-01-10T13:48:01Z</dcterms:created>
  <dcterms:modified xmlns:dcterms="http://purl.org/dc/terms/" xmlns:xsi="http://www.w3.org/2001/XMLSchema-instance" xsi:type="dcterms:W3CDTF">2019-01-10T13:48:01Z</dcterms:modified>
</cp:coreProperties>
</file>