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0235958\Downloads\"/>
    </mc:Choice>
  </mc:AlternateContent>
  <xr:revisionPtr revIDLastSave="0" documentId="13_ncr:1_{00F940B5-FB7B-4638-BF25-86B26C79C970}" xr6:coauthVersionLast="36" xr6:coauthVersionMax="47" xr10:uidLastSave="{00000000-0000-0000-0000-000000000000}"/>
  <bookViews>
    <workbookView xWindow="0" yWindow="0" windowWidth="21570" windowHeight="9330" xr2:uid="{4221DE36-2D6E-4A7C-9539-4E747850BF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Q3" i="1"/>
  <c r="O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B7" i="1"/>
  <c r="H4" i="1"/>
  <c r="I4" i="1" l="1"/>
  <c r="M3" i="1"/>
  <c r="U3" i="1"/>
  <c r="AA3" i="1"/>
  <c r="D4" i="1"/>
  <c r="T3" i="1"/>
  <c r="P4" i="1" l="1"/>
  <c r="R4" i="1"/>
  <c r="Y3" i="1"/>
  <c r="L3" i="1"/>
  <c r="K3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H5" i="1"/>
  <c r="AA15" i="1"/>
  <c r="AA27" i="1" s="1"/>
  <c r="AA39" i="1" s="1"/>
  <c r="AA51" i="1" s="1"/>
  <c r="AA63" i="1" s="1"/>
  <c r="AA75" i="1" s="1"/>
  <c r="AA87" i="1" s="1"/>
  <c r="AA99" i="1" s="1"/>
  <c r="AA111" i="1" s="1"/>
  <c r="AA123" i="1" s="1"/>
  <c r="AA135" i="1" s="1"/>
  <c r="AA147" i="1" s="1"/>
  <c r="AA159" i="1" s="1"/>
  <c r="AA171" i="1" s="1"/>
  <c r="AA183" i="1" s="1"/>
  <c r="AA195" i="1" s="1"/>
  <c r="AA207" i="1" s="1"/>
  <c r="AA219" i="1" s="1"/>
  <c r="AA231" i="1" s="1"/>
  <c r="AA243" i="1" s="1"/>
  <c r="AA255" i="1" s="1"/>
  <c r="AA267" i="1" s="1"/>
  <c r="AA279" i="1" s="1"/>
  <c r="AA291" i="1" s="1"/>
  <c r="AA303" i="1" s="1"/>
  <c r="AA315" i="1" s="1"/>
  <c r="AA327" i="1" s="1"/>
  <c r="U15" i="1"/>
  <c r="U27" i="1" s="1"/>
  <c r="U39" i="1" s="1"/>
  <c r="U51" i="1" s="1"/>
  <c r="U63" i="1" s="1"/>
  <c r="U75" i="1" s="1"/>
  <c r="U87" i="1" s="1"/>
  <c r="U99" i="1" s="1"/>
  <c r="U111" i="1" s="1"/>
  <c r="U123" i="1" s="1"/>
  <c r="U135" i="1" s="1"/>
  <c r="U147" i="1" s="1"/>
  <c r="U159" i="1" s="1"/>
  <c r="U171" i="1" s="1"/>
  <c r="U183" i="1" s="1"/>
  <c r="U195" i="1" s="1"/>
  <c r="U207" i="1" s="1"/>
  <c r="U219" i="1" s="1"/>
  <c r="U231" i="1" s="1"/>
  <c r="U243" i="1" s="1"/>
  <c r="U255" i="1" s="1"/>
  <c r="U267" i="1" s="1"/>
  <c r="U279" i="1" s="1"/>
  <c r="U291" i="1" s="1"/>
  <c r="U303" i="1" s="1"/>
  <c r="U315" i="1" s="1"/>
  <c r="U327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G4" i="1"/>
  <c r="Q4" i="1" s="1"/>
  <c r="H6" i="1" l="1"/>
  <c r="R5" i="1"/>
  <c r="Y4" i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G5" i="1"/>
  <c r="M4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P5" i="1"/>
  <c r="G6" i="1" l="1"/>
  <c r="Q5" i="1"/>
  <c r="Y5" i="1" s="1"/>
  <c r="L4" i="1"/>
  <c r="K4" i="1" s="1"/>
  <c r="O4" i="1"/>
  <c r="H7" i="1"/>
  <c r="R6" i="1"/>
  <c r="V334" i="1"/>
  <c r="P6" i="1"/>
  <c r="V15" i="1"/>
  <c r="V10" i="1" s="1"/>
  <c r="V27" i="1"/>
  <c r="V23" i="1" s="1"/>
  <c r="V51" i="1"/>
  <c r="V41" i="1" s="1"/>
  <c r="V63" i="1"/>
  <c r="V58" i="1" s="1"/>
  <c r="V39" i="1"/>
  <c r="V30" i="1" s="1"/>
  <c r="T76" i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V75" i="1"/>
  <c r="G7" i="1" l="1"/>
  <c r="Q6" i="1"/>
  <c r="Y6" i="1" s="1"/>
  <c r="H8" i="1"/>
  <c r="R7" i="1"/>
  <c r="V11" i="1"/>
  <c r="V5" i="1"/>
  <c r="V4" i="1"/>
  <c r="W4" i="1" s="1"/>
  <c r="X4" i="1" s="1"/>
  <c r="V7" i="1"/>
  <c r="V9" i="1"/>
  <c r="V6" i="1"/>
  <c r="V13" i="1"/>
  <c r="V12" i="1"/>
  <c r="V8" i="1"/>
  <c r="P7" i="1"/>
  <c r="V14" i="1"/>
  <c r="V55" i="1"/>
  <c r="V52" i="1"/>
  <c r="V19" i="1"/>
  <c r="V59" i="1"/>
  <c r="V57" i="1"/>
  <c r="V18" i="1"/>
  <c r="V21" i="1"/>
  <c r="V56" i="1"/>
  <c r="V61" i="1"/>
  <c r="V25" i="1"/>
  <c r="V26" i="1"/>
  <c r="V29" i="1"/>
  <c r="V60" i="1"/>
  <c r="V16" i="1"/>
  <c r="V17" i="1"/>
  <c r="V22" i="1"/>
  <c r="V24" i="1"/>
  <c r="V20" i="1"/>
  <c r="V50" i="1"/>
  <c r="V45" i="1"/>
  <c r="V44" i="1"/>
  <c r="V49" i="1"/>
  <c r="V48" i="1"/>
  <c r="V47" i="1"/>
  <c r="V40" i="1"/>
  <c r="V43" i="1"/>
  <c r="V42" i="1"/>
  <c r="V46" i="1"/>
  <c r="V28" i="1"/>
  <c r="V34" i="1"/>
  <c r="V33" i="1"/>
  <c r="V37" i="1"/>
  <c r="V32" i="1"/>
  <c r="V31" i="1"/>
  <c r="V36" i="1"/>
  <c r="V38" i="1"/>
  <c r="V35" i="1"/>
  <c r="V53" i="1"/>
  <c r="V62" i="1"/>
  <c r="V54" i="1"/>
  <c r="V64" i="1"/>
  <c r="V67" i="1"/>
  <c r="V68" i="1"/>
  <c r="V69" i="1"/>
  <c r="V70" i="1"/>
  <c r="V71" i="1"/>
  <c r="V72" i="1"/>
  <c r="V73" i="1"/>
  <c r="V66" i="1"/>
  <c r="V65" i="1"/>
  <c r="V74" i="1"/>
  <c r="T88" i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V87" i="1"/>
  <c r="G8" i="1" l="1"/>
  <c r="Q7" i="1"/>
  <c r="Y7" i="1" s="1"/>
  <c r="H9" i="1"/>
  <c r="R8" i="1"/>
  <c r="W5" i="1"/>
  <c r="X5" i="1" s="1"/>
  <c r="P8" i="1"/>
  <c r="V76" i="1"/>
  <c r="V83" i="1"/>
  <c r="V84" i="1"/>
  <c r="V85" i="1"/>
  <c r="V80" i="1"/>
  <c r="V81" i="1"/>
  <c r="V82" i="1"/>
  <c r="V79" i="1"/>
  <c r="V78" i="1"/>
  <c r="V77" i="1"/>
  <c r="V86" i="1"/>
  <c r="T100" i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V99" i="1"/>
  <c r="G9" i="1" l="1"/>
  <c r="Q8" i="1"/>
  <c r="Y8" i="1" s="1"/>
  <c r="H10" i="1"/>
  <c r="R9" i="1"/>
  <c r="W6" i="1"/>
  <c r="P9" i="1"/>
  <c r="V88" i="1"/>
  <c r="V92" i="1"/>
  <c r="V93" i="1"/>
  <c r="V91" i="1"/>
  <c r="V94" i="1"/>
  <c r="V96" i="1"/>
  <c r="V97" i="1"/>
  <c r="V95" i="1"/>
  <c r="V89" i="1"/>
  <c r="V90" i="1"/>
  <c r="V98" i="1"/>
  <c r="T112" i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V111" i="1"/>
  <c r="G10" i="1" l="1"/>
  <c r="Q9" i="1"/>
  <c r="Y9" i="1" s="1"/>
  <c r="H11" i="1"/>
  <c r="R10" i="1"/>
  <c r="P10" i="1"/>
  <c r="W7" i="1"/>
  <c r="X6" i="1"/>
  <c r="V100" i="1"/>
  <c r="V103" i="1"/>
  <c r="V104" i="1"/>
  <c r="V105" i="1"/>
  <c r="V106" i="1"/>
  <c r="V107" i="1"/>
  <c r="V108" i="1"/>
  <c r="V109" i="1"/>
  <c r="V101" i="1"/>
  <c r="V102" i="1"/>
  <c r="V110" i="1"/>
  <c r="T124" i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V123" i="1"/>
  <c r="G11" i="1" l="1"/>
  <c r="Q10" i="1"/>
  <c r="Y10" i="1" s="1"/>
  <c r="H12" i="1"/>
  <c r="R11" i="1"/>
  <c r="W8" i="1"/>
  <c r="X7" i="1"/>
  <c r="P11" i="1"/>
  <c r="V112" i="1"/>
  <c r="V119" i="1"/>
  <c r="V120" i="1"/>
  <c r="V121" i="1"/>
  <c r="V116" i="1"/>
  <c r="V117" i="1"/>
  <c r="V118" i="1"/>
  <c r="V115" i="1"/>
  <c r="V122" i="1"/>
  <c r="V114" i="1"/>
  <c r="V113" i="1"/>
  <c r="T136" i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V135" i="1"/>
  <c r="G12" i="1" l="1"/>
  <c r="Q11" i="1"/>
  <c r="H13" i="1"/>
  <c r="R12" i="1"/>
  <c r="W9" i="1"/>
  <c r="X8" i="1"/>
  <c r="Y11" i="1"/>
  <c r="P12" i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V147" i="1"/>
  <c r="V124" i="1"/>
  <c r="V129" i="1"/>
  <c r="V127" i="1"/>
  <c r="V130" i="1"/>
  <c r="V132" i="1"/>
  <c r="V133" i="1"/>
  <c r="V128" i="1"/>
  <c r="V131" i="1"/>
  <c r="V125" i="1"/>
  <c r="V126" i="1"/>
  <c r="V134" i="1"/>
  <c r="G13" i="1" l="1"/>
  <c r="Q12" i="1"/>
  <c r="H14" i="1"/>
  <c r="R13" i="1"/>
  <c r="X9" i="1"/>
  <c r="W10" i="1"/>
  <c r="Y12" i="1"/>
  <c r="P13" i="1"/>
  <c r="V136" i="1"/>
  <c r="V144" i="1"/>
  <c r="V139" i="1"/>
  <c r="V140" i="1"/>
  <c r="V141" i="1"/>
  <c r="V142" i="1"/>
  <c r="V143" i="1"/>
  <c r="V145" i="1"/>
  <c r="V137" i="1"/>
  <c r="V138" i="1"/>
  <c r="V146" i="1"/>
  <c r="T160" i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V159" i="1"/>
  <c r="G14" i="1" l="1"/>
  <c r="Q13" i="1"/>
  <c r="Y13" i="1" s="1"/>
  <c r="H15" i="1"/>
  <c r="R14" i="1"/>
  <c r="X10" i="1"/>
  <c r="W11" i="1"/>
  <c r="P14" i="1"/>
  <c r="T172" i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V171" i="1"/>
  <c r="V148" i="1"/>
  <c r="V154" i="1"/>
  <c r="V155" i="1"/>
  <c r="V156" i="1"/>
  <c r="V157" i="1"/>
  <c r="V152" i="1"/>
  <c r="V153" i="1"/>
  <c r="V151" i="1"/>
  <c r="V150" i="1"/>
  <c r="V158" i="1"/>
  <c r="V149" i="1"/>
  <c r="G15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Q14" i="1"/>
  <c r="Y14" i="1" s="1"/>
  <c r="H16" i="1"/>
  <c r="R15" i="1"/>
  <c r="W12" i="1"/>
  <c r="X11" i="1"/>
  <c r="V160" i="1"/>
  <c r="V163" i="1"/>
  <c r="V166" i="1"/>
  <c r="V168" i="1"/>
  <c r="V169" i="1"/>
  <c r="V164" i="1"/>
  <c r="V165" i="1"/>
  <c r="V167" i="1"/>
  <c r="V170" i="1"/>
  <c r="V161" i="1"/>
  <c r="V162" i="1"/>
  <c r="T184" i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V183" i="1"/>
  <c r="H17" i="1" l="1"/>
  <c r="R16" i="1"/>
  <c r="W13" i="1"/>
  <c r="X12" i="1"/>
  <c r="T196" i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V195" i="1"/>
  <c r="V172" i="1"/>
  <c r="V180" i="1"/>
  <c r="V181" i="1"/>
  <c r="V175" i="1"/>
  <c r="V176" i="1"/>
  <c r="V177" i="1"/>
  <c r="V178" i="1"/>
  <c r="V179" i="1"/>
  <c r="V174" i="1"/>
  <c r="V182" i="1"/>
  <c r="V173" i="1"/>
  <c r="H18" i="1" l="1"/>
  <c r="R17" i="1"/>
  <c r="W14" i="1"/>
  <c r="X13" i="1"/>
  <c r="V184" i="1"/>
  <c r="V191" i="1"/>
  <c r="V192" i="1"/>
  <c r="V193" i="1"/>
  <c r="V188" i="1"/>
  <c r="V189" i="1"/>
  <c r="V190" i="1"/>
  <c r="V187" i="1"/>
  <c r="V194" i="1"/>
  <c r="V185" i="1"/>
  <c r="V186" i="1"/>
  <c r="T208" i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V207" i="1"/>
  <c r="H19" i="1" l="1"/>
  <c r="R18" i="1"/>
  <c r="W15" i="1"/>
  <c r="X14" i="1"/>
  <c r="T220" i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V219" i="1"/>
  <c r="V196" i="1"/>
  <c r="V199" i="1"/>
  <c r="V204" i="1"/>
  <c r="V205" i="1"/>
  <c r="V200" i="1"/>
  <c r="V201" i="1"/>
  <c r="V202" i="1"/>
  <c r="V203" i="1"/>
  <c r="V197" i="1"/>
  <c r="V198" i="1"/>
  <c r="V206" i="1"/>
  <c r="H20" i="1" l="1"/>
  <c r="R19" i="1"/>
  <c r="W16" i="1"/>
  <c r="V208" i="1"/>
  <c r="V216" i="1"/>
  <c r="V217" i="1"/>
  <c r="V211" i="1"/>
  <c r="V212" i="1"/>
  <c r="V213" i="1"/>
  <c r="V214" i="1"/>
  <c r="V215" i="1"/>
  <c r="V209" i="1"/>
  <c r="V218" i="1"/>
  <c r="V210" i="1"/>
  <c r="T232" i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V231" i="1"/>
  <c r="H21" i="1" l="1"/>
  <c r="R20" i="1"/>
  <c r="W17" i="1"/>
  <c r="T244" i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V243" i="1"/>
  <c r="V220" i="1"/>
  <c r="V227" i="1"/>
  <c r="V228" i="1"/>
  <c r="V229" i="1"/>
  <c r="V224" i="1"/>
  <c r="V225" i="1"/>
  <c r="V226" i="1"/>
  <c r="V223" i="1"/>
  <c r="V221" i="1"/>
  <c r="V222" i="1"/>
  <c r="V230" i="1"/>
  <c r="H22" i="1" l="1"/>
  <c r="R21" i="1"/>
  <c r="W18" i="1"/>
  <c r="V232" i="1"/>
  <c r="V235" i="1"/>
  <c r="V240" i="1"/>
  <c r="V241" i="1"/>
  <c r="V236" i="1"/>
  <c r="V237" i="1"/>
  <c r="V238" i="1"/>
  <c r="V239" i="1"/>
  <c r="V234" i="1"/>
  <c r="V242" i="1"/>
  <c r="V233" i="1"/>
  <c r="T256" i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V255" i="1"/>
  <c r="H23" i="1" l="1"/>
  <c r="R22" i="1"/>
  <c r="W19" i="1"/>
  <c r="T268" i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V267" i="1"/>
  <c r="V244" i="1"/>
  <c r="V253" i="1"/>
  <c r="V247" i="1"/>
  <c r="V248" i="1"/>
  <c r="V249" i="1"/>
  <c r="V250" i="1"/>
  <c r="V251" i="1"/>
  <c r="V252" i="1"/>
  <c r="V245" i="1"/>
  <c r="V246" i="1"/>
  <c r="V254" i="1"/>
  <c r="H24" i="1" l="1"/>
  <c r="R23" i="1"/>
  <c r="W20" i="1"/>
  <c r="V279" i="1"/>
  <c r="T280" i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V256" i="1"/>
  <c r="V262" i="1"/>
  <c r="V263" i="1"/>
  <c r="V264" i="1"/>
  <c r="V265" i="1"/>
  <c r="V260" i="1"/>
  <c r="V261" i="1"/>
  <c r="V259" i="1"/>
  <c r="V258" i="1"/>
  <c r="V266" i="1"/>
  <c r="V257" i="1"/>
  <c r="H25" i="1" l="1"/>
  <c r="R24" i="1"/>
  <c r="W21" i="1"/>
  <c r="V291" i="1"/>
  <c r="T292" i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V268" i="1"/>
  <c r="V272" i="1"/>
  <c r="V271" i="1"/>
  <c r="V273" i="1"/>
  <c r="V276" i="1"/>
  <c r="V277" i="1"/>
  <c r="V274" i="1"/>
  <c r="V275" i="1"/>
  <c r="V270" i="1"/>
  <c r="V278" i="1"/>
  <c r="V269" i="1"/>
  <c r="H26" i="1" l="1"/>
  <c r="R25" i="1"/>
  <c r="W22" i="1"/>
  <c r="T304" i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V303" i="1"/>
  <c r="V287" i="1"/>
  <c r="V288" i="1"/>
  <c r="V280" i="1"/>
  <c r="V281" i="1"/>
  <c r="V282" i="1"/>
  <c r="V286" i="1"/>
  <c r="V283" i="1"/>
  <c r="V284" i="1"/>
  <c r="V285" i="1"/>
  <c r="V290" i="1"/>
  <c r="V289" i="1"/>
  <c r="H27" i="1" l="1"/>
  <c r="R26" i="1"/>
  <c r="W23" i="1"/>
  <c r="V299" i="1"/>
  <c r="V300" i="1"/>
  <c r="V295" i="1"/>
  <c r="V297" i="1"/>
  <c r="V301" i="1"/>
  <c r="V292" i="1"/>
  <c r="V296" i="1"/>
  <c r="V293" i="1"/>
  <c r="V298" i="1"/>
  <c r="V302" i="1"/>
  <c r="V294" i="1"/>
  <c r="T316" i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V315" i="1"/>
  <c r="H28" i="1" l="1"/>
  <c r="R27" i="1"/>
  <c r="W24" i="1"/>
  <c r="V327" i="1"/>
  <c r="T328" i="1"/>
  <c r="T329" i="1" s="1"/>
  <c r="T330" i="1" s="1"/>
  <c r="T331" i="1" s="1"/>
  <c r="T332" i="1" s="1"/>
  <c r="T333" i="1" s="1"/>
  <c r="T334" i="1" s="1"/>
  <c r="V305" i="1"/>
  <c r="V309" i="1"/>
  <c r="V313" i="1"/>
  <c r="V307" i="1"/>
  <c r="V310" i="1"/>
  <c r="V304" i="1"/>
  <c r="V308" i="1"/>
  <c r="V312" i="1"/>
  <c r="V311" i="1"/>
  <c r="V314" i="1"/>
  <c r="V306" i="1"/>
  <c r="H29" i="1" l="1"/>
  <c r="R28" i="1"/>
  <c r="W25" i="1"/>
  <c r="V318" i="1"/>
  <c r="V317" i="1"/>
  <c r="V321" i="1"/>
  <c r="V316" i="1"/>
  <c r="V324" i="1"/>
  <c r="V325" i="1"/>
  <c r="V319" i="1"/>
  <c r="V323" i="1"/>
  <c r="V326" i="1"/>
  <c r="V322" i="1"/>
  <c r="V320" i="1"/>
  <c r="H30" i="1" l="1"/>
  <c r="R29" i="1"/>
  <c r="W26" i="1"/>
  <c r="V329" i="1"/>
  <c r="V332" i="1"/>
  <c r="V333" i="1"/>
  <c r="V330" i="1"/>
  <c r="V331" i="1"/>
  <c r="V328" i="1"/>
  <c r="H31" i="1" l="1"/>
  <c r="R30" i="1"/>
  <c r="W27" i="1"/>
  <c r="H32" i="1" l="1"/>
  <c r="R31" i="1"/>
  <c r="W28" i="1"/>
  <c r="H33" i="1" l="1"/>
  <c r="R32" i="1"/>
  <c r="W29" i="1"/>
  <c r="H34" i="1" l="1"/>
  <c r="R33" i="1"/>
  <c r="W30" i="1"/>
  <c r="H35" i="1" l="1"/>
  <c r="R34" i="1"/>
  <c r="W31" i="1"/>
  <c r="H36" i="1" l="1"/>
  <c r="R35" i="1"/>
  <c r="W32" i="1"/>
  <c r="H37" i="1" l="1"/>
  <c r="R36" i="1"/>
  <c r="W33" i="1"/>
  <c r="H38" i="1" l="1"/>
  <c r="R37" i="1"/>
  <c r="W34" i="1"/>
  <c r="H39" i="1" l="1"/>
  <c r="R38" i="1"/>
  <c r="W35" i="1"/>
  <c r="H40" i="1" l="1"/>
  <c r="R39" i="1"/>
  <c r="W36" i="1"/>
  <c r="H41" i="1" l="1"/>
  <c r="R40" i="1"/>
  <c r="W37" i="1"/>
  <c r="H42" i="1" l="1"/>
  <c r="R41" i="1"/>
  <c r="W38" i="1"/>
  <c r="H43" i="1" l="1"/>
  <c r="R42" i="1"/>
  <c r="W39" i="1"/>
  <c r="H44" i="1" l="1"/>
  <c r="R43" i="1"/>
  <c r="W40" i="1"/>
  <c r="H45" i="1" l="1"/>
  <c r="R44" i="1"/>
  <c r="W41" i="1"/>
  <c r="H46" i="1" l="1"/>
  <c r="R45" i="1"/>
  <c r="W42" i="1"/>
  <c r="H47" i="1" l="1"/>
  <c r="R46" i="1"/>
  <c r="W43" i="1"/>
  <c r="H48" i="1" l="1"/>
  <c r="R47" i="1"/>
  <c r="W44" i="1"/>
  <c r="H49" i="1" l="1"/>
  <c r="R48" i="1"/>
  <c r="W45" i="1"/>
  <c r="H50" i="1" l="1"/>
  <c r="R49" i="1"/>
  <c r="W46" i="1"/>
  <c r="H51" i="1" l="1"/>
  <c r="R50" i="1"/>
  <c r="W47" i="1"/>
  <c r="H52" i="1" l="1"/>
  <c r="R51" i="1"/>
  <c r="W48" i="1"/>
  <c r="H53" i="1" l="1"/>
  <c r="R52" i="1"/>
  <c r="W49" i="1"/>
  <c r="H54" i="1" l="1"/>
  <c r="R53" i="1"/>
  <c r="W50" i="1"/>
  <c r="H55" i="1" l="1"/>
  <c r="R54" i="1"/>
  <c r="W51" i="1"/>
  <c r="W52" i="1" s="1"/>
  <c r="H56" i="1" l="1"/>
  <c r="R55" i="1"/>
  <c r="W53" i="1"/>
  <c r="H57" i="1" l="1"/>
  <c r="R56" i="1"/>
  <c r="W54" i="1"/>
  <c r="H58" i="1" l="1"/>
  <c r="R57" i="1"/>
  <c r="W55" i="1"/>
  <c r="H59" i="1" l="1"/>
  <c r="R58" i="1"/>
  <c r="W56" i="1"/>
  <c r="H60" i="1" l="1"/>
  <c r="R59" i="1"/>
  <c r="W57" i="1"/>
  <c r="H61" i="1" l="1"/>
  <c r="R60" i="1"/>
  <c r="W58" i="1"/>
  <c r="H62" i="1" l="1"/>
  <c r="R61" i="1"/>
  <c r="W59" i="1"/>
  <c r="H63" i="1" l="1"/>
  <c r="R62" i="1"/>
  <c r="W60" i="1"/>
  <c r="H64" i="1" l="1"/>
  <c r="R63" i="1"/>
  <c r="W61" i="1"/>
  <c r="H65" i="1" l="1"/>
  <c r="R64" i="1"/>
  <c r="W62" i="1"/>
  <c r="H66" i="1" l="1"/>
  <c r="R65" i="1"/>
  <c r="W63" i="1"/>
  <c r="H67" i="1" l="1"/>
  <c r="R66" i="1"/>
  <c r="W64" i="1"/>
  <c r="H68" i="1" l="1"/>
  <c r="R67" i="1"/>
  <c r="W65" i="1"/>
  <c r="H69" i="1" l="1"/>
  <c r="R68" i="1"/>
  <c r="W66" i="1"/>
  <c r="H70" i="1" l="1"/>
  <c r="R69" i="1"/>
  <c r="W67" i="1"/>
  <c r="H71" i="1" l="1"/>
  <c r="R70" i="1"/>
  <c r="W68" i="1"/>
  <c r="H72" i="1" l="1"/>
  <c r="R71" i="1"/>
  <c r="W69" i="1"/>
  <c r="H73" i="1" l="1"/>
  <c r="R72" i="1"/>
  <c r="W70" i="1"/>
  <c r="H74" i="1" l="1"/>
  <c r="R73" i="1"/>
  <c r="W71" i="1"/>
  <c r="H75" i="1" l="1"/>
  <c r="R74" i="1"/>
  <c r="W72" i="1"/>
  <c r="H76" i="1" l="1"/>
  <c r="R75" i="1"/>
  <c r="W73" i="1"/>
  <c r="H77" i="1" l="1"/>
  <c r="R76" i="1"/>
  <c r="W74" i="1"/>
  <c r="H78" i="1" l="1"/>
  <c r="R77" i="1"/>
  <c r="W75" i="1"/>
  <c r="H79" i="1" l="1"/>
  <c r="R78" i="1"/>
  <c r="W76" i="1"/>
  <c r="H80" i="1" l="1"/>
  <c r="R79" i="1"/>
  <c r="W77" i="1"/>
  <c r="H81" i="1" l="1"/>
  <c r="R80" i="1"/>
  <c r="W78" i="1"/>
  <c r="H82" i="1" l="1"/>
  <c r="R81" i="1"/>
  <c r="W79" i="1"/>
  <c r="H83" i="1" l="1"/>
  <c r="R82" i="1"/>
  <c r="W80" i="1"/>
  <c r="H84" i="1" l="1"/>
  <c r="R83" i="1"/>
  <c r="W81" i="1"/>
  <c r="H85" i="1" l="1"/>
  <c r="R84" i="1"/>
  <c r="W82" i="1"/>
  <c r="H86" i="1" l="1"/>
  <c r="R85" i="1"/>
  <c r="W83" i="1"/>
  <c r="H87" i="1" l="1"/>
  <c r="R86" i="1"/>
  <c r="W84" i="1"/>
  <c r="H88" i="1" l="1"/>
  <c r="R87" i="1"/>
  <c r="W85" i="1"/>
  <c r="H89" i="1" l="1"/>
  <c r="R88" i="1"/>
  <c r="W86" i="1"/>
  <c r="H90" i="1" l="1"/>
  <c r="R89" i="1"/>
  <c r="W87" i="1"/>
  <c r="H91" i="1" l="1"/>
  <c r="R90" i="1"/>
  <c r="W88" i="1"/>
  <c r="H92" i="1" l="1"/>
  <c r="R91" i="1"/>
  <c r="W89" i="1"/>
  <c r="H93" i="1" l="1"/>
  <c r="R92" i="1"/>
  <c r="W90" i="1"/>
  <c r="H94" i="1" l="1"/>
  <c r="R93" i="1"/>
  <c r="W91" i="1"/>
  <c r="H95" i="1" l="1"/>
  <c r="R94" i="1"/>
  <c r="W92" i="1"/>
  <c r="H96" i="1" l="1"/>
  <c r="R95" i="1"/>
  <c r="W93" i="1"/>
  <c r="H97" i="1" l="1"/>
  <c r="R96" i="1"/>
  <c r="W94" i="1"/>
  <c r="H98" i="1" l="1"/>
  <c r="R97" i="1"/>
  <c r="W95" i="1"/>
  <c r="H99" i="1" l="1"/>
  <c r="R98" i="1"/>
  <c r="W96" i="1"/>
  <c r="H100" i="1" l="1"/>
  <c r="R99" i="1"/>
  <c r="W97" i="1"/>
  <c r="H101" i="1" l="1"/>
  <c r="R100" i="1"/>
  <c r="W98" i="1"/>
  <c r="H102" i="1" l="1"/>
  <c r="R101" i="1"/>
  <c r="W99" i="1"/>
  <c r="H103" i="1" l="1"/>
  <c r="R102" i="1"/>
  <c r="W100" i="1"/>
  <c r="H104" i="1" l="1"/>
  <c r="R103" i="1"/>
  <c r="W101" i="1"/>
  <c r="H105" i="1" l="1"/>
  <c r="R104" i="1"/>
  <c r="W102" i="1"/>
  <c r="H106" i="1" l="1"/>
  <c r="R105" i="1"/>
  <c r="W103" i="1"/>
  <c r="H107" i="1" l="1"/>
  <c r="R106" i="1"/>
  <c r="W104" i="1"/>
  <c r="H108" i="1" l="1"/>
  <c r="R107" i="1"/>
  <c r="W105" i="1"/>
  <c r="H109" i="1" l="1"/>
  <c r="R108" i="1"/>
  <c r="W106" i="1"/>
  <c r="H110" i="1" l="1"/>
  <c r="R109" i="1"/>
  <c r="W107" i="1"/>
  <c r="H111" i="1" l="1"/>
  <c r="R110" i="1"/>
  <c r="W108" i="1"/>
  <c r="H112" i="1" l="1"/>
  <c r="R111" i="1"/>
  <c r="W109" i="1"/>
  <c r="H113" i="1" l="1"/>
  <c r="R112" i="1"/>
  <c r="W110" i="1"/>
  <c r="H114" i="1" l="1"/>
  <c r="R113" i="1"/>
  <c r="W111" i="1"/>
  <c r="H115" i="1" l="1"/>
  <c r="R114" i="1"/>
  <c r="W112" i="1"/>
  <c r="H116" i="1" l="1"/>
  <c r="R115" i="1"/>
  <c r="W113" i="1"/>
  <c r="H117" i="1" l="1"/>
  <c r="R116" i="1"/>
  <c r="W114" i="1"/>
  <c r="H118" i="1" l="1"/>
  <c r="R117" i="1"/>
  <c r="W115" i="1"/>
  <c r="H119" i="1" l="1"/>
  <c r="R118" i="1"/>
  <c r="W116" i="1"/>
  <c r="H120" i="1" l="1"/>
  <c r="R119" i="1"/>
  <c r="W117" i="1"/>
  <c r="H121" i="1" l="1"/>
  <c r="R120" i="1"/>
  <c r="W118" i="1"/>
  <c r="H122" i="1" l="1"/>
  <c r="R121" i="1"/>
  <c r="W119" i="1"/>
  <c r="H123" i="1" l="1"/>
  <c r="R122" i="1"/>
  <c r="W120" i="1"/>
  <c r="H124" i="1" l="1"/>
  <c r="R123" i="1"/>
  <c r="W121" i="1"/>
  <c r="H125" i="1" l="1"/>
  <c r="R124" i="1"/>
  <c r="W122" i="1"/>
  <c r="H126" i="1" l="1"/>
  <c r="R125" i="1"/>
  <c r="W123" i="1"/>
  <c r="H127" i="1" l="1"/>
  <c r="R126" i="1"/>
  <c r="W124" i="1"/>
  <c r="H128" i="1" l="1"/>
  <c r="R127" i="1"/>
  <c r="W125" i="1"/>
  <c r="H129" i="1" l="1"/>
  <c r="R128" i="1"/>
  <c r="W126" i="1"/>
  <c r="H130" i="1" l="1"/>
  <c r="R129" i="1"/>
  <c r="W127" i="1"/>
  <c r="H131" i="1" l="1"/>
  <c r="R130" i="1"/>
  <c r="W128" i="1"/>
  <c r="H132" i="1" l="1"/>
  <c r="R131" i="1"/>
  <c r="W129" i="1"/>
  <c r="H133" i="1" l="1"/>
  <c r="R132" i="1"/>
  <c r="W130" i="1"/>
  <c r="H134" i="1" l="1"/>
  <c r="R133" i="1"/>
  <c r="W131" i="1"/>
  <c r="H135" i="1" l="1"/>
  <c r="R134" i="1"/>
  <c r="W132" i="1"/>
  <c r="H136" i="1" l="1"/>
  <c r="R135" i="1"/>
  <c r="W133" i="1"/>
  <c r="H137" i="1" l="1"/>
  <c r="R136" i="1"/>
  <c r="W134" i="1"/>
  <c r="H138" i="1" l="1"/>
  <c r="R137" i="1"/>
  <c r="W135" i="1"/>
  <c r="H139" i="1" l="1"/>
  <c r="R138" i="1"/>
  <c r="W136" i="1"/>
  <c r="H140" i="1" l="1"/>
  <c r="R139" i="1"/>
  <c r="W137" i="1"/>
  <c r="H141" i="1" l="1"/>
  <c r="R140" i="1"/>
  <c r="W138" i="1"/>
  <c r="H142" i="1" l="1"/>
  <c r="R141" i="1"/>
  <c r="W139" i="1"/>
  <c r="H143" i="1" l="1"/>
  <c r="R142" i="1"/>
  <c r="W140" i="1"/>
  <c r="H144" i="1" l="1"/>
  <c r="R143" i="1"/>
  <c r="W141" i="1"/>
  <c r="H145" i="1" l="1"/>
  <c r="R144" i="1"/>
  <c r="W142" i="1"/>
  <c r="H146" i="1" l="1"/>
  <c r="R145" i="1"/>
  <c r="W143" i="1"/>
  <c r="H147" i="1" l="1"/>
  <c r="R146" i="1"/>
  <c r="W144" i="1"/>
  <c r="H148" i="1" l="1"/>
  <c r="R147" i="1"/>
  <c r="W145" i="1"/>
  <c r="H149" i="1" l="1"/>
  <c r="R148" i="1"/>
  <c r="W146" i="1"/>
  <c r="H150" i="1" l="1"/>
  <c r="R149" i="1"/>
  <c r="W147" i="1"/>
  <c r="H151" i="1" l="1"/>
  <c r="R150" i="1"/>
  <c r="W148" i="1"/>
  <c r="H152" i="1" l="1"/>
  <c r="R151" i="1"/>
  <c r="W149" i="1"/>
  <c r="H153" i="1" l="1"/>
  <c r="R152" i="1"/>
  <c r="W150" i="1"/>
  <c r="H154" i="1" l="1"/>
  <c r="R153" i="1"/>
  <c r="W151" i="1"/>
  <c r="H155" i="1" l="1"/>
  <c r="R154" i="1"/>
  <c r="W152" i="1"/>
  <c r="H156" i="1" l="1"/>
  <c r="R155" i="1"/>
  <c r="W153" i="1"/>
  <c r="H157" i="1" l="1"/>
  <c r="R156" i="1"/>
  <c r="W154" i="1"/>
  <c r="H158" i="1" l="1"/>
  <c r="R157" i="1"/>
  <c r="W155" i="1"/>
  <c r="H159" i="1" l="1"/>
  <c r="R158" i="1"/>
  <c r="W156" i="1"/>
  <c r="H160" i="1" l="1"/>
  <c r="R159" i="1"/>
  <c r="W157" i="1"/>
  <c r="H161" i="1" l="1"/>
  <c r="R160" i="1"/>
  <c r="W158" i="1"/>
  <c r="H162" i="1" l="1"/>
  <c r="R161" i="1"/>
  <c r="W159" i="1"/>
  <c r="H163" i="1" l="1"/>
  <c r="R162" i="1"/>
  <c r="W160" i="1"/>
  <c r="H164" i="1" l="1"/>
  <c r="R163" i="1"/>
  <c r="W161" i="1"/>
  <c r="H165" i="1" l="1"/>
  <c r="R164" i="1"/>
  <c r="W162" i="1"/>
  <c r="H166" i="1" l="1"/>
  <c r="R165" i="1"/>
  <c r="W163" i="1"/>
  <c r="H167" i="1" l="1"/>
  <c r="R166" i="1"/>
  <c r="W164" i="1"/>
  <c r="H168" i="1" l="1"/>
  <c r="R167" i="1"/>
  <c r="W165" i="1"/>
  <c r="H169" i="1" l="1"/>
  <c r="R168" i="1"/>
  <c r="W166" i="1"/>
  <c r="H170" i="1" l="1"/>
  <c r="R169" i="1"/>
  <c r="W167" i="1"/>
  <c r="H171" i="1" l="1"/>
  <c r="R170" i="1"/>
  <c r="W168" i="1"/>
  <c r="H172" i="1" l="1"/>
  <c r="R171" i="1"/>
  <c r="W169" i="1"/>
  <c r="H173" i="1" l="1"/>
  <c r="R172" i="1"/>
  <c r="W170" i="1"/>
  <c r="H174" i="1" l="1"/>
  <c r="R173" i="1"/>
  <c r="W171" i="1"/>
  <c r="H175" i="1" l="1"/>
  <c r="R174" i="1"/>
  <c r="W172" i="1"/>
  <c r="H176" i="1" l="1"/>
  <c r="R175" i="1"/>
  <c r="W173" i="1"/>
  <c r="H177" i="1" l="1"/>
  <c r="R176" i="1"/>
  <c r="W174" i="1"/>
  <c r="H178" i="1" l="1"/>
  <c r="R177" i="1"/>
  <c r="W175" i="1"/>
  <c r="H179" i="1" l="1"/>
  <c r="R178" i="1"/>
  <c r="W176" i="1"/>
  <c r="H180" i="1" l="1"/>
  <c r="R179" i="1"/>
  <c r="W177" i="1"/>
  <c r="H181" i="1" l="1"/>
  <c r="R180" i="1"/>
  <c r="W178" i="1"/>
  <c r="H182" i="1" l="1"/>
  <c r="R181" i="1"/>
  <c r="W179" i="1"/>
  <c r="H183" i="1" l="1"/>
  <c r="R182" i="1"/>
  <c r="W180" i="1"/>
  <c r="H184" i="1" l="1"/>
  <c r="R183" i="1"/>
  <c r="W181" i="1"/>
  <c r="H185" i="1" l="1"/>
  <c r="R184" i="1"/>
  <c r="W182" i="1"/>
  <c r="H186" i="1" l="1"/>
  <c r="R185" i="1"/>
  <c r="W183" i="1"/>
  <c r="H187" i="1" l="1"/>
  <c r="R186" i="1"/>
  <c r="W184" i="1"/>
  <c r="H188" i="1" l="1"/>
  <c r="R187" i="1"/>
  <c r="W185" i="1"/>
  <c r="H189" i="1" l="1"/>
  <c r="R188" i="1"/>
  <c r="W186" i="1"/>
  <c r="H190" i="1" l="1"/>
  <c r="R189" i="1"/>
  <c r="W187" i="1"/>
  <c r="H191" i="1" l="1"/>
  <c r="R190" i="1"/>
  <c r="W188" i="1"/>
  <c r="H192" i="1" l="1"/>
  <c r="R191" i="1"/>
  <c r="W189" i="1"/>
  <c r="H193" i="1" l="1"/>
  <c r="R192" i="1"/>
  <c r="W190" i="1"/>
  <c r="H194" i="1" l="1"/>
  <c r="R193" i="1"/>
  <c r="W191" i="1"/>
  <c r="H195" i="1" l="1"/>
  <c r="R194" i="1"/>
  <c r="W192" i="1"/>
  <c r="H196" i="1" l="1"/>
  <c r="R195" i="1"/>
  <c r="W193" i="1"/>
  <c r="H197" i="1" l="1"/>
  <c r="R196" i="1"/>
  <c r="W194" i="1"/>
  <c r="H198" i="1" l="1"/>
  <c r="R197" i="1"/>
  <c r="W195" i="1"/>
  <c r="H199" i="1" l="1"/>
  <c r="R198" i="1"/>
  <c r="W196" i="1"/>
  <c r="H200" i="1" l="1"/>
  <c r="R199" i="1"/>
  <c r="W197" i="1"/>
  <c r="H201" i="1" l="1"/>
  <c r="R200" i="1"/>
  <c r="W198" i="1"/>
  <c r="H202" i="1" l="1"/>
  <c r="R201" i="1"/>
  <c r="W199" i="1"/>
  <c r="H203" i="1" l="1"/>
  <c r="R202" i="1"/>
  <c r="W200" i="1"/>
  <c r="H204" i="1" l="1"/>
  <c r="R203" i="1"/>
  <c r="W201" i="1"/>
  <c r="H205" i="1" l="1"/>
  <c r="R204" i="1"/>
  <c r="W202" i="1"/>
  <c r="H206" i="1" l="1"/>
  <c r="R205" i="1"/>
  <c r="W203" i="1"/>
  <c r="H207" i="1" l="1"/>
  <c r="R206" i="1"/>
  <c r="W204" i="1"/>
  <c r="H208" i="1" l="1"/>
  <c r="R207" i="1"/>
  <c r="W205" i="1"/>
  <c r="H209" i="1" l="1"/>
  <c r="R208" i="1"/>
  <c r="W206" i="1"/>
  <c r="H210" i="1" l="1"/>
  <c r="R209" i="1"/>
  <c r="W207" i="1"/>
  <c r="H211" i="1" l="1"/>
  <c r="R210" i="1"/>
  <c r="W208" i="1"/>
  <c r="H212" i="1" l="1"/>
  <c r="R211" i="1"/>
  <c r="W209" i="1"/>
  <c r="H213" i="1" l="1"/>
  <c r="R212" i="1"/>
  <c r="W210" i="1"/>
  <c r="H214" i="1" l="1"/>
  <c r="R213" i="1"/>
  <c r="W211" i="1"/>
  <c r="H215" i="1" l="1"/>
  <c r="R214" i="1"/>
  <c r="W212" i="1"/>
  <c r="H216" i="1" l="1"/>
  <c r="R215" i="1"/>
  <c r="W213" i="1"/>
  <c r="H217" i="1" l="1"/>
  <c r="R216" i="1"/>
  <c r="W214" i="1"/>
  <c r="H218" i="1" l="1"/>
  <c r="R217" i="1"/>
  <c r="W215" i="1"/>
  <c r="H219" i="1" l="1"/>
  <c r="R218" i="1"/>
  <c r="W216" i="1"/>
  <c r="H220" i="1" l="1"/>
  <c r="R219" i="1"/>
  <c r="W217" i="1"/>
  <c r="H221" i="1" l="1"/>
  <c r="R220" i="1"/>
  <c r="W218" i="1"/>
  <c r="H222" i="1" l="1"/>
  <c r="R221" i="1"/>
  <c r="W219" i="1"/>
  <c r="H223" i="1" l="1"/>
  <c r="R222" i="1"/>
  <c r="W220" i="1"/>
  <c r="H224" i="1" l="1"/>
  <c r="R223" i="1"/>
  <c r="W221" i="1"/>
  <c r="H225" i="1" l="1"/>
  <c r="R224" i="1"/>
  <c r="W222" i="1"/>
  <c r="H226" i="1" l="1"/>
  <c r="R225" i="1"/>
  <c r="W223" i="1"/>
  <c r="H227" i="1" l="1"/>
  <c r="R226" i="1"/>
  <c r="W224" i="1"/>
  <c r="H228" i="1" l="1"/>
  <c r="R227" i="1"/>
  <c r="W225" i="1"/>
  <c r="H229" i="1" l="1"/>
  <c r="R228" i="1"/>
  <c r="W226" i="1"/>
  <c r="H230" i="1" l="1"/>
  <c r="R229" i="1"/>
  <c r="W227" i="1"/>
  <c r="H231" i="1" l="1"/>
  <c r="R230" i="1"/>
  <c r="W228" i="1"/>
  <c r="H232" i="1" l="1"/>
  <c r="R231" i="1"/>
  <c r="W229" i="1"/>
  <c r="H233" i="1" l="1"/>
  <c r="R232" i="1"/>
  <c r="W230" i="1"/>
  <c r="H234" i="1" l="1"/>
  <c r="R233" i="1"/>
  <c r="W231" i="1"/>
  <c r="H235" i="1" l="1"/>
  <c r="R234" i="1"/>
  <c r="W232" i="1"/>
  <c r="H236" i="1" l="1"/>
  <c r="R235" i="1"/>
  <c r="W233" i="1"/>
  <c r="H237" i="1" l="1"/>
  <c r="R236" i="1"/>
  <c r="W234" i="1"/>
  <c r="H238" i="1" l="1"/>
  <c r="R237" i="1"/>
  <c r="W235" i="1"/>
  <c r="H239" i="1" l="1"/>
  <c r="R238" i="1"/>
  <c r="W236" i="1"/>
  <c r="H240" i="1" l="1"/>
  <c r="R239" i="1"/>
  <c r="W237" i="1"/>
  <c r="H241" i="1" l="1"/>
  <c r="R240" i="1"/>
  <c r="W238" i="1"/>
  <c r="H242" i="1" l="1"/>
  <c r="R241" i="1"/>
  <c r="W239" i="1"/>
  <c r="H243" i="1" l="1"/>
  <c r="R242" i="1"/>
  <c r="W240" i="1"/>
  <c r="H244" i="1" l="1"/>
  <c r="R243" i="1"/>
  <c r="W241" i="1"/>
  <c r="H245" i="1" l="1"/>
  <c r="R244" i="1"/>
  <c r="W242" i="1"/>
  <c r="H246" i="1" l="1"/>
  <c r="R245" i="1"/>
  <c r="W243" i="1"/>
  <c r="H247" i="1" l="1"/>
  <c r="R246" i="1"/>
  <c r="W244" i="1"/>
  <c r="H248" i="1" l="1"/>
  <c r="R247" i="1"/>
  <c r="W245" i="1"/>
  <c r="H249" i="1" l="1"/>
  <c r="R248" i="1"/>
  <c r="W246" i="1"/>
  <c r="H250" i="1" l="1"/>
  <c r="R249" i="1"/>
  <c r="W247" i="1"/>
  <c r="H251" i="1" l="1"/>
  <c r="R250" i="1"/>
  <c r="W248" i="1"/>
  <c r="H252" i="1" l="1"/>
  <c r="R251" i="1"/>
  <c r="W249" i="1"/>
  <c r="H253" i="1" l="1"/>
  <c r="R252" i="1"/>
  <c r="W250" i="1"/>
  <c r="H254" i="1" l="1"/>
  <c r="R253" i="1"/>
  <c r="W251" i="1"/>
  <c r="H255" i="1" l="1"/>
  <c r="R254" i="1"/>
  <c r="W252" i="1"/>
  <c r="H256" i="1" l="1"/>
  <c r="R255" i="1"/>
  <c r="W253" i="1"/>
  <c r="H257" i="1" l="1"/>
  <c r="R256" i="1"/>
  <c r="W254" i="1"/>
  <c r="H258" i="1" l="1"/>
  <c r="R257" i="1"/>
  <c r="W255" i="1"/>
  <c r="H259" i="1" l="1"/>
  <c r="R258" i="1"/>
  <c r="W256" i="1"/>
  <c r="H260" i="1" l="1"/>
  <c r="R259" i="1"/>
  <c r="W257" i="1"/>
  <c r="H261" i="1" l="1"/>
  <c r="R260" i="1"/>
  <c r="W258" i="1"/>
  <c r="H262" i="1" l="1"/>
  <c r="R261" i="1"/>
  <c r="W259" i="1"/>
  <c r="H263" i="1" l="1"/>
  <c r="R262" i="1"/>
  <c r="W260" i="1"/>
  <c r="H264" i="1" l="1"/>
  <c r="R263" i="1"/>
  <c r="W261" i="1"/>
  <c r="H265" i="1" l="1"/>
  <c r="R264" i="1"/>
  <c r="W262" i="1"/>
  <c r="H266" i="1" l="1"/>
  <c r="R265" i="1"/>
  <c r="W263" i="1"/>
  <c r="H267" i="1" l="1"/>
  <c r="R266" i="1"/>
  <c r="W264" i="1"/>
  <c r="H268" i="1" l="1"/>
  <c r="R267" i="1"/>
  <c r="W265" i="1"/>
  <c r="H269" i="1" l="1"/>
  <c r="R268" i="1"/>
  <c r="W266" i="1"/>
  <c r="H270" i="1" l="1"/>
  <c r="R269" i="1"/>
  <c r="W267" i="1"/>
  <c r="H271" i="1" l="1"/>
  <c r="R270" i="1"/>
  <c r="W268" i="1"/>
  <c r="H272" i="1" l="1"/>
  <c r="R271" i="1"/>
  <c r="W269" i="1"/>
  <c r="H273" i="1" l="1"/>
  <c r="R272" i="1"/>
  <c r="W270" i="1"/>
  <c r="H274" i="1" l="1"/>
  <c r="R273" i="1"/>
  <c r="W271" i="1"/>
  <c r="H275" i="1" l="1"/>
  <c r="R274" i="1"/>
  <c r="W272" i="1"/>
  <c r="H276" i="1" l="1"/>
  <c r="R275" i="1"/>
  <c r="W273" i="1"/>
  <c r="H277" i="1" l="1"/>
  <c r="R276" i="1"/>
  <c r="W274" i="1"/>
  <c r="H278" i="1" l="1"/>
  <c r="R277" i="1"/>
  <c r="W275" i="1"/>
  <c r="H279" i="1" l="1"/>
  <c r="R278" i="1"/>
  <c r="W276" i="1"/>
  <c r="H280" i="1" l="1"/>
  <c r="R279" i="1"/>
  <c r="W277" i="1"/>
  <c r="H281" i="1" l="1"/>
  <c r="R280" i="1"/>
  <c r="W278" i="1"/>
  <c r="H282" i="1" l="1"/>
  <c r="R281" i="1"/>
  <c r="W279" i="1"/>
  <c r="H283" i="1" l="1"/>
  <c r="R282" i="1"/>
  <c r="W280" i="1"/>
  <c r="H284" i="1" l="1"/>
  <c r="R283" i="1"/>
  <c r="W281" i="1"/>
  <c r="H285" i="1" l="1"/>
  <c r="R284" i="1"/>
  <c r="W282" i="1"/>
  <c r="H286" i="1" l="1"/>
  <c r="R285" i="1"/>
  <c r="W283" i="1"/>
  <c r="H287" i="1" l="1"/>
  <c r="R286" i="1"/>
  <c r="W284" i="1"/>
  <c r="H288" i="1" l="1"/>
  <c r="R287" i="1"/>
  <c r="W285" i="1"/>
  <c r="H289" i="1" l="1"/>
  <c r="R288" i="1"/>
  <c r="W286" i="1"/>
  <c r="H290" i="1" l="1"/>
  <c r="R289" i="1"/>
  <c r="W287" i="1"/>
  <c r="H291" i="1" l="1"/>
  <c r="R290" i="1"/>
  <c r="W288" i="1"/>
  <c r="H292" i="1" l="1"/>
  <c r="R291" i="1"/>
  <c r="W289" i="1"/>
  <c r="H293" i="1" l="1"/>
  <c r="R292" i="1"/>
  <c r="W290" i="1"/>
  <c r="H294" i="1" l="1"/>
  <c r="R293" i="1"/>
  <c r="W291" i="1"/>
  <c r="H295" i="1" l="1"/>
  <c r="R294" i="1"/>
  <c r="W292" i="1"/>
  <c r="H296" i="1" l="1"/>
  <c r="R295" i="1"/>
  <c r="W293" i="1"/>
  <c r="H297" i="1" l="1"/>
  <c r="R296" i="1"/>
  <c r="W294" i="1"/>
  <c r="H298" i="1" l="1"/>
  <c r="R297" i="1"/>
  <c r="W295" i="1"/>
  <c r="H299" i="1" l="1"/>
  <c r="R298" i="1"/>
  <c r="W296" i="1"/>
  <c r="H300" i="1" l="1"/>
  <c r="R299" i="1"/>
  <c r="W297" i="1"/>
  <c r="H301" i="1" l="1"/>
  <c r="R300" i="1"/>
  <c r="W298" i="1"/>
  <c r="H302" i="1" l="1"/>
  <c r="R301" i="1"/>
  <c r="W299" i="1"/>
  <c r="H303" i="1" l="1"/>
  <c r="R302" i="1"/>
  <c r="W300" i="1"/>
  <c r="H304" i="1" l="1"/>
  <c r="R303" i="1"/>
  <c r="W301" i="1"/>
  <c r="H305" i="1" l="1"/>
  <c r="R304" i="1"/>
  <c r="W302" i="1"/>
  <c r="H306" i="1" l="1"/>
  <c r="R305" i="1"/>
  <c r="W303" i="1"/>
  <c r="H307" i="1" l="1"/>
  <c r="R306" i="1"/>
  <c r="W304" i="1"/>
  <c r="H308" i="1" l="1"/>
  <c r="R307" i="1"/>
  <c r="W305" i="1"/>
  <c r="H309" i="1" l="1"/>
  <c r="R308" i="1"/>
  <c r="W306" i="1"/>
  <c r="H310" i="1" l="1"/>
  <c r="R309" i="1"/>
  <c r="W307" i="1"/>
  <c r="H311" i="1" l="1"/>
  <c r="R310" i="1"/>
  <c r="W308" i="1"/>
  <c r="H312" i="1" l="1"/>
  <c r="R311" i="1"/>
  <c r="W309" i="1"/>
  <c r="H313" i="1" l="1"/>
  <c r="R312" i="1"/>
  <c r="W310" i="1"/>
  <c r="H314" i="1" l="1"/>
  <c r="R313" i="1"/>
  <c r="W311" i="1"/>
  <c r="H315" i="1" l="1"/>
  <c r="R314" i="1"/>
  <c r="W312" i="1"/>
  <c r="H316" i="1" l="1"/>
  <c r="R315" i="1"/>
  <c r="W313" i="1"/>
  <c r="H317" i="1" l="1"/>
  <c r="R316" i="1"/>
  <c r="W314" i="1"/>
  <c r="S328" i="1" l="1"/>
  <c r="S329" i="1"/>
  <c r="S333" i="1"/>
  <c r="S330" i="1"/>
  <c r="S332" i="1"/>
  <c r="S331" i="1"/>
  <c r="S334" i="1"/>
  <c r="H318" i="1"/>
  <c r="R317" i="1"/>
  <c r="W315" i="1"/>
  <c r="H319" i="1" l="1"/>
  <c r="R318" i="1"/>
  <c r="W316" i="1"/>
  <c r="H320" i="1" l="1"/>
  <c r="R319" i="1"/>
  <c r="W317" i="1"/>
  <c r="H321" i="1" l="1"/>
  <c r="R320" i="1"/>
  <c r="W318" i="1"/>
  <c r="H322" i="1" l="1"/>
  <c r="R321" i="1"/>
  <c r="W319" i="1"/>
  <c r="H323" i="1" l="1"/>
  <c r="R322" i="1"/>
  <c r="W320" i="1"/>
  <c r="H324" i="1" l="1"/>
  <c r="R323" i="1"/>
  <c r="W321" i="1"/>
  <c r="H325" i="1" l="1"/>
  <c r="R324" i="1"/>
  <c r="W322" i="1"/>
  <c r="H326" i="1" l="1"/>
  <c r="R325" i="1"/>
  <c r="W323" i="1"/>
  <c r="H327" i="1" l="1"/>
  <c r="R326" i="1"/>
  <c r="W324" i="1"/>
  <c r="H328" i="1" l="1"/>
  <c r="R327" i="1"/>
  <c r="W325" i="1"/>
  <c r="H329" i="1" l="1"/>
  <c r="R328" i="1"/>
  <c r="W326" i="1"/>
  <c r="H330" i="1" l="1"/>
  <c r="R329" i="1"/>
  <c r="W327" i="1"/>
  <c r="H331" i="1" l="1"/>
  <c r="R330" i="1"/>
  <c r="W328" i="1"/>
  <c r="H332" i="1" l="1"/>
  <c r="R331" i="1"/>
  <c r="W329" i="1"/>
  <c r="H333" i="1" l="1"/>
  <c r="R332" i="1"/>
  <c r="W330" i="1"/>
  <c r="H334" i="1" l="1"/>
  <c r="R334" i="1" s="1"/>
  <c r="R333" i="1"/>
  <c r="W331" i="1"/>
  <c r="W332" i="1" l="1"/>
  <c r="W333" i="1" l="1"/>
  <c r="W334" i="1" s="1"/>
  <c r="M5" i="1" l="1"/>
  <c r="L5" i="1" l="1"/>
  <c r="K5" i="1" s="1"/>
  <c r="O5" i="1"/>
  <c r="M6" i="1" l="1"/>
  <c r="O6" i="1" l="1"/>
  <c r="L6" i="1" s="1"/>
  <c r="K6" i="1" s="1"/>
  <c r="M7" i="1" l="1"/>
  <c r="O7" i="1" l="1"/>
  <c r="L7" i="1" s="1"/>
  <c r="K7" i="1" s="1"/>
  <c r="M8" i="1" l="1"/>
  <c r="O8" i="1" l="1"/>
  <c r="L8" i="1" s="1"/>
  <c r="K8" i="1" s="1"/>
  <c r="M9" i="1" l="1"/>
  <c r="O9" i="1" l="1"/>
  <c r="L9" i="1" s="1"/>
  <c r="K9" i="1" s="1"/>
  <c r="M10" i="1" l="1"/>
  <c r="O10" i="1" l="1"/>
  <c r="L10" i="1" s="1"/>
  <c r="K10" i="1" s="1"/>
  <c r="M11" i="1" l="1"/>
  <c r="L11" i="1" l="1"/>
  <c r="K11" i="1" s="1"/>
  <c r="O11" i="1"/>
  <c r="M12" i="1" l="1"/>
  <c r="O12" i="1" l="1"/>
  <c r="L12" i="1" s="1"/>
  <c r="K12" i="1" s="1"/>
  <c r="M13" i="1" l="1"/>
  <c r="O13" i="1" l="1"/>
  <c r="L13" i="1" s="1"/>
  <c r="K13" i="1" s="1"/>
  <c r="M14" i="1" l="1"/>
  <c r="O14" i="1" l="1"/>
  <c r="L14" i="1" s="1"/>
  <c r="K14" i="1" s="1"/>
  <c r="M15" i="1" l="1"/>
  <c r="O15" i="1" l="1"/>
  <c r="L15" i="1" s="1"/>
  <c r="J15" i="1" l="1"/>
  <c r="K15" i="1"/>
  <c r="M16" i="1" s="1"/>
  <c r="O16" i="1" s="1"/>
  <c r="P15" i="1"/>
  <c r="S7" i="1" l="1"/>
  <c r="S5" i="1"/>
  <c r="S9" i="1"/>
  <c r="S13" i="1"/>
  <c r="S6" i="1"/>
  <c r="S10" i="1"/>
  <c r="S4" i="1"/>
  <c r="S12" i="1"/>
  <c r="S15" i="1"/>
  <c r="S8" i="1"/>
  <c r="S14" i="1"/>
  <c r="S11" i="1"/>
  <c r="Q15" i="1"/>
  <c r="Y15" i="1" s="1"/>
  <c r="Z15" i="1" s="1"/>
  <c r="P16" i="1"/>
  <c r="Q16" i="1" s="1"/>
  <c r="L16" i="1"/>
  <c r="K16" i="1" s="1"/>
  <c r="M17" i="1" l="1"/>
  <c r="P17" i="1"/>
  <c r="Q17" i="1" s="1"/>
  <c r="X15" i="1"/>
  <c r="O17" i="1" l="1"/>
  <c r="L17" i="1" s="1"/>
  <c r="P18" i="1"/>
  <c r="Q18" i="1" s="1"/>
  <c r="Y16" i="1"/>
  <c r="X16" i="1"/>
  <c r="K17" i="1" l="1"/>
  <c r="M18" i="1" s="1"/>
  <c r="O18" i="1" s="1"/>
  <c r="L18" i="1" s="1"/>
  <c r="K18" i="1" s="1"/>
  <c r="P19" i="1"/>
  <c r="Q19" i="1" s="1"/>
  <c r="Y17" i="1"/>
  <c r="X17" i="1"/>
  <c r="M19" i="1" l="1"/>
  <c r="Y18" i="1"/>
  <c r="X18" i="1"/>
  <c r="P20" i="1"/>
  <c r="Q20" i="1" s="1"/>
  <c r="Y19" i="1" l="1"/>
  <c r="X19" i="1"/>
  <c r="P21" i="1"/>
  <c r="Q21" i="1" s="1"/>
  <c r="O19" i="1"/>
  <c r="L19" i="1" s="1"/>
  <c r="K19" i="1" s="1"/>
  <c r="M20" i="1" l="1"/>
  <c r="Y20" i="1"/>
  <c r="X20" i="1"/>
  <c r="P22" i="1"/>
  <c r="Q22" i="1" s="1"/>
  <c r="P23" i="1" l="1"/>
  <c r="Q23" i="1" s="1"/>
  <c r="Y21" i="1"/>
  <c r="X21" i="1"/>
  <c r="O20" i="1"/>
  <c r="L20" i="1" s="1"/>
  <c r="K20" i="1" s="1"/>
  <c r="P24" i="1" l="1"/>
  <c r="Q24" i="1" s="1"/>
  <c r="Y22" i="1"/>
  <c r="X22" i="1"/>
  <c r="M21" i="1"/>
  <c r="P25" i="1" l="1"/>
  <c r="Q25" i="1" s="1"/>
  <c r="Y23" i="1"/>
  <c r="X23" i="1"/>
  <c r="O21" i="1"/>
  <c r="L21" i="1" s="1"/>
  <c r="K21" i="1" s="1"/>
  <c r="Y24" i="1" l="1"/>
  <c r="X24" i="1"/>
  <c r="P26" i="1"/>
  <c r="Q26" i="1" s="1"/>
  <c r="M22" i="1"/>
  <c r="Y25" i="1" l="1"/>
  <c r="X25" i="1"/>
  <c r="Y26" i="1"/>
  <c r="X26" i="1"/>
  <c r="O22" i="1"/>
  <c r="L22" i="1" s="1"/>
  <c r="K22" i="1" s="1"/>
  <c r="M23" i="1" l="1"/>
  <c r="O23" i="1" l="1"/>
  <c r="L23" i="1" s="1"/>
  <c r="K23" i="1" s="1"/>
  <c r="M24" i="1" l="1"/>
  <c r="O24" i="1" l="1"/>
  <c r="L24" i="1" s="1"/>
  <c r="K24" i="1" s="1"/>
  <c r="M25" i="1" l="1"/>
  <c r="L25" i="1" l="1"/>
  <c r="K25" i="1" s="1"/>
  <c r="O25" i="1"/>
  <c r="M26" i="1" l="1"/>
  <c r="L26" i="1" l="1"/>
  <c r="K26" i="1" s="1"/>
  <c r="O26" i="1"/>
  <c r="M27" i="1" l="1"/>
  <c r="O27" i="1" l="1"/>
  <c r="L27" i="1" s="1"/>
  <c r="J27" i="1" l="1"/>
  <c r="K27" i="1"/>
  <c r="P27" i="1"/>
  <c r="Q27" i="1" s="1"/>
  <c r="M28" i="1"/>
  <c r="S22" i="1" l="1"/>
  <c r="S21" i="1"/>
  <c r="S18" i="1"/>
  <c r="S23" i="1"/>
  <c r="S19" i="1"/>
  <c r="S17" i="1"/>
  <c r="S25" i="1"/>
  <c r="S16" i="1"/>
  <c r="S24" i="1"/>
  <c r="S26" i="1"/>
  <c r="S27" i="1"/>
  <c r="S20" i="1"/>
  <c r="P28" i="1"/>
  <c r="Q28" i="1" s="1"/>
  <c r="O28" i="1"/>
  <c r="L28" i="1" s="1"/>
  <c r="K28" i="1" s="1"/>
  <c r="P29" i="1" l="1"/>
  <c r="Q29" i="1" s="1"/>
  <c r="Y27" i="1"/>
  <c r="Z27" i="1" s="1"/>
  <c r="X27" i="1"/>
  <c r="M29" i="1"/>
  <c r="Y28" i="1" l="1"/>
  <c r="X28" i="1"/>
  <c r="P30" i="1"/>
  <c r="Q30" i="1" s="1"/>
  <c r="O29" i="1"/>
  <c r="L29" i="1" s="1"/>
  <c r="K29" i="1" s="1"/>
  <c r="Y29" i="1" l="1"/>
  <c r="X29" i="1"/>
  <c r="P31" i="1"/>
  <c r="Q31" i="1" s="1"/>
  <c r="M30" i="1"/>
  <c r="P32" i="1" l="1"/>
  <c r="Q32" i="1" s="1"/>
  <c r="Y30" i="1"/>
  <c r="X30" i="1"/>
  <c r="O30" i="1"/>
  <c r="L30" i="1" s="1"/>
  <c r="K30" i="1" s="1"/>
  <c r="M31" i="1" l="1"/>
  <c r="P33" i="1"/>
  <c r="Q33" i="1" s="1"/>
  <c r="Y31" i="1"/>
  <c r="X31" i="1"/>
  <c r="Y32" i="1" l="1"/>
  <c r="X32" i="1"/>
  <c r="P34" i="1"/>
  <c r="Q34" i="1" s="1"/>
  <c r="O31" i="1"/>
  <c r="L31" i="1" s="1"/>
  <c r="K31" i="1" s="1"/>
  <c r="Y33" i="1" l="1"/>
  <c r="X33" i="1"/>
  <c r="P35" i="1"/>
  <c r="Q35" i="1" s="1"/>
  <c r="M32" i="1"/>
  <c r="P36" i="1" l="1"/>
  <c r="Q36" i="1" s="1"/>
  <c r="Y34" i="1"/>
  <c r="X34" i="1"/>
  <c r="O32" i="1"/>
  <c r="L32" i="1" s="1"/>
  <c r="K32" i="1" s="1"/>
  <c r="M33" i="1" l="1"/>
  <c r="P37" i="1"/>
  <c r="Q37" i="1" s="1"/>
  <c r="Y35" i="1"/>
  <c r="X35" i="1"/>
  <c r="Y36" i="1" l="1"/>
  <c r="X36" i="1"/>
  <c r="P38" i="1"/>
  <c r="Q38" i="1" s="1"/>
  <c r="O33" i="1"/>
  <c r="L33" i="1" s="1"/>
  <c r="K33" i="1" s="1"/>
  <c r="Y37" i="1" l="1"/>
  <c r="X37" i="1"/>
  <c r="Y38" i="1"/>
  <c r="X38" i="1"/>
  <c r="M34" i="1"/>
  <c r="L34" i="1" l="1"/>
  <c r="K34" i="1" s="1"/>
  <c r="O34" i="1"/>
  <c r="M35" i="1" l="1"/>
  <c r="L35" i="1" l="1"/>
  <c r="K35" i="1" s="1"/>
  <c r="O35" i="1"/>
  <c r="M36" i="1" l="1"/>
  <c r="L36" i="1" l="1"/>
  <c r="K36" i="1" s="1"/>
  <c r="O36" i="1"/>
  <c r="M37" i="1" l="1"/>
  <c r="O37" i="1" l="1"/>
  <c r="L37" i="1" s="1"/>
  <c r="K37" i="1" s="1"/>
  <c r="M38" i="1" l="1"/>
  <c r="O38" i="1" l="1"/>
  <c r="L38" i="1" s="1"/>
  <c r="K38" i="1" s="1"/>
  <c r="M39" i="1" l="1"/>
  <c r="L39" i="1" l="1"/>
  <c r="O39" i="1"/>
  <c r="J39" i="1" l="1"/>
  <c r="K39" i="1"/>
  <c r="M40" i="1" s="1"/>
  <c r="P39" i="1"/>
  <c r="Q39" i="1" s="1"/>
  <c r="S39" i="1" l="1"/>
  <c r="S33" i="1"/>
  <c r="S37" i="1"/>
  <c r="S38" i="1"/>
  <c r="S30" i="1"/>
  <c r="S28" i="1"/>
  <c r="S36" i="1"/>
  <c r="S29" i="1"/>
  <c r="S34" i="1"/>
  <c r="S31" i="1"/>
  <c r="S32" i="1"/>
  <c r="S35" i="1"/>
  <c r="P40" i="1"/>
  <c r="Q40" i="1" s="1"/>
  <c r="O40" i="1"/>
  <c r="L40" i="1" s="1"/>
  <c r="K40" i="1" s="1"/>
  <c r="P41" i="1" l="1"/>
  <c r="Q41" i="1" s="1"/>
  <c r="Y39" i="1"/>
  <c r="Z39" i="1" s="1"/>
  <c r="X39" i="1"/>
  <c r="M41" i="1"/>
  <c r="P42" i="1" l="1"/>
  <c r="Q42" i="1" s="1"/>
  <c r="Y40" i="1"/>
  <c r="X40" i="1"/>
  <c r="O41" i="1"/>
  <c r="L41" i="1" s="1"/>
  <c r="K41" i="1" s="1"/>
  <c r="P43" i="1" l="1"/>
  <c r="Q43" i="1" s="1"/>
  <c r="Y41" i="1"/>
  <c r="X41" i="1"/>
  <c r="M42" i="1"/>
  <c r="P44" i="1" l="1"/>
  <c r="Q44" i="1" s="1"/>
  <c r="Y42" i="1"/>
  <c r="X42" i="1"/>
  <c r="O42" i="1"/>
  <c r="L42" i="1" s="1"/>
  <c r="K42" i="1" s="1"/>
  <c r="Y43" i="1" l="1"/>
  <c r="X43" i="1"/>
  <c r="P45" i="1"/>
  <c r="Q45" i="1" s="1"/>
  <c r="M43" i="1"/>
  <c r="Y44" i="1" l="1"/>
  <c r="X44" i="1"/>
  <c r="P46" i="1"/>
  <c r="Q46" i="1" s="1"/>
  <c r="O43" i="1"/>
  <c r="L43" i="1" s="1"/>
  <c r="K43" i="1" s="1"/>
  <c r="P47" i="1" l="1"/>
  <c r="Q47" i="1" s="1"/>
  <c r="M44" i="1"/>
  <c r="Y45" i="1"/>
  <c r="X45" i="1"/>
  <c r="Y46" i="1" l="1"/>
  <c r="X46" i="1"/>
  <c r="P48" i="1"/>
  <c r="Q48" i="1" s="1"/>
  <c r="O44" i="1"/>
  <c r="L44" i="1" s="1"/>
  <c r="K44" i="1" s="1"/>
  <c r="M45" i="1" l="1"/>
  <c r="P49" i="1"/>
  <c r="Q49" i="1" s="1"/>
  <c r="Y47" i="1"/>
  <c r="X47" i="1"/>
  <c r="P50" i="1" l="1"/>
  <c r="Q50" i="1" s="1"/>
  <c r="Y48" i="1"/>
  <c r="X48" i="1"/>
  <c r="O45" i="1"/>
  <c r="L45" i="1" s="1"/>
  <c r="K45" i="1" s="1"/>
  <c r="Y50" i="1" l="1"/>
  <c r="X50" i="1"/>
  <c r="Y49" i="1"/>
  <c r="X49" i="1"/>
  <c r="M46" i="1"/>
  <c r="L46" i="1" l="1"/>
  <c r="K46" i="1" s="1"/>
  <c r="O46" i="1"/>
  <c r="M47" i="1" l="1"/>
  <c r="O47" i="1" l="1"/>
  <c r="L47" i="1" s="1"/>
  <c r="K47" i="1" s="1"/>
  <c r="M48" i="1" l="1"/>
  <c r="L48" i="1" l="1"/>
  <c r="K48" i="1" s="1"/>
  <c r="O48" i="1"/>
  <c r="M49" i="1" l="1"/>
  <c r="O49" i="1" l="1"/>
  <c r="L49" i="1" s="1"/>
  <c r="K49" i="1" s="1"/>
  <c r="M50" i="1" l="1"/>
  <c r="L50" i="1" l="1"/>
  <c r="K50" i="1" s="1"/>
  <c r="O50" i="1"/>
  <c r="M51" i="1" l="1"/>
  <c r="O51" i="1" l="1"/>
  <c r="L51" i="1" s="1"/>
  <c r="J51" i="1" l="1"/>
  <c r="K51" i="1"/>
  <c r="M52" i="1"/>
  <c r="P51" i="1" l="1"/>
  <c r="Q51" i="1" s="1"/>
  <c r="S43" i="1"/>
  <c r="S46" i="1"/>
  <c r="S45" i="1"/>
  <c r="S48" i="1"/>
  <c r="S51" i="1"/>
  <c r="S47" i="1"/>
  <c r="S40" i="1"/>
  <c r="S49" i="1"/>
  <c r="S50" i="1"/>
  <c r="S41" i="1"/>
  <c r="S42" i="1"/>
  <c r="S44" i="1"/>
  <c r="P52" i="1"/>
  <c r="Q52" i="1" s="1"/>
  <c r="O52" i="1"/>
  <c r="L52" i="1" s="1"/>
  <c r="K52" i="1" s="1"/>
  <c r="M53" i="1" l="1"/>
  <c r="P53" i="1"/>
  <c r="Q53" i="1" s="1"/>
  <c r="Y51" i="1"/>
  <c r="Z51" i="1" s="1"/>
  <c r="X51" i="1"/>
  <c r="P54" i="1" l="1"/>
  <c r="Q54" i="1" s="1"/>
  <c r="Y52" i="1"/>
  <c r="X52" i="1"/>
  <c r="O53" i="1"/>
  <c r="L53" i="1" s="1"/>
  <c r="K53" i="1" s="1"/>
  <c r="M54" i="1" l="1"/>
  <c r="P55" i="1"/>
  <c r="Q55" i="1" s="1"/>
  <c r="Y53" i="1"/>
  <c r="X53" i="1"/>
  <c r="P56" i="1" l="1"/>
  <c r="Q56" i="1" s="1"/>
  <c r="Y54" i="1"/>
  <c r="X54" i="1"/>
  <c r="O54" i="1"/>
  <c r="L54" i="1" s="1"/>
  <c r="K54" i="1" s="1"/>
  <c r="P57" i="1" l="1"/>
  <c r="Q57" i="1" s="1"/>
  <c r="Y55" i="1"/>
  <c r="X55" i="1"/>
  <c r="M55" i="1"/>
  <c r="P58" i="1" l="1"/>
  <c r="Q58" i="1" s="1"/>
  <c r="Y56" i="1"/>
  <c r="X56" i="1"/>
  <c r="O55" i="1"/>
  <c r="L55" i="1" s="1"/>
  <c r="K55" i="1" s="1"/>
  <c r="M56" i="1" l="1"/>
  <c r="P59" i="1"/>
  <c r="Q59" i="1" s="1"/>
  <c r="Y57" i="1"/>
  <c r="X57" i="1"/>
  <c r="P60" i="1" l="1"/>
  <c r="Q60" i="1" s="1"/>
  <c r="Y58" i="1"/>
  <c r="X58" i="1"/>
  <c r="O56" i="1"/>
  <c r="L56" i="1" s="1"/>
  <c r="K56" i="1" s="1"/>
  <c r="M57" i="1" l="1"/>
  <c r="P61" i="1"/>
  <c r="Q61" i="1" s="1"/>
  <c r="Y59" i="1"/>
  <c r="X59" i="1"/>
  <c r="Y60" i="1" l="1"/>
  <c r="X60" i="1"/>
  <c r="P62" i="1"/>
  <c r="Q62" i="1" s="1"/>
  <c r="O57" i="1"/>
  <c r="L57" i="1" s="1"/>
  <c r="K57" i="1" s="1"/>
  <c r="Y62" i="1" l="1"/>
  <c r="X62" i="1"/>
  <c r="Y61" i="1"/>
  <c r="X61" i="1"/>
  <c r="M58" i="1"/>
  <c r="O58" i="1" l="1"/>
  <c r="L58" i="1" s="1"/>
  <c r="K58" i="1" s="1"/>
  <c r="M59" i="1" l="1"/>
  <c r="O59" i="1" l="1"/>
  <c r="L59" i="1" s="1"/>
  <c r="K59" i="1" s="1"/>
  <c r="M60" i="1" l="1"/>
  <c r="O60" i="1" l="1"/>
  <c r="L60" i="1" s="1"/>
  <c r="K60" i="1" s="1"/>
  <c r="M61" i="1" l="1"/>
  <c r="O61" i="1" l="1"/>
  <c r="L61" i="1" s="1"/>
  <c r="K61" i="1" s="1"/>
  <c r="M62" i="1" l="1"/>
  <c r="O62" i="1" l="1"/>
  <c r="L62" i="1" s="1"/>
  <c r="K62" i="1" s="1"/>
  <c r="M63" i="1" l="1"/>
  <c r="O63" i="1" s="1"/>
  <c r="L63" i="1" l="1"/>
  <c r="J63" i="1" l="1"/>
  <c r="K63" i="1"/>
  <c r="M64" i="1" s="1"/>
  <c r="P63" i="1"/>
  <c r="Q63" i="1" s="1"/>
  <c r="S63" i="1" l="1"/>
  <c r="S53" i="1"/>
  <c r="S61" i="1"/>
  <c r="S56" i="1"/>
  <c r="S62" i="1"/>
  <c r="S55" i="1"/>
  <c r="S59" i="1"/>
  <c r="S60" i="1"/>
  <c r="S57" i="1"/>
  <c r="S52" i="1"/>
  <c r="S58" i="1"/>
  <c r="S54" i="1"/>
  <c r="O64" i="1"/>
  <c r="L64" i="1" s="1"/>
  <c r="P64" i="1"/>
  <c r="Q64" i="1" s="1"/>
  <c r="K64" i="1" l="1"/>
  <c r="M65" i="1" s="1"/>
  <c r="O65" i="1" s="1"/>
  <c r="L65" i="1" s="1"/>
  <c r="K65" i="1" s="1"/>
  <c r="Y63" i="1"/>
  <c r="Z63" i="1" s="1"/>
  <c r="X63" i="1"/>
  <c r="P65" i="1"/>
  <c r="Q65" i="1" s="1"/>
  <c r="M66" i="1" l="1"/>
  <c r="P66" i="1"/>
  <c r="Q66" i="1" s="1"/>
  <c r="Y64" i="1"/>
  <c r="X64" i="1"/>
  <c r="P67" i="1" l="1"/>
  <c r="Q67" i="1" s="1"/>
  <c r="Y65" i="1"/>
  <c r="X65" i="1"/>
  <c r="O66" i="1"/>
  <c r="L66" i="1" s="1"/>
  <c r="K66" i="1" s="1"/>
  <c r="P68" i="1" l="1"/>
  <c r="Q68" i="1" s="1"/>
  <c r="Y66" i="1"/>
  <c r="X66" i="1"/>
  <c r="M67" i="1"/>
  <c r="P69" i="1" l="1"/>
  <c r="Q69" i="1" s="1"/>
  <c r="Y67" i="1"/>
  <c r="X67" i="1"/>
  <c r="O67" i="1"/>
  <c r="L67" i="1" s="1"/>
  <c r="K67" i="1" s="1"/>
  <c r="M68" i="1" l="1"/>
  <c r="P70" i="1"/>
  <c r="Q70" i="1" s="1"/>
  <c r="Y68" i="1"/>
  <c r="X68" i="1"/>
  <c r="P71" i="1" l="1"/>
  <c r="Q71" i="1" s="1"/>
  <c r="Y69" i="1"/>
  <c r="X69" i="1"/>
  <c r="O68" i="1"/>
  <c r="L68" i="1" s="1"/>
  <c r="K68" i="1" s="1"/>
  <c r="P72" i="1" l="1"/>
  <c r="Q72" i="1" s="1"/>
  <c r="Y70" i="1"/>
  <c r="X70" i="1"/>
  <c r="M69" i="1"/>
  <c r="P73" i="1" l="1"/>
  <c r="Q73" i="1" s="1"/>
  <c r="Y71" i="1"/>
  <c r="X71" i="1"/>
  <c r="O69" i="1"/>
  <c r="L69" i="1" s="1"/>
  <c r="K69" i="1" s="1"/>
  <c r="P74" i="1" l="1"/>
  <c r="Q74" i="1" s="1"/>
  <c r="Y72" i="1"/>
  <c r="X72" i="1"/>
  <c r="M70" i="1"/>
  <c r="Y73" i="1" l="1"/>
  <c r="X73" i="1"/>
  <c r="Y74" i="1"/>
  <c r="X74" i="1"/>
  <c r="O70" i="1"/>
  <c r="L70" i="1" s="1"/>
  <c r="K70" i="1" s="1"/>
  <c r="M71" i="1" l="1"/>
  <c r="O71" i="1" l="1"/>
  <c r="L71" i="1" s="1"/>
  <c r="K71" i="1" s="1"/>
  <c r="M72" i="1" l="1"/>
  <c r="O72" i="1" l="1"/>
  <c r="L72" i="1" s="1"/>
  <c r="K72" i="1" s="1"/>
  <c r="M73" i="1" l="1"/>
  <c r="O73" i="1" l="1"/>
  <c r="L73" i="1" s="1"/>
  <c r="K73" i="1" s="1"/>
  <c r="M74" i="1" l="1"/>
  <c r="O74" i="1" s="1"/>
  <c r="L74" i="1" l="1"/>
  <c r="K74" i="1" l="1"/>
  <c r="M75" i="1" s="1"/>
  <c r="O75" i="1" s="1"/>
  <c r="L75" i="1" s="1"/>
  <c r="J75" i="1" l="1"/>
  <c r="K75" i="1"/>
  <c r="M76" i="1"/>
  <c r="P75" i="1"/>
  <c r="Q75" i="1" s="1"/>
  <c r="S66" i="1" l="1"/>
  <c r="S68" i="1"/>
  <c r="S74" i="1"/>
  <c r="S75" i="1"/>
  <c r="S65" i="1"/>
  <c r="S64" i="1"/>
  <c r="S69" i="1"/>
  <c r="S67" i="1"/>
  <c r="S70" i="1"/>
  <c r="S73" i="1"/>
  <c r="S72" i="1"/>
  <c r="S71" i="1"/>
  <c r="P76" i="1"/>
  <c r="Q76" i="1" s="1"/>
  <c r="O76" i="1"/>
  <c r="L76" i="1" s="1"/>
  <c r="K76" i="1" s="1"/>
  <c r="P77" i="1" l="1"/>
  <c r="Q77" i="1" s="1"/>
  <c r="Y75" i="1"/>
  <c r="Z75" i="1" s="1"/>
  <c r="X75" i="1"/>
  <c r="M77" i="1"/>
  <c r="O77" i="1" s="1"/>
  <c r="Y76" i="1" l="1"/>
  <c r="X76" i="1"/>
  <c r="P78" i="1"/>
  <c r="Q78" i="1" s="1"/>
  <c r="L77" i="1"/>
  <c r="K77" i="1" s="1"/>
  <c r="M78" i="1" l="1"/>
  <c r="Y77" i="1"/>
  <c r="X77" i="1"/>
  <c r="P79" i="1"/>
  <c r="Q79" i="1" s="1"/>
  <c r="O78" i="1"/>
  <c r="L78" i="1" s="1"/>
  <c r="K78" i="1" s="1"/>
  <c r="Y78" i="1" l="1"/>
  <c r="X78" i="1"/>
  <c r="P80" i="1"/>
  <c r="Q80" i="1" s="1"/>
  <c r="M79" i="1"/>
  <c r="P81" i="1" l="1"/>
  <c r="Q81" i="1" s="1"/>
  <c r="Y79" i="1"/>
  <c r="X79" i="1"/>
  <c r="O79" i="1"/>
  <c r="L79" i="1" s="1"/>
  <c r="K79" i="1" s="1"/>
  <c r="P82" i="1" l="1"/>
  <c r="Q82" i="1" s="1"/>
  <c r="Y80" i="1"/>
  <c r="X80" i="1"/>
  <c r="M80" i="1"/>
  <c r="P83" i="1" l="1"/>
  <c r="Q83" i="1" s="1"/>
  <c r="Y81" i="1"/>
  <c r="X81" i="1"/>
  <c r="O80" i="1"/>
  <c r="L80" i="1" s="1"/>
  <c r="K80" i="1" s="1"/>
  <c r="Y82" i="1" l="1"/>
  <c r="X82" i="1"/>
  <c r="P84" i="1"/>
  <c r="Q84" i="1" s="1"/>
  <c r="M81" i="1"/>
  <c r="P85" i="1" l="1"/>
  <c r="Q85" i="1" s="1"/>
  <c r="Y83" i="1"/>
  <c r="X83" i="1"/>
  <c r="O81" i="1"/>
  <c r="L81" i="1" s="1"/>
  <c r="K81" i="1" s="1"/>
  <c r="P86" i="1" l="1"/>
  <c r="Q86" i="1" s="1"/>
  <c r="Y84" i="1"/>
  <c r="X84" i="1"/>
  <c r="M82" i="1"/>
  <c r="Y86" i="1" l="1"/>
  <c r="X86" i="1"/>
  <c r="Y85" i="1"/>
  <c r="X85" i="1"/>
  <c r="O82" i="1"/>
  <c r="L82" i="1" s="1"/>
  <c r="K82" i="1" s="1"/>
  <c r="M83" i="1" l="1"/>
  <c r="O83" i="1" l="1"/>
  <c r="L83" i="1" s="1"/>
  <c r="K83" i="1" s="1"/>
  <c r="M84" i="1" l="1"/>
  <c r="O84" i="1" l="1"/>
  <c r="L84" i="1" s="1"/>
  <c r="K84" i="1" s="1"/>
  <c r="M85" i="1" l="1"/>
  <c r="O85" i="1" l="1"/>
  <c r="L85" i="1" s="1"/>
  <c r="K85" i="1" s="1"/>
  <c r="M86" i="1" l="1"/>
  <c r="O86" i="1" l="1"/>
  <c r="L86" i="1" s="1"/>
  <c r="K86" i="1" s="1"/>
  <c r="M87" i="1" l="1"/>
  <c r="O87" i="1" l="1"/>
  <c r="L87" i="1" s="1"/>
  <c r="J87" i="1" l="1"/>
  <c r="K87" i="1"/>
  <c r="P87" i="1"/>
  <c r="Q87" i="1" s="1"/>
  <c r="M88" i="1"/>
  <c r="S87" i="1" l="1"/>
  <c r="S82" i="1"/>
  <c r="S77" i="1"/>
  <c r="S85" i="1"/>
  <c r="S79" i="1"/>
  <c r="S84" i="1"/>
  <c r="S83" i="1"/>
  <c r="S86" i="1"/>
  <c r="S80" i="1"/>
  <c r="S76" i="1"/>
  <c r="S78" i="1"/>
  <c r="S81" i="1"/>
  <c r="P88" i="1"/>
  <c r="Q88" i="1" s="1"/>
  <c r="O88" i="1"/>
  <c r="L88" i="1" s="1"/>
  <c r="K88" i="1" s="1"/>
  <c r="P89" i="1" l="1"/>
  <c r="Q89" i="1" s="1"/>
  <c r="Y87" i="1"/>
  <c r="Z87" i="1" s="1"/>
  <c r="X87" i="1"/>
  <c r="M89" i="1"/>
  <c r="P90" i="1" l="1"/>
  <c r="Q90" i="1" s="1"/>
  <c r="Y88" i="1"/>
  <c r="X88" i="1"/>
  <c r="O89" i="1"/>
  <c r="L89" i="1" s="1"/>
  <c r="K89" i="1" s="1"/>
  <c r="P91" i="1" l="1"/>
  <c r="Q91" i="1" s="1"/>
  <c r="Y89" i="1"/>
  <c r="X89" i="1"/>
  <c r="M90" i="1"/>
  <c r="P92" i="1" l="1"/>
  <c r="Q92" i="1" s="1"/>
  <c r="Y90" i="1"/>
  <c r="X90" i="1"/>
  <c r="O90" i="1"/>
  <c r="L90" i="1" s="1"/>
  <c r="K90" i="1" s="1"/>
  <c r="M91" i="1" l="1"/>
  <c r="P93" i="1"/>
  <c r="Q93" i="1" s="1"/>
  <c r="Y91" i="1"/>
  <c r="X91" i="1"/>
  <c r="P94" i="1" l="1"/>
  <c r="Q94" i="1" s="1"/>
  <c r="Y92" i="1"/>
  <c r="X92" i="1"/>
  <c r="O91" i="1"/>
  <c r="L91" i="1" s="1"/>
  <c r="K91" i="1" s="1"/>
  <c r="P95" i="1" l="1"/>
  <c r="Q95" i="1" s="1"/>
  <c r="Y93" i="1"/>
  <c r="X93" i="1"/>
  <c r="M92" i="1"/>
  <c r="P96" i="1" l="1"/>
  <c r="Q96" i="1" s="1"/>
  <c r="Y94" i="1"/>
  <c r="X94" i="1"/>
  <c r="O92" i="1"/>
  <c r="L92" i="1" s="1"/>
  <c r="K92" i="1" s="1"/>
  <c r="M93" i="1" l="1"/>
  <c r="P97" i="1"/>
  <c r="Q97" i="1" s="1"/>
  <c r="Y95" i="1"/>
  <c r="X95" i="1"/>
  <c r="P98" i="1" l="1"/>
  <c r="Q98" i="1" s="1"/>
  <c r="Y96" i="1"/>
  <c r="X96" i="1"/>
  <c r="O93" i="1"/>
  <c r="L93" i="1" s="1"/>
  <c r="K93" i="1" s="1"/>
  <c r="Y97" i="1" l="1"/>
  <c r="X97" i="1"/>
  <c r="Y98" i="1"/>
  <c r="X98" i="1"/>
  <c r="M94" i="1"/>
  <c r="L94" i="1" l="1"/>
  <c r="K94" i="1" s="1"/>
  <c r="O94" i="1"/>
  <c r="M95" i="1" l="1"/>
  <c r="L95" i="1" l="1"/>
  <c r="K95" i="1" s="1"/>
  <c r="O95" i="1"/>
  <c r="M96" i="1" l="1"/>
  <c r="O96" i="1" l="1"/>
  <c r="L96" i="1" s="1"/>
  <c r="K96" i="1" s="1"/>
  <c r="M97" i="1" l="1"/>
  <c r="O97" i="1" s="1"/>
  <c r="L97" i="1" l="1"/>
  <c r="K97" i="1" l="1"/>
  <c r="M98" i="1" s="1"/>
  <c r="O98" i="1" l="1"/>
  <c r="L98" i="1" s="1"/>
  <c r="K98" i="1" s="1"/>
  <c r="M99" i="1" s="1"/>
  <c r="O99" i="1" s="1"/>
  <c r="L99" i="1" l="1"/>
  <c r="J99" i="1" l="1"/>
  <c r="K99" i="1"/>
  <c r="M100" i="1" s="1"/>
  <c r="O100" i="1" s="1"/>
  <c r="P99" i="1"/>
  <c r="Q99" i="1" s="1"/>
  <c r="S92" i="1" l="1"/>
  <c r="S97" i="1"/>
  <c r="S98" i="1"/>
  <c r="S99" i="1"/>
  <c r="S94" i="1"/>
  <c r="S90" i="1"/>
  <c r="S96" i="1"/>
  <c r="S88" i="1"/>
  <c r="S93" i="1"/>
  <c r="S91" i="1"/>
  <c r="S95" i="1"/>
  <c r="S89" i="1"/>
  <c r="P100" i="1"/>
  <c r="Q100" i="1" s="1"/>
  <c r="L100" i="1"/>
  <c r="K100" i="1" s="1"/>
  <c r="Y99" i="1" l="1"/>
  <c r="Z99" i="1" s="1"/>
  <c r="X99" i="1"/>
  <c r="M101" i="1"/>
  <c r="P101" i="1"/>
  <c r="Q101" i="1" s="1"/>
  <c r="Y100" i="1" l="1"/>
  <c r="X100" i="1"/>
  <c r="P102" i="1"/>
  <c r="Q102" i="1" s="1"/>
  <c r="O101" i="1"/>
  <c r="L101" i="1" s="1"/>
  <c r="K101" i="1" s="1"/>
  <c r="M102" i="1" l="1"/>
  <c r="P103" i="1"/>
  <c r="Q103" i="1" s="1"/>
  <c r="Y101" i="1"/>
  <c r="X101" i="1"/>
  <c r="P104" i="1" l="1"/>
  <c r="Q104" i="1" s="1"/>
  <c r="Y102" i="1"/>
  <c r="X102" i="1"/>
  <c r="O102" i="1"/>
  <c r="L102" i="1" s="1"/>
  <c r="K102" i="1" s="1"/>
  <c r="M103" i="1" l="1"/>
  <c r="P105" i="1"/>
  <c r="Q105" i="1" s="1"/>
  <c r="Y103" i="1"/>
  <c r="X103" i="1"/>
  <c r="P106" i="1" l="1"/>
  <c r="Q106" i="1" s="1"/>
  <c r="Y104" i="1"/>
  <c r="X104" i="1"/>
  <c r="O103" i="1"/>
  <c r="L103" i="1" s="1"/>
  <c r="K103" i="1" s="1"/>
  <c r="M104" i="1" l="1"/>
  <c r="P107" i="1"/>
  <c r="Q107" i="1" s="1"/>
  <c r="Y105" i="1"/>
  <c r="X105" i="1"/>
  <c r="P108" i="1" l="1"/>
  <c r="Q108" i="1" s="1"/>
  <c r="Y106" i="1"/>
  <c r="X106" i="1"/>
  <c r="O104" i="1"/>
  <c r="L104" i="1" s="1"/>
  <c r="K104" i="1" s="1"/>
  <c r="P109" i="1" l="1"/>
  <c r="Q109" i="1" s="1"/>
  <c r="Y107" i="1"/>
  <c r="X107" i="1"/>
  <c r="M105" i="1"/>
  <c r="P110" i="1" l="1"/>
  <c r="Q110" i="1" s="1"/>
  <c r="Y108" i="1"/>
  <c r="X108" i="1"/>
  <c r="O105" i="1"/>
  <c r="L105" i="1" s="1"/>
  <c r="K105" i="1" s="1"/>
  <c r="Y110" i="1" l="1"/>
  <c r="X110" i="1"/>
  <c r="Y109" i="1"/>
  <c r="X109" i="1"/>
  <c r="M106" i="1"/>
  <c r="O106" i="1" l="1"/>
  <c r="L106" i="1" s="1"/>
  <c r="K106" i="1" s="1"/>
  <c r="M107" i="1" l="1"/>
  <c r="O107" i="1" l="1"/>
  <c r="L107" i="1" s="1"/>
  <c r="K107" i="1" s="1"/>
  <c r="M108" i="1" l="1"/>
  <c r="O108" i="1" l="1"/>
  <c r="L108" i="1" s="1"/>
  <c r="K108" i="1" s="1"/>
  <c r="M109" i="1" l="1"/>
  <c r="O109" i="1" l="1"/>
  <c r="L109" i="1" s="1"/>
  <c r="K109" i="1" s="1"/>
  <c r="M110" i="1" l="1"/>
  <c r="O110" i="1" l="1"/>
  <c r="L110" i="1" s="1"/>
  <c r="K110" i="1" s="1"/>
  <c r="M111" i="1" l="1"/>
  <c r="O111" i="1" l="1"/>
  <c r="L111" i="1" s="1"/>
  <c r="J111" i="1" l="1"/>
  <c r="K111" i="1"/>
  <c r="M112" i="1"/>
  <c r="P111" i="1"/>
  <c r="Q111" i="1" s="1"/>
  <c r="S111" i="1" l="1"/>
  <c r="S103" i="1"/>
  <c r="S107" i="1"/>
  <c r="S102" i="1"/>
  <c r="S104" i="1"/>
  <c r="S106" i="1"/>
  <c r="S108" i="1"/>
  <c r="S105" i="1"/>
  <c r="S101" i="1"/>
  <c r="S110" i="1"/>
  <c r="S100" i="1"/>
  <c r="S109" i="1"/>
  <c r="P112" i="1"/>
  <c r="Q112" i="1" s="1"/>
  <c r="O112" i="1"/>
  <c r="L112" i="1" s="1"/>
  <c r="K112" i="1" s="1"/>
  <c r="P113" i="1" l="1"/>
  <c r="Q113" i="1" s="1"/>
  <c r="M113" i="1"/>
  <c r="Y111" i="1"/>
  <c r="Z111" i="1" s="1"/>
  <c r="X111" i="1"/>
  <c r="P114" i="1" l="1"/>
  <c r="Q114" i="1" s="1"/>
  <c r="Y112" i="1"/>
  <c r="X112" i="1"/>
  <c r="O113" i="1"/>
  <c r="L113" i="1" s="1"/>
  <c r="K113" i="1" s="1"/>
  <c r="P115" i="1" l="1"/>
  <c r="Q115" i="1" s="1"/>
  <c r="Y113" i="1"/>
  <c r="X113" i="1"/>
  <c r="M114" i="1"/>
  <c r="O114" i="1" s="1"/>
  <c r="P116" i="1" l="1"/>
  <c r="Q116" i="1" s="1"/>
  <c r="Y114" i="1"/>
  <c r="X114" i="1"/>
  <c r="L114" i="1"/>
  <c r="K114" i="1" s="1"/>
  <c r="M115" i="1" l="1"/>
  <c r="P117" i="1"/>
  <c r="Q117" i="1" s="1"/>
  <c r="Y115" i="1"/>
  <c r="X115" i="1"/>
  <c r="O115" i="1"/>
  <c r="L115" i="1" s="1"/>
  <c r="K115" i="1" s="1"/>
  <c r="Y116" i="1" l="1"/>
  <c r="X116" i="1"/>
  <c r="P118" i="1"/>
  <c r="Q118" i="1" s="1"/>
  <c r="M116" i="1"/>
  <c r="P119" i="1" l="1"/>
  <c r="Q119" i="1" s="1"/>
  <c r="Y117" i="1"/>
  <c r="X117" i="1"/>
  <c r="O116" i="1"/>
  <c r="L116" i="1" s="1"/>
  <c r="K116" i="1" s="1"/>
  <c r="M117" i="1" l="1"/>
  <c r="P120" i="1"/>
  <c r="Q120" i="1" s="1"/>
  <c r="Y118" i="1"/>
  <c r="X118" i="1"/>
  <c r="P121" i="1" l="1"/>
  <c r="Q121" i="1" s="1"/>
  <c r="Y119" i="1"/>
  <c r="X119" i="1"/>
  <c r="O117" i="1"/>
  <c r="L117" i="1" s="1"/>
  <c r="K117" i="1" s="1"/>
  <c r="P122" i="1" l="1"/>
  <c r="Q122" i="1" s="1"/>
  <c r="Y120" i="1"/>
  <c r="X120" i="1"/>
  <c r="M118" i="1"/>
  <c r="Y122" i="1" l="1"/>
  <c r="X122" i="1"/>
  <c r="Y121" i="1"/>
  <c r="X121" i="1"/>
  <c r="O118" i="1"/>
  <c r="L118" i="1" s="1"/>
  <c r="K118" i="1" s="1"/>
  <c r="M119" i="1" l="1"/>
  <c r="O119" i="1" s="1"/>
  <c r="L119" i="1" l="1"/>
  <c r="K119" i="1" l="1"/>
  <c r="M120" i="1" s="1"/>
  <c r="O120" i="1" s="1"/>
  <c r="L120" i="1" s="1"/>
  <c r="K120" i="1" s="1"/>
  <c r="M121" i="1" l="1"/>
  <c r="O121" i="1" l="1"/>
  <c r="L121" i="1" s="1"/>
  <c r="K121" i="1" s="1"/>
  <c r="M122" i="1" l="1"/>
  <c r="O122" i="1" l="1"/>
  <c r="L122" i="1" s="1"/>
  <c r="K122" i="1" s="1"/>
  <c r="M123" i="1" l="1"/>
  <c r="O123" i="1" l="1"/>
  <c r="L123" i="1" s="1"/>
  <c r="J123" i="1" l="1"/>
  <c r="K123" i="1"/>
  <c r="P123" i="1"/>
  <c r="Q123" i="1" s="1"/>
  <c r="M124" i="1"/>
  <c r="S114" i="1" l="1"/>
  <c r="S116" i="1"/>
  <c r="S123" i="1"/>
  <c r="S121" i="1"/>
  <c r="S112" i="1"/>
  <c r="S122" i="1"/>
  <c r="S119" i="1"/>
  <c r="S115" i="1"/>
  <c r="S120" i="1"/>
  <c r="S117" i="1"/>
  <c r="S118" i="1"/>
  <c r="S113" i="1"/>
  <c r="P124" i="1"/>
  <c r="Q124" i="1" s="1"/>
  <c r="O124" i="1"/>
  <c r="L124" i="1" s="1"/>
  <c r="K124" i="1" s="1"/>
  <c r="Y123" i="1" l="1"/>
  <c r="Z123" i="1" s="1"/>
  <c r="X123" i="1"/>
  <c r="M125" i="1"/>
  <c r="P125" i="1"/>
  <c r="Q125" i="1" s="1"/>
  <c r="P126" i="1" l="1"/>
  <c r="Q126" i="1" s="1"/>
  <c r="Y124" i="1"/>
  <c r="X124" i="1"/>
  <c r="O125" i="1"/>
  <c r="L125" i="1" s="1"/>
  <c r="K125" i="1" s="1"/>
  <c r="P127" i="1" l="1"/>
  <c r="Q127" i="1" s="1"/>
  <c r="M126" i="1"/>
  <c r="Y125" i="1"/>
  <c r="X125" i="1"/>
  <c r="P128" i="1" l="1"/>
  <c r="Q128" i="1" s="1"/>
  <c r="Y126" i="1"/>
  <c r="X126" i="1"/>
  <c r="O126" i="1"/>
  <c r="L126" i="1" s="1"/>
  <c r="K126" i="1" s="1"/>
  <c r="M127" i="1" l="1"/>
  <c r="P129" i="1"/>
  <c r="Q129" i="1" s="1"/>
  <c r="Y127" i="1"/>
  <c r="X127" i="1"/>
  <c r="P130" i="1" l="1"/>
  <c r="Q130" i="1" s="1"/>
  <c r="Y128" i="1"/>
  <c r="X128" i="1"/>
  <c r="O127" i="1"/>
  <c r="L127" i="1" s="1"/>
  <c r="K127" i="1" s="1"/>
  <c r="P131" i="1" l="1"/>
  <c r="Q131" i="1" s="1"/>
  <c r="Y129" i="1"/>
  <c r="X129" i="1"/>
  <c r="M128" i="1"/>
  <c r="P132" i="1" l="1"/>
  <c r="Q132" i="1" s="1"/>
  <c r="Y130" i="1"/>
  <c r="X130" i="1"/>
  <c r="O128" i="1"/>
  <c r="L128" i="1" s="1"/>
  <c r="K128" i="1" s="1"/>
  <c r="P133" i="1" l="1"/>
  <c r="Q133" i="1" s="1"/>
  <c r="Y131" i="1"/>
  <c r="X131" i="1"/>
  <c r="M129" i="1"/>
  <c r="Y132" i="1" l="1"/>
  <c r="X132" i="1"/>
  <c r="P134" i="1"/>
  <c r="Q134" i="1" s="1"/>
  <c r="O129" i="1"/>
  <c r="L129" i="1" s="1"/>
  <c r="K129" i="1" s="1"/>
  <c r="Y134" i="1" l="1"/>
  <c r="X134" i="1"/>
  <c r="Y133" i="1"/>
  <c r="X133" i="1"/>
  <c r="M130" i="1"/>
  <c r="O130" i="1" l="1"/>
  <c r="L130" i="1" s="1"/>
  <c r="K130" i="1" s="1"/>
  <c r="M131" i="1" l="1"/>
  <c r="O131" i="1" l="1"/>
  <c r="L131" i="1" s="1"/>
  <c r="K131" i="1" s="1"/>
  <c r="M132" i="1" l="1"/>
  <c r="O132" i="1" l="1"/>
  <c r="L132" i="1" s="1"/>
  <c r="K132" i="1" s="1"/>
  <c r="M133" i="1" l="1"/>
  <c r="O133" i="1" l="1"/>
  <c r="L133" i="1" s="1"/>
  <c r="K133" i="1" s="1"/>
  <c r="M134" i="1" l="1"/>
  <c r="O134" i="1" l="1"/>
  <c r="L134" i="1" s="1"/>
  <c r="K134" i="1" s="1"/>
  <c r="M135" i="1" l="1"/>
  <c r="O135" i="1" l="1"/>
  <c r="L135" i="1" s="1"/>
  <c r="J135" i="1" l="1"/>
  <c r="K135" i="1"/>
  <c r="P135" i="1"/>
  <c r="Q135" i="1" s="1"/>
  <c r="M136" i="1"/>
  <c r="S135" i="1" l="1"/>
  <c r="S128" i="1"/>
  <c r="S124" i="1"/>
  <c r="S132" i="1"/>
  <c r="S130" i="1"/>
  <c r="S127" i="1"/>
  <c r="S125" i="1"/>
  <c r="S129" i="1"/>
  <c r="S134" i="1"/>
  <c r="S131" i="1"/>
  <c r="S126" i="1"/>
  <c r="S133" i="1"/>
  <c r="P136" i="1"/>
  <c r="Q136" i="1" s="1"/>
  <c r="O136" i="1"/>
  <c r="L136" i="1" s="1"/>
  <c r="K136" i="1" s="1"/>
  <c r="P137" i="1" l="1"/>
  <c r="Q137" i="1" s="1"/>
  <c r="Y135" i="1"/>
  <c r="Z135" i="1" s="1"/>
  <c r="X135" i="1"/>
  <c r="M137" i="1"/>
  <c r="P138" i="1" l="1"/>
  <c r="Q138" i="1" s="1"/>
  <c r="Y136" i="1"/>
  <c r="X136" i="1"/>
  <c r="O137" i="1"/>
  <c r="L137" i="1" s="1"/>
  <c r="K137" i="1" s="1"/>
  <c r="P139" i="1" l="1"/>
  <c r="Q139" i="1" s="1"/>
  <c r="M138" i="1"/>
  <c r="Y137" i="1"/>
  <c r="X137" i="1"/>
  <c r="P140" i="1" l="1"/>
  <c r="Q140" i="1" s="1"/>
  <c r="Y138" i="1"/>
  <c r="X138" i="1"/>
  <c r="O138" i="1"/>
  <c r="L138" i="1" s="1"/>
  <c r="K138" i="1" s="1"/>
  <c r="M139" i="1" l="1"/>
  <c r="P141" i="1"/>
  <c r="Q141" i="1" s="1"/>
  <c r="Y139" i="1"/>
  <c r="X139" i="1"/>
  <c r="Y140" i="1" l="1"/>
  <c r="X140" i="1"/>
  <c r="P142" i="1"/>
  <c r="Q142" i="1" s="1"/>
  <c r="O139" i="1"/>
  <c r="L139" i="1" s="1"/>
  <c r="K139" i="1" s="1"/>
  <c r="M140" i="1" l="1"/>
  <c r="P143" i="1"/>
  <c r="Q143" i="1" s="1"/>
  <c r="Y141" i="1"/>
  <c r="X141" i="1"/>
  <c r="P144" i="1" l="1"/>
  <c r="Q144" i="1" s="1"/>
  <c r="Y142" i="1"/>
  <c r="X142" i="1"/>
  <c r="O140" i="1"/>
  <c r="L140" i="1" s="1"/>
  <c r="K140" i="1" s="1"/>
  <c r="M141" i="1" l="1"/>
  <c r="P145" i="1"/>
  <c r="Q145" i="1" s="1"/>
  <c r="Y143" i="1"/>
  <c r="X143" i="1"/>
  <c r="P146" i="1" l="1"/>
  <c r="Q146" i="1" s="1"/>
  <c r="Y144" i="1"/>
  <c r="X144" i="1"/>
  <c r="O141" i="1"/>
  <c r="L141" i="1" s="1"/>
  <c r="K141" i="1" s="1"/>
  <c r="Y145" i="1" l="1"/>
  <c r="X145" i="1"/>
  <c r="Y146" i="1"/>
  <c r="X146" i="1"/>
  <c r="M142" i="1"/>
  <c r="O142" i="1" l="1"/>
  <c r="L142" i="1" s="1"/>
  <c r="K142" i="1" s="1"/>
  <c r="M143" i="1" l="1"/>
  <c r="O143" i="1" l="1"/>
  <c r="L143" i="1" s="1"/>
  <c r="K143" i="1" s="1"/>
  <c r="M144" i="1" l="1"/>
  <c r="O144" i="1" l="1"/>
  <c r="L144" i="1" s="1"/>
  <c r="K144" i="1" s="1"/>
  <c r="M145" i="1" l="1"/>
  <c r="O145" i="1" l="1"/>
  <c r="L145" i="1" s="1"/>
  <c r="K145" i="1" s="1"/>
  <c r="M146" i="1" l="1"/>
  <c r="O146" i="1" l="1"/>
  <c r="L146" i="1" s="1"/>
  <c r="K146" i="1" s="1"/>
  <c r="M147" i="1" l="1"/>
  <c r="O147" i="1" l="1"/>
  <c r="L147" i="1" s="1"/>
  <c r="J147" i="1" l="1"/>
  <c r="K147" i="1"/>
  <c r="M148" i="1" s="1"/>
  <c r="P147" i="1" l="1"/>
  <c r="Q147" i="1" s="1"/>
  <c r="S147" i="1"/>
  <c r="S141" i="1"/>
  <c r="S136" i="1"/>
  <c r="S144" i="1"/>
  <c r="S143" i="1"/>
  <c r="S138" i="1"/>
  <c r="S139" i="1"/>
  <c r="S137" i="1"/>
  <c r="S140" i="1"/>
  <c r="S146" i="1"/>
  <c r="S142" i="1"/>
  <c r="S145" i="1"/>
  <c r="P148" i="1"/>
  <c r="Q148" i="1" s="1"/>
  <c r="O148" i="1"/>
  <c r="L148" i="1" s="1"/>
  <c r="K148" i="1" s="1"/>
  <c r="P149" i="1" l="1"/>
  <c r="Q149" i="1" s="1"/>
  <c r="Y147" i="1"/>
  <c r="Z147" i="1" s="1"/>
  <c r="X147" i="1"/>
  <c r="M149" i="1"/>
  <c r="P150" i="1" l="1"/>
  <c r="Q150" i="1" s="1"/>
  <c r="Y148" i="1"/>
  <c r="X148" i="1"/>
  <c r="O149" i="1"/>
  <c r="L149" i="1" s="1"/>
  <c r="K149" i="1" s="1"/>
  <c r="P151" i="1" l="1"/>
  <c r="Q151" i="1" s="1"/>
  <c r="Y149" i="1"/>
  <c r="X149" i="1"/>
  <c r="M150" i="1"/>
  <c r="P152" i="1" l="1"/>
  <c r="Q152" i="1" s="1"/>
  <c r="Y150" i="1"/>
  <c r="X150" i="1"/>
  <c r="O150" i="1"/>
  <c r="L150" i="1" s="1"/>
  <c r="K150" i="1" s="1"/>
  <c r="M151" i="1" l="1"/>
  <c r="P153" i="1"/>
  <c r="Q153" i="1" s="1"/>
  <c r="Y151" i="1"/>
  <c r="X151" i="1"/>
  <c r="P154" i="1" l="1"/>
  <c r="Q154" i="1" s="1"/>
  <c r="Y152" i="1"/>
  <c r="X152" i="1"/>
  <c r="O151" i="1"/>
  <c r="L151" i="1" s="1"/>
  <c r="K151" i="1" s="1"/>
  <c r="P155" i="1" l="1"/>
  <c r="Q155" i="1" s="1"/>
  <c r="M152" i="1"/>
  <c r="Y153" i="1"/>
  <c r="X153" i="1"/>
  <c r="P156" i="1" l="1"/>
  <c r="Q156" i="1" s="1"/>
  <c r="Y154" i="1"/>
  <c r="X154" i="1"/>
  <c r="O152" i="1"/>
  <c r="L152" i="1" s="1"/>
  <c r="K152" i="1" s="1"/>
  <c r="M153" i="1" l="1"/>
  <c r="P157" i="1"/>
  <c r="Q157" i="1" s="1"/>
  <c r="Y155" i="1"/>
  <c r="X155" i="1"/>
  <c r="P158" i="1" l="1"/>
  <c r="Q158" i="1" s="1"/>
  <c r="Y156" i="1"/>
  <c r="X156" i="1"/>
  <c r="O153" i="1"/>
  <c r="L153" i="1" s="1"/>
  <c r="K153" i="1" s="1"/>
  <c r="Y158" i="1" l="1"/>
  <c r="X158" i="1"/>
  <c r="Y157" i="1"/>
  <c r="X157" i="1"/>
  <c r="M154" i="1"/>
  <c r="O154" i="1" l="1"/>
  <c r="L154" i="1" s="1"/>
  <c r="K154" i="1" s="1"/>
  <c r="M155" i="1" l="1"/>
  <c r="O155" i="1" l="1"/>
  <c r="L155" i="1" s="1"/>
  <c r="K155" i="1" s="1"/>
  <c r="M156" i="1" l="1"/>
  <c r="O156" i="1" l="1"/>
  <c r="L156" i="1" s="1"/>
  <c r="K156" i="1" s="1"/>
  <c r="M157" i="1" l="1"/>
  <c r="O157" i="1" l="1"/>
  <c r="L157" i="1" s="1"/>
  <c r="K157" i="1" s="1"/>
  <c r="M158" i="1" l="1"/>
  <c r="O158" i="1" l="1"/>
  <c r="L158" i="1" s="1"/>
  <c r="K158" i="1" s="1"/>
  <c r="M159" i="1" l="1"/>
  <c r="O159" i="1" l="1"/>
  <c r="L159" i="1" s="1"/>
  <c r="J159" i="1" l="1"/>
  <c r="K159" i="1"/>
  <c r="M160" i="1"/>
  <c r="S159" i="1" l="1"/>
  <c r="S154" i="1"/>
  <c r="S152" i="1"/>
  <c r="S151" i="1"/>
  <c r="S156" i="1"/>
  <c r="S148" i="1"/>
  <c r="S149" i="1"/>
  <c r="S158" i="1"/>
  <c r="S155" i="1"/>
  <c r="S153" i="1"/>
  <c r="S157" i="1"/>
  <c r="S150" i="1"/>
  <c r="P159" i="1"/>
  <c r="Q159" i="1" s="1"/>
  <c r="P160" i="1"/>
  <c r="Q160" i="1" s="1"/>
  <c r="O160" i="1"/>
  <c r="L160" i="1" s="1"/>
  <c r="K160" i="1" s="1"/>
  <c r="P161" i="1" l="1"/>
  <c r="Q161" i="1" s="1"/>
  <c r="Y159" i="1"/>
  <c r="Z159" i="1" s="1"/>
  <c r="X159" i="1"/>
  <c r="M161" i="1"/>
  <c r="O161" i="1" s="1"/>
  <c r="P162" i="1" l="1"/>
  <c r="Q162" i="1" s="1"/>
  <c r="Y160" i="1"/>
  <c r="X160" i="1"/>
  <c r="L161" i="1"/>
  <c r="K161" i="1" s="1"/>
  <c r="P163" i="1" l="1"/>
  <c r="Q163" i="1" s="1"/>
  <c r="M162" i="1"/>
  <c r="O162" i="1" s="1"/>
  <c r="L162" i="1" s="1"/>
  <c r="K162" i="1" s="1"/>
  <c r="Y161" i="1"/>
  <c r="X161" i="1"/>
  <c r="Y162" i="1" l="1"/>
  <c r="X162" i="1"/>
  <c r="P164" i="1"/>
  <c r="Q164" i="1" s="1"/>
  <c r="M163" i="1"/>
  <c r="P165" i="1" l="1"/>
  <c r="Q165" i="1" s="1"/>
  <c r="Y163" i="1"/>
  <c r="X163" i="1"/>
  <c r="O163" i="1"/>
  <c r="L163" i="1" s="1"/>
  <c r="K163" i="1" s="1"/>
  <c r="M164" i="1" l="1"/>
  <c r="P166" i="1"/>
  <c r="Q166" i="1" s="1"/>
  <c r="Y164" i="1"/>
  <c r="X164" i="1"/>
  <c r="Y165" i="1" l="1"/>
  <c r="X165" i="1"/>
  <c r="P167" i="1"/>
  <c r="Q167" i="1" s="1"/>
  <c r="O164" i="1"/>
  <c r="L164" i="1" s="1"/>
  <c r="K164" i="1" s="1"/>
  <c r="P168" i="1" l="1"/>
  <c r="Q168" i="1" s="1"/>
  <c r="M165" i="1"/>
  <c r="Y166" i="1"/>
  <c r="X166" i="1"/>
  <c r="P169" i="1" l="1"/>
  <c r="Q169" i="1" s="1"/>
  <c r="Y167" i="1"/>
  <c r="X167" i="1"/>
  <c r="O165" i="1"/>
  <c r="L165" i="1" s="1"/>
  <c r="K165" i="1" s="1"/>
  <c r="P170" i="1" l="1"/>
  <c r="Q170" i="1" s="1"/>
  <c r="Y168" i="1"/>
  <c r="X168" i="1"/>
  <c r="M166" i="1"/>
  <c r="Y169" i="1" l="1"/>
  <c r="X169" i="1"/>
  <c r="Y170" i="1"/>
  <c r="X170" i="1"/>
  <c r="O166" i="1"/>
  <c r="L166" i="1" s="1"/>
  <c r="K166" i="1" s="1"/>
  <c r="M167" i="1" l="1"/>
  <c r="O167" i="1" l="1"/>
  <c r="L167" i="1" s="1"/>
  <c r="K167" i="1" s="1"/>
  <c r="M168" i="1" l="1"/>
  <c r="O168" i="1" l="1"/>
  <c r="L168" i="1" s="1"/>
  <c r="K168" i="1" s="1"/>
  <c r="M169" i="1" l="1"/>
  <c r="O169" i="1"/>
  <c r="L169" i="1" l="1"/>
  <c r="K169" i="1" l="1"/>
  <c r="M170" i="1" s="1"/>
  <c r="O170" i="1" l="1"/>
  <c r="L170" i="1" s="1"/>
  <c r="K170" i="1" s="1"/>
  <c r="M171" i="1"/>
  <c r="O171" i="1" l="1"/>
  <c r="L171" i="1" s="1"/>
  <c r="J171" i="1" l="1"/>
  <c r="K171" i="1"/>
  <c r="M172" i="1"/>
  <c r="P171" i="1"/>
  <c r="Q171" i="1" s="1"/>
  <c r="S166" i="1" l="1"/>
  <c r="S169" i="1"/>
  <c r="S171" i="1"/>
  <c r="S161" i="1"/>
  <c r="S170" i="1"/>
  <c r="S163" i="1"/>
  <c r="S167" i="1"/>
  <c r="S164" i="1"/>
  <c r="S162" i="1"/>
  <c r="S160" i="1"/>
  <c r="S168" i="1"/>
  <c r="S165" i="1"/>
  <c r="P172" i="1"/>
  <c r="Q172" i="1" s="1"/>
  <c r="O172" i="1"/>
  <c r="L172" i="1" s="1"/>
  <c r="K172" i="1" s="1"/>
  <c r="P173" i="1" l="1"/>
  <c r="Q173" i="1" s="1"/>
  <c r="Y171" i="1"/>
  <c r="Z171" i="1" s="1"/>
  <c r="X171" i="1"/>
  <c r="M173" i="1"/>
  <c r="P174" i="1" l="1"/>
  <c r="Q174" i="1" s="1"/>
  <c r="Y172" i="1"/>
  <c r="X172" i="1"/>
  <c r="O173" i="1"/>
  <c r="L173" i="1" s="1"/>
  <c r="K173" i="1" s="1"/>
  <c r="P175" i="1" l="1"/>
  <c r="Q175" i="1" s="1"/>
  <c r="M174" i="1"/>
  <c r="Y173" i="1"/>
  <c r="X173" i="1"/>
  <c r="P176" i="1" l="1"/>
  <c r="Q176" i="1" s="1"/>
  <c r="Y174" i="1"/>
  <c r="X174" i="1"/>
  <c r="O174" i="1"/>
  <c r="L174" i="1" s="1"/>
  <c r="K174" i="1" s="1"/>
  <c r="P177" i="1" l="1"/>
  <c r="Q177" i="1" s="1"/>
  <c r="Y175" i="1"/>
  <c r="X175" i="1"/>
  <c r="M175" i="1"/>
  <c r="P178" i="1" l="1"/>
  <c r="Q178" i="1" s="1"/>
  <c r="Y176" i="1"/>
  <c r="X176" i="1"/>
  <c r="O175" i="1"/>
  <c r="L175" i="1" s="1"/>
  <c r="K175" i="1" s="1"/>
  <c r="P179" i="1" l="1"/>
  <c r="Q179" i="1" s="1"/>
  <c r="Y177" i="1"/>
  <c r="X177" i="1"/>
  <c r="M176" i="1"/>
  <c r="P180" i="1" l="1"/>
  <c r="Q180" i="1" s="1"/>
  <c r="Y178" i="1"/>
  <c r="X178" i="1"/>
  <c r="O176" i="1"/>
  <c r="L176" i="1" s="1"/>
  <c r="K176" i="1" s="1"/>
  <c r="P181" i="1" l="1"/>
  <c r="Q181" i="1" s="1"/>
  <c r="Y179" i="1"/>
  <c r="X179" i="1"/>
  <c r="M177" i="1"/>
  <c r="Y180" i="1" l="1"/>
  <c r="X180" i="1"/>
  <c r="P182" i="1"/>
  <c r="Q182" i="1" s="1"/>
  <c r="O177" i="1"/>
  <c r="L177" i="1" s="1"/>
  <c r="K177" i="1" s="1"/>
  <c r="Y182" i="1" l="1"/>
  <c r="X182" i="1"/>
  <c r="Y181" i="1"/>
  <c r="X181" i="1"/>
  <c r="M178" i="1"/>
  <c r="O178" i="1" l="1"/>
  <c r="L178" i="1" s="1"/>
  <c r="K178" i="1" s="1"/>
  <c r="M179" i="1" l="1"/>
  <c r="O179" i="1" l="1"/>
  <c r="L179" i="1" s="1"/>
  <c r="K179" i="1" s="1"/>
  <c r="M180" i="1" l="1"/>
  <c r="O180" i="1" s="1"/>
  <c r="L180" i="1" l="1"/>
  <c r="K180" i="1" l="1"/>
  <c r="M181" i="1" s="1"/>
  <c r="O181" i="1" l="1"/>
  <c r="L181" i="1"/>
  <c r="K181" i="1" s="1"/>
  <c r="M182" i="1" s="1"/>
  <c r="O182" i="1" l="1"/>
  <c r="L182" i="1" s="1"/>
  <c r="K182" i="1" s="1"/>
  <c r="M183" i="1" l="1"/>
  <c r="O183" i="1" l="1"/>
  <c r="L183" i="1" s="1"/>
  <c r="J183" i="1" l="1"/>
  <c r="K183" i="1"/>
  <c r="M184" i="1" s="1"/>
  <c r="P183" i="1"/>
  <c r="Q183" i="1" s="1"/>
  <c r="S183" i="1" l="1"/>
  <c r="S176" i="1"/>
  <c r="S173" i="1"/>
  <c r="S174" i="1"/>
  <c r="S180" i="1"/>
  <c r="S181" i="1"/>
  <c r="S178" i="1"/>
  <c r="S172" i="1"/>
  <c r="S175" i="1"/>
  <c r="S177" i="1"/>
  <c r="S182" i="1"/>
  <c r="S179" i="1"/>
  <c r="P184" i="1"/>
  <c r="Q184" i="1" s="1"/>
  <c r="O184" i="1"/>
  <c r="L184" i="1" s="1"/>
  <c r="K184" i="1" s="1"/>
  <c r="M185" i="1" l="1"/>
  <c r="P185" i="1"/>
  <c r="Q185" i="1" s="1"/>
  <c r="Y183" i="1"/>
  <c r="Z183" i="1" s="1"/>
  <c r="X183" i="1"/>
  <c r="P186" i="1" l="1"/>
  <c r="Q186" i="1" s="1"/>
  <c r="Y184" i="1"/>
  <c r="X184" i="1"/>
  <c r="O185" i="1"/>
  <c r="L185" i="1" s="1"/>
  <c r="K185" i="1" s="1"/>
  <c r="P187" i="1" l="1"/>
  <c r="Q187" i="1" s="1"/>
  <c r="Y185" i="1"/>
  <c r="X185" i="1"/>
  <c r="M186" i="1"/>
  <c r="P188" i="1" l="1"/>
  <c r="Q188" i="1" s="1"/>
  <c r="Y186" i="1"/>
  <c r="X186" i="1"/>
  <c r="O186" i="1"/>
  <c r="L186" i="1" s="1"/>
  <c r="K186" i="1" s="1"/>
  <c r="P189" i="1" l="1"/>
  <c r="Q189" i="1" s="1"/>
  <c r="Y187" i="1"/>
  <c r="X187" i="1"/>
  <c r="M187" i="1"/>
  <c r="P190" i="1" l="1"/>
  <c r="Q190" i="1" s="1"/>
  <c r="Y188" i="1"/>
  <c r="X188" i="1"/>
  <c r="O187" i="1"/>
  <c r="L187" i="1" s="1"/>
  <c r="K187" i="1" s="1"/>
  <c r="P191" i="1" l="1"/>
  <c r="Q191" i="1" s="1"/>
  <c r="Y189" i="1"/>
  <c r="X189" i="1"/>
  <c r="M188" i="1"/>
  <c r="P192" i="1" l="1"/>
  <c r="Q192" i="1" s="1"/>
  <c r="Y190" i="1"/>
  <c r="X190" i="1"/>
  <c r="O188" i="1"/>
  <c r="L188" i="1" s="1"/>
  <c r="K188" i="1" s="1"/>
  <c r="P193" i="1" l="1"/>
  <c r="Q193" i="1" s="1"/>
  <c r="Y191" i="1"/>
  <c r="X191" i="1"/>
  <c r="M189" i="1"/>
  <c r="Y192" i="1" l="1"/>
  <c r="X192" i="1"/>
  <c r="P194" i="1"/>
  <c r="Q194" i="1" s="1"/>
  <c r="O189" i="1"/>
  <c r="L189" i="1" s="1"/>
  <c r="K189" i="1" s="1"/>
  <c r="Y194" i="1" l="1"/>
  <c r="X194" i="1"/>
  <c r="Y193" i="1"/>
  <c r="X193" i="1"/>
  <c r="M190" i="1"/>
  <c r="O190" i="1" l="1"/>
  <c r="L190" i="1" s="1"/>
  <c r="K190" i="1" s="1"/>
  <c r="M191" i="1" l="1"/>
  <c r="O191" i="1" l="1"/>
  <c r="L191" i="1" s="1"/>
  <c r="K191" i="1" s="1"/>
  <c r="M192" i="1" l="1"/>
  <c r="O192" i="1"/>
  <c r="L192" i="1" l="1"/>
  <c r="K192" i="1" s="1"/>
  <c r="M193" i="1"/>
  <c r="O193" i="1" l="1"/>
  <c r="L193" i="1" s="1"/>
  <c r="K193" i="1" s="1"/>
  <c r="M194" i="1" l="1"/>
  <c r="O194" i="1" l="1"/>
  <c r="L194" i="1" s="1"/>
  <c r="K194" i="1" s="1"/>
  <c r="M195" i="1" l="1"/>
  <c r="O195" i="1" l="1"/>
  <c r="L195" i="1" s="1"/>
  <c r="J195" i="1" l="1"/>
  <c r="K195" i="1"/>
  <c r="P195" i="1"/>
  <c r="Q195" i="1" s="1"/>
  <c r="M196" i="1"/>
  <c r="S184" i="1" l="1"/>
  <c r="S193" i="1"/>
  <c r="S195" i="1"/>
  <c r="S192" i="1"/>
  <c r="S191" i="1"/>
  <c r="S185" i="1"/>
  <c r="S194" i="1"/>
  <c r="S190" i="1"/>
  <c r="S187" i="1"/>
  <c r="S189" i="1"/>
  <c r="S186" i="1"/>
  <c r="S188" i="1"/>
  <c r="P196" i="1"/>
  <c r="Q196" i="1" s="1"/>
  <c r="O196" i="1"/>
  <c r="L196" i="1" s="1"/>
  <c r="K196" i="1" s="1"/>
  <c r="M197" i="1" l="1"/>
  <c r="O197" i="1" s="1"/>
  <c r="P197" i="1"/>
  <c r="Q197" i="1" s="1"/>
  <c r="Y195" i="1"/>
  <c r="Z195" i="1" s="1"/>
  <c r="X195" i="1"/>
  <c r="P198" i="1" l="1"/>
  <c r="Q198" i="1" s="1"/>
  <c r="Y196" i="1"/>
  <c r="X196" i="1"/>
  <c r="L197" i="1"/>
  <c r="K197" i="1" s="1"/>
  <c r="M198" i="1" l="1"/>
  <c r="P199" i="1"/>
  <c r="Q199" i="1" s="1"/>
  <c r="Y197" i="1"/>
  <c r="X197" i="1"/>
  <c r="O198" i="1"/>
  <c r="L198" i="1"/>
  <c r="K198" i="1" l="1"/>
  <c r="M199" i="1" s="1"/>
  <c r="O199" i="1" s="1"/>
  <c r="L199" i="1" s="1"/>
  <c r="K199" i="1" s="1"/>
  <c r="Y198" i="1"/>
  <c r="X198" i="1"/>
  <c r="P200" i="1"/>
  <c r="Q200" i="1" s="1"/>
  <c r="P201" i="1" l="1"/>
  <c r="Q201" i="1" s="1"/>
  <c r="Y199" i="1"/>
  <c r="X199" i="1"/>
  <c r="M200" i="1"/>
  <c r="P202" i="1" l="1"/>
  <c r="Q202" i="1" s="1"/>
  <c r="Y200" i="1"/>
  <c r="X200" i="1"/>
  <c r="O200" i="1"/>
  <c r="L200" i="1" s="1"/>
  <c r="K200" i="1" s="1"/>
  <c r="P203" i="1" l="1"/>
  <c r="Q203" i="1" s="1"/>
  <c r="Y201" i="1"/>
  <c r="X201" i="1"/>
  <c r="M201" i="1"/>
  <c r="P204" i="1" l="1"/>
  <c r="Q204" i="1" s="1"/>
  <c r="Y202" i="1"/>
  <c r="X202" i="1"/>
  <c r="O201" i="1"/>
  <c r="L201" i="1" s="1"/>
  <c r="K201" i="1" s="1"/>
  <c r="P205" i="1" l="1"/>
  <c r="Q205" i="1" s="1"/>
  <c r="Y203" i="1"/>
  <c r="X203" i="1"/>
  <c r="M202" i="1"/>
  <c r="P206" i="1" l="1"/>
  <c r="Q206" i="1" s="1"/>
  <c r="Y204" i="1"/>
  <c r="X204" i="1"/>
  <c r="O202" i="1"/>
  <c r="L202" i="1" s="1"/>
  <c r="K202" i="1" s="1"/>
  <c r="Y205" i="1" l="1"/>
  <c r="X205" i="1"/>
  <c r="Y206" i="1"/>
  <c r="X206" i="1"/>
  <c r="M203" i="1"/>
  <c r="O203" i="1" l="1"/>
  <c r="L203" i="1" s="1"/>
  <c r="K203" i="1" s="1"/>
  <c r="M204" i="1" l="1"/>
  <c r="O204" i="1" l="1"/>
  <c r="L204" i="1" s="1"/>
  <c r="K204" i="1" s="1"/>
  <c r="M205" i="1" l="1"/>
  <c r="L205" i="1" l="1"/>
  <c r="K205" i="1" s="1"/>
  <c r="O205" i="1"/>
  <c r="M206" i="1" l="1"/>
  <c r="O206" i="1" l="1"/>
  <c r="L206" i="1" s="1"/>
  <c r="K206" i="1" s="1"/>
  <c r="M207" i="1" l="1"/>
  <c r="O207" i="1" l="1"/>
  <c r="L207" i="1" s="1"/>
  <c r="J207" i="1" l="1"/>
  <c r="K207" i="1"/>
  <c r="P207" i="1"/>
  <c r="Q207" i="1" s="1"/>
  <c r="M208" i="1"/>
  <c r="S207" i="1" l="1"/>
  <c r="S202" i="1"/>
  <c r="S201" i="1"/>
  <c r="S205" i="1"/>
  <c r="S200" i="1"/>
  <c r="S199" i="1"/>
  <c r="S204" i="1"/>
  <c r="S206" i="1"/>
  <c r="S196" i="1"/>
  <c r="S197" i="1"/>
  <c r="S198" i="1"/>
  <c r="S203" i="1"/>
  <c r="P208" i="1"/>
  <c r="Q208" i="1" s="1"/>
  <c r="O208" i="1"/>
  <c r="L208" i="1" s="1"/>
  <c r="K208" i="1" s="1"/>
  <c r="M209" i="1" l="1"/>
  <c r="P209" i="1"/>
  <c r="Q209" i="1" s="1"/>
  <c r="Y207" i="1"/>
  <c r="Z207" i="1" s="1"/>
  <c r="X207" i="1"/>
  <c r="Y208" i="1" l="1"/>
  <c r="X208" i="1"/>
  <c r="P210" i="1"/>
  <c r="Q210" i="1" s="1"/>
  <c r="O209" i="1"/>
  <c r="L209" i="1" s="1"/>
  <c r="K209" i="1" s="1"/>
  <c r="M210" i="1" l="1"/>
  <c r="Y209" i="1"/>
  <c r="X209" i="1"/>
  <c r="P211" i="1"/>
  <c r="Q211" i="1" s="1"/>
  <c r="Y210" i="1" l="1"/>
  <c r="X210" i="1"/>
  <c r="P212" i="1"/>
  <c r="Q212" i="1" s="1"/>
  <c r="O210" i="1"/>
  <c r="L210" i="1" s="1"/>
  <c r="K210" i="1" s="1"/>
  <c r="M211" i="1" l="1"/>
  <c r="P213" i="1"/>
  <c r="Q213" i="1" s="1"/>
  <c r="Y211" i="1"/>
  <c r="X211" i="1"/>
  <c r="P214" i="1" l="1"/>
  <c r="Q214" i="1" s="1"/>
  <c r="Y212" i="1"/>
  <c r="X212" i="1"/>
  <c r="O211" i="1"/>
  <c r="L211" i="1" s="1"/>
  <c r="K211" i="1" s="1"/>
  <c r="Y213" i="1" l="1"/>
  <c r="X213" i="1"/>
  <c r="P215" i="1"/>
  <c r="Q215" i="1" s="1"/>
  <c r="M212" i="1"/>
  <c r="P216" i="1" l="1"/>
  <c r="Q216" i="1" s="1"/>
  <c r="Y214" i="1"/>
  <c r="X214" i="1"/>
  <c r="O212" i="1"/>
  <c r="L212" i="1" s="1"/>
  <c r="K212" i="1" s="1"/>
  <c r="M213" i="1" l="1"/>
  <c r="P217" i="1"/>
  <c r="Q217" i="1" s="1"/>
  <c r="Y215" i="1"/>
  <c r="X215" i="1"/>
  <c r="P218" i="1" l="1"/>
  <c r="Q218" i="1" s="1"/>
  <c r="Y216" i="1"/>
  <c r="X216" i="1"/>
  <c r="O213" i="1"/>
  <c r="L213" i="1" s="1"/>
  <c r="K213" i="1" s="1"/>
  <c r="Y218" i="1" l="1"/>
  <c r="X218" i="1"/>
  <c r="Y217" i="1"/>
  <c r="X217" i="1"/>
  <c r="M214" i="1"/>
  <c r="L214" i="1" l="1"/>
  <c r="K214" i="1" s="1"/>
  <c r="O214" i="1"/>
  <c r="M215" i="1" l="1"/>
  <c r="L215" i="1" l="1"/>
  <c r="K215" i="1" s="1"/>
  <c r="O215" i="1"/>
  <c r="M216" i="1" l="1"/>
  <c r="O216" i="1" l="1"/>
  <c r="L216" i="1" s="1"/>
  <c r="K216" i="1" s="1"/>
  <c r="M217" i="1" l="1"/>
  <c r="L217" i="1" l="1"/>
  <c r="K217" i="1" s="1"/>
  <c r="O217" i="1"/>
  <c r="M218" i="1" l="1"/>
  <c r="O218" i="1" l="1"/>
  <c r="L218" i="1" s="1"/>
  <c r="K218" i="1" s="1"/>
  <c r="M219" i="1" l="1"/>
  <c r="O219" i="1" l="1"/>
  <c r="L219" i="1" s="1"/>
  <c r="J219" i="1" l="1"/>
  <c r="K219" i="1"/>
  <c r="M220" i="1"/>
  <c r="O220" i="1" s="1"/>
  <c r="P219" i="1"/>
  <c r="Q219" i="1" s="1"/>
  <c r="S210" i="1" l="1"/>
  <c r="S211" i="1"/>
  <c r="S212" i="1"/>
  <c r="S218" i="1"/>
  <c r="S219" i="1"/>
  <c r="S214" i="1"/>
  <c r="S217" i="1"/>
  <c r="S209" i="1"/>
  <c r="S208" i="1"/>
  <c r="S213" i="1"/>
  <c r="S216" i="1"/>
  <c r="S215" i="1"/>
  <c r="P220" i="1"/>
  <c r="Q220" i="1" s="1"/>
  <c r="L220" i="1"/>
  <c r="K220" i="1" s="1"/>
  <c r="M221" i="1" l="1"/>
  <c r="P221" i="1"/>
  <c r="Q221" i="1" s="1"/>
  <c r="Y219" i="1"/>
  <c r="Z219" i="1" s="1"/>
  <c r="X219" i="1"/>
  <c r="Y220" i="1" l="1"/>
  <c r="X220" i="1"/>
  <c r="P222" i="1"/>
  <c r="Q222" i="1" s="1"/>
  <c r="O221" i="1"/>
  <c r="L221" i="1" s="1"/>
  <c r="K221" i="1" s="1"/>
  <c r="P223" i="1" l="1"/>
  <c r="Q223" i="1" s="1"/>
  <c r="Y221" i="1"/>
  <c r="X221" i="1"/>
  <c r="M222" i="1"/>
  <c r="O222" i="1" s="1"/>
  <c r="P224" i="1" l="1"/>
  <c r="Q224" i="1" s="1"/>
  <c r="Y222" i="1"/>
  <c r="X222" i="1"/>
  <c r="L222" i="1"/>
  <c r="K222" i="1" s="1"/>
  <c r="M223" i="1" l="1"/>
  <c r="Y223" i="1"/>
  <c r="X223" i="1"/>
  <c r="P225" i="1"/>
  <c r="Q225" i="1" s="1"/>
  <c r="P226" i="1" l="1"/>
  <c r="Q226" i="1" s="1"/>
  <c r="Y224" i="1"/>
  <c r="X224" i="1"/>
  <c r="O223" i="1"/>
  <c r="L223" i="1" s="1"/>
  <c r="K223" i="1" s="1"/>
  <c r="M224" i="1" l="1"/>
  <c r="O224" i="1" s="1"/>
  <c r="P227" i="1"/>
  <c r="Q227" i="1" s="1"/>
  <c r="Y225" i="1"/>
  <c r="X225" i="1"/>
  <c r="P228" i="1" l="1"/>
  <c r="Q228" i="1" s="1"/>
  <c r="Y226" i="1"/>
  <c r="X226" i="1"/>
  <c r="L224" i="1"/>
  <c r="K224" i="1" s="1"/>
  <c r="M225" i="1" l="1"/>
  <c r="Y227" i="1"/>
  <c r="X227" i="1"/>
  <c r="P229" i="1"/>
  <c r="Q229" i="1" s="1"/>
  <c r="O225" i="1" l="1"/>
  <c r="L225" i="1" s="1"/>
  <c r="P230" i="1"/>
  <c r="Q230" i="1" s="1"/>
  <c r="Y228" i="1"/>
  <c r="X228" i="1"/>
  <c r="K225" i="1" l="1"/>
  <c r="M226" i="1" s="1"/>
  <c r="O226" i="1" s="1"/>
  <c r="L226" i="1" s="1"/>
  <c r="K226" i="1" s="1"/>
  <c r="Y229" i="1"/>
  <c r="X229" i="1"/>
  <c r="Y230" i="1"/>
  <c r="X230" i="1"/>
  <c r="M227" i="1" l="1"/>
  <c r="O227" i="1" l="1"/>
  <c r="L227" i="1" s="1"/>
  <c r="K227" i="1" s="1"/>
  <c r="M228" i="1" l="1"/>
  <c r="O228" i="1" l="1"/>
  <c r="L228" i="1" s="1"/>
  <c r="K228" i="1" s="1"/>
  <c r="M229" i="1" l="1"/>
  <c r="O229" i="1" l="1"/>
  <c r="L229" i="1" s="1"/>
  <c r="K229" i="1" s="1"/>
  <c r="M230" i="1" l="1"/>
  <c r="O230" i="1" l="1"/>
  <c r="L230" i="1" s="1"/>
  <c r="K230" i="1" s="1"/>
  <c r="M231" i="1" l="1"/>
  <c r="O231" i="1" l="1"/>
  <c r="L231" i="1" s="1"/>
  <c r="J231" i="1" l="1"/>
  <c r="K231" i="1"/>
  <c r="M232" i="1"/>
  <c r="O232" i="1" s="1"/>
  <c r="P231" i="1"/>
  <c r="Q231" i="1" s="1"/>
  <c r="S231" i="1" l="1"/>
  <c r="S225" i="1"/>
  <c r="S229" i="1"/>
  <c r="S230" i="1"/>
  <c r="S227" i="1"/>
  <c r="S226" i="1"/>
  <c r="S222" i="1"/>
  <c r="S223" i="1"/>
  <c r="S228" i="1"/>
  <c r="S221" i="1"/>
  <c r="S224" i="1"/>
  <c r="S220" i="1"/>
  <c r="P232" i="1"/>
  <c r="Q232" i="1" s="1"/>
  <c r="L232" i="1"/>
  <c r="K232" i="1" s="1"/>
  <c r="Y231" i="1" l="1"/>
  <c r="Z231" i="1" s="1"/>
  <c r="X231" i="1"/>
  <c r="P233" i="1"/>
  <c r="Q233" i="1" s="1"/>
  <c r="M233" i="1"/>
  <c r="P234" i="1" l="1"/>
  <c r="Q234" i="1" s="1"/>
  <c r="Y232" i="1"/>
  <c r="X232" i="1"/>
  <c r="O233" i="1"/>
  <c r="L233" i="1" s="1"/>
  <c r="K233" i="1" s="1"/>
  <c r="M234" i="1" l="1"/>
  <c r="P235" i="1"/>
  <c r="Q235" i="1" s="1"/>
  <c r="Y233" i="1"/>
  <c r="X233" i="1"/>
  <c r="O234" i="1" l="1"/>
  <c r="L234" i="1" s="1"/>
  <c r="K234" i="1" s="1"/>
  <c r="Y234" i="1"/>
  <c r="X234" i="1"/>
  <c r="P236" i="1"/>
  <c r="Q236" i="1" s="1"/>
  <c r="P237" i="1" l="1"/>
  <c r="Q237" i="1" s="1"/>
  <c r="Y235" i="1"/>
  <c r="X235" i="1"/>
  <c r="M235" i="1"/>
  <c r="O235" i="1" l="1"/>
  <c r="L235" i="1" s="1"/>
  <c r="P238" i="1"/>
  <c r="Q238" i="1" s="1"/>
  <c r="Y236" i="1"/>
  <c r="X236" i="1"/>
  <c r="K235" i="1" l="1"/>
  <c r="M236" i="1" s="1"/>
  <c r="P239" i="1"/>
  <c r="Q239" i="1" s="1"/>
  <c r="Y237" i="1"/>
  <c r="X237" i="1"/>
  <c r="O236" i="1" l="1"/>
  <c r="L236" i="1"/>
  <c r="K236" i="1" s="1"/>
  <c r="M237" i="1" s="1"/>
  <c r="Y238" i="1"/>
  <c r="X238" i="1"/>
  <c r="P240" i="1"/>
  <c r="Q240" i="1" s="1"/>
  <c r="P241" i="1" l="1"/>
  <c r="Q241" i="1" s="1"/>
  <c r="Y239" i="1"/>
  <c r="X239" i="1"/>
  <c r="O237" i="1"/>
  <c r="L237" i="1" s="1"/>
  <c r="K237" i="1" s="1"/>
  <c r="P242" i="1" l="1"/>
  <c r="Q242" i="1" s="1"/>
  <c r="Y240" i="1"/>
  <c r="X240" i="1"/>
  <c r="M238" i="1"/>
  <c r="Y242" i="1" l="1"/>
  <c r="X242" i="1"/>
  <c r="Y241" i="1"/>
  <c r="X241" i="1"/>
  <c r="O238" i="1"/>
  <c r="L238" i="1" s="1"/>
  <c r="K238" i="1" s="1"/>
  <c r="M239" i="1" l="1"/>
  <c r="O239" i="1" l="1"/>
  <c r="L239" i="1" s="1"/>
  <c r="K239" i="1" s="1"/>
  <c r="M240" i="1" l="1"/>
  <c r="O240" i="1" l="1"/>
  <c r="L240" i="1" s="1"/>
  <c r="K240" i="1" s="1"/>
  <c r="M241" i="1" l="1"/>
  <c r="O241" i="1" l="1"/>
  <c r="L241" i="1" s="1"/>
  <c r="K241" i="1" s="1"/>
  <c r="M242" i="1" l="1"/>
  <c r="O242" i="1" l="1"/>
  <c r="L242" i="1" s="1"/>
  <c r="K242" i="1" s="1"/>
  <c r="M243" i="1" l="1"/>
  <c r="O243" i="1" l="1"/>
  <c r="L243" i="1" s="1"/>
  <c r="J243" i="1" l="1"/>
  <c r="K243" i="1"/>
  <c r="M244" i="1" s="1"/>
  <c r="P243" i="1"/>
  <c r="Q243" i="1" s="1"/>
  <c r="S235" i="1" l="1"/>
  <c r="S237" i="1"/>
  <c r="S240" i="1"/>
  <c r="S243" i="1"/>
  <c r="S232" i="1"/>
  <c r="S234" i="1"/>
  <c r="S236" i="1"/>
  <c r="S239" i="1"/>
  <c r="S233" i="1"/>
  <c r="S238" i="1"/>
  <c r="S242" i="1"/>
  <c r="S241" i="1"/>
  <c r="P244" i="1"/>
  <c r="Q244" i="1" s="1"/>
  <c r="O244" i="1"/>
  <c r="L244" i="1" s="1"/>
  <c r="K244" i="1" s="1"/>
  <c r="P245" i="1" l="1"/>
  <c r="Q245" i="1" s="1"/>
  <c r="Y243" i="1"/>
  <c r="Z243" i="1" s="1"/>
  <c r="X243" i="1"/>
  <c r="M245" i="1"/>
  <c r="Y244" i="1" l="1"/>
  <c r="X244" i="1"/>
  <c r="P246" i="1"/>
  <c r="Q246" i="1" s="1"/>
  <c r="O245" i="1"/>
  <c r="L245" i="1" s="1"/>
  <c r="K245" i="1" s="1"/>
  <c r="M246" i="1" l="1"/>
  <c r="P247" i="1"/>
  <c r="Q247" i="1" s="1"/>
  <c r="Y245" i="1"/>
  <c r="X245" i="1"/>
  <c r="P248" i="1" l="1"/>
  <c r="Q248" i="1" s="1"/>
  <c r="Y246" i="1"/>
  <c r="X246" i="1"/>
  <c r="O246" i="1"/>
  <c r="L246" i="1" s="1"/>
  <c r="K246" i="1" s="1"/>
  <c r="M247" i="1" l="1"/>
  <c r="P249" i="1"/>
  <c r="Q249" i="1" s="1"/>
  <c r="Y247" i="1"/>
  <c r="X247" i="1"/>
  <c r="P250" i="1" l="1"/>
  <c r="Q250" i="1" s="1"/>
  <c r="Y248" i="1"/>
  <c r="X248" i="1"/>
  <c r="O247" i="1"/>
  <c r="L247" i="1" s="1"/>
  <c r="K247" i="1" s="1"/>
  <c r="M248" i="1" l="1"/>
  <c r="P251" i="1"/>
  <c r="Q251" i="1" s="1"/>
  <c r="Y249" i="1"/>
  <c r="X249" i="1"/>
  <c r="Y250" i="1" l="1"/>
  <c r="X250" i="1"/>
  <c r="P252" i="1"/>
  <c r="Q252" i="1" s="1"/>
  <c r="O248" i="1"/>
  <c r="L248" i="1" s="1"/>
  <c r="K248" i="1" s="1"/>
  <c r="M249" i="1" l="1"/>
  <c r="P253" i="1"/>
  <c r="Q253" i="1" s="1"/>
  <c r="Y251" i="1"/>
  <c r="X251" i="1"/>
  <c r="P254" i="1" l="1"/>
  <c r="Q254" i="1" s="1"/>
  <c r="Y252" i="1"/>
  <c r="X252" i="1"/>
  <c r="O249" i="1"/>
  <c r="L249" i="1" s="1"/>
  <c r="K249" i="1" s="1"/>
  <c r="Y254" i="1" l="1"/>
  <c r="X254" i="1"/>
  <c r="Y253" i="1"/>
  <c r="X253" i="1"/>
  <c r="M250" i="1"/>
  <c r="O250" i="1" l="1"/>
  <c r="L250" i="1" s="1"/>
  <c r="K250" i="1" s="1"/>
  <c r="M251" i="1" l="1"/>
  <c r="O251" i="1" l="1"/>
  <c r="L251" i="1" s="1"/>
  <c r="K251" i="1" s="1"/>
  <c r="M252" i="1" l="1"/>
  <c r="O252" i="1" l="1"/>
  <c r="L252" i="1" l="1"/>
  <c r="K252" i="1" l="1"/>
  <c r="M253" i="1" s="1"/>
  <c r="O253" i="1" s="1"/>
  <c r="L253" i="1" s="1"/>
  <c r="K253" i="1" l="1"/>
  <c r="M254" i="1" s="1"/>
  <c r="O254" i="1" l="1"/>
  <c r="L254" i="1" s="1"/>
  <c r="K254" i="1" s="1"/>
  <c r="M255" i="1" s="1"/>
  <c r="O255" i="1" s="1"/>
  <c r="L255" i="1" l="1"/>
  <c r="J255" i="1" l="1"/>
  <c r="K255" i="1"/>
  <c r="P255" i="1"/>
  <c r="Q255" i="1" s="1"/>
  <c r="M256" i="1"/>
  <c r="S255" i="1" l="1"/>
  <c r="S248" i="1"/>
  <c r="S252" i="1"/>
  <c r="S247" i="1"/>
  <c r="S245" i="1"/>
  <c r="S246" i="1"/>
  <c r="S250" i="1"/>
  <c r="S249" i="1"/>
  <c r="S253" i="1"/>
  <c r="S251" i="1"/>
  <c r="S244" i="1"/>
  <c r="S254" i="1"/>
  <c r="P256" i="1"/>
  <c r="Q256" i="1" s="1"/>
  <c r="O256" i="1"/>
  <c r="L256" i="1" s="1"/>
  <c r="K256" i="1" s="1"/>
  <c r="M257" i="1" l="1"/>
  <c r="P257" i="1"/>
  <c r="Q257" i="1" s="1"/>
  <c r="Y255" i="1"/>
  <c r="Z255" i="1" s="1"/>
  <c r="X255" i="1"/>
  <c r="Y256" i="1" l="1"/>
  <c r="X256" i="1"/>
  <c r="P258" i="1"/>
  <c r="Q258" i="1" s="1"/>
  <c r="O257" i="1"/>
  <c r="L257" i="1" s="1"/>
  <c r="K257" i="1" s="1"/>
  <c r="P259" i="1" l="1"/>
  <c r="Q259" i="1" s="1"/>
  <c r="Y257" i="1"/>
  <c r="X257" i="1"/>
  <c r="M258" i="1"/>
  <c r="P260" i="1" l="1"/>
  <c r="Q260" i="1" s="1"/>
  <c r="Y258" i="1"/>
  <c r="X258" i="1"/>
  <c r="O258" i="1"/>
  <c r="L258" i="1" s="1"/>
  <c r="K258" i="1" s="1"/>
  <c r="P261" i="1" l="1"/>
  <c r="Q261" i="1" s="1"/>
  <c r="Y259" i="1"/>
  <c r="X259" i="1"/>
  <c r="M259" i="1"/>
  <c r="P262" i="1" l="1"/>
  <c r="Q262" i="1" s="1"/>
  <c r="Y260" i="1"/>
  <c r="X260" i="1"/>
  <c r="O259" i="1"/>
  <c r="L259" i="1" s="1"/>
  <c r="K259" i="1" s="1"/>
  <c r="P263" i="1" l="1"/>
  <c r="Q263" i="1" s="1"/>
  <c r="Y261" i="1"/>
  <c r="X261" i="1"/>
  <c r="M260" i="1"/>
  <c r="Y262" i="1" l="1"/>
  <c r="X262" i="1"/>
  <c r="P264" i="1"/>
  <c r="Q264" i="1" s="1"/>
  <c r="O260" i="1"/>
  <c r="L260" i="1" s="1"/>
  <c r="K260" i="1" s="1"/>
  <c r="P265" i="1" l="1"/>
  <c r="Q265" i="1" s="1"/>
  <c r="Y263" i="1"/>
  <c r="X263" i="1"/>
  <c r="M261" i="1"/>
  <c r="Y264" i="1" l="1"/>
  <c r="X264" i="1"/>
  <c r="P266" i="1"/>
  <c r="Q266" i="1" s="1"/>
  <c r="O261" i="1"/>
  <c r="L261" i="1" s="1"/>
  <c r="K261" i="1" s="1"/>
  <c r="Y266" i="1" l="1"/>
  <c r="X266" i="1"/>
  <c r="Y265" i="1"/>
  <c r="X265" i="1"/>
  <c r="M262" i="1"/>
  <c r="O262" i="1" l="1"/>
  <c r="L262" i="1" s="1"/>
  <c r="K262" i="1" s="1"/>
  <c r="M263" i="1" l="1"/>
  <c r="O263" i="1" l="1"/>
  <c r="L263" i="1" s="1"/>
  <c r="K263" i="1" s="1"/>
  <c r="M264" i="1" l="1"/>
  <c r="O264" i="1" l="1"/>
  <c r="L264" i="1" s="1"/>
  <c r="K264" i="1" s="1"/>
  <c r="M265" i="1" l="1"/>
  <c r="O265" i="1" l="1"/>
  <c r="L265" i="1" s="1"/>
  <c r="K265" i="1" s="1"/>
  <c r="M266" i="1" l="1"/>
  <c r="O266" i="1" l="1"/>
  <c r="L266" i="1" s="1"/>
  <c r="K266" i="1" s="1"/>
  <c r="M267" i="1" l="1"/>
  <c r="O267" i="1" l="1"/>
  <c r="L267" i="1" s="1"/>
  <c r="J267" i="1" l="1"/>
  <c r="K267" i="1"/>
  <c r="M268" i="1" s="1"/>
  <c r="P267" i="1"/>
  <c r="Q267" i="1" s="1"/>
  <c r="S261" i="1" l="1"/>
  <c r="S259" i="1"/>
  <c r="S263" i="1"/>
  <c r="S257" i="1"/>
  <c r="S266" i="1"/>
  <c r="S264" i="1"/>
  <c r="S267" i="1"/>
  <c r="S262" i="1"/>
  <c r="S258" i="1"/>
  <c r="S256" i="1"/>
  <c r="S265" i="1"/>
  <c r="S260" i="1"/>
  <c r="P268" i="1"/>
  <c r="Q268" i="1" s="1"/>
  <c r="O268" i="1"/>
  <c r="L268" i="1" s="1"/>
  <c r="K268" i="1" s="1"/>
  <c r="M269" i="1" l="1"/>
  <c r="P269" i="1"/>
  <c r="Q269" i="1" s="1"/>
  <c r="Y267" i="1"/>
  <c r="Z267" i="1" s="1"/>
  <c r="X267" i="1"/>
  <c r="Y268" i="1" l="1"/>
  <c r="X268" i="1"/>
  <c r="P270" i="1"/>
  <c r="Q270" i="1" s="1"/>
  <c r="O269" i="1"/>
  <c r="L269" i="1" s="1"/>
  <c r="K269" i="1" s="1"/>
  <c r="M270" i="1" l="1"/>
  <c r="P271" i="1"/>
  <c r="Q271" i="1" s="1"/>
  <c r="Y269" i="1"/>
  <c r="X269" i="1"/>
  <c r="P272" i="1" l="1"/>
  <c r="Q272" i="1" s="1"/>
  <c r="Y270" i="1"/>
  <c r="X270" i="1"/>
  <c r="O270" i="1"/>
  <c r="L270" i="1" s="1"/>
  <c r="K270" i="1" s="1"/>
  <c r="P273" i="1" l="1"/>
  <c r="Q273" i="1" s="1"/>
  <c r="Y271" i="1"/>
  <c r="X271" i="1"/>
  <c r="M271" i="1"/>
  <c r="O271" i="1" s="1"/>
  <c r="Y272" i="1" l="1"/>
  <c r="X272" i="1"/>
  <c r="P274" i="1"/>
  <c r="Q274" i="1" s="1"/>
  <c r="L271" i="1"/>
  <c r="K271" i="1" s="1"/>
  <c r="M272" i="1" l="1"/>
  <c r="P275" i="1"/>
  <c r="Q275" i="1" s="1"/>
  <c r="Y273" i="1"/>
  <c r="X273" i="1"/>
  <c r="O272" i="1" l="1"/>
  <c r="L272" i="1" s="1"/>
  <c r="Y274" i="1"/>
  <c r="X274" i="1"/>
  <c r="P276" i="1"/>
  <c r="Q276" i="1" s="1"/>
  <c r="K272" i="1" l="1"/>
  <c r="M273" i="1" s="1"/>
  <c r="O273" i="1" s="1"/>
  <c r="L273" i="1" s="1"/>
  <c r="P277" i="1"/>
  <c r="Q277" i="1" s="1"/>
  <c r="Y275" i="1"/>
  <c r="X275" i="1"/>
  <c r="K273" i="1" l="1"/>
  <c r="M274" i="1" s="1"/>
  <c r="O274" i="1" s="1"/>
  <c r="L274" i="1" s="1"/>
  <c r="K274" i="1" s="1"/>
  <c r="Y276" i="1"/>
  <c r="X276" i="1"/>
  <c r="P278" i="1"/>
  <c r="Q278" i="1" s="1"/>
  <c r="Y278" i="1" l="1"/>
  <c r="X278" i="1"/>
  <c r="Y277" i="1"/>
  <c r="X277" i="1"/>
  <c r="M275" i="1"/>
  <c r="O275" i="1" s="1"/>
  <c r="L275" i="1" l="1"/>
  <c r="K275" i="1" l="1"/>
  <c r="M276" i="1" s="1"/>
  <c r="O276" i="1" s="1"/>
  <c r="L276" i="1" s="1"/>
  <c r="K276" i="1" s="1"/>
  <c r="M277" i="1" l="1"/>
  <c r="O277" i="1" l="1"/>
  <c r="L277" i="1" s="1"/>
  <c r="K277" i="1" s="1"/>
  <c r="M278" i="1" l="1"/>
  <c r="O278" i="1" l="1"/>
  <c r="L278" i="1" s="1"/>
  <c r="K278" i="1" s="1"/>
  <c r="M279" i="1" l="1"/>
  <c r="O279" i="1" l="1"/>
  <c r="L279" i="1" s="1"/>
  <c r="J279" i="1" l="1"/>
  <c r="K279" i="1"/>
  <c r="M280" i="1" s="1"/>
  <c r="P279" i="1"/>
  <c r="Q279" i="1" s="1"/>
  <c r="S279" i="1" l="1"/>
  <c r="S271" i="1"/>
  <c r="S268" i="1"/>
  <c r="S277" i="1"/>
  <c r="S278" i="1"/>
  <c r="S275" i="1"/>
  <c r="S276" i="1"/>
  <c r="S274" i="1"/>
  <c r="S269" i="1"/>
  <c r="S270" i="1"/>
  <c r="S272" i="1"/>
  <c r="S273" i="1"/>
  <c r="P280" i="1"/>
  <c r="Q280" i="1" s="1"/>
  <c r="O280" i="1"/>
  <c r="L280" i="1" s="1"/>
  <c r="K280" i="1" s="1"/>
  <c r="P281" i="1" l="1"/>
  <c r="Q281" i="1" s="1"/>
  <c r="Y279" i="1"/>
  <c r="Z279" i="1" s="1"/>
  <c r="X279" i="1"/>
  <c r="M281" i="1"/>
  <c r="P282" i="1" l="1"/>
  <c r="Q282" i="1" s="1"/>
  <c r="Y280" i="1"/>
  <c r="X280" i="1"/>
  <c r="O281" i="1"/>
  <c r="L281" i="1" s="1"/>
  <c r="K281" i="1" s="1"/>
  <c r="P283" i="1" l="1"/>
  <c r="Q283" i="1" s="1"/>
  <c r="Y281" i="1"/>
  <c r="X281" i="1"/>
  <c r="M282" i="1"/>
  <c r="P284" i="1" l="1"/>
  <c r="Q284" i="1" s="1"/>
  <c r="Y282" i="1"/>
  <c r="X282" i="1"/>
  <c r="O282" i="1"/>
  <c r="L282" i="1" s="1"/>
  <c r="K282" i="1" s="1"/>
  <c r="M283" i="1" l="1"/>
  <c r="P285" i="1"/>
  <c r="Q285" i="1" s="1"/>
  <c r="Y283" i="1"/>
  <c r="X283" i="1"/>
  <c r="Y284" i="1" l="1"/>
  <c r="X284" i="1"/>
  <c r="P286" i="1"/>
  <c r="Q286" i="1" s="1"/>
  <c r="O283" i="1"/>
  <c r="L283" i="1" s="1"/>
  <c r="K283" i="1" s="1"/>
  <c r="P287" i="1" l="1"/>
  <c r="Q287" i="1" s="1"/>
  <c r="Y285" i="1"/>
  <c r="X285" i="1"/>
  <c r="M284" i="1"/>
  <c r="P288" i="1" l="1"/>
  <c r="Q288" i="1" s="1"/>
  <c r="Y286" i="1"/>
  <c r="X286" i="1"/>
  <c r="O284" i="1"/>
  <c r="L284" i="1" s="1"/>
  <c r="K284" i="1" s="1"/>
  <c r="M285" i="1" l="1"/>
  <c r="Y287" i="1"/>
  <c r="X287" i="1"/>
  <c r="P289" i="1"/>
  <c r="Q289" i="1" s="1"/>
  <c r="Y288" i="1" l="1"/>
  <c r="X288" i="1"/>
  <c r="P290" i="1"/>
  <c r="Q290" i="1" s="1"/>
  <c r="O285" i="1"/>
  <c r="L285" i="1" s="1"/>
  <c r="K285" i="1" s="1"/>
  <c r="M286" i="1" l="1"/>
  <c r="Y290" i="1"/>
  <c r="X290" i="1"/>
  <c r="Y289" i="1"/>
  <c r="X289" i="1"/>
  <c r="O286" i="1"/>
  <c r="L286" i="1" s="1"/>
  <c r="K286" i="1" s="1"/>
  <c r="M287" i="1" l="1"/>
  <c r="O287" i="1" l="1"/>
  <c r="L287" i="1" s="1"/>
  <c r="K287" i="1" s="1"/>
  <c r="M288" i="1" l="1"/>
  <c r="O288" i="1" l="1"/>
  <c r="L288" i="1" s="1"/>
  <c r="K288" i="1" s="1"/>
  <c r="M289" i="1" l="1"/>
  <c r="O289" i="1" l="1"/>
  <c r="L289" i="1" s="1"/>
  <c r="K289" i="1" s="1"/>
  <c r="M290" i="1" l="1"/>
  <c r="L290" i="1" l="1"/>
  <c r="K290" i="1" s="1"/>
  <c r="O290" i="1"/>
  <c r="M291" i="1" l="1"/>
  <c r="O291" i="1" l="1"/>
  <c r="L291" i="1" s="1"/>
  <c r="J291" i="1" l="1"/>
  <c r="K291" i="1"/>
  <c r="M292" i="1"/>
  <c r="P291" i="1"/>
  <c r="Q291" i="1" s="1"/>
  <c r="S282" i="1" l="1"/>
  <c r="S291" i="1"/>
  <c r="S284" i="1"/>
  <c r="S283" i="1"/>
  <c r="S289" i="1"/>
  <c r="S290" i="1"/>
  <c r="S280" i="1"/>
  <c r="S281" i="1"/>
  <c r="S285" i="1"/>
  <c r="S286" i="1"/>
  <c r="S287" i="1"/>
  <c r="S288" i="1"/>
  <c r="P292" i="1"/>
  <c r="Q292" i="1" s="1"/>
  <c r="O292" i="1"/>
  <c r="L292" i="1" s="1"/>
  <c r="K292" i="1" s="1"/>
  <c r="P293" i="1" l="1"/>
  <c r="Q293" i="1" s="1"/>
  <c r="M293" i="1"/>
  <c r="Y291" i="1"/>
  <c r="Z291" i="1" s="1"/>
  <c r="X291" i="1"/>
  <c r="Y292" i="1" l="1"/>
  <c r="X292" i="1"/>
  <c r="P294" i="1"/>
  <c r="Q294" i="1" s="1"/>
  <c r="O293" i="1"/>
  <c r="L293" i="1" s="1"/>
  <c r="K293" i="1" s="1"/>
  <c r="Y293" i="1" l="1"/>
  <c r="X293" i="1"/>
  <c r="P295" i="1"/>
  <c r="Q295" i="1" s="1"/>
  <c r="M294" i="1"/>
  <c r="P296" i="1" l="1"/>
  <c r="Q296" i="1" s="1"/>
  <c r="Y294" i="1"/>
  <c r="X294" i="1"/>
  <c r="O294" i="1"/>
  <c r="L294" i="1" s="1"/>
  <c r="K294" i="1" s="1"/>
  <c r="P297" i="1" l="1"/>
  <c r="Q297" i="1" s="1"/>
  <c r="Y295" i="1"/>
  <c r="X295" i="1"/>
  <c r="M295" i="1"/>
  <c r="P298" i="1" l="1"/>
  <c r="Q298" i="1" s="1"/>
  <c r="Y296" i="1"/>
  <c r="X296" i="1"/>
  <c r="O295" i="1"/>
  <c r="L295" i="1" s="1"/>
  <c r="K295" i="1" s="1"/>
  <c r="M296" i="1" l="1"/>
  <c r="Y297" i="1"/>
  <c r="X297" i="1"/>
  <c r="P299" i="1"/>
  <c r="Q299" i="1" s="1"/>
  <c r="P300" i="1" l="1"/>
  <c r="Q300" i="1" s="1"/>
  <c r="Y298" i="1"/>
  <c r="X298" i="1"/>
  <c r="O296" i="1"/>
  <c r="L296" i="1" s="1"/>
  <c r="K296" i="1" s="1"/>
  <c r="M297" i="1" l="1"/>
  <c r="P301" i="1"/>
  <c r="Q301" i="1" s="1"/>
  <c r="Y299" i="1"/>
  <c r="X299" i="1"/>
  <c r="Y300" i="1" l="1"/>
  <c r="X300" i="1"/>
  <c r="P302" i="1"/>
  <c r="Q302" i="1" s="1"/>
  <c r="O297" i="1"/>
  <c r="L297" i="1" s="1"/>
  <c r="K297" i="1" s="1"/>
  <c r="M298" i="1" l="1"/>
  <c r="Y302" i="1"/>
  <c r="X302" i="1"/>
  <c r="Y301" i="1"/>
  <c r="X301" i="1"/>
  <c r="O298" i="1"/>
  <c r="L298" i="1" s="1"/>
  <c r="K298" i="1" s="1"/>
  <c r="M299" i="1" l="1"/>
  <c r="O299" i="1" l="1"/>
  <c r="L299" i="1" s="1"/>
  <c r="K299" i="1" s="1"/>
  <c r="M300" i="1" l="1"/>
  <c r="O300" i="1" s="1"/>
  <c r="L300" i="1" l="1"/>
  <c r="K300" i="1" s="1"/>
  <c r="M301" i="1" l="1"/>
  <c r="O301" i="1" l="1"/>
  <c r="L301" i="1" s="1"/>
  <c r="K301" i="1" s="1"/>
  <c r="M302" i="1" l="1"/>
  <c r="O302" i="1" l="1"/>
  <c r="L302" i="1" s="1"/>
  <c r="K302" i="1" s="1"/>
  <c r="M303" i="1" l="1"/>
  <c r="O303" i="1" l="1"/>
  <c r="L303" i="1" s="1"/>
  <c r="J303" i="1" l="1"/>
  <c r="K303" i="1"/>
  <c r="M304" i="1" s="1"/>
  <c r="P303" i="1"/>
  <c r="Q303" i="1" s="1"/>
  <c r="S303" i="1" l="1"/>
  <c r="S299" i="1"/>
  <c r="S296" i="1"/>
  <c r="S293" i="1"/>
  <c r="S292" i="1"/>
  <c r="S300" i="1"/>
  <c r="S301" i="1"/>
  <c r="S302" i="1"/>
  <c r="S295" i="1"/>
  <c r="S297" i="1"/>
  <c r="S298" i="1"/>
  <c r="S294" i="1"/>
  <c r="P304" i="1"/>
  <c r="Q304" i="1" s="1"/>
  <c r="O304" i="1"/>
  <c r="L304" i="1" s="1"/>
  <c r="K304" i="1" s="1"/>
  <c r="M305" i="1" l="1"/>
  <c r="P305" i="1"/>
  <c r="Q305" i="1" s="1"/>
  <c r="Y303" i="1"/>
  <c r="Z303" i="1" s="1"/>
  <c r="X303" i="1"/>
  <c r="Y304" i="1" l="1"/>
  <c r="X304" i="1"/>
  <c r="P306" i="1"/>
  <c r="Q306" i="1" s="1"/>
  <c r="O305" i="1"/>
  <c r="L305" i="1" s="1"/>
  <c r="K305" i="1" s="1"/>
  <c r="M306" i="1" l="1"/>
  <c r="Y305" i="1"/>
  <c r="X305" i="1"/>
  <c r="P307" i="1"/>
  <c r="Q307" i="1" s="1"/>
  <c r="P308" i="1" l="1"/>
  <c r="Q308" i="1" s="1"/>
  <c r="Y306" i="1"/>
  <c r="X306" i="1"/>
  <c r="O306" i="1"/>
  <c r="L306" i="1" s="1"/>
  <c r="K306" i="1" s="1"/>
  <c r="P309" i="1" l="1"/>
  <c r="Q309" i="1" s="1"/>
  <c r="Y307" i="1"/>
  <c r="X307" i="1"/>
  <c r="M307" i="1"/>
  <c r="P310" i="1" l="1"/>
  <c r="Q310" i="1" s="1"/>
  <c r="Y308" i="1"/>
  <c r="X308" i="1"/>
  <c r="O307" i="1"/>
  <c r="L307" i="1" s="1"/>
  <c r="K307" i="1" s="1"/>
  <c r="M308" i="1" l="1"/>
  <c r="O308" i="1" s="1"/>
  <c r="Y309" i="1"/>
  <c r="X309" i="1"/>
  <c r="P311" i="1"/>
  <c r="Q311" i="1" s="1"/>
  <c r="Y310" i="1" l="1"/>
  <c r="X310" i="1"/>
  <c r="P312" i="1"/>
  <c r="Q312" i="1" s="1"/>
  <c r="L308" i="1"/>
  <c r="K308" i="1" s="1"/>
  <c r="P313" i="1" l="1"/>
  <c r="Q313" i="1" s="1"/>
  <c r="Y311" i="1"/>
  <c r="X311" i="1"/>
  <c r="M309" i="1"/>
  <c r="O309" i="1" l="1"/>
  <c r="L309" i="1" s="1"/>
  <c r="P314" i="1"/>
  <c r="Q314" i="1" s="1"/>
  <c r="Y312" i="1"/>
  <c r="X312" i="1"/>
  <c r="K309" i="1" l="1"/>
  <c r="M310" i="1" s="1"/>
  <c r="Y313" i="1"/>
  <c r="X313" i="1"/>
  <c r="Y314" i="1"/>
  <c r="X314" i="1"/>
  <c r="O310" i="1" l="1"/>
  <c r="L310" i="1"/>
  <c r="K310" i="1" l="1"/>
  <c r="M311" i="1" l="1"/>
  <c r="O311" i="1" l="1"/>
  <c r="L311" i="1" s="1"/>
  <c r="K311" i="1" s="1"/>
  <c r="M312" i="1" l="1"/>
  <c r="O312" i="1" l="1"/>
  <c r="L312" i="1" s="1"/>
  <c r="K312" i="1" s="1"/>
  <c r="M313" i="1" l="1"/>
  <c r="O313" i="1" l="1"/>
  <c r="L313" i="1" s="1"/>
  <c r="K313" i="1" s="1"/>
  <c r="M314" i="1" l="1"/>
  <c r="O314" i="1" l="1"/>
  <c r="L314" i="1" s="1"/>
  <c r="K314" i="1" s="1"/>
  <c r="M315" i="1" l="1"/>
  <c r="O315" i="1" l="1"/>
  <c r="L315" i="1" s="1"/>
  <c r="J315" i="1" l="1"/>
  <c r="K315" i="1"/>
  <c r="P315" i="1" l="1"/>
  <c r="S308" i="1"/>
  <c r="S309" i="1"/>
  <c r="S305" i="1"/>
  <c r="S304" i="1"/>
  <c r="S313" i="1"/>
  <c r="S315" i="1"/>
  <c r="S312" i="1"/>
  <c r="S306" i="1"/>
  <c r="S310" i="1"/>
  <c r="S314" i="1"/>
  <c r="S307" i="1"/>
  <c r="S311" i="1"/>
  <c r="M316" i="1"/>
  <c r="O316" i="1" s="1"/>
  <c r="L316" i="1" s="1"/>
  <c r="K316" i="1" s="1"/>
  <c r="Q315" i="1"/>
  <c r="P316" i="1"/>
  <c r="Q316" i="1" l="1"/>
  <c r="P317" i="1"/>
  <c r="Y315" i="1"/>
  <c r="Z315" i="1" s="1"/>
  <c r="X315" i="1"/>
  <c r="M317" i="1"/>
  <c r="O317" i="1" l="1"/>
  <c r="L317" i="1" s="1"/>
  <c r="K317" i="1" s="1"/>
  <c r="Q317" i="1"/>
  <c r="P318" i="1"/>
  <c r="X316" i="1"/>
  <c r="Y316" i="1"/>
  <c r="Q318" i="1" l="1"/>
  <c r="P319" i="1"/>
  <c r="X317" i="1"/>
  <c r="Y317" i="1"/>
  <c r="M318" i="1"/>
  <c r="O318" i="1" l="1"/>
  <c r="L318" i="1" s="1"/>
  <c r="K318" i="1" s="1"/>
  <c r="Q319" i="1"/>
  <c r="P320" i="1"/>
  <c r="Y318" i="1"/>
  <c r="X318" i="1"/>
  <c r="Q320" i="1" l="1"/>
  <c r="P321" i="1"/>
  <c r="X319" i="1"/>
  <c r="Y319" i="1"/>
  <c r="M319" i="1"/>
  <c r="O319" i="1" l="1"/>
  <c r="L319" i="1" s="1"/>
  <c r="K319" i="1" s="1"/>
  <c r="Q321" i="1"/>
  <c r="P322" i="1"/>
  <c r="X320" i="1"/>
  <c r="Y320" i="1"/>
  <c r="Q322" i="1" l="1"/>
  <c r="P323" i="1"/>
  <c r="Y321" i="1"/>
  <c r="X321" i="1"/>
  <c r="M320" i="1"/>
  <c r="O320" i="1" l="1"/>
  <c r="L320" i="1" s="1"/>
  <c r="K320" i="1" s="1"/>
  <c r="Q323" i="1"/>
  <c r="P324" i="1"/>
  <c r="Y322" i="1"/>
  <c r="X322" i="1"/>
  <c r="X323" i="1" l="1"/>
  <c r="Y323" i="1"/>
  <c r="Q324" i="1"/>
  <c r="P325" i="1"/>
  <c r="M321" i="1"/>
  <c r="Q325" i="1" l="1"/>
  <c r="P326" i="1"/>
  <c r="Q326" i="1" s="1"/>
  <c r="Y324" i="1"/>
  <c r="X324" i="1"/>
  <c r="O321" i="1"/>
  <c r="L321" i="1" s="1"/>
  <c r="K321" i="1" s="1"/>
  <c r="M322" i="1" s="1"/>
  <c r="O322" i="1" l="1"/>
  <c r="L322" i="1"/>
  <c r="Y326" i="1"/>
  <c r="X326" i="1"/>
  <c r="X325" i="1"/>
  <c r="Y325" i="1"/>
  <c r="K322" i="1" l="1"/>
  <c r="M323" i="1" l="1"/>
  <c r="O323" i="1" s="1"/>
  <c r="L323" i="1" s="1"/>
  <c r="K323" i="1" s="1"/>
  <c r="M324" i="1" l="1"/>
  <c r="O324" i="1" l="1"/>
  <c r="L324" i="1" s="1"/>
  <c r="K324" i="1" s="1"/>
  <c r="M325" i="1" l="1"/>
  <c r="O325" i="1" l="1"/>
  <c r="L325" i="1" s="1"/>
  <c r="K325" i="1" s="1"/>
  <c r="M326" i="1" l="1"/>
  <c r="O326" i="1" l="1"/>
  <c r="L326" i="1" s="1"/>
  <c r="K326" i="1" s="1"/>
  <c r="M327" i="1" l="1"/>
  <c r="L327" i="1" l="1"/>
  <c r="O327" i="1"/>
  <c r="J327" i="1" l="1"/>
  <c r="K327" i="1"/>
  <c r="P327" i="1" l="1"/>
  <c r="S327" i="1"/>
  <c r="S319" i="1"/>
  <c r="S317" i="1"/>
  <c r="S321" i="1"/>
  <c r="S316" i="1"/>
  <c r="S325" i="1"/>
  <c r="S318" i="1"/>
  <c r="S323" i="1"/>
  <c r="S320" i="1"/>
  <c r="S326" i="1"/>
  <c r="S324" i="1"/>
  <c r="S322" i="1"/>
  <c r="M328" i="1"/>
  <c r="Q327" i="1"/>
  <c r="P328" i="1"/>
  <c r="Q328" i="1" l="1"/>
  <c r="P329" i="1"/>
  <c r="Y327" i="1"/>
  <c r="Z327" i="1" s="1"/>
  <c r="X327" i="1"/>
  <c r="O328" i="1"/>
  <c r="L328" i="1" s="1"/>
  <c r="K328" i="1" s="1"/>
  <c r="M329" i="1" l="1"/>
  <c r="Q329" i="1"/>
  <c r="P330" i="1"/>
  <c r="Y328" i="1"/>
  <c r="X328" i="1"/>
  <c r="Q330" i="1" l="1"/>
  <c r="P331" i="1"/>
  <c r="X329" i="1"/>
  <c r="Y329" i="1"/>
  <c r="O329" i="1"/>
  <c r="L329" i="1" s="1"/>
  <c r="K329" i="1" s="1"/>
  <c r="M330" i="1" s="1"/>
  <c r="O330" i="1" l="1"/>
  <c r="L330" i="1"/>
  <c r="Q331" i="1"/>
  <c r="P332" i="1"/>
  <c r="Y330" i="1"/>
  <c r="X330" i="1"/>
  <c r="Q332" i="1" l="1"/>
  <c r="P333" i="1"/>
  <c r="Y331" i="1"/>
  <c r="X331" i="1"/>
  <c r="K330" i="1"/>
  <c r="M331" i="1" l="1"/>
  <c r="O331" i="1" s="1"/>
  <c r="L331" i="1" s="1"/>
  <c r="K331" i="1" s="1"/>
  <c r="Q333" i="1"/>
  <c r="P334" i="1"/>
  <c r="Q334" i="1" s="1"/>
  <c r="Y332" i="1"/>
  <c r="X332" i="1"/>
  <c r="X334" i="1" l="1"/>
  <c r="Y334" i="1"/>
  <c r="Y333" i="1"/>
  <c r="X333" i="1"/>
  <c r="M332" i="1"/>
  <c r="O332" i="1"/>
  <c r="L332" i="1" s="1"/>
  <c r="K332" i="1" s="1"/>
  <c r="M333" i="1" l="1"/>
  <c r="O333" i="1" l="1"/>
  <c r="L333" i="1" s="1"/>
  <c r="K333" i="1" s="1"/>
  <c r="M334" i="1" l="1"/>
  <c r="O334" i="1" s="1"/>
  <c r="L334" i="1" s="1"/>
  <c r="K334" i="1" s="1"/>
</calcChain>
</file>

<file path=xl/sharedStrings.xml><?xml version="1.0" encoding="utf-8"?>
<sst xmlns="http://schemas.openxmlformats.org/spreadsheetml/2006/main" count="44" uniqueCount="41">
  <si>
    <t>Kosten</t>
  </si>
  <si>
    <t>Wohnung</t>
  </si>
  <si>
    <t>NK</t>
  </si>
  <si>
    <t>Zusätzlich</t>
  </si>
  <si>
    <t>Einkommen</t>
  </si>
  <si>
    <t>Stellplatz</t>
  </si>
  <si>
    <t>Steuervorteil</t>
  </si>
  <si>
    <t>Delta</t>
  </si>
  <si>
    <t>Kalkulation mit Wertsteigerung</t>
  </si>
  <si>
    <t>Monatliche Wertsteigerung</t>
  </si>
  <si>
    <t>Basiskalkulation</t>
  </si>
  <si>
    <t>Wohnungswert</t>
  </si>
  <si>
    <t>Wertsteigerung</t>
  </si>
  <si>
    <t>Delta mit Wertsteigerung</t>
  </si>
  <si>
    <t>ETF-Investition</t>
  </si>
  <si>
    <t>Vergleich ETF Invest</t>
  </si>
  <si>
    <t>Annual Return</t>
  </si>
  <si>
    <t>Zinsen</t>
  </si>
  <si>
    <t>Kredit</t>
  </si>
  <si>
    <t>Tilgung</t>
  </si>
  <si>
    <t>Vermögensaufbau</t>
  </si>
  <si>
    <t>Jahr</t>
  </si>
  <si>
    <t>Monatsdelta</t>
  </si>
  <si>
    <t>Gesamteinnahmen</t>
  </si>
  <si>
    <t>Gesamtkosten</t>
  </si>
  <si>
    <t>Steuersatz</t>
  </si>
  <si>
    <t>Eingaben</t>
  </si>
  <si>
    <t>Kaufpreis</t>
  </si>
  <si>
    <t>Kaufnebenekosten</t>
  </si>
  <si>
    <t>Mieteinnahmen Wohnung</t>
  </si>
  <si>
    <t>Mieteinnahmen Stellplatz</t>
  </si>
  <si>
    <t>Antizipierte Wertsteigerung  Immo</t>
  </si>
  <si>
    <t>Antizipierte Wertsteigerung ETF</t>
  </si>
  <si>
    <t>Kreditkosten monatlich</t>
  </si>
  <si>
    <t>Nebenkosten monatlich</t>
  </si>
  <si>
    <t>Gebäudeanteil am Grundstückswert</t>
  </si>
  <si>
    <t>AFA</t>
  </si>
  <si>
    <t>AFA+Zinsen abschreiben</t>
  </si>
  <si>
    <t>Zinssatz</t>
  </si>
  <si>
    <t>Tilgungsrate</t>
  </si>
  <si>
    <t>Monatsdelta inkl. Steuer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</si>
</sst>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0.000000000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7" fontId="0" fillId="0" borderId="0" xfId="0" applyNumberFormat="1"/>
    <xf numFmtId="164" fontId="0" fillId="0" borderId="0" xfId="0" applyNumberFormat="1"/>
    <xf numFmtId="44" fontId="0" fillId="0" borderId="0" xfId="1" applyFont="1"/>
    <xf numFmtId="44" fontId="2" fillId="2" borderId="0" xfId="1" applyFont="1" applyFill="1"/>
    <xf numFmtId="44" fontId="0" fillId="3" borderId="0" xfId="1" applyFont="1" applyFill="1"/>
    <xf numFmtId="9" fontId="0" fillId="3" borderId="0" xfId="0" applyNumberFormat="1" applyFill="1"/>
    <xf numFmtId="44" fontId="2" fillId="4" borderId="0" xfId="1" applyFont="1" applyFill="1"/>
    <xf numFmtId="0" fontId="0" fillId="4" borderId="0" xfId="0" applyFill="1"/>
    <xf numFmtId="0" fontId="0" fillId="5" borderId="0" xfId="0" applyFill="1"/>
    <xf numFmtId="44" fontId="0" fillId="5" borderId="0" xfId="0" applyNumberFormat="1" applyFill="1"/>
    <xf numFmtId="9" fontId="0" fillId="5" borderId="0" xfId="0" applyNumberFormat="1" applyFill="1"/>
    <xf numFmtId="44" fontId="0" fillId="5" borderId="0" xfId="1" applyFont="1" applyFill="1"/>
    <xf numFmtId="4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4" fontId="0" fillId="0" borderId="0" xfId="1" applyFont="1" applyFill="1"/>
    <xf numFmtId="44" fontId="2" fillId="0" borderId="0" xfId="1" applyFont="1" applyFill="1"/>
    <xf numFmtId="44" fontId="0" fillId="0" borderId="0" xfId="0" applyNumberFormat="1"/>
    <xf numFmtId="165" fontId="0" fillId="0" borderId="0" xfId="0" applyNumberFormat="1"/>
    <xf numFmtId="9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44" fontId="2" fillId="6" borderId="0" xfId="1" applyFont="1" applyFill="1"/>
    <xf numFmtId="44" fontId="0" fillId="6" borderId="0" xfId="1" applyFont="1" applyFill="1"/>
    <xf numFmtId="9" fontId="0" fillId="6" borderId="0" xfId="0" applyNumberFormat="1" applyFill="1"/>
    <xf numFmtId="44" fontId="2" fillId="7" borderId="0" xfId="0" applyNumberFormat="1" applyFont="1" applyFill="1"/>
    <xf numFmtId="9" fontId="2" fillId="6" borderId="0" xfId="0" applyNumberFormat="1" applyFont="1" applyFill="1"/>
    <xf numFmtId="0" fontId="2" fillId="8" borderId="0" xfId="0" applyFont="1" applyFill="1"/>
    <xf numFmtId="0" fontId="0" fillId="8" borderId="0" xfId="0" applyFill="1"/>
    <xf numFmtId="9" fontId="2" fillId="8" borderId="0" xfId="0" applyNumberFormat="1" applyFont="1" applyFill="1"/>
    <xf numFmtId="9" fontId="0" fillId="8" borderId="0" xfId="0" applyNumberFormat="1" applyFill="1"/>
    <xf numFmtId="164" fontId="0" fillId="8" borderId="0" xfId="0" applyNumberFormat="1" applyFill="1"/>
    <xf numFmtId="44" fontId="2" fillId="8" borderId="0" xfId="1" applyFont="1" applyFill="1"/>
    <xf numFmtId="1" fontId="0" fillId="8" borderId="0" xfId="0" applyNumberFormat="1" applyFill="1"/>
    <xf numFmtId="44" fontId="0" fillId="8" borderId="0" xfId="1" applyFont="1" applyFill="1"/>
    <xf numFmtId="165" fontId="0" fillId="8" borderId="0" xfId="0" applyNumberFormat="1" applyFill="1"/>
    <xf numFmtId="44" fontId="0" fillId="8" borderId="0" xfId="0" applyNumberFormat="1" applyFill="1"/>
    <xf numFmtId="1" fontId="0" fillId="8" borderId="0" xfId="1" applyNumberFormat="1" applyFont="1" applyFill="1"/>
    <xf numFmtId="166" fontId="0" fillId="6" borderId="0" xfId="0" applyNumberFormat="1" applyFill="1"/>
    <xf numFmtId="44" fontId="0" fillId="9" borderId="0" xfId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A929-6906-47BC-AE7E-CDE5DE97848D}">
  <dimension ref="A1:BH358"/>
  <sheetViews>
    <sheetView tabSelected="1" workbookViewId="0">
      <selection activeCell="A19" sqref="A19"/>
    </sheetView>
  </sheetViews>
  <sheetFormatPr baseColWidth="10" defaultRowHeight="15" x14ac:dyDescent="0.25"/>
  <cols>
    <col min="1" max="1" width="31.85546875" customWidth="1"/>
    <col min="2" max="2" width="13" bestFit="1" customWidth="1"/>
    <col min="3" max="3" width="16.42578125" customWidth="1"/>
    <col min="5" max="5" width="14.28515625" customWidth="1"/>
    <col min="7" max="7" width="15.140625" style="8" customWidth="1"/>
    <col min="9" max="9" width="16.85546875" customWidth="1"/>
    <col min="10" max="10" width="23" customWidth="1"/>
    <col min="11" max="11" width="17.140625" customWidth="1"/>
    <col min="12" max="12" width="14.140625" bestFit="1" customWidth="1"/>
    <col min="13" max="13" width="19.5703125" customWidth="1"/>
    <col min="14" max="14" width="18" customWidth="1"/>
    <col min="15" max="15" width="18.5703125" customWidth="1"/>
    <col min="16" max="16" width="18.42578125" customWidth="1"/>
    <col min="17" max="17" width="25" customWidth="1"/>
    <col min="18" max="18" width="22.85546875" customWidth="1"/>
    <col min="19" max="19" width="25.28515625" customWidth="1"/>
    <col min="20" max="20" width="13" bestFit="1" customWidth="1"/>
    <col min="21" max="21" width="12" bestFit="1" customWidth="1"/>
    <col min="22" max="22" width="19.140625" customWidth="1"/>
    <col min="23" max="23" width="18.5703125" customWidth="1"/>
    <col min="24" max="24" width="13" bestFit="1" customWidth="1"/>
    <col min="25" max="25" width="13.5703125" customWidth="1"/>
  </cols>
  <sheetData>
    <row r="1" spans="1:60" x14ac:dyDescent="0.25">
      <c r="A1" t="s">
        <v>26</v>
      </c>
      <c r="C1" s="28" t="s">
        <v>10</v>
      </c>
      <c r="D1" s="29" t="s">
        <v>0</v>
      </c>
      <c r="E1" s="29"/>
      <c r="F1" s="29"/>
      <c r="G1" s="29"/>
      <c r="H1" s="28" t="s">
        <v>4</v>
      </c>
      <c r="I1" s="28"/>
      <c r="J1" s="28" t="s">
        <v>6</v>
      </c>
      <c r="K1" s="30"/>
      <c r="L1" s="29"/>
      <c r="M1" s="31"/>
      <c r="N1" s="32"/>
      <c r="O1" s="29"/>
      <c r="P1" s="33"/>
      <c r="Q1" s="28"/>
      <c r="R1" s="28"/>
      <c r="S1" s="28"/>
      <c r="T1" s="29" t="s">
        <v>8</v>
      </c>
      <c r="U1" s="29"/>
      <c r="V1" s="29"/>
      <c r="W1" s="29"/>
      <c r="X1" s="29"/>
      <c r="Y1" s="29" t="s">
        <v>15</v>
      </c>
      <c r="Z1" s="29"/>
      <c r="AA1" s="29"/>
      <c r="AB1" s="34"/>
    </row>
    <row r="2" spans="1:60" x14ac:dyDescent="0.25">
      <c r="C2" s="29"/>
      <c r="D2" s="29" t="s">
        <v>1</v>
      </c>
      <c r="E2" s="29" t="s">
        <v>2</v>
      </c>
      <c r="F2" s="29" t="s">
        <v>3</v>
      </c>
      <c r="G2" s="28" t="s">
        <v>24</v>
      </c>
      <c r="H2" s="28" t="s">
        <v>1</v>
      </c>
      <c r="I2" s="28" t="s">
        <v>5</v>
      </c>
      <c r="J2" s="28" t="s">
        <v>37</v>
      </c>
      <c r="K2" s="28" t="s">
        <v>20</v>
      </c>
      <c r="L2" s="28" t="s">
        <v>17</v>
      </c>
      <c r="M2" s="28" t="s">
        <v>18</v>
      </c>
      <c r="N2" s="28" t="s">
        <v>38</v>
      </c>
      <c r="O2" s="28" t="s">
        <v>19</v>
      </c>
      <c r="P2" s="28" t="s">
        <v>23</v>
      </c>
      <c r="Q2" s="28" t="s">
        <v>7</v>
      </c>
      <c r="R2" s="28" t="s">
        <v>22</v>
      </c>
      <c r="S2" s="28" t="s">
        <v>40</v>
      </c>
      <c r="T2" s="29" t="s">
        <v>11</v>
      </c>
      <c r="U2" s="28" t="s">
        <v>12</v>
      </c>
      <c r="V2" s="29" t="s">
        <v>9</v>
      </c>
      <c r="W2" s="29" t="s">
        <v>12</v>
      </c>
      <c r="X2" s="29" t="s">
        <v>13</v>
      </c>
      <c r="Y2" s="29" t="s">
        <v>14</v>
      </c>
      <c r="Z2" s="29"/>
      <c r="AA2" s="29" t="s">
        <v>16</v>
      </c>
      <c r="AB2" s="34" t="s">
        <v>21</v>
      </c>
    </row>
    <row r="3" spans="1:60" x14ac:dyDescent="0.25">
      <c r="A3" t="s">
        <v>27</v>
      </c>
      <c r="B3" s="23">
        <v>242000</v>
      </c>
      <c r="C3" s="29"/>
      <c r="D3" s="35">
        <v>0</v>
      </c>
      <c r="E3" s="35">
        <v>0</v>
      </c>
      <c r="F3" s="35">
        <v>0</v>
      </c>
      <c r="G3" s="33">
        <v>0</v>
      </c>
      <c r="H3" s="35">
        <v>0</v>
      </c>
      <c r="I3" s="35">
        <v>0</v>
      </c>
      <c r="J3" s="35">
        <v>0</v>
      </c>
      <c r="K3" s="32">
        <f>$B$7-L3</f>
        <v>403.33333333333326</v>
      </c>
      <c r="L3" s="32">
        <f>(M3*N3)/12</f>
        <v>801.02</v>
      </c>
      <c r="M3" s="33">
        <f>B3</f>
        <v>242000</v>
      </c>
      <c r="N3" s="36">
        <f>B5</f>
        <v>3.9719999999999998E-2</v>
      </c>
      <c r="O3" s="36">
        <f>B6</f>
        <v>0.02</v>
      </c>
      <c r="P3" s="35">
        <v>0</v>
      </c>
      <c r="Q3" s="33">
        <f>-B4</f>
        <v>-24200</v>
      </c>
      <c r="R3" s="35">
        <v>0</v>
      </c>
      <c r="S3" s="28"/>
      <c r="T3" s="33">
        <f>B3</f>
        <v>242000</v>
      </c>
      <c r="U3" s="31">
        <f>B14</f>
        <v>0.01</v>
      </c>
      <c r="V3" s="35"/>
      <c r="W3" s="35">
        <v>0</v>
      </c>
      <c r="X3" s="35">
        <v>0</v>
      </c>
      <c r="Y3" s="37">
        <f>-Q3</f>
        <v>24200</v>
      </c>
      <c r="Z3" s="35">
        <v>0</v>
      </c>
      <c r="AA3" s="31">
        <f>B15</f>
        <v>7.0000000000000007E-2</v>
      </c>
      <c r="AB3" s="38">
        <v>1</v>
      </c>
    </row>
    <row r="4" spans="1:60" x14ac:dyDescent="0.25">
      <c r="A4" t="s">
        <v>28</v>
      </c>
      <c r="B4" s="23">
        <v>24200</v>
      </c>
      <c r="C4" s="1">
        <v>45658</v>
      </c>
      <c r="D4" s="16">
        <f>B7</f>
        <v>1204.3533333333332</v>
      </c>
      <c r="E4" s="16">
        <f>B8</f>
        <v>747</v>
      </c>
      <c r="F4" s="24">
        <v>0</v>
      </c>
      <c r="G4" s="7">
        <f t="shared" ref="G4:G67" si="0">SUM(D4:F4)+G3</f>
        <v>1951.3533333333332</v>
      </c>
      <c r="H4" s="4">
        <f>B9</f>
        <v>1560</v>
      </c>
      <c r="I4" s="4">
        <f>B10</f>
        <v>100</v>
      </c>
      <c r="J4" s="4">
        <v>0</v>
      </c>
      <c r="K4" s="14">
        <f t="shared" ref="K4:K67" si="1">$B$7-L4</f>
        <v>404.66836666666666</v>
      </c>
      <c r="L4" s="14">
        <f>(M4*N4)/12</f>
        <v>799.68496666666658</v>
      </c>
      <c r="M4" s="13">
        <f>M3-K3</f>
        <v>241596.66666666666</v>
      </c>
      <c r="N4" s="15">
        <f>N3</f>
        <v>3.9719999999999998E-2</v>
      </c>
      <c r="O4" s="15">
        <f>K3*12/M4</f>
        <v>2.0033388981636056E-2</v>
      </c>
      <c r="P4" s="4">
        <f>SUM(H4:J4)+P3</f>
        <v>1660</v>
      </c>
      <c r="Q4" s="4">
        <f>P4-G4-$B$4</f>
        <v>-24491.353333333333</v>
      </c>
      <c r="R4" s="26">
        <f>SUM(H4:I4)-SUM(D4:F4)</f>
        <v>-291.35333333333324</v>
      </c>
      <c r="S4" s="3">
        <f>R4+J15/12</f>
        <v>139.97304679318</v>
      </c>
      <c r="T4" s="5">
        <f>T3</f>
        <v>242000</v>
      </c>
      <c r="U4" s="5"/>
      <c r="V4" s="5">
        <f>V15</f>
        <v>201.66666666666666</v>
      </c>
      <c r="W4" s="5">
        <f>V4+W3</f>
        <v>201.66666666666666</v>
      </c>
      <c r="X4" s="5">
        <f>Q4+W4</f>
        <v>-24289.686666666665</v>
      </c>
      <c r="Y4" s="10">
        <f>-Q4+Z3</f>
        <v>24491.353333333333</v>
      </c>
      <c r="Z4" s="12"/>
      <c r="AA4" s="9"/>
      <c r="AB4" s="22"/>
      <c r="AC4" s="3"/>
      <c r="AD4" s="3"/>
      <c r="AE4" s="3"/>
      <c r="AF4" s="3"/>
      <c r="AG4" s="3"/>
      <c r="AH4" s="3"/>
      <c r="AI4" s="3"/>
      <c r="AJ4" s="3"/>
    </row>
    <row r="5" spans="1:60" x14ac:dyDescent="0.25">
      <c r="A5" t="s">
        <v>38</v>
      </c>
      <c r="B5" s="39">
        <v>3.9719999999999998E-2</v>
      </c>
      <c r="C5" s="1">
        <v>45689</v>
      </c>
      <c r="D5" s="3">
        <f t="shared" ref="D5:E6" si="2">D4</f>
        <v>1204.3533333333332</v>
      </c>
      <c r="E5" s="3">
        <f t="shared" si="2"/>
        <v>747</v>
      </c>
      <c r="F5" s="24">
        <v>0</v>
      </c>
      <c r="G5" s="7">
        <f t="shared" si="0"/>
        <v>3902.7066666666665</v>
      </c>
      <c r="H5" s="4">
        <f t="shared" ref="H5:I6" si="3">H4</f>
        <v>1560</v>
      </c>
      <c r="I5" s="4">
        <f t="shared" si="3"/>
        <v>100</v>
      </c>
      <c r="J5" s="4">
        <v>0</v>
      </c>
      <c r="K5" s="14">
        <f t="shared" si="1"/>
        <v>406.00781896033334</v>
      </c>
      <c r="L5" s="14">
        <f t="shared" ref="L5:L67" si="4">(M5*N5)/12</f>
        <v>798.3455143729999</v>
      </c>
      <c r="M5" s="13">
        <f>M4-K4</f>
        <v>241191.99829999998</v>
      </c>
      <c r="N5" s="15">
        <f t="shared" ref="N5:N68" si="5">N4</f>
        <v>3.9719999999999998E-2</v>
      </c>
      <c r="O5" s="15">
        <f t="shared" ref="O5:O68" si="6">K4*12/M5</f>
        <v>2.0133422477639468E-2</v>
      </c>
      <c r="P5" s="4">
        <f t="shared" ref="P5:P67" si="7">SUM(H5:J5)+P4</f>
        <v>3320</v>
      </c>
      <c r="Q5" s="4">
        <f t="shared" ref="Q5:Q68" si="8">P5-G5-$B$4</f>
        <v>-24782.706666666665</v>
      </c>
      <c r="R5" s="26">
        <f t="shared" ref="R5:R68" si="9">SUM(H5:I5)-SUM(D5:F5)</f>
        <v>-291.35333333333324</v>
      </c>
      <c r="S5" s="3">
        <f>R4+J15/12</f>
        <v>139.97304679318</v>
      </c>
      <c r="T5" s="5">
        <f t="shared" ref="T5:T50" si="10">T4</f>
        <v>242000</v>
      </c>
      <c r="U5" s="5"/>
      <c r="V5" s="5">
        <f>V15</f>
        <v>201.66666666666666</v>
      </c>
      <c r="W5" s="5">
        <f t="shared" ref="W5:W68" si="11">V5+W4</f>
        <v>403.33333333333331</v>
      </c>
      <c r="X5" s="5">
        <f>Q5+W5</f>
        <v>-24379.373333333333</v>
      </c>
      <c r="Y5" s="10">
        <f>-Q5+Z3</f>
        <v>24782.706666666665</v>
      </c>
      <c r="Z5" s="12"/>
      <c r="AA5" s="9"/>
      <c r="AB5" s="22"/>
      <c r="AC5" s="3"/>
      <c r="AD5" s="3"/>
      <c r="AE5" s="3"/>
      <c r="AF5" s="3"/>
      <c r="AG5" s="3"/>
      <c r="AH5" s="3"/>
      <c r="AI5" s="3"/>
      <c r="AJ5" s="3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5">
      <c r="A6" t="s">
        <v>39</v>
      </c>
      <c r="B6" s="25">
        <v>0.02</v>
      </c>
      <c r="C6" s="1">
        <v>45717</v>
      </c>
      <c r="D6" s="3">
        <f t="shared" si="2"/>
        <v>1204.3533333333332</v>
      </c>
      <c r="E6" s="3">
        <f t="shared" si="2"/>
        <v>747</v>
      </c>
      <c r="F6" s="24">
        <v>0</v>
      </c>
      <c r="G6" s="7">
        <f t="shared" si="0"/>
        <v>5854.0599999999995</v>
      </c>
      <c r="H6" s="4">
        <f t="shared" si="3"/>
        <v>1560</v>
      </c>
      <c r="I6" s="4">
        <f t="shared" si="3"/>
        <v>100</v>
      </c>
      <c r="J6" s="4">
        <v>0</v>
      </c>
      <c r="K6" s="14">
        <f t="shared" si="1"/>
        <v>407.35170484109199</v>
      </c>
      <c r="L6" s="14">
        <f t="shared" si="4"/>
        <v>797.00162849224125</v>
      </c>
      <c r="M6" s="13">
        <f t="shared" ref="M6:M69" si="12">M5-K5</f>
        <v>240785.99048103965</v>
      </c>
      <c r="N6" s="15">
        <f t="shared" si="5"/>
        <v>3.9719999999999998E-2</v>
      </c>
      <c r="O6" s="15">
        <f t="shared" si="6"/>
        <v>2.0234124991203119E-2</v>
      </c>
      <c r="P6" s="4">
        <f t="shared" si="7"/>
        <v>4980</v>
      </c>
      <c r="Q6" s="4">
        <f t="shared" si="8"/>
        <v>-25074.059999999998</v>
      </c>
      <c r="R6" s="26">
        <f t="shared" si="9"/>
        <v>-291.35333333333324</v>
      </c>
      <c r="S6" s="3">
        <f>R4+J15/12</f>
        <v>139.97304679318</v>
      </c>
      <c r="T6" s="5">
        <f t="shared" si="10"/>
        <v>242000</v>
      </c>
      <c r="U6" s="5"/>
      <c r="V6" s="5">
        <f>V15</f>
        <v>201.66666666666666</v>
      </c>
      <c r="W6" s="5">
        <f t="shared" si="11"/>
        <v>605</v>
      </c>
      <c r="X6" s="5">
        <f>Q6+W6</f>
        <v>-24469.059999999998</v>
      </c>
      <c r="Y6" s="10">
        <f>-Q6+Z3</f>
        <v>25074.059999999998</v>
      </c>
      <c r="Z6" s="12"/>
      <c r="AA6" s="9"/>
      <c r="AB6" s="22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5">
      <c r="A7" t="s">
        <v>33</v>
      </c>
      <c r="B7" s="40">
        <f>B3*(B6+B5)/12</f>
        <v>1204.3533333333332</v>
      </c>
      <c r="C7" s="1">
        <v>45748</v>
      </c>
      <c r="D7" s="3">
        <f t="shared" ref="D7:D70" si="13">D6</f>
        <v>1204.3533333333332</v>
      </c>
      <c r="E7" s="3">
        <f t="shared" ref="E7:E70" si="14">E6</f>
        <v>747</v>
      </c>
      <c r="F7" s="24">
        <v>0</v>
      </c>
      <c r="G7" s="7">
        <f t="shared" si="0"/>
        <v>7805.413333333333</v>
      </c>
      <c r="H7" s="4">
        <f t="shared" ref="H7:H70" si="15">H6</f>
        <v>1560</v>
      </c>
      <c r="I7" s="4">
        <f t="shared" ref="I7:I70" si="16">I6</f>
        <v>100</v>
      </c>
      <c r="J7" s="4">
        <v>0</v>
      </c>
      <c r="K7" s="14">
        <f t="shared" si="1"/>
        <v>408.70003898411608</v>
      </c>
      <c r="L7" s="14">
        <f t="shared" si="4"/>
        <v>795.65329434921716</v>
      </c>
      <c r="M7" s="13">
        <f t="shared" si="12"/>
        <v>240378.63877619855</v>
      </c>
      <c r="N7" s="15">
        <f t="shared" si="5"/>
        <v>3.9719999999999998E-2</v>
      </c>
      <c r="O7" s="15">
        <f t="shared" si="6"/>
        <v>2.0335502700987582E-2</v>
      </c>
      <c r="P7" s="4">
        <f t="shared" si="7"/>
        <v>6640</v>
      </c>
      <c r="Q7" s="4">
        <f t="shared" si="8"/>
        <v>-25365.413333333334</v>
      </c>
      <c r="R7" s="26">
        <f t="shared" si="9"/>
        <v>-291.35333333333324</v>
      </c>
      <c r="S7" s="3">
        <f>R4+J15/12</f>
        <v>139.97304679318</v>
      </c>
      <c r="T7" s="5">
        <f t="shared" si="10"/>
        <v>242000</v>
      </c>
      <c r="U7" s="5"/>
      <c r="V7" s="5">
        <f>V15</f>
        <v>201.66666666666666</v>
      </c>
      <c r="W7" s="5">
        <f t="shared" si="11"/>
        <v>806.66666666666663</v>
      </c>
      <c r="X7" s="5">
        <f>Q7+W7</f>
        <v>-24558.746666666666</v>
      </c>
      <c r="Y7" s="10">
        <f>-Q7+Z3</f>
        <v>25365.413333333334</v>
      </c>
      <c r="Z7" s="12"/>
      <c r="AA7" s="9"/>
      <c r="AB7" s="22"/>
      <c r="AC7" s="3"/>
      <c r="AD7" s="3"/>
      <c r="AE7" s="3"/>
      <c r="AF7" s="3"/>
      <c r="AG7" s="3"/>
      <c r="AH7" s="3"/>
      <c r="AI7" s="3"/>
      <c r="AJ7" s="3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5">
      <c r="A8" t="s">
        <v>34</v>
      </c>
      <c r="B8" s="24">
        <v>747</v>
      </c>
      <c r="C8" s="1">
        <v>45778</v>
      </c>
      <c r="D8" s="3">
        <f t="shared" si="13"/>
        <v>1204.3533333333332</v>
      </c>
      <c r="E8" s="3">
        <f t="shared" si="14"/>
        <v>747</v>
      </c>
      <c r="F8" s="24">
        <v>0</v>
      </c>
      <c r="G8" s="7">
        <f t="shared" si="0"/>
        <v>9756.7666666666664</v>
      </c>
      <c r="H8" s="4">
        <f t="shared" si="15"/>
        <v>1560</v>
      </c>
      <c r="I8" s="4">
        <f t="shared" si="16"/>
        <v>100</v>
      </c>
      <c r="J8" s="4">
        <v>0</v>
      </c>
      <c r="K8" s="14">
        <f t="shared" si="1"/>
        <v>410.05283611315349</v>
      </c>
      <c r="L8" s="14">
        <f t="shared" si="4"/>
        <v>794.30049722017975</v>
      </c>
      <c r="M8" s="13">
        <f t="shared" si="12"/>
        <v>239969.93873721443</v>
      </c>
      <c r="N8" s="15">
        <f t="shared" si="5"/>
        <v>3.9719999999999998E-2</v>
      </c>
      <c r="O8" s="15">
        <f t="shared" si="6"/>
        <v>2.0437561861363352E-2</v>
      </c>
      <c r="P8" s="4">
        <f t="shared" si="7"/>
        <v>8300</v>
      </c>
      <c r="Q8" s="4">
        <f t="shared" si="8"/>
        <v>-25656.766666666666</v>
      </c>
      <c r="R8" s="26">
        <f t="shared" si="9"/>
        <v>-291.35333333333324</v>
      </c>
      <c r="S8" s="3">
        <f>R4+J15/12</f>
        <v>139.97304679318</v>
      </c>
      <c r="T8" s="5">
        <f t="shared" si="10"/>
        <v>242000</v>
      </c>
      <c r="U8" s="5"/>
      <c r="V8" s="5">
        <f>V15</f>
        <v>201.66666666666666</v>
      </c>
      <c r="W8" s="5">
        <f t="shared" si="11"/>
        <v>1008.3333333333333</v>
      </c>
      <c r="X8" s="5">
        <f>Q8+W8</f>
        <v>-24648.433333333334</v>
      </c>
      <c r="Y8" s="10">
        <f>-Q8+Z3</f>
        <v>25656.766666666666</v>
      </c>
      <c r="Z8" s="12"/>
      <c r="AA8" s="9"/>
      <c r="AB8" s="22"/>
      <c r="AC8" s="3"/>
      <c r="AD8" s="3"/>
      <c r="AE8" s="3"/>
      <c r="AF8" s="3"/>
      <c r="AG8" s="3"/>
      <c r="AH8" s="3"/>
      <c r="AI8" s="3"/>
      <c r="AJ8" s="3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A9" t="s">
        <v>29</v>
      </c>
      <c r="B9" s="23">
        <v>1560</v>
      </c>
      <c r="C9" s="1">
        <v>45809</v>
      </c>
      <c r="D9" s="3">
        <f t="shared" si="13"/>
        <v>1204.3533333333332</v>
      </c>
      <c r="E9" s="3">
        <f t="shared" si="14"/>
        <v>747</v>
      </c>
      <c r="F9" s="24">
        <v>0</v>
      </c>
      <c r="G9" s="7">
        <f t="shared" si="0"/>
        <v>11708.119999999999</v>
      </c>
      <c r="H9" s="4">
        <f t="shared" si="15"/>
        <v>1560</v>
      </c>
      <c r="I9" s="4">
        <f t="shared" si="16"/>
        <v>100</v>
      </c>
      <c r="J9" s="4">
        <v>0</v>
      </c>
      <c r="K9" s="14">
        <f t="shared" si="1"/>
        <v>411.41011100068806</v>
      </c>
      <c r="L9" s="14">
        <f t="shared" si="4"/>
        <v>792.94322233264518</v>
      </c>
      <c r="M9" s="13">
        <f t="shared" si="12"/>
        <v>239559.88590110128</v>
      </c>
      <c r="N9" s="15">
        <f t="shared" si="5"/>
        <v>3.9719999999999998E-2</v>
      </c>
      <c r="O9" s="15">
        <f t="shared" si="6"/>
        <v>2.054030880357512E-2</v>
      </c>
      <c r="P9" s="4">
        <f t="shared" si="7"/>
        <v>9960</v>
      </c>
      <c r="Q9" s="4">
        <f t="shared" si="8"/>
        <v>-25948.12</v>
      </c>
      <c r="R9" s="26">
        <f t="shared" si="9"/>
        <v>-291.35333333333324</v>
      </c>
      <c r="S9" s="3">
        <f>R4+J15/12</f>
        <v>139.97304679318</v>
      </c>
      <c r="T9" s="5">
        <f t="shared" si="10"/>
        <v>242000</v>
      </c>
      <c r="U9" s="5"/>
      <c r="V9" s="5">
        <f>V15</f>
        <v>201.66666666666666</v>
      </c>
      <c r="W9" s="5">
        <f t="shared" si="11"/>
        <v>1210</v>
      </c>
      <c r="X9" s="5">
        <f>Q9+W9</f>
        <v>-24738.12</v>
      </c>
      <c r="Y9" s="10">
        <f>-Q9+Z3</f>
        <v>25948.12</v>
      </c>
      <c r="Z9" s="12"/>
      <c r="AA9" s="9"/>
      <c r="AB9" s="22"/>
      <c r="AC9" s="3"/>
      <c r="AD9" s="3"/>
      <c r="AE9" s="3"/>
      <c r="AF9" s="3"/>
      <c r="AG9" s="3"/>
      <c r="AH9" s="3"/>
      <c r="AI9" s="3"/>
      <c r="AJ9" s="3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A10" t="s">
        <v>30</v>
      </c>
      <c r="B10" s="23">
        <v>100</v>
      </c>
      <c r="C10" s="1">
        <v>45839</v>
      </c>
      <c r="D10" s="3">
        <f t="shared" si="13"/>
        <v>1204.3533333333332</v>
      </c>
      <c r="E10" s="3">
        <f t="shared" si="14"/>
        <v>747</v>
      </c>
      <c r="F10" s="24">
        <v>0</v>
      </c>
      <c r="G10" s="7">
        <f t="shared" si="0"/>
        <v>13659.473333333332</v>
      </c>
      <c r="H10" s="4">
        <f t="shared" si="15"/>
        <v>1560</v>
      </c>
      <c r="I10" s="4">
        <f t="shared" si="16"/>
        <v>100</v>
      </c>
      <c r="J10" s="4">
        <v>0</v>
      </c>
      <c r="K10" s="14">
        <f t="shared" si="1"/>
        <v>412.77187846810023</v>
      </c>
      <c r="L10" s="14">
        <f t="shared" si="4"/>
        <v>791.58145486523301</v>
      </c>
      <c r="M10" s="13">
        <f t="shared" si="12"/>
        <v>239148.47579010061</v>
      </c>
      <c r="N10" s="15">
        <f t="shared" si="5"/>
        <v>3.9719999999999998E-2</v>
      </c>
      <c r="O10" s="15">
        <f t="shared" si="6"/>
        <v>2.0643749936927747E-2</v>
      </c>
      <c r="P10" s="4">
        <f t="shared" si="7"/>
        <v>11620</v>
      </c>
      <c r="Q10" s="4">
        <f t="shared" si="8"/>
        <v>-26239.473333333332</v>
      </c>
      <c r="R10" s="26">
        <f t="shared" si="9"/>
        <v>-291.35333333333324</v>
      </c>
      <c r="S10" s="3">
        <f>R4+J15/12</f>
        <v>139.97304679318</v>
      </c>
      <c r="T10" s="5">
        <f t="shared" si="10"/>
        <v>242000</v>
      </c>
      <c r="U10" s="5"/>
      <c r="V10" s="5">
        <f>V15</f>
        <v>201.66666666666666</v>
      </c>
      <c r="W10" s="5">
        <f t="shared" si="11"/>
        <v>1411.6666666666667</v>
      </c>
      <c r="X10" s="5">
        <f>Q10+W10</f>
        <v>-24827.806666666664</v>
      </c>
      <c r="Y10" s="10">
        <f>-Q10+Z3</f>
        <v>26239.473333333332</v>
      </c>
      <c r="Z10" s="12"/>
      <c r="AA10" s="9"/>
      <c r="AB10" s="22"/>
      <c r="AC10" s="3"/>
      <c r="AD10" s="3"/>
      <c r="AE10" s="3"/>
      <c r="AF10" s="3"/>
      <c r="AG10" s="3"/>
      <c r="AH10" s="3"/>
      <c r="AI10" s="3"/>
      <c r="AJ10" s="3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5">
      <c r="A11" t="s">
        <v>25</v>
      </c>
      <c r="B11" s="27">
        <v>0.38</v>
      </c>
      <c r="C11" s="1">
        <v>45870</v>
      </c>
      <c r="D11" s="3">
        <f t="shared" si="13"/>
        <v>1204.3533333333332</v>
      </c>
      <c r="E11" s="3">
        <f t="shared" si="14"/>
        <v>747</v>
      </c>
      <c r="F11" s="24">
        <v>0</v>
      </c>
      <c r="G11" s="7">
        <f t="shared" si="0"/>
        <v>15610.826666666664</v>
      </c>
      <c r="H11" s="4">
        <f t="shared" si="15"/>
        <v>1560</v>
      </c>
      <c r="I11" s="4">
        <f t="shared" si="16"/>
        <v>100</v>
      </c>
      <c r="J11" s="4">
        <v>0</v>
      </c>
      <c r="K11" s="14">
        <f t="shared" si="1"/>
        <v>414.1381533858297</v>
      </c>
      <c r="L11" s="14">
        <f t="shared" si="4"/>
        <v>790.21517994750354</v>
      </c>
      <c r="M11" s="13">
        <f t="shared" si="12"/>
        <v>238735.7039116325</v>
      </c>
      <c r="N11" s="15">
        <f t="shared" si="5"/>
        <v>3.9719999999999998E-2</v>
      </c>
      <c r="O11" s="15">
        <f t="shared" si="6"/>
        <v>2.0747891749994137E-2</v>
      </c>
      <c r="P11" s="4">
        <f t="shared" si="7"/>
        <v>13280</v>
      </c>
      <c r="Q11" s="4">
        <f t="shared" si="8"/>
        <v>-26530.826666666664</v>
      </c>
      <c r="R11" s="26">
        <f t="shared" si="9"/>
        <v>-291.35333333333324</v>
      </c>
      <c r="S11" s="3">
        <f>R4+J15/12</f>
        <v>139.97304679318</v>
      </c>
      <c r="T11" s="5">
        <f t="shared" si="10"/>
        <v>242000</v>
      </c>
      <c r="U11" s="5"/>
      <c r="V11" s="5">
        <f>V15</f>
        <v>201.66666666666666</v>
      </c>
      <c r="W11" s="5">
        <f t="shared" si="11"/>
        <v>1613.3333333333335</v>
      </c>
      <c r="X11" s="5">
        <f>Q11+W11</f>
        <v>-24917.493333333332</v>
      </c>
      <c r="Y11" s="10">
        <f>-Q11+Z3</f>
        <v>26530.826666666664</v>
      </c>
      <c r="Z11" s="12"/>
      <c r="AA11" s="9"/>
      <c r="AB11" s="2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5">
      <c r="A12" t="s">
        <v>36</v>
      </c>
      <c r="B12" s="25">
        <v>0.02</v>
      </c>
      <c r="C12" s="1">
        <v>45901</v>
      </c>
      <c r="D12" s="3">
        <f t="shared" si="13"/>
        <v>1204.3533333333332</v>
      </c>
      <c r="E12" s="3">
        <f t="shared" si="14"/>
        <v>747</v>
      </c>
      <c r="F12" s="24">
        <v>0</v>
      </c>
      <c r="G12" s="7">
        <f t="shared" si="0"/>
        <v>17562.179999999997</v>
      </c>
      <c r="H12" s="4">
        <f t="shared" si="15"/>
        <v>1560</v>
      </c>
      <c r="I12" s="4">
        <f t="shared" si="16"/>
        <v>100</v>
      </c>
      <c r="J12" s="4">
        <v>0</v>
      </c>
      <c r="K12" s="14">
        <f t="shared" si="1"/>
        <v>415.50895067353679</v>
      </c>
      <c r="L12" s="14">
        <f t="shared" si="4"/>
        <v>788.84438265979645</v>
      </c>
      <c r="M12" s="13">
        <f t="shared" si="12"/>
        <v>238321.56575824667</v>
      </c>
      <c r="N12" s="15">
        <f t="shared" si="5"/>
        <v>3.9719999999999998E-2</v>
      </c>
      <c r="O12" s="15">
        <f t="shared" si="6"/>
        <v>2.0852740811845686E-2</v>
      </c>
      <c r="P12" s="4">
        <f t="shared" si="7"/>
        <v>14940</v>
      </c>
      <c r="Q12" s="4">
        <f t="shared" si="8"/>
        <v>-26822.179999999997</v>
      </c>
      <c r="R12" s="26">
        <f t="shared" si="9"/>
        <v>-291.35333333333324</v>
      </c>
      <c r="S12" s="3">
        <f>R4+J15/12</f>
        <v>139.97304679318</v>
      </c>
      <c r="T12" s="5">
        <f t="shared" si="10"/>
        <v>242000</v>
      </c>
      <c r="U12" s="5"/>
      <c r="V12" s="5">
        <f>V15</f>
        <v>201.66666666666666</v>
      </c>
      <c r="W12" s="5">
        <f t="shared" si="11"/>
        <v>1815.0000000000002</v>
      </c>
      <c r="X12" s="5">
        <f>Q12+W12</f>
        <v>-25007.179999999997</v>
      </c>
      <c r="Y12" s="10">
        <f>-Q12+Z3</f>
        <v>26822.179999999997</v>
      </c>
      <c r="Z12" s="12"/>
      <c r="AA12" s="9"/>
      <c r="AB12" s="2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5">
      <c r="A13" t="s">
        <v>35</v>
      </c>
      <c r="B13" s="25">
        <v>0.85</v>
      </c>
      <c r="C13" s="1">
        <v>45931</v>
      </c>
      <c r="D13" s="3">
        <f t="shared" si="13"/>
        <v>1204.3533333333332</v>
      </c>
      <c r="E13" s="3">
        <f t="shared" si="14"/>
        <v>747</v>
      </c>
      <c r="F13" s="24">
        <v>0</v>
      </c>
      <c r="G13" s="7">
        <f t="shared" si="0"/>
        <v>19513.533333333329</v>
      </c>
      <c r="H13" s="4">
        <f t="shared" si="15"/>
        <v>1560</v>
      </c>
      <c r="I13" s="4">
        <f t="shared" si="16"/>
        <v>100</v>
      </c>
      <c r="J13" s="4">
        <v>0</v>
      </c>
      <c r="K13" s="14">
        <f t="shared" si="1"/>
        <v>416.88428530026624</v>
      </c>
      <c r="L13" s="14">
        <f t="shared" si="4"/>
        <v>787.469048033067</v>
      </c>
      <c r="M13" s="13">
        <f t="shared" si="12"/>
        <v>237906.05680757313</v>
      </c>
      <c r="N13" s="15">
        <f t="shared" si="5"/>
        <v>3.9719999999999998E-2</v>
      </c>
      <c r="O13" s="15">
        <f t="shared" si="6"/>
        <v>2.0958303773305709E-2</v>
      </c>
      <c r="P13" s="4">
        <f t="shared" si="7"/>
        <v>16600</v>
      </c>
      <c r="Q13" s="4">
        <f t="shared" si="8"/>
        <v>-27113.533333333329</v>
      </c>
      <c r="R13" s="26">
        <f t="shared" si="9"/>
        <v>-291.35333333333324</v>
      </c>
      <c r="S13" s="3">
        <f>R4+J15/12</f>
        <v>139.97304679318</v>
      </c>
      <c r="T13" s="5">
        <f t="shared" si="10"/>
        <v>242000</v>
      </c>
      <c r="U13" s="5"/>
      <c r="V13" s="5">
        <f>V15</f>
        <v>201.66666666666666</v>
      </c>
      <c r="W13" s="5">
        <f t="shared" si="11"/>
        <v>2016.666666666667</v>
      </c>
      <c r="X13" s="5">
        <f>Q13+W13</f>
        <v>-25096.866666666661</v>
      </c>
      <c r="Y13" s="10">
        <f>-Q13+Z3</f>
        <v>27113.533333333329</v>
      </c>
      <c r="Z13" s="12"/>
      <c r="AA13" s="9"/>
      <c r="AB13" s="2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A14" t="s">
        <v>31</v>
      </c>
      <c r="B14" s="25">
        <v>0.01</v>
      </c>
      <c r="C14" s="1">
        <v>45962</v>
      </c>
      <c r="D14" s="3">
        <f t="shared" si="13"/>
        <v>1204.3533333333332</v>
      </c>
      <c r="E14" s="3">
        <f t="shared" si="14"/>
        <v>747</v>
      </c>
      <c r="F14" s="24">
        <v>0</v>
      </c>
      <c r="G14" s="7">
        <f t="shared" si="0"/>
        <v>21464.886666666662</v>
      </c>
      <c r="H14" s="4">
        <f t="shared" si="15"/>
        <v>1560</v>
      </c>
      <c r="I14" s="4">
        <f t="shared" si="16"/>
        <v>100</v>
      </c>
      <c r="J14" s="4">
        <v>0</v>
      </c>
      <c r="K14" s="14">
        <f t="shared" si="1"/>
        <v>418.26417228461003</v>
      </c>
      <c r="L14" s="14">
        <f t="shared" si="4"/>
        <v>786.08916104872321</v>
      </c>
      <c r="M14" s="13">
        <f t="shared" si="12"/>
        <v>237489.17252227286</v>
      </c>
      <c r="N14" s="15">
        <f t="shared" si="5"/>
        <v>3.9719999999999998E-2</v>
      </c>
      <c r="O14" s="15">
        <f t="shared" si="6"/>
        <v>2.1064587368226341E-2</v>
      </c>
      <c r="P14" s="4">
        <f t="shared" si="7"/>
        <v>18260</v>
      </c>
      <c r="Q14" s="4">
        <f t="shared" si="8"/>
        <v>-27404.886666666662</v>
      </c>
      <c r="R14" s="26">
        <f t="shared" si="9"/>
        <v>-291.35333333333324</v>
      </c>
      <c r="S14" s="3">
        <f>R4+J15/12</f>
        <v>139.97304679318</v>
      </c>
      <c r="T14" s="5">
        <f t="shared" si="10"/>
        <v>242000</v>
      </c>
      <c r="U14" s="5"/>
      <c r="V14" s="5">
        <f>V15</f>
        <v>201.66666666666666</v>
      </c>
      <c r="W14" s="5">
        <f t="shared" si="11"/>
        <v>2218.3333333333335</v>
      </c>
      <c r="X14" s="5">
        <f>Q14+W14</f>
        <v>-25186.55333333333</v>
      </c>
      <c r="Y14" s="10">
        <f>-Q14+Z3</f>
        <v>27404.886666666662</v>
      </c>
      <c r="Z14" s="12"/>
      <c r="AA14" s="9"/>
      <c r="AB14" s="2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A15" t="s">
        <v>32</v>
      </c>
      <c r="B15" s="25">
        <v>7.0000000000000007E-2</v>
      </c>
      <c r="C15" s="1">
        <v>45992</v>
      </c>
      <c r="D15" s="3">
        <f t="shared" si="13"/>
        <v>1204.3533333333332</v>
      </c>
      <c r="E15" s="3">
        <f t="shared" si="14"/>
        <v>747</v>
      </c>
      <c r="F15" s="24">
        <v>0</v>
      </c>
      <c r="G15" s="7">
        <f t="shared" si="0"/>
        <v>23416.239999999994</v>
      </c>
      <c r="H15" s="4">
        <f t="shared" si="15"/>
        <v>1560</v>
      </c>
      <c r="I15" s="4">
        <f t="shared" si="16"/>
        <v>100</v>
      </c>
      <c r="J15" s="4">
        <f>SUM(L4:L15)*$B$11+$B$3*$B$12*$B$11*$B$13</f>
        <v>5175.9165615181591</v>
      </c>
      <c r="K15" s="14">
        <f t="shared" si="1"/>
        <v>419.64862669487218</v>
      </c>
      <c r="L15" s="14">
        <f t="shared" si="4"/>
        <v>784.70470663846106</v>
      </c>
      <c r="M15" s="13">
        <f t="shared" si="12"/>
        <v>237070.90834998825</v>
      </c>
      <c r="N15" s="15">
        <f t="shared" si="5"/>
        <v>3.9719999999999998E-2</v>
      </c>
      <c r="O15" s="15">
        <f t="shared" si="6"/>
        <v>2.1171598414789508E-2</v>
      </c>
      <c r="P15" s="4">
        <f t="shared" si="7"/>
        <v>25095.916561518159</v>
      </c>
      <c r="Q15" s="4">
        <f t="shared" si="8"/>
        <v>-22520.323438481835</v>
      </c>
      <c r="R15" s="26">
        <f t="shared" si="9"/>
        <v>-291.35333333333324</v>
      </c>
      <c r="S15" s="3">
        <f>R4+J15/12</f>
        <v>139.97304679318</v>
      </c>
      <c r="T15" s="5">
        <f>T14*(U15+1)</f>
        <v>244420</v>
      </c>
      <c r="U15" s="6">
        <f>U3</f>
        <v>0.01</v>
      </c>
      <c r="V15" s="5">
        <f>(T15-T3)/12</f>
        <v>201.66666666666666</v>
      </c>
      <c r="W15" s="5">
        <f t="shared" si="11"/>
        <v>2420</v>
      </c>
      <c r="X15" s="5">
        <f>Q15+W15</f>
        <v>-20100.323438481835</v>
      </c>
      <c r="Y15" s="10">
        <f>-Q15+Z3</f>
        <v>22520.323438481835</v>
      </c>
      <c r="Z15" s="10">
        <f>AVERAGE(Y4:Y15)*(AA15)</f>
        <v>1796.3729200578107</v>
      </c>
      <c r="AA15" s="11">
        <f>AA3</f>
        <v>7.0000000000000007E-2</v>
      </c>
      <c r="AB15" s="22">
        <v>2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x14ac:dyDescent="0.25">
      <c r="C16" s="1">
        <v>46023</v>
      </c>
      <c r="D16" s="3">
        <f t="shared" si="13"/>
        <v>1204.3533333333332</v>
      </c>
      <c r="E16" s="3">
        <f t="shared" si="14"/>
        <v>747</v>
      </c>
      <c r="F16" s="24">
        <v>0</v>
      </c>
      <c r="G16" s="7">
        <f t="shared" si="0"/>
        <v>25367.593333333327</v>
      </c>
      <c r="H16" s="4">
        <f t="shared" si="15"/>
        <v>1560</v>
      </c>
      <c r="I16" s="4">
        <f t="shared" si="16"/>
        <v>100</v>
      </c>
      <c r="J16" s="4">
        <v>0</v>
      </c>
      <c r="K16" s="14">
        <f t="shared" si="1"/>
        <v>421.03766364923217</v>
      </c>
      <c r="L16" s="14">
        <f t="shared" si="4"/>
        <v>783.31566968410107</v>
      </c>
      <c r="M16" s="13">
        <f t="shared" si="12"/>
        <v>236651.25972329339</v>
      </c>
      <c r="N16" s="15">
        <f t="shared" si="5"/>
        <v>3.9719999999999998E-2</v>
      </c>
      <c r="O16" s="15">
        <f t="shared" si="6"/>
        <v>2.1279343816832417E-2</v>
      </c>
      <c r="P16" s="4">
        <f t="shared" si="7"/>
        <v>26755.916561518159</v>
      </c>
      <c r="Q16" s="4">
        <f t="shared" si="8"/>
        <v>-22811.676771815168</v>
      </c>
      <c r="R16" s="26">
        <f t="shared" si="9"/>
        <v>-291.35333333333324</v>
      </c>
      <c r="S16" s="3">
        <f>R4+J27/12</f>
        <v>133.6382139981668</v>
      </c>
      <c r="T16" s="5">
        <f t="shared" ref="T16" si="17">T15</f>
        <v>244420</v>
      </c>
      <c r="U16" s="5"/>
      <c r="V16" s="5">
        <f>V27</f>
        <v>203.6833333333343</v>
      </c>
      <c r="W16" s="5">
        <f t="shared" si="11"/>
        <v>2623.6833333333343</v>
      </c>
      <c r="X16" s="5">
        <f>Q16+W16</f>
        <v>-20187.993438481833</v>
      </c>
      <c r="Y16" s="10">
        <f>-Q16+Z15</f>
        <v>24608.049691872977</v>
      </c>
      <c r="Z16" s="12"/>
      <c r="AA16" s="9"/>
      <c r="AB16" s="2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3:60" x14ac:dyDescent="0.25">
      <c r="C17" s="1">
        <v>46054</v>
      </c>
      <c r="D17" s="3">
        <f t="shared" si="13"/>
        <v>1204.3533333333332</v>
      </c>
      <c r="E17" s="3">
        <f t="shared" si="14"/>
        <v>747</v>
      </c>
      <c r="F17" s="24">
        <v>0</v>
      </c>
      <c r="G17" s="7">
        <f t="shared" si="0"/>
        <v>27318.946666666659</v>
      </c>
      <c r="H17" s="4">
        <f t="shared" si="15"/>
        <v>1560</v>
      </c>
      <c r="I17" s="4">
        <f t="shared" si="16"/>
        <v>100</v>
      </c>
      <c r="J17" s="4">
        <v>0</v>
      </c>
      <c r="K17" s="14">
        <f t="shared" si="1"/>
        <v>422.43129831591125</v>
      </c>
      <c r="L17" s="14">
        <f t="shared" si="4"/>
        <v>781.92203501742199</v>
      </c>
      <c r="M17" s="13">
        <f t="shared" si="12"/>
        <v>236230.22205964415</v>
      </c>
      <c r="N17" s="15">
        <f t="shared" si="5"/>
        <v>3.9719999999999998E-2</v>
      </c>
      <c r="O17" s="15">
        <f t="shared" si="6"/>
        <v>2.1387830565198076E-2</v>
      </c>
      <c r="P17" s="4">
        <f t="shared" si="7"/>
        <v>28415.916561518159</v>
      </c>
      <c r="Q17" s="4">
        <f t="shared" si="8"/>
        <v>-23103.0301051485</v>
      </c>
      <c r="R17" s="26">
        <f t="shared" si="9"/>
        <v>-291.35333333333324</v>
      </c>
      <c r="S17" s="3">
        <f>R4+J27/12</f>
        <v>133.6382139981668</v>
      </c>
      <c r="T17" s="5">
        <f t="shared" si="10"/>
        <v>244420</v>
      </c>
      <c r="U17" s="5"/>
      <c r="V17" s="5">
        <f>V27</f>
        <v>203.6833333333343</v>
      </c>
      <c r="W17" s="5">
        <f t="shared" si="11"/>
        <v>2827.3666666666686</v>
      </c>
      <c r="X17" s="5">
        <f>Q17+W17</f>
        <v>-20275.663438481832</v>
      </c>
      <c r="Y17" s="10">
        <f>-Q17+Z15</f>
        <v>24899.403025206309</v>
      </c>
      <c r="Z17" s="12"/>
      <c r="AA17" s="9"/>
      <c r="AB17" s="2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3:60" x14ac:dyDescent="0.25">
      <c r="C18" s="1">
        <v>46082</v>
      </c>
      <c r="D18" s="3">
        <f t="shared" si="13"/>
        <v>1204.3533333333332</v>
      </c>
      <c r="E18" s="3">
        <f t="shared" si="14"/>
        <v>747</v>
      </c>
      <c r="F18" s="24">
        <v>0</v>
      </c>
      <c r="G18" s="7">
        <f t="shared" si="0"/>
        <v>29270.299999999992</v>
      </c>
      <c r="H18" s="4">
        <f t="shared" si="15"/>
        <v>1560</v>
      </c>
      <c r="I18" s="4">
        <f t="shared" si="16"/>
        <v>100</v>
      </c>
      <c r="J18" s="4">
        <v>0</v>
      </c>
      <c r="K18" s="14">
        <f t="shared" si="1"/>
        <v>423.8295459133368</v>
      </c>
      <c r="L18" s="14">
        <f t="shared" si="4"/>
        <v>780.52378741999644</v>
      </c>
      <c r="M18" s="13">
        <f t="shared" si="12"/>
        <v>235807.79076132824</v>
      </c>
      <c r="N18" s="15">
        <f t="shared" si="5"/>
        <v>3.9719999999999998E-2</v>
      </c>
      <c r="O18" s="15">
        <f t="shared" si="6"/>
        <v>2.1497065739111552E-2</v>
      </c>
      <c r="P18" s="4">
        <f t="shared" si="7"/>
        <v>30075.916561518159</v>
      </c>
      <c r="Q18" s="4">
        <f t="shared" si="8"/>
        <v>-23394.383438481833</v>
      </c>
      <c r="R18" s="26">
        <f t="shared" si="9"/>
        <v>-291.35333333333324</v>
      </c>
      <c r="S18" s="3">
        <f>R4+J27/12</f>
        <v>133.6382139981668</v>
      </c>
      <c r="T18" s="5">
        <f t="shared" si="10"/>
        <v>244420</v>
      </c>
      <c r="U18" s="5"/>
      <c r="V18" s="5">
        <f>V27</f>
        <v>203.6833333333343</v>
      </c>
      <c r="W18" s="5">
        <f t="shared" si="11"/>
        <v>3031.0500000000029</v>
      </c>
      <c r="X18" s="5">
        <f>Q18+W18</f>
        <v>-20363.33343848183</v>
      </c>
      <c r="Y18" s="10">
        <f>-Q18+Z15</f>
        <v>25190.756358539642</v>
      </c>
      <c r="Z18" s="12"/>
      <c r="AA18" s="9"/>
      <c r="AB18" s="2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3:60" x14ac:dyDescent="0.25">
      <c r="C19" s="1">
        <v>46113</v>
      </c>
      <c r="D19" s="3">
        <f t="shared" si="13"/>
        <v>1204.3533333333332</v>
      </c>
      <c r="E19" s="3">
        <f t="shared" si="14"/>
        <v>747</v>
      </c>
      <c r="F19" s="24">
        <v>0</v>
      </c>
      <c r="G19" s="7">
        <f t="shared" si="0"/>
        <v>31221.653333333325</v>
      </c>
      <c r="H19" s="4">
        <f t="shared" si="15"/>
        <v>1560</v>
      </c>
      <c r="I19" s="4">
        <f t="shared" si="16"/>
        <v>100</v>
      </c>
      <c r="J19" s="4">
        <v>0</v>
      </c>
      <c r="K19" s="14">
        <f t="shared" si="1"/>
        <v>425.23242171030984</v>
      </c>
      <c r="L19" s="14">
        <f t="shared" si="4"/>
        <v>779.1209116230234</v>
      </c>
      <c r="M19" s="13">
        <f t="shared" si="12"/>
        <v>235383.96121541492</v>
      </c>
      <c r="N19" s="15">
        <f t="shared" si="5"/>
        <v>3.9719999999999998E-2</v>
      </c>
      <c r="O19" s="15">
        <f t="shared" si="6"/>
        <v>2.1607056507582344E-2</v>
      </c>
      <c r="P19" s="4">
        <f t="shared" si="7"/>
        <v>31735.916561518159</v>
      </c>
      <c r="Q19" s="4">
        <f t="shared" si="8"/>
        <v>-23685.736771815165</v>
      </c>
      <c r="R19" s="26">
        <f t="shared" si="9"/>
        <v>-291.35333333333324</v>
      </c>
      <c r="S19" s="3">
        <f>R4+J27/12</f>
        <v>133.6382139981668</v>
      </c>
      <c r="T19" s="5">
        <f t="shared" si="10"/>
        <v>244420</v>
      </c>
      <c r="U19" s="5"/>
      <c r="V19" s="5">
        <f>V27</f>
        <v>203.6833333333343</v>
      </c>
      <c r="W19" s="5">
        <f t="shared" si="11"/>
        <v>3234.7333333333372</v>
      </c>
      <c r="X19" s="5">
        <f>Q19+W19</f>
        <v>-20451.003438481828</v>
      </c>
      <c r="Y19" s="10">
        <f>-Q19+Z15</f>
        <v>25482.109691872975</v>
      </c>
      <c r="Z19" s="12"/>
      <c r="AA19" s="9"/>
      <c r="AB19" s="2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3:60" x14ac:dyDescent="0.25">
      <c r="C20" s="1">
        <v>46143</v>
      </c>
      <c r="D20" s="3">
        <f t="shared" si="13"/>
        <v>1204.3533333333332</v>
      </c>
      <c r="E20" s="3">
        <f t="shared" si="14"/>
        <v>747</v>
      </c>
      <c r="F20" s="24">
        <v>0</v>
      </c>
      <c r="G20" s="7">
        <f t="shared" si="0"/>
        <v>33173.006666666661</v>
      </c>
      <c r="H20" s="4">
        <f t="shared" si="15"/>
        <v>1560</v>
      </c>
      <c r="I20" s="4">
        <f t="shared" si="16"/>
        <v>100</v>
      </c>
      <c r="J20" s="4">
        <v>0</v>
      </c>
      <c r="K20" s="14">
        <f t="shared" si="1"/>
        <v>426.63994102617096</v>
      </c>
      <c r="L20" s="14">
        <f t="shared" si="4"/>
        <v>777.71339230716228</v>
      </c>
      <c r="M20" s="13">
        <f t="shared" si="12"/>
        <v>234958.72879370462</v>
      </c>
      <c r="N20" s="15">
        <f t="shared" si="5"/>
        <v>3.9719999999999998E-2</v>
      </c>
      <c r="O20" s="15">
        <f t="shared" si="6"/>
        <v>2.1717810130833667E-2</v>
      </c>
      <c r="P20" s="4">
        <f t="shared" si="7"/>
        <v>33395.916561518156</v>
      </c>
      <c r="Q20" s="4">
        <f t="shared" si="8"/>
        <v>-23977.090105148505</v>
      </c>
      <c r="R20" s="26">
        <f t="shared" si="9"/>
        <v>-291.35333333333324</v>
      </c>
      <c r="S20" s="3">
        <f>R4+J27/12</f>
        <v>133.6382139981668</v>
      </c>
      <c r="T20" s="5">
        <f t="shared" si="10"/>
        <v>244420</v>
      </c>
      <c r="U20" s="5"/>
      <c r="V20" s="5">
        <f>V27</f>
        <v>203.6833333333343</v>
      </c>
      <c r="W20" s="5">
        <f t="shared" si="11"/>
        <v>3438.4166666666715</v>
      </c>
      <c r="X20" s="5">
        <f>Q20+W20</f>
        <v>-20538.673438481834</v>
      </c>
      <c r="Y20" s="10">
        <f>-Q20+Z15</f>
        <v>25773.463025206314</v>
      </c>
      <c r="Z20" s="12"/>
      <c r="AA20" s="9"/>
      <c r="AB20" s="2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3:60" x14ac:dyDescent="0.25">
      <c r="C21" s="1">
        <v>46174</v>
      </c>
      <c r="D21" s="3">
        <f t="shared" si="13"/>
        <v>1204.3533333333332</v>
      </c>
      <c r="E21" s="3">
        <f t="shared" si="14"/>
        <v>747</v>
      </c>
      <c r="F21" s="24">
        <v>0</v>
      </c>
      <c r="G21" s="7">
        <f t="shared" si="0"/>
        <v>35124.359999999993</v>
      </c>
      <c r="H21" s="4">
        <f t="shared" si="15"/>
        <v>1560</v>
      </c>
      <c r="I21" s="4">
        <f t="shared" si="16"/>
        <v>100</v>
      </c>
      <c r="J21" s="4">
        <v>0</v>
      </c>
      <c r="K21" s="14">
        <f t="shared" si="1"/>
        <v>428.05211923096761</v>
      </c>
      <c r="L21" s="14">
        <f t="shared" si="4"/>
        <v>776.30121410236563</v>
      </c>
      <c r="M21" s="13">
        <f t="shared" si="12"/>
        <v>234532.08885267845</v>
      </c>
      <c r="N21" s="15">
        <f t="shared" si="5"/>
        <v>3.9719999999999998E-2</v>
      </c>
      <c r="O21" s="15">
        <f t="shared" si="6"/>
        <v>2.1829333961758991E-2</v>
      </c>
      <c r="P21" s="4">
        <f t="shared" si="7"/>
        <v>35055.916561518156</v>
      </c>
      <c r="Q21" s="4">
        <f t="shared" si="8"/>
        <v>-24268.443438481838</v>
      </c>
      <c r="R21" s="26">
        <f t="shared" si="9"/>
        <v>-291.35333333333324</v>
      </c>
      <c r="S21" s="3">
        <f>R4+J27/12</f>
        <v>133.6382139981668</v>
      </c>
      <c r="T21" s="5">
        <f t="shared" si="10"/>
        <v>244420</v>
      </c>
      <c r="U21" s="5"/>
      <c r="V21" s="5">
        <f>V27</f>
        <v>203.6833333333343</v>
      </c>
      <c r="W21" s="5">
        <f t="shared" si="11"/>
        <v>3642.1000000000058</v>
      </c>
      <c r="X21" s="5">
        <f>Q21+W21</f>
        <v>-20626.343438481832</v>
      </c>
      <c r="Y21" s="10">
        <f>-Q21+Z15</f>
        <v>26064.816358539647</v>
      </c>
      <c r="Z21" s="12"/>
      <c r="AA21" s="9"/>
      <c r="AB21" s="2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3:60" x14ac:dyDescent="0.25">
      <c r="C22" s="1">
        <v>46204</v>
      </c>
      <c r="D22" s="3">
        <f t="shared" si="13"/>
        <v>1204.3533333333332</v>
      </c>
      <c r="E22" s="3">
        <f t="shared" si="14"/>
        <v>747</v>
      </c>
      <c r="F22" s="24">
        <v>0</v>
      </c>
      <c r="G22" s="7">
        <f t="shared" si="0"/>
        <v>37075.713333333326</v>
      </c>
      <c r="H22" s="4">
        <f t="shared" si="15"/>
        <v>1560</v>
      </c>
      <c r="I22" s="4">
        <f t="shared" si="16"/>
        <v>100</v>
      </c>
      <c r="J22" s="4">
        <v>0</v>
      </c>
      <c r="K22" s="14">
        <f t="shared" si="1"/>
        <v>429.46897174562207</v>
      </c>
      <c r="L22" s="14">
        <f t="shared" si="4"/>
        <v>774.88436158771117</v>
      </c>
      <c r="M22" s="13">
        <f t="shared" si="12"/>
        <v>234104.03673344749</v>
      </c>
      <c r="N22" s="15">
        <f t="shared" si="5"/>
        <v>3.9719999999999998E-2</v>
      </c>
      <c r="O22" s="15">
        <f t="shared" si="6"/>
        <v>2.1941635447406699E-2</v>
      </c>
      <c r="P22" s="4">
        <f t="shared" si="7"/>
        <v>36715.916561518156</v>
      </c>
      <c r="Q22" s="4">
        <f t="shared" si="8"/>
        <v>-24559.79677181517</v>
      </c>
      <c r="R22" s="26">
        <f t="shared" si="9"/>
        <v>-291.35333333333324</v>
      </c>
      <c r="S22" s="3">
        <f>R4+J27/12</f>
        <v>133.6382139981668</v>
      </c>
      <c r="T22" s="5">
        <f t="shared" si="10"/>
        <v>244420</v>
      </c>
      <c r="U22" s="5"/>
      <c r="V22" s="5">
        <f>V27</f>
        <v>203.6833333333343</v>
      </c>
      <c r="W22" s="5">
        <f t="shared" si="11"/>
        <v>3845.7833333333401</v>
      </c>
      <c r="X22" s="5">
        <f>Q22+W22</f>
        <v>-20714.01343848183</v>
      </c>
      <c r="Y22" s="10">
        <f>-Q22+Z15</f>
        <v>26356.169691872979</v>
      </c>
      <c r="Z22" s="12"/>
      <c r="AA22" s="9"/>
      <c r="AB22" s="2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3:60" x14ac:dyDescent="0.25">
      <c r="C23" s="1">
        <v>46235</v>
      </c>
      <c r="D23" s="3">
        <f t="shared" si="13"/>
        <v>1204.3533333333332</v>
      </c>
      <c r="E23" s="3">
        <f t="shared" si="14"/>
        <v>747</v>
      </c>
      <c r="F23" s="24">
        <v>0</v>
      </c>
      <c r="G23" s="7">
        <f t="shared" si="0"/>
        <v>39027.066666666658</v>
      </c>
      <c r="H23" s="4">
        <f t="shared" si="15"/>
        <v>1560</v>
      </c>
      <c r="I23" s="4">
        <f t="shared" si="16"/>
        <v>100</v>
      </c>
      <c r="J23" s="4">
        <v>0</v>
      </c>
      <c r="K23" s="14">
        <f t="shared" si="1"/>
        <v>430.89051404210011</v>
      </c>
      <c r="L23" s="14">
        <f t="shared" si="4"/>
        <v>773.46281929123313</v>
      </c>
      <c r="M23" s="13">
        <f t="shared" si="12"/>
        <v>233674.56776170185</v>
      </c>
      <c r="N23" s="15">
        <f t="shared" si="5"/>
        <v>3.9719999999999998E-2</v>
      </c>
      <c r="O23" s="15">
        <f t="shared" si="6"/>
        <v>2.2054722130493309E-2</v>
      </c>
      <c r="P23" s="4">
        <f t="shared" si="7"/>
        <v>38375.916561518156</v>
      </c>
      <c r="Q23" s="4">
        <f t="shared" si="8"/>
        <v>-24851.150105148503</v>
      </c>
      <c r="R23" s="26">
        <f t="shared" si="9"/>
        <v>-291.35333333333324</v>
      </c>
      <c r="S23" s="3">
        <f>R4+J27/12</f>
        <v>133.6382139981668</v>
      </c>
      <c r="T23" s="5">
        <f t="shared" si="10"/>
        <v>244420</v>
      </c>
      <c r="U23" s="5"/>
      <c r="V23" s="5">
        <f>V27</f>
        <v>203.6833333333343</v>
      </c>
      <c r="W23" s="5">
        <f t="shared" si="11"/>
        <v>4049.4666666666744</v>
      </c>
      <c r="X23" s="5">
        <f>Q23+W23</f>
        <v>-20801.683438481828</v>
      </c>
      <c r="Y23" s="10">
        <f>-Q23+Z15</f>
        <v>26647.523025206312</v>
      </c>
      <c r="Z23" s="12"/>
      <c r="AA23" s="9"/>
      <c r="AB23" s="2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3:60" x14ac:dyDescent="0.25">
      <c r="C24" s="1">
        <v>46266</v>
      </c>
      <c r="D24" s="3">
        <f t="shared" si="13"/>
        <v>1204.3533333333332</v>
      </c>
      <c r="E24" s="3">
        <f t="shared" si="14"/>
        <v>747</v>
      </c>
      <c r="F24" s="24">
        <v>0</v>
      </c>
      <c r="G24" s="7">
        <f t="shared" si="0"/>
        <v>40978.419999999991</v>
      </c>
      <c r="H24" s="4">
        <f t="shared" si="15"/>
        <v>1560</v>
      </c>
      <c r="I24" s="4">
        <f t="shared" si="16"/>
        <v>100</v>
      </c>
      <c r="J24" s="4">
        <v>0</v>
      </c>
      <c r="K24" s="14">
        <f t="shared" si="1"/>
        <v>432.31676164357953</v>
      </c>
      <c r="L24" s="14">
        <f t="shared" si="4"/>
        <v>772.03657168975371</v>
      </c>
      <c r="M24" s="13">
        <f t="shared" si="12"/>
        <v>233243.67724765974</v>
      </c>
      <c r="N24" s="15">
        <f t="shared" si="5"/>
        <v>3.9719999999999998E-2</v>
      </c>
      <c r="O24" s="15">
        <f t="shared" si="6"/>
        <v>2.2168601650946064E-2</v>
      </c>
      <c r="P24" s="4">
        <f t="shared" si="7"/>
        <v>40035.916561518156</v>
      </c>
      <c r="Q24" s="4">
        <f t="shared" si="8"/>
        <v>-25142.503438481835</v>
      </c>
      <c r="R24" s="26">
        <f t="shared" si="9"/>
        <v>-291.35333333333324</v>
      </c>
      <c r="S24" s="3">
        <f>R4+J27/12</f>
        <v>133.6382139981668</v>
      </c>
      <c r="T24" s="5">
        <f t="shared" si="10"/>
        <v>244420</v>
      </c>
      <c r="U24" s="5"/>
      <c r="V24" s="5">
        <f>V27</f>
        <v>203.6833333333343</v>
      </c>
      <c r="W24" s="5">
        <f t="shared" si="11"/>
        <v>4253.1500000000087</v>
      </c>
      <c r="X24" s="5">
        <f>Q24+W24</f>
        <v>-20889.353438481827</v>
      </c>
      <c r="Y24" s="10">
        <f>-Q24+Z15</f>
        <v>26938.876358539645</v>
      </c>
      <c r="Z24" s="12"/>
      <c r="AA24" s="9"/>
      <c r="AB24" s="2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3:60" x14ac:dyDescent="0.25">
      <c r="C25" s="1">
        <v>46296</v>
      </c>
      <c r="D25" s="3">
        <f t="shared" si="13"/>
        <v>1204.3533333333332</v>
      </c>
      <c r="E25" s="3">
        <f t="shared" si="14"/>
        <v>747</v>
      </c>
      <c r="F25" s="24">
        <v>0</v>
      </c>
      <c r="G25" s="7">
        <f t="shared" si="0"/>
        <v>42929.773333333324</v>
      </c>
      <c r="H25" s="4">
        <f t="shared" si="15"/>
        <v>1560</v>
      </c>
      <c r="I25" s="4">
        <f t="shared" si="16"/>
        <v>100</v>
      </c>
      <c r="J25" s="4">
        <v>0</v>
      </c>
      <c r="K25" s="14">
        <f t="shared" si="1"/>
        <v>433.74773012461969</v>
      </c>
      <c r="L25" s="14">
        <f t="shared" si="4"/>
        <v>770.60560320871355</v>
      </c>
      <c r="M25" s="13">
        <f t="shared" si="12"/>
        <v>232811.36048601617</v>
      </c>
      <c r="N25" s="15">
        <f t="shared" si="5"/>
        <v>3.9719999999999998E-2</v>
      </c>
      <c r="O25" s="15">
        <f t="shared" si="6"/>
        <v>2.2283281747475379E-2</v>
      </c>
      <c r="P25" s="4">
        <f t="shared" si="7"/>
        <v>41695.916561518156</v>
      </c>
      <c r="Q25" s="4">
        <f t="shared" si="8"/>
        <v>-25433.856771815168</v>
      </c>
      <c r="R25" s="26">
        <f t="shared" si="9"/>
        <v>-291.35333333333324</v>
      </c>
      <c r="S25" s="3">
        <f>R4+J27/12</f>
        <v>133.6382139981668</v>
      </c>
      <c r="T25" s="5">
        <f t="shared" si="10"/>
        <v>244420</v>
      </c>
      <c r="U25" s="5"/>
      <c r="V25" s="5">
        <f>V27</f>
        <v>203.6833333333343</v>
      </c>
      <c r="W25" s="5">
        <f t="shared" si="11"/>
        <v>4456.833333333343</v>
      </c>
      <c r="X25" s="5">
        <f>Q25+W25</f>
        <v>-20977.023438481825</v>
      </c>
      <c r="Y25" s="10">
        <f>-Q25+Z15</f>
        <v>27230.229691872977</v>
      </c>
      <c r="Z25" s="12"/>
      <c r="AA25" s="9"/>
      <c r="AB25" s="2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3:60" x14ac:dyDescent="0.25">
      <c r="C26" s="1">
        <v>46327</v>
      </c>
      <c r="D26" s="3">
        <f t="shared" si="13"/>
        <v>1204.3533333333332</v>
      </c>
      <c r="E26" s="3">
        <f t="shared" si="14"/>
        <v>747</v>
      </c>
      <c r="F26" s="24">
        <v>0</v>
      </c>
      <c r="G26" s="7">
        <f t="shared" si="0"/>
        <v>44881.126666666656</v>
      </c>
      <c r="H26" s="4">
        <f t="shared" si="15"/>
        <v>1560</v>
      </c>
      <c r="I26" s="4">
        <f t="shared" si="16"/>
        <v>100</v>
      </c>
      <c r="J26" s="4">
        <v>0</v>
      </c>
      <c r="K26" s="14">
        <f t="shared" si="1"/>
        <v>435.1834351113323</v>
      </c>
      <c r="L26" s="14">
        <f t="shared" si="4"/>
        <v>769.16989822200094</v>
      </c>
      <c r="M26" s="13">
        <f t="shared" si="12"/>
        <v>232377.61275589155</v>
      </c>
      <c r="N26" s="15">
        <f t="shared" si="5"/>
        <v>3.9719999999999998E-2</v>
      </c>
      <c r="O26" s="15">
        <f t="shared" si="6"/>
        <v>2.2398770259177959E-2</v>
      </c>
      <c r="P26" s="4">
        <f t="shared" si="7"/>
        <v>43355.916561518156</v>
      </c>
      <c r="Q26" s="4">
        <f t="shared" si="8"/>
        <v>-25725.210105148501</v>
      </c>
      <c r="R26" s="26">
        <f t="shared" si="9"/>
        <v>-291.35333333333324</v>
      </c>
      <c r="S26" s="3">
        <f>R4+J27/12</f>
        <v>133.6382139981668</v>
      </c>
      <c r="T26" s="5">
        <f t="shared" si="10"/>
        <v>244420</v>
      </c>
      <c r="U26" s="5"/>
      <c r="V26" s="5">
        <f>V27</f>
        <v>203.6833333333343</v>
      </c>
      <c r="W26" s="5">
        <f t="shared" si="11"/>
        <v>4660.5166666666773</v>
      </c>
      <c r="X26" s="5">
        <f>Q26+W26</f>
        <v>-21064.693438481823</v>
      </c>
      <c r="Y26" s="10">
        <f>-Q26+Z15</f>
        <v>27521.58302520631</v>
      </c>
      <c r="Z26" s="12"/>
      <c r="AA26" s="9"/>
      <c r="AB26" s="2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3:60" x14ac:dyDescent="0.25">
      <c r="C27" s="1">
        <v>46357</v>
      </c>
      <c r="D27" s="3">
        <f t="shared" si="13"/>
        <v>1204.3533333333332</v>
      </c>
      <c r="E27" s="3">
        <f t="shared" si="14"/>
        <v>747</v>
      </c>
      <c r="F27" s="24">
        <v>0</v>
      </c>
      <c r="G27" s="7">
        <f t="shared" si="0"/>
        <v>46832.479999999989</v>
      </c>
      <c r="H27" s="4">
        <f t="shared" si="15"/>
        <v>1560</v>
      </c>
      <c r="I27" s="4">
        <f t="shared" si="16"/>
        <v>100</v>
      </c>
      <c r="J27" s="4">
        <f>SUM(L16:L27)*$B$11+$B$3*$B$12*$B$11*$B$13</f>
        <v>5099.8985679780008</v>
      </c>
      <c r="K27" s="14">
        <f t="shared" si="1"/>
        <v>436.62389228155075</v>
      </c>
      <c r="L27" s="14">
        <f t="shared" si="4"/>
        <v>767.72944105178249</v>
      </c>
      <c r="M27" s="13">
        <f t="shared" si="12"/>
        <v>231942.42932078021</v>
      </c>
      <c r="N27" s="15">
        <f t="shared" si="5"/>
        <v>3.9719999999999998E-2</v>
      </c>
      <c r="O27" s="15">
        <f t="shared" si="6"/>
        <v>2.2515075127171307E-2</v>
      </c>
      <c r="P27" s="4">
        <f t="shared" si="7"/>
        <v>50115.815129496157</v>
      </c>
      <c r="Q27" s="4">
        <f t="shared" si="8"/>
        <v>-20916.664870503831</v>
      </c>
      <c r="R27" s="26">
        <f t="shared" si="9"/>
        <v>-291.35333333333324</v>
      </c>
      <c r="S27" s="3">
        <f>R4+J27/12</f>
        <v>133.6382139981668</v>
      </c>
      <c r="T27" s="5">
        <f>T26*(U27+1)</f>
        <v>246864.2</v>
      </c>
      <c r="U27" s="6">
        <f>U15</f>
        <v>0.01</v>
      </c>
      <c r="V27" s="5">
        <f>(T27-T15)/12</f>
        <v>203.6833333333343</v>
      </c>
      <c r="W27" s="5">
        <f t="shared" si="11"/>
        <v>4864.2000000000116</v>
      </c>
      <c r="X27" s="5">
        <f>Q27+W27</f>
        <v>-16052.46487050382</v>
      </c>
      <c r="Y27" s="10">
        <f>-Q27+Z15</f>
        <v>22713.037790561641</v>
      </c>
      <c r="Z27" s="10">
        <f t="shared" ref="Z27" si="18">AVERAGE(Y16:Y27)*(AA27)</f>
        <v>1804.9851034512369</v>
      </c>
      <c r="AA27" s="11">
        <f t="shared" ref="AA27" si="19">AA15</f>
        <v>7.0000000000000007E-2</v>
      </c>
      <c r="AB27" s="22">
        <v>3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3:60" x14ac:dyDescent="0.25">
      <c r="C28" s="1">
        <v>46388</v>
      </c>
      <c r="D28" s="3">
        <f t="shared" si="13"/>
        <v>1204.3533333333332</v>
      </c>
      <c r="E28" s="3">
        <f t="shared" si="14"/>
        <v>747</v>
      </c>
      <c r="F28" s="24">
        <v>0</v>
      </c>
      <c r="G28" s="7">
        <f t="shared" si="0"/>
        <v>48783.833333333321</v>
      </c>
      <c r="H28" s="4">
        <f t="shared" si="15"/>
        <v>1560</v>
      </c>
      <c r="I28" s="4">
        <f t="shared" si="16"/>
        <v>100</v>
      </c>
      <c r="J28" s="4">
        <v>0</v>
      </c>
      <c r="K28" s="14">
        <f t="shared" si="1"/>
        <v>438.06911736500274</v>
      </c>
      <c r="L28" s="14">
        <f t="shared" si="4"/>
        <v>766.2842159683305</v>
      </c>
      <c r="M28" s="13">
        <f t="shared" si="12"/>
        <v>231505.80542849866</v>
      </c>
      <c r="N28" s="15">
        <f t="shared" si="5"/>
        <v>3.9719999999999998E-2</v>
      </c>
      <c r="O28" s="15">
        <f t="shared" si="6"/>
        <v>2.2632204396260128E-2</v>
      </c>
      <c r="P28" s="4">
        <f t="shared" si="7"/>
        <v>51775.815129496157</v>
      </c>
      <c r="Q28" s="4">
        <f t="shared" si="8"/>
        <v>-21208.018203837164</v>
      </c>
      <c r="R28" s="26">
        <f t="shared" si="9"/>
        <v>-291.35333333333324</v>
      </c>
      <c r="S28" s="3">
        <f t="shared" ref="S28" si="20">R28+J39/12</f>
        <v>127.0471299913018</v>
      </c>
      <c r="T28" s="5">
        <f>T27</f>
        <v>246864.2</v>
      </c>
      <c r="U28" s="5"/>
      <c r="V28" s="5">
        <f t="shared" ref="V28" si="21">V39</f>
        <v>205.72016666666605</v>
      </c>
      <c r="W28" s="5">
        <f t="shared" si="11"/>
        <v>5069.9201666666777</v>
      </c>
      <c r="X28" s="5">
        <f>Q28+W28</f>
        <v>-16138.098037170486</v>
      </c>
      <c r="Y28" s="10">
        <f>-Q28+Z27</f>
        <v>23013.0033072884</v>
      </c>
      <c r="Z28" s="12"/>
      <c r="AA28" s="9"/>
      <c r="AB28" s="2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3:60" x14ac:dyDescent="0.25">
      <c r="C29" s="1">
        <v>46419</v>
      </c>
      <c r="D29" s="3">
        <f t="shared" si="13"/>
        <v>1204.3533333333332</v>
      </c>
      <c r="E29" s="3">
        <f t="shared" si="14"/>
        <v>747</v>
      </c>
      <c r="F29" s="24">
        <v>0</v>
      </c>
      <c r="G29" s="7">
        <f t="shared" si="0"/>
        <v>50735.186666666654</v>
      </c>
      <c r="H29" s="4">
        <f t="shared" si="15"/>
        <v>1560</v>
      </c>
      <c r="I29" s="4">
        <f t="shared" si="16"/>
        <v>100</v>
      </c>
      <c r="J29" s="4">
        <v>0</v>
      </c>
      <c r="K29" s="14">
        <f t="shared" si="1"/>
        <v>439.51912614348089</v>
      </c>
      <c r="L29" s="14">
        <f t="shared" si="4"/>
        <v>764.83420718985235</v>
      </c>
      <c r="M29" s="13">
        <f t="shared" si="12"/>
        <v>231067.73631113366</v>
      </c>
      <c r="N29" s="15">
        <f t="shared" si="5"/>
        <v>3.9719999999999998E-2</v>
      </c>
      <c r="O29" s="15">
        <f t="shared" si="6"/>
        <v>2.2750166216635673E-2</v>
      </c>
      <c r="P29" s="4">
        <f t="shared" si="7"/>
        <v>53435.815129496157</v>
      </c>
      <c r="Q29" s="4">
        <f t="shared" si="8"/>
        <v>-21499.371537170497</v>
      </c>
      <c r="R29" s="26">
        <f t="shared" si="9"/>
        <v>-291.35333333333324</v>
      </c>
      <c r="S29" s="3">
        <f t="shared" ref="S29" si="22">R28+J39/12</f>
        <v>127.0471299913018</v>
      </c>
      <c r="T29" s="5">
        <f t="shared" si="10"/>
        <v>246864.2</v>
      </c>
      <c r="U29" s="5"/>
      <c r="V29" s="5">
        <f t="shared" ref="V29" si="23">V39</f>
        <v>205.72016666666605</v>
      </c>
      <c r="W29" s="5">
        <f t="shared" si="11"/>
        <v>5275.6403333333437</v>
      </c>
      <c r="X29" s="5">
        <f>Q29+W29</f>
        <v>-16223.731203837153</v>
      </c>
      <c r="Y29" s="10">
        <f>-Q29+Z27</f>
        <v>23304.356640621732</v>
      </c>
      <c r="Z29" s="12"/>
      <c r="AA29" s="9"/>
      <c r="AB29" s="2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3:60" x14ac:dyDescent="0.25">
      <c r="C30" s="1">
        <v>46447</v>
      </c>
      <c r="D30" s="3">
        <f t="shared" si="13"/>
        <v>1204.3533333333332</v>
      </c>
      <c r="E30" s="3">
        <f t="shared" si="14"/>
        <v>747</v>
      </c>
      <c r="F30" s="24">
        <v>0</v>
      </c>
      <c r="G30" s="7">
        <f t="shared" si="0"/>
        <v>52686.539999999986</v>
      </c>
      <c r="H30" s="4">
        <f t="shared" si="15"/>
        <v>1560</v>
      </c>
      <c r="I30" s="4">
        <f t="shared" si="16"/>
        <v>100</v>
      </c>
      <c r="J30" s="4">
        <v>0</v>
      </c>
      <c r="K30" s="14">
        <f t="shared" si="1"/>
        <v>440.97393445101568</v>
      </c>
      <c r="L30" s="14">
        <f t="shared" si="4"/>
        <v>763.37939888231756</v>
      </c>
      <c r="M30" s="13">
        <f t="shared" si="12"/>
        <v>230628.21718499018</v>
      </c>
      <c r="N30" s="15">
        <f t="shared" si="5"/>
        <v>3.9719999999999998E-2</v>
      </c>
      <c r="O30" s="15">
        <f t="shared" si="6"/>
        <v>2.2868968845608496E-2</v>
      </c>
      <c r="P30" s="4">
        <f t="shared" si="7"/>
        <v>55095.815129496157</v>
      </c>
      <c r="Q30" s="4">
        <f t="shared" si="8"/>
        <v>-21790.724870503829</v>
      </c>
      <c r="R30" s="26">
        <f t="shared" si="9"/>
        <v>-291.35333333333324</v>
      </c>
      <c r="S30" s="3">
        <f t="shared" ref="S30" si="24">R28+J39/12</f>
        <v>127.0471299913018</v>
      </c>
      <c r="T30" s="5">
        <f t="shared" si="10"/>
        <v>246864.2</v>
      </c>
      <c r="U30" s="5"/>
      <c r="V30" s="5">
        <f t="shared" ref="V30" si="25">V39</f>
        <v>205.72016666666605</v>
      </c>
      <c r="W30" s="5">
        <f t="shared" si="11"/>
        <v>5481.3605000000098</v>
      </c>
      <c r="X30" s="5">
        <f>Q30+W30</f>
        <v>-16309.364370503819</v>
      </c>
      <c r="Y30" s="10">
        <f>-Q30+Z27</f>
        <v>23595.709973955065</v>
      </c>
      <c r="Z30" s="12"/>
      <c r="AA30" s="9"/>
      <c r="AB30" s="2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3:60" x14ac:dyDescent="0.25">
      <c r="C31" s="1">
        <v>46478</v>
      </c>
      <c r="D31" s="3">
        <f t="shared" si="13"/>
        <v>1204.3533333333332</v>
      </c>
      <c r="E31" s="3">
        <f t="shared" si="14"/>
        <v>747</v>
      </c>
      <c r="F31" s="24">
        <v>0</v>
      </c>
      <c r="G31" s="7">
        <f t="shared" si="0"/>
        <v>54637.893333333319</v>
      </c>
      <c r="H31" s="4">
        <f t="shared" si="15"/>
        <v>1560</v>
      </c>
      <c r="I31" s="4">
        <f t="shared" si="16"/>
        <v>100</v>
      </c>
      <c r="J31" s="4">
        <v>0</v>
      </c>
      <c r="K31" s="14">
        <f t="shared" si="1"/>
        <v>442.43355817404858</v>
      </c>
      <c r="L31" s="14">
        <f t="shared" si="4"/>
        <v>761.91977515928465</v>
      </c>
      <c r="M31" s="13">
        <f t="shared" si="12"/>
        <v>230187.24325053918</v>
      </c>
      <c r="N31" s="15">
        <f t="shared" si="5"/>
        <v>3.9719999999999998E-2</v>
      </c>
      <c r="O31" s="15">
        <f t="shared" si="6"/>
        <v>2.2988620649375593E-2</v>
      </c>
      <c r="P31" s="4">
        <f t="shared" si="7"/>
        <v>56755.815129496157</v>
      </c>
      <c r="Q31" s="4">
        <f t="shared" si="8"/>
        <v>-22082.078203837162</v>
      </c>
      <c r="R31" s="26">
        <f t="shared" si="9"/>
        <v>-291.35333333333324</v>
      </c>
      <c r="S31" s="3">
        <f t="shared" ref="S31" si="26">R28+J39/12</f>
        <v>127.0471299913018</v>
      </c>
      <c r="T31" s="5">
        <f t="shared" si="10"/>
        <v>246864.2</v>
      </c>
      <c r="U31" s="5"/>
      <c r="V31" s="5">
        <f t="shared" ref="V31" si="27">V39</f>
        <v>205.72016666666605</v>
      </c>
      <c r="W31" s="5">
        <f t="shared" si="11"/>
        <v>5687.0806666666758</v>
      </c>
      <c r="X31" s="5">
        <f>Q31+W31</f>
        <v>-16394.997537170486</v>
      </c>
      <c r="Y31" s="10">
        <f>-Q31+Z27</f>
        <v>23887.063307288397</v>
      </c>
      <c r="Z31" s="12"/>
      <c r="AA31" s="9"/>
      <c r="AB31" s="2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3:60" x14ac:dyDescent="0.25">
      <c r="C32" s="1">
        <v>46508</v>
      </c>
      <c r="D32" s="3">
        <f t="shared" si="13"/>
        <v>1204.3533333333332</v>
      </c>
      <c r="E32" s="3">
        <f t="shared" si="14"/>
        <v>747</v>
      </c>
      <c r="F32" s="24">
        <v>0</v>
      </c>
      <c r="G32" s="7">
        <f t="shared" si="0"/>
        <v>56589.246666666651</v>
      </c>
      <c r="H32" s="4">
        <f t="shared" si="15"/>
        <v>1560</v>
      </c>
      <c r="I32" s="4">
        <f t="shared" si="16"/>
        <v>100</v>
      </c>
      <c r="J32" s="4">
        <v>0</v>
      </c>
      <c r="K32" s="14">
        <f t="shared" si="1"/>
        <v>443.89801325160477</v>
      </c>
      <c r="L32" s="14">
        <f t="shared" si="4"/>
        <v>760.45532008172847</v>
      </c>
      <c r="M32" s="13">
        <f t="shared" si="12"/>
        <v>229744.80969236512</v>
      </c>
      <c r="N32" s="15">
        <f t="shared" si="5"/>
        <v>3.9719999999999998E-2</v>
      </c>
      <c r="O32" s="15">
        <f t="shared" si="6"/>
        <v>2.3109130104822639E-2</v>
      </c>
      <c r="P32" s="4">
        <f t="shared" si="7"/>
        <v>58415.815129496157</v>
      </c>
      <c r="Q32" s="4">
        <f t="shared" si="8"/>
        <v>-22373.431537170494</v>
      </c>
      <c r="R32" s="26">
        <f t="shared" si="9"/>
        <v>-291.35333333333324</v>
      </c>
      <c r="S32" s="3">
        <f t="shared" ref="S32" si="28">R28+J39/12</f>
        <v>127.0471299913018</v>
      </c>
      <c r="T32" s="5">
        <f t="shared" si="10"/>
        <v>246864.2</v>
      </c>
      <c r="U32" s="5"/>
      <c r="V32" s="5">
        <f t="shared" ref="V32" si="29">V39</f>
        <v>205.72016666666605</v>
      </c>
      <c r="W32" s="5">
        <f t="shared" si="11"/>
        <v>5892.8008333333419</v>
      </c>
      <c r="X32" s="5">
        <f>Q32+W32</f>
        <v>-16480.630703837152</v>
      </c>
      <c r="Y32" s="10">
        <f>-Q32+Z27</f>
        <v>24178.41664062173</v>
      </c>
      <c r="Z32" s="12"/>
      <c r="AA32" s="9"/>
      <c r="AB32" s="2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3:60" x14ac:dyDescent="0.25">
      <c r="C33" s="1">
        <v>46539</v>
      </c>
      <c r="D33" s="3">
        <f t="shared" si="13"/>
        <v>1204.3533333333332</v>
      </c>
      <c r="E33" s="3">
        <f t="shared" si="14"/>
        <v>747</v>
      </c>
      <c r="F33" s="24">
        <v>0</v>
      </c>
      <c r="G33" s="7">
        <f t="shared" si="0"/>
        <v>58540.599999999984</v>
      </c>
      <c r="H33" s="4">
        <f t="shared" si="15"/>
        <v>1560</v>
      </c>
      <c r="I33" s="4">
        <f t="shared" si="16"/>
        <v>100</v>
      </c>
      <c r="J33" s="4">
        <v>0</v>
      </c>
      <c r="K33" s="14">
        <f t="shared" si="1"/>
        <v>445.36731567546747</v>
      </c>
      <c r="L33" s="14">
        <f t="shared" si="4"/>
        <v>758.98601765786577</v>
      </c>
      <c r="M33" s="13">
        <f t="shared" si="12"/>
        <v>229300.91167911352</v>
      </c>
      <c r="N33" s="15">
        <f t="shared" si="5"/>
        <v>3.9719999999999998E-2</v>
      </c>
      <c r="O33" s="15">
        <f t="shared" si="6"/>
        <v>2.3230505801362062E-2</v>
      </c>
      <c r="P33" s="4">
        <f t="shared" si="7"/>
        <v>60075.815129496157</v>
      </c>
      <c r="Q33" s="4">
        <f t="shared" si="8"/>
        <v>-22664.784870503827</v>
      </c>
      <c r="R33" s="26">
        <f t="shared" si="9"/>
        <v>-291.35333333333324</v>
      </c>
      <c r="S33" s="3">
        <f t="shared" ref="S33" si="30">R28+J39/12</f>
        <v>127.0471299913018</v>
      </c>
      <c r="T33" s="5">
        <f t="shared" si="10"/>
        <v>246864.2</v>
      </c>
      <c r="U33" s="5"/>
      <c r="V33" s="5">
        <f t="shared" ref="V33" si="31">V39</f>
        <v>205.72016666666605</v>
      </c>
      <c r="W33" s="5">
        <f t="shared" si="11"/>
        <v>6098.5210000000079</v>
      </c>
      <c r="X33" s="5">
        <f>Q33+W33</f>
        <v>-16566.263870503819</v>
      </c>
      <c r="Y33" s="10">
        <f>-Q33+Z27</f>
        <v>24469.769973955063</v>
      </c>
      <c r="Z33" s="12"/>
      <c r="AA33" s="9"/>
      <c r="AB33" s="2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3:60" x14ac:dyDescent="0.25">
      <c r="C34" s="1">
        <v>46569</v>
      </c>
      <c r="D34" s="3">
        <f t="shared" si="13"/>
        <v>1204.3533333333332</v>
      </c>
      <c r="E34" s="3">
        <f t="shared" si="14"/>
        <v>747</v>
      </c>
      <c r="F34" s="24">
        <v>0</v>
      </c>
      <c r="G34" s="7">
        <f t="shared" si="0"/>
        <v>60491.953333333317</v>
      </c>
      <c r="H34" s="4">
        <f t="shared" si="15"/>
        <v>1560</v>
      </c>
      <c r="I34" s="4">
        <f t="shared" si="16"/>
        <v>100</v>
      </c>
      <c r="J34" s="4">
        <v>0</v>
      </c>
      <c r="K34" s="14">
        <f t="shared" si="1"/>
        <v>446.84148149035332</v>
      </c>
      <c r="L34" s="14">
        <f t="shared" si="4"/>
        <v>757.51185184297992</v>
      </c>
      <c r="M34" s="13">
        <f t="shared" si="12"/>
        <v>228855.54436343804</v>
      </c>
      <c r="N34" s="15">
        <f t="shared" si="5"/>
        <v>3.9719999999999998E-2</v>
      </c>
      <c r="O34" s="15">
        <f t="shared" si="6"/>
        <v>2.3352756442807997E-2</v>
      </c>
      <c r="P34" s="4">
        <f t="shared" si="7"/>
        <v>61735.815129496157</v>
      </c>
      <c r="Q34" s="4">
        <f t="shared" si="8"/>
        <v>-22956.138203837159</v>
      </c>
      <c r="R34" s="26">
        <f t="shared" si="9"/>
        <v>-291.35333333333324</v>
      </c>
      <c r="S34" s="3">
        <f t="shared" ref="S34" si="32">R28+J39/12</f>
        <v>127.0471299913018</v>
      </c>
      <c r="T34" s="5">
        <f t="shared" si="10"/>
        <v>246864.2</v>
      </c>
      <c r="U34" s="5"/>
      <c r="V34" s="5">
        <f t="shared" ref="V34" si="33">V39</f>
        <v>205.72016666666605</v>
      </c>
      <c r="W34" s="5">
        <f t="shared" si="11"/>
        <v>6304.241166666674</v>
      </c>
      <c r="X34" s="5">
        <f>Q34+W34</f>
        <v>-16651.897037170485</v>
      </c>
      <c r="Y34" s="10">
        <f>-Q34+Z27</f>
        <v>24761.123307288395</v>
      </c>
      <c r="Z34" s="12"/>
      <c r="AA34" s="9"/>
      <c r="AB34" s="2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3:60" x14ac:dyDescent="0.25">
      <c r="C35" s="1">
        <v>46600</v>
      </c>
      <c r="D35" s="3">
        <f t="shared" si="13"/>
        <v>1204.3533333333332</v>
      </c>
      <c r="E35" s="3">
        <f t="shared" si="14"/>
        <v>747</v>
      </c>
      <c r="F35" s="24">
        <v>0</v>
      </c>
      <c r="G35" s="7">
        <f t="shared" si="0"/>
        <v>62443.306666666649</v>
      </c>
      <c r="H35" s="4">
        <f t="shared" si="15"/>
        <v>1560</v>
      </c>
      <c r="I35" s="4">
        <f t="shared" si="16"/>
        <v>100</v>
      </c>
      <c r="J35" s="4">
        <v>0</v>
      </c>
      <c r="K35" s="14">
        <f t="shared" si="1"/>
        <v>448.32052679408639</v>
      </c>
      <c r="L35" s="14">
        <f t="shared" si="4"/>
        <v>756.03280653924685</v>
      </c>
      <c r="M35" s="13">
        <f t="shared" si="12"/>
        <v>228408.70288194768</v>
      </c>
      <c r="N35" s="15">
        <f t="shared" si="5"/>
        <v>3.9719999999999998E-2</v>
      </c>
      <c r="O35" s="15">
        <f t="shared" si="6"/>
        <v>2.3475890849288798E-2</v>
      </c>
      <c r="P35" s="4">
        <f t="shared" si="7"/>
        <v>63395.815129496157</v>
      </c>
      <c r="Q35" s="4">
        <f t="shared" si="8"/>
        <v>-23247.491537170492</v>
      </c>
      <c r="R35" s="26">
        <f t="shared" si="9"/>
        <v>-291.35333333333324</v>
      </c>
      <c r="S35" s="3">
        <f t="shared" ref="S35" si="34">R28+J39/12</f>
        <v>127.0471299913018</v>
      </c>
      <c r="T35" s="5">
        <f t="shared" si="10"/>
        <v>246864.2</v>
      </c>
      <c r="U35" s="5"/>
      <c r="V35" s="5">
        <f t="shared" ref="V35" si="35">V39</f>
        <v>205.72016666666605</v>
      </c>
      <c r="W35" s="5">
        <f t="shared" si="11"/>
        <v>6509.96133333334</v>
      </c>
      <c r="X35" s="5">
        <f>Q35+W35</f>
        <v>-16737.530203837152</v>
      </c>
      <c r="Y35" s="10">
        <f>-Q35+Z27</f>
        <v>25052.476640621728</v>
      </c>
      <c r="Z35" s="12"/>
      <c r="AA35" s="9"/>
      <c r="AB35" s="2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3:60" x14ac:dyDescent="0.25">
      <c r="C36" s="1">
        <v>46631</v>
      </c>
      <c r="D36" s="3">
        <f t="shared" si="13"/>
        <v>1204.3533333333332</v>
      </c>
      <c r="E36" s="3">
        <f t="shared" si="14"/>
        <v>747</v>
      </c>
      <c r="F36" s="24">
        <v>0</v>
      </c>
      <c r="G36" s="7">
        <f t="shared" si="0"/>
        <v>64394.659999999982</v>
      </c>
      <c r="H36" s="4">
        <f t="shared" si="15"/>
        <v>1560</v>
      </c>
      <c r="I36" s="4">
        <f t="shared" si="16"/>
        <v>100</v>
      </c>
      <c r="J36" s="4">
        <v>0</v>
      </c>
      <c r="K36" s="14">
        <f t="shared" si="1"/>
        <v>449.80446773777487</v>
      </c>
      <c r="L36" s="14">
        <f t="shared" si="4"/>
        <v>754.54886559555837</v>
      </c>
      <c r="M36" s="13">
        <f t="shared" si="12"/>
        <v>227960.38235515359</v>
      </c>
      <c r="N36" s="15">
        <f t="shared" si="5"/>
        <v>3.9719999999999998E-2</v>
      </c>
      <c r="O36" s="15">
        <f t="shared" si="6"/>
        <v>2.3599917959198021E-2</v>
      </c>
      <c r="P36" s="4">
        <f t="shared" si="7"/>
        <v>65055.815129496157</v>
      </c>
      <c r="Q36" s="4">
        <f t="shared" si="8"/>
        <v>-23538.844870503824</v>
      </c>
      <c r="R36" s="26">
        <f t="shared" si="9"/>
        <v>-291.35333333333324</v>
      </c>
      <c r="S36" s="3">
        <f t="shared" ref="S36" si="36">R28+J39/12</f>
        <v>127.0471299913018</v>
      </c>
      <c r="T36" s="5">
        <f t="shared" si="10"/>
        <v>246864.2</v>
      </c>
      <c r="U36" s="5"/>
      <c r="V36" s="5">
        <f t="shared" ref="V36" si="37">V39</f>
        <v>205.72016666666605</v>
      </c>
      <c r="W36" s="5">
        <f t="shared" si="11"/>
        <v>6715.6815000000061</v>
      </c>
      <c r="X36" s="5">
        <f>Q36+W36</f>
        <v>-16823.163370503818</v>
      </c>
      <c r="Y36" s="10">
        <f>-Q36+Z27</f>
        <v>25343.82997395506</v>
      </c>
      <c r="Z36" s="12"/>
      <c r="AA36" s="9"/>
      <c r="AB36" s="2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3:60" x14ac:dyDescent="0.25">
      <c r="C37" s="1">
        <v>46661</v>
      </c>
      <c r="D37" s="3">
        <f t="shared" si="13"/>
        <v>1204.3533333333332</v>
      </c>
      <c r="E37" s="3">
        <f t="shared" si="14"/>
        <v>747</v>
      </c>
      <c r="F37" s="24">
        <v>0</v>
      </c>
      <c r="G37" s="7">
        <f t="shared" si="0"/>
        <v>66346.013333333321</v>
      </c>
      <c r="H37" s="4">
        <f t="shared" si="15"/>
        <v>1560</v>
      </c>
      <c r="I37" s="4">
        <f t="shared" si="16"/>
        <v>100</v>
      </c>
      <c r="J37" s="4">
        <v>0</v>
      </c>
      <c r="K37" s="14">
        <f t="shared" si="1"/>
        <v>451.29332052598681</v>
      </c>
      <c r="L37" s="14">
        <f t="shared" si="4"/>
        <v>753.06001280734642</v>
      </c>
      <c r="M37" s="13">
        <f t="shared" si="12"/>
        <v>227510.57788741583</v>
      </c>
      <c r="N37" s="15">
        <f t="shared" si="5"/>
        <v>3.9719999999999998E-2</v>
      </c>
      <c r="O37" s="15">
        <f t="shared" si="6"/>
        <v>2.3724846831184882E-2</v>
      </c>
      <c r="P37" s="4">
        <f t="shared" si="7"/>
        <v>66715.815129496157</v>
      </c>
      <c r="Q37" s="4">
        <f t="shared" si="8"/>
        <v>-23830.198203837164</v>
      </c>
      <c r="R37" s="26">
        <f t="shared" si="9"/>
        <v>-291.35333333333324</v>
      </c>
      <c r="S37" s="3">
        <f t="shared" ref="S37" si="38">R28+J39/12</f>
        <v>127.0471299913018</v>
      </c>
      <c r="T37" s="5">
        <f t="shared" si="10"/>
        <v>246864.2</v>
      </c>
      <c r="U37" s="5"/>
      <c r="V37" s="5">
        <f t="shared" ref="V37" si="39">V39</f>
        <v>205.72016666666605</v>
      </c>
      <c r="W37" s="5">
        <f t="shared" si="11"/>
        <v>6921.4016666666721</v>
      </c>
      <c r="X37" s="5">
        <f>Q37+W37</f>
        <v>-16908.796537170492</v>
      </c>
      <c r="Y37" s="10">
        <f>-Q37+Z27</f>
        <v>25635.1833072884</v>
      </c>
      <c r="Z37" s="12"/>
      <c r="AA37" s="9"/>
      <c r="AB37" s="2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3:60" x14ac:dyDescent="0.25">
      <c r="C38" s="1">
        <v>46692</v>
      </c>
      <c r="D38" s="3">
        <f t="shared" si="13"/>
        <v>1204.3533333333332</v>
      </c>
      <c r="E38" s="3">
        <f t="shared" si="14"/>
        <v>747</v>
      </c>
      <c r="F38" s="24">
        <v>0</v>
      </c>
      <c r="G38" s="7">
        <f t="shared" si="0"/>
        <v>68297.366666666654</v>
      </c>
      <c r="H38" s="4">
        <f t="shared" si="15"/>
        <v>1560</v>
      </c>
      <c r="I38" s="4">
        <f t="shared" si="16"/>
        <v>100</v>
      </c>
      <c r="J38" s="4">
        <v>0</v>
      </c>
      <c r="K38" s="14">
        <f t="shared" si="1"/>
        <v>452.78710141692795</v>
      </c>
      <c r="L38" s="14">
        <f t="shared" si="4"/>
        <v>751.56623191640529</v>
      </c>
      <c r="M38" s="13">
        <f t="shared" si="12"/>
        <v>227059.28456688984</v>
      </c>
      <c r="N38" s="15">
        <f t="shared" si="5"/>
        <v>3.9719999999999998E-2</v>
      </c>
      <c r="O38" s="15">
        <f t="shared" si="6"/>
        <v>2.3850686646185008E-2</v>
      </c>
      <c r="P38" s="4">
        <f t="shared" si="7"/>
        <v>68375.815129496157</v>
      </c>
      <c r="Q38" s="4">
        <f t="shared" si="8"/>
        <v>-24121.551537170497</v>
      </c>
      <c r="R38" s="26">
        <f t="shared" si="9"/>
        <v>-291.35333333333324</v>
      </c>
      <c r="S38" s="3">
        <f t="shared" ref="S38" si="40">R28+J39/12</f>
        <v>127.0471299913018</v>
      </c>
      <c r="T38" s="5">
        <f t="shared" si="10"/>
        <v>246864.2</v>
      </c>
      <c r="U38" s="5"/>
      <c r="V38" s="5">
        <f t="shared" ref="V38" si="41">V39</f>
        <v>205.72016666666605</v>
      </c>
      <c r="W38" s="5">
        <f t="shared" si="11"/>
        <v>7127.1218333333381</v>
      </c>
      <c r="X38" s="5">
        <f>Q38+W38</f>
        <v>-16994.429703837159</v>
      </c>
      <c r="Y38" s="10">
        <f>-Q38+Z27</f>
        <v>25926.536640621733</v>
      </c>
      <c r="Z38" s="12"/>
      <c r="AA38" s="9"/>
      <c r="AB38" s="2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3:60" x14ac:dyDescent="0.25">
      <c r="C39" s="1">
        <v>46722</v>
      </c>
      <c r="D39" s="3">
        <f t="shared" si="13"/>
        <v>1204.3533333333332</v>
      </c>
      <c r="E39" s="3">
        <f t="shared" si="14"/>
        <v>747</v>
      </c>
      <c r="F39" s="24">
        <v>0</v>
      </c>
      <c r="G39" s="7">
        <f t="shared" si="0"/>
        <v>70248.719999999987</v>
      </c>
      <c r="H39" s="4">
        <f t="shared" si="15"/>
        <v>1560</v>
      </c>
      <c r="I39" s="4">
        <f t="shared" si="16"/>
        <v>100</v>
      </c>
      <c r="J39" s="4">
        <f>SUM(L28:L39)*$B$11+$B$3*$B$12*$B$11*$B$13</f>
        <v>5020.8055598956207</v>
      </c>
      <c r="K39" s="14">
        <f t="shared" si="1"/>
        <v>454.28582672261803</v>
      </c>
      <c r="L39" s="14">
        <f t="shared" si="4"/>
        <v>750.06750661071521</v>
      </c>
      <c r="M39" s="13">
        <f t="shared" si="12"/>
        <v>226606.4974654729</v>
      </c>
      <c r="N39" s="15">
        <f t="shared" si="5"/>
        <v>3.9719999999999998E-2</v>
      </c>
      <c r="O39" s="15">
        <f t="shared" si="6"/>
        <v>2.3977446709492551E-2</v>
      </c>
      <c r="P39" s="4">
        <f t="shared" si="7"/>
        <v>75056.620689391784</v>
      </c>
      <c r="Q39" s="4">
        <f t="shared" si="8"/>
        <v>-19392.099310608202</v>
      </c>
      <c r="R39" s="26">
        <f t="shared" si="9"/>
        <v>-291.35333333333324</v>
      </c>
      <c r="S39" s="3">
        <f t="shared" ref="S39" si="42">R28+J39/12</f>
        <v>127.0471299913018</v>
      </c>
      <c r="T39" s="5">
        <f>T38*(U39+1)</f>
        <v>249332.842</v>
      </c>
      <c r="U39" s="6">
        <f>U27</f>
        <v>0.01</v>
      </c>
      <c r="V39" s="5">
        <f t="shared" ref="V39" si="43">(T39-T27)/12</f>
        <v>205.72016666666605</v>
      </c>
      <c r="W39" s="5">
        <f t="shared" si="11"/>
        <v>7332.8420000000042</v>
      </c>
      <c r="X39" s="5">
        <f>Q39+W39</f>
        <v>-12059.257310608198</v>
      </c>
      <c r="Y39" s="10">
        <f>-Q39+Z27</f>
        <v>21197.084414059438</v>
      </c>
      <c r="Z39" s="10">
        <f t="shared" ref="Z39" si="44">AVERAGE(Y28:Y39)*(AA39)</f>
        <v>1693.7932324107967</v>
      </c>
      <c r="AA39" s="11">
        <f t="shared" ref="AA39" si="45">AA27</f>
        <v>7.0000000000000007E-2</v>
      </c>
      <c r="AB39" s="22">
        <v>4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3:60" x14ac:dyDescent="0.25">
      <c r="C40" s="1">
        <v>46753</v>
      </c>
      <c r="D40" s="3">
        <f t="shared" si="13"/>
        <v>1204.3533333333332</v>
      </c>
      <c r="E40" s="3">
        <f t="shared" si="14"/>
        <v>747</v>
      </c>
      <c r="F40" s="24">
        <v>0</v>
      </c>
      <c r="G40" s="7">
        <f t="shared" si="0"/>
        <v>72200.073333333319</v>
      </c>
      <c r="H40" s="4">
        <f t="shared" si="15"/>
        <v>1560</v>
      </c>
      <c r="I40" s="4">
        <f t="shared" si="16"/>
        <v>100</v>
      </c>
      <c r="J40" s="4">
        <v>0</v>
      </c>
      <c r="K40" s="14">
        <f t="shared" si="1"/>
        <v>455.78951280906983</v>
      </c>
      <c r="L40" s="14">
        <f t="shared" si="4"/>
        <v>748.56382052426341</v>
      </c>
      <c r="M40" s="13">
        <f t="shared" si="12"/>
        <v>226152.21163875028</v>
      </c>
      <c r="N40" s="15">
        <f t="shared" si="5"/>
        <v>3.9719999999999998E-2</v>
      </c>
      <c r="O40" s="15">
        <f t="shared" si="6"/>
        <v>2.4105136452874449E-2</v>
      </c>
      <c r="P40" s="4">
        <f t="shared" si="7"/>
        <v>76716.620689391784</v>
      </c>
      <c r="Q40" s="4">
        <f t="shared" si="8"/>
        <v>-19683.452643941535</v>
      </c>
      <c r="R40" s="26">
        <f t="shared" si="9"/>
        <v>-291.35333333333324</v>
      </c>
      <c r="S40" s="3">
        <f t="shared" ref="S40" si="46">R28+J51/12</f>
        <v>120.1894291187939</v>
      </c>
      <c r="T40" s="5">
        <f t="shared" ref="T40:T103" si="47">T39</f>
        <v>249332.842</v>
      </c>
      <c r="U40" s="5"/>
      <c r="V40" s="5">
        <f t="shared" ref="V40" si="48">V51</f>
        <v>207.77736833333378</v>
      </c>
      <c r="W40" s="5">
        <f t="shared" si="11"/>
        <v>7540.6193683333377</v>
      </c>
      <c r="X40" s="5">
        <f>Q40+W40</f>
        <v>-12142.833275608198</v>
      </c>
      <c r="Y40" s="10">
        <f>-Q40+Z39</f>
        <v>21377.245876352332</v>
      </c>
      <c r="Z40" s="12"/>
      <c r="AA40" s="9"/>
      <c r="AB40" s="2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3:60" x14ac:dyDescent="0.25">
      <c r="C41" s="1">
        <v>46784</v>
      </c>
      <c r="D41" s="3">
        <f t="shared" si="13"/>
        <v>1204.3533333333332</v>
      </c>
      <c r="E41" s="3">
        <f t="shared" si="14"/>
        <v>747</v>
      </c>
      <c r="F41" s="24">
        <v>0</v>
      </c>
      <c r="G41" s="7">
        <f t="shared" si="0"/>
        <v>74151.426666666652</v>
      </c>
      <c r="H41" s="4">
        <f t="shared" si="15"/>
        <v>1560</v>
      </c>
      <c r="I41" s="4">
        <f t="shared" si="16"/>
        <v>100</v>
      </c>
      <c r="J41" s="4">
        <v>0</v>
      </c>
      <c r="K41" s="14">
        <f t="shared" si="1"/>
        <v>457.29817609646784</v>
      </c>
      <c r="L41" s="14">
        <f t="shared" si="4"/>
        <v>747.0551572368654</v>
      </c>
      <c r="M41" s="13">
        <f t="shared" si="12"/>
        <v>225696.4221259412</v>
      </c>
      <c r="N41" s="15">
        <f t="shared" si="5"/>
        <v>3.9719999999999998E-2</v>
      </c>
      <c r="O41" s="15">
        <f t="shared" si="6"/>
        <v>2.4233765436728137E-2</v>
      </c>
      <c r="P41" s="4">
        <f t="shared" si="7"/>
        <v>78376.620689391784</v>
      </c>
      <c r="Q41" s="4">
        <f t="shared" si="8"/>
        <v>-19974.805977274867</v>
      </c>
      <c r="R41" s="26">
        <f t="shared" si="9"/>
        <v>-291.35333333333324</v>
      </c>
      <c r="S41" s="3">
        <f t="shared" ref="S41" si="49">R28+J51/12</f>
        <v>120.1894291187939</v>
      </c>
      <c r="T41" s="5">
        <f t="shared" si="10"/>
        <v>249332.842</v>
      </c>
      <c r="U41" s="5"/>
      <c r="V41" s="5">
        <f t="shared" ref="V41" si="50">V51</f>
        <v>207.77736833333378</v>
      </c>
      <c r="W41" s="5">
        <f t="shared" si="11"/>
        <v>7748.3967366666711</v>
      </c>
      <c r="X41" s="5">
        <f>Q41+W41</f>
        <v>-12226.409240608196</v>
      </c>
      <c r="Y41" s="10">
        <f>-Q41+Z39</f>
        <v>21668.599209685664</v>
      </c>
      <c r="Z41" s="12"/>
      <c r="AA41" s="9"/>
      <c r="AB41" s="2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3:60" x14ac:dyDescent="0.25">
      <c r="C42" s="1">
        <v>46813</v>
      </c>
      <c r="D42" s="3">
        <f t="shared" si="13"/>
        <v>1204.3533333333332</v>
      </c>
      <c r="E42" s="3">
        <f t="shared" si="14"/>
        <v>747</v>
      </c>
      <c r="F42" s="24">
        <v>0</v>
      </c>
      <c r="G42" s="7">
        <f t="shared" si="0"/>
        <v>76102.779999999984</v>
      </c>
      <c r="H42" s="4">
        <f t="shared" si="15"/>
        <v>1560</v>
      </c>
      <c r="I42" s="4">
        <f t="shared" si="16"/>
        <v>100</v>
      </c>
      <c r="J42" s="4">
        <v>0</v>
      </c>
      <c r="K42" s="14">
        <f t="shared" si="1"/>
        <v>458.81183305934724</v>
      </c>
      <c r="L42" s="14">
        <f t="shared" si="4"/>
        <v>745.541500273986</v>
      </c>
      <c r="M42" s="13">
        <f t="shared" si="12"/>
        <v>225239.12394984474</v>
      </c>
      <c r="N42" s="15">
        <f t="shared" si="5"/>
        <v>3.9719999999999998E-2</v>
      </c>
      <c r="O42" s="15">
        <f t="shared" si="6"/>
        <v>2.4363343352283521E-2</v>
      </c>
      <c r="P42" s="4">
        <f t="shared" si="7"/>
        <v>80036.620689391784</v>
      </c>
      <c r="Q42" s="4">
        <f t="shared" si="8"/>
        <v>-20266.1593106082</v>
      </c>
      <c r="R42" s="26">
        <f t="shared" si="9"/>
        <v>-291.35333333333324</v>
      </c>
      <c r="S42" s="3">
        <f t="shared" ref="S42" si="51">R28+J51/12</f>
        <v>120.1894291187939</v>
      </c>
      <c r="T42" s="5">
        <f t="shared" si="10"/>
        <v>249332.842</v>
      </c>
      <c r="U42" s="5"/>
      <c r="V42" s="5">
        <f t="shared" ref="V42" si="52">V51</f>
        <v>207.77736833333378</v>
      </c>
      <c r="W42" s="5">
        <f t="shared" si="11"/>
        <v>7956.1741050000046</v>
      </c>
      <c r="X42" s="5">
        <f>Q42+W42</f>
        <v>-12309.985205608195</v>
      </c>
      <c r="Y42" s="10">
        <f>-Q42+Z39</f>
        <v>21959.952543018997</v>
      </c>
      <c r="Z42" s="12"/>
      <c r="AA42" s="9"/>
      <c r="AB42" s="2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3:60" x14ac:dyDescent="0.25">
      <c r="C43" s="1">
        <v>46844</v>
      </c>
      <c r="D43" s="3">
        <f t="shared" si="13"/>
        <v>1204.3533333333332</v>
      </c>
      <c r="E43" s="3">
        <f t="shared" si="14"/>
        <v>747</v>
      </c>
      <c r="F43" s="24">
        <v>0</v>
      </c>
      <c r="G43" s="7">
        <f t="shared" si="0"/>
        <v>78054.133333333317</v>
      </c>
      <c r="H43" s="4">
        <f t="shared" si="15"/>
        <v>1560</v>
      </c>
      <c r="I43" s="4">
        <f t="shared" si="16"/>
        <v>100</v>
      </c>
      <c r="J43" s="4">
        <v>0</v>
      </c>
      <c r="K43" s="14">
        <f t="shared" si="1"/>
        <v>460.33050022677367</v>
      </c>
      <c r="L43" s="14">
        <f t="shared" si="4"/>
        <v>744.02283310655957</v>
      </c>
      <c r="M43" s="13">
        <f t="shared" si="12"/>
        <v>224780.31211678538</v>
      </c>
      <c r="N43" s="15">
        <f t="shared" si="5"/>
        <v>3.9719999999999998E-2</v>
      </c>
      <c r="O43" s="15">
        <f t="shared" si="6"/>
        <v>2.449388002385031E-2</v>
      </c>
      <c r="P43" s="4">
        <f t="shared" si="7"/>
        <v>81696.620689391784</v>
      </c>
      <c r="Q43" s="4">
        <f t="shared" si="8"/>
        <v>-20557.512643941533</v>
      </c>
      <c r="R43" s="26">
        <f t="shared" si="9"/>
        <v>-291.35333333333324</v>
      </c>
      <c r="S43" s="3">
        <f t="shared" ref="S43" si="53">R28+J51/12</f>
        <v>120.1894291187939</v>
      </c>
      <c r="T43" s="5">
        <f t="shared" si="10"/>
        <v>249332.842</v>
      </c>
      <c r="U43" s="5"/>
      <c r="V43" s="5">
        <f t="shared" ref="V43" si="54">V51</f>
        <v>207.77736833333378</v>
      </c>
      <c r="W43" s="5">
        <f t="shared" si="11"/>
        <v>8163.9514733333381</v>
      </c>
      <c r="X43" s="5">
        <f>Q43+W43</f>
        <v>-12393.561170608195</v>
      </c>
      <c r="Y43" s="10">
        <f>-Q43+Z39</f>
        <v>22251.30587635233</v>
      </c>
      <c r="Z43" s="12"/>
      <c r="AA43" s="9"/>
      <c r="AB43" s="2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3:60" x14ac:dyDescent="0.25">
      <c r="C44" s="1">
        <v>46874</v>
      </c>
      <c r="D44" s="3">
        <f t="shared" si="13"/>
        <v>1204.3533333333332</v>
      </c>
      <c r="E44" s="3">
        <f t="shared" si="14"/>
        <v>747</v>
      </c>
      <c r="F44" s="24">
        <v>0</v>
      </c>
      <c r="G44" s="7">
        <f t="shared" si="0"/>
        <v>80005.486666666649</v>
      </c>
      <c r="H44" s="4">
        <f t="shared" si="15"/>
        <v>1560</v>
      </c>
      <c r="I44" s="4">
        <f t="shared" si="16"/>
        <v>100</v>
      </c>
      <c r="J44" s="4">
        <v>0</v>
      </c>
      <c r="K44" s="14">
        <f t="shared" si="1"/>
        <v>461.85419418252434</v>
      </c>
      <c r="L44" s="14">
        <f t="shared" si="4"/>
        <v>742.4991391508089</v>
      </c>
      <c r="M44" s="13">
        <f t="shared" si="12"/>
        <v>224319.98161655859</v>
      </c>
      <c r="N44" s="15">
        <f t="shared" si="5"/>
        <v>3.9719999999999998E-2</v>
      </c>
      <c r="O44" s="15">
        <f t="shared" si="6"/>
        <v>2.4625385411111866E-2</v>
      </c>
      <c r="P44" s="4">
        <f t="shared" si="7"/>
        <v>83356.620689391784</v>
      </c>
      <c r="Q44" s="4">
        <f t="shared" si="8"/>
        <v>-20848.865977274865</v>
      </c>
      <c r="R44" s="26">
        <f t="shared" si="9"/>
        <v>-291.35333333333324</v>
      </c>
      <c r="S44" s="3">
        <f t="shared" ref="S44" si="55">R28+J51/12</f>
        <v>120.1894291187939</v>
      </c>
      <c r="T44" s="5">
        <f t="shared" si="10"/>
        <v>249332.842</v>
      </c>
      <c r="U44" s="5"/>
      <c r="V44" s="5">
        <f t="shared" ref="V44" si="56">V51</f>
        <v>207.77736833333378</v>
      </c>
      <c r="W44" s="5">
        <f t="shared" si="11"/>
        <v>8371.7288416666725</v>
      </c>
      <c r="X44" s="5">
        <f>Q44+W44</f>
        <v>-12477.137135608193</v>
      </c>
      <c r="Y44" s="10">
        <f>-Q44+Z39</f>
        <v>22542.659209685662</v>
      </c>
      <c r="Z44" s="12"/>
      <c r="AA44" s="9"/>
      <c r="AB44" s="21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3:60" x14ac:dyDescent="0.25">
      <c r="C45" s="1">
        <v>46905</v>
      </c>
      <c r="D45" s="3">
        <f t="shared" si="13"/>
        <v>1204.3533333333332</v>
      </c>
      <c r="E45" s="3">
        <f t="shared" si="14"/>
        <v>747</v>
      </c>
      <c r="F45" s="24">
        <v>0</v>
      </c>
      <c r="G45" s="7">
        <f t="shared" si="0"/>
        <v>81956.839999999982</v>
      </c>
      <c r="H45" s="4">
        <f t="shared" si="15"/>
        <v>1560</v>
      </c>
      <c r="I45" s="4">
        <f t="shared" si="16"/>
        <v>100</v>
      </c>
      <c r="J45" s="4">
        <v>0</v>
      </c>
      <c r="K45" s="14">
        <f t="shared" si="1"/>
        <v>463.38293156526845</v>
      </c>
      <c r="L45" s="14">
        <f t="shared" si="4"/>
        <v>740.97040176806479</v>
      </c>
      <c r="M45" s="13">
        <f t="shared" si="12"/>
        <v>223858.12742237607</v>
      </c>
      <c r="N45" s="15">
        <f t="shared" si="5"/>
        <v>3.9719999999999998E-2</v>
      </c>
      <c r="O45" s="15">
        <f t="shared" si="6"/>
        <v>2.4757869611466733E-2</v>
      </c>
      <c r="P45" s="4">
        <f t="shared" si="7"/>
        <v>85016.620689391784</v>
      </c>
      <c r="Q45" s="4">
        <f t="shared" si="8"/>
        <v>-21140.219310608198</v>
      </c>
      <c r="R45" s="26">
        <f t="shared" si="9"/>
        <v>-291.35333333333324</v>
      </c>
      <c r="S45" s="3">
        <f t="shared" ref="S45" si="57">R28+J51/12</f>
        <v>120.1894291187939</v>
      </c>
      <c r="T45" s="5">
        <f t="shared" si="10"/>
        <v>249332.842</v>
      </c>
      <c r="U45" s="5"/>
      <c r="V45" s="5">
        <f t="shared" ref="V45" si="58">V51</f>
        <v>207.77736833333378</v>
      </c>
      <c r="W45" s="5">
        <f t="shared" si="11"/>
        <v>8579.5062100000068</v>
      </c>
      <c r="X45" s="5">
        <f>Q45+W45</f>
        <v>-12560.713100608191</v>
      </c>
      <c r="Y45" s="10">
        <f>-Q45+Z39</f>
        <v>22834.012543018995</v>
      </c>
      <c r="Z45" s="12"/>
      <c r="AA45" s="9"/>
      <c r="AB45" s="21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3:60" x14ac:dyDescent="0.25">
      <c r="C46" s="1">
        <v>46935</v>
      </c>
      <c r="D46" s="3">
        <f t="shared" si="13"/>
        <v>1204.3533333333332</v>
      </c>
      <c r="E46" s="3">
        <f t="shared" si="14"/>
        <v>747</v>
      </c>
      <c r="F46" s="24">
        <v>0</v>
      </c>
      <c r="G46" s="7">
        <f t="shared" si="0"/>
        <v>83908.193333333315</v>
      </c>
      <c r="H46" s="4">
        <f t="shared" si="15"/>
        <v>1560</v>
      </c>
      <c r="I46" s="4">
        <f t="shared" si="16"/>
        <v>100</v>
      </c>
      <c r="J46" s="4">
        <v>0</v>
      </c>
      <c r="K46" s="14">
        <f t="shared" si="1"/>
        <v>464.91672906874942</v>
      </c>
      <c r="L46" s="14">
        <f t="shared" si="4"/>
        <v>739.43660426458382</v>
      </c>
      <c r="M46" s="13">
        <f t="shared" si="12"/>
        <v>223394.74449081082</v>
      </c>
      <c r="N46" s="15">
        <f t="shared" si="5"/>
        <v>3.9719999999999998E-2</v>
      </c>
      <c r="O46" s="15">
        <f t="shared" si="6"/>
        <v>2.4891342862418828E-2</v>
      </c>
      <c r="P46" s="4">
        <f t="shared" si="7"/>
        <v>86676.620689391784</v>
      </c>
      <c r="Q46" s="4">
        <f t="shared" si="8"/>
        <v>-21431.57264394153</v>
      </c>
      <c r="R46" s="26">
        <f t="shared" si="9"/>
        <v>-291.35333333333324</v>
      </c>
      <c r="S46" s="3">
        <f t="shared" ref="S46" si="59">R28+J51/12</f>
        <v>120.1894291187939</v>
      </c>
      <c r="T46" s="5">
        <f t="shared" si="10"/>
        <v>249332.842</v>
      </c>
      <c r="U46" s="5"/>
      <c r="V46" s="5">
        <f t="shared" ref="V46" si="60">V51</f>
        <v>207.77736833333378</v>
      </c>
      <c r="W46" s="5">
        <f t="shared" si="11"/>
        <v>8787.2835783333412</v>
      </c>
      <c r="X46" s="5">
        <f>Q46+W46</f>
        <v>-12644.289065608189</v>
      </c>
      <c r="Y46" s="10">
        <f>-Q46+Z39</f>
        <v>23125.365876352327</v>
      </c>
      <c r="Z46" s="12"/>
      <c r="AA46" s="9"/>
      <c r="AB46" s="2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3:60" x14ac:dyDescent="0.25">
      <c r="C47" s="1">
        <v>46966</v>
      </c>
      <c r="D47" s="3">
        <f t="shared" si="13"/>
        <v>1204.3533333333332</v>
      </c>
      <c r="E47" s="3">
        <f t="shared" si="14"/>
        <v>747</v>
      </c>
      <c r="F47" s="24">
        <v>0</v>
      </c>
      <c r="G47" s="7">
        <f t="shared" si="0"/>
        <v>85859.546666666647</v>
      </c>
      <c r="H47" s="4">
        <f t="shared" si="15"/>
        <v>1560</v>
      </c>
      <c r="I47" s="4">
        <f t="shared" si="16"/>
        <v>100</v>
      </c>
      <c r="J47" s="4">
        <v>0</v>
      </c>
      <c r="K47" s="14">
        <f t="shared" si="1"/>
        <v>466.45560344196713</v>
      </c>
      <c r="L47" s="14">
        <f t="shared" si="4"/>
        <v>737.89772989136611</v>
      </c>
      <c r="M47" s="13">
        <f t="shared" si="12"/>
        <v>222929.82776174205</v>
      </c>
      <c r="N47" s="15">
        <f t="shared" si="5"/>
        <v>3.9719999999999998E-2</v>
      </c>
      <c r="O47" s="15">
        <f t="shared" si="6"/>
        <v>2.5025815544017702E-2</v>
      </c>
      <c r="P47" s="4">
        <f t="shared" si="7"/>
        <v>88336.620689391784</v>
      </c>
      <c r="Q47" s="4">
        <f t="shared" si="8"/>
        <v>-21722.925977274863</v>
      </c>
      <c r="R47" s="26">
        <f t="shared" si="9"/>
        <v>-291.35333333333324</v>
      </c>
      <c r="S47" s="3">
        <f t="shared" ref="S47" si="61">R28+J51/12</f>
        <v>120.1894291187939</v>
      </c>
      <c r="T47" s="5">
        <f t="shared" si="10"/>
        <v>249332.842</v>
      </c>
      <c r="U47" s="5"/>
      <c r="V47" s="5">
        <f t="shared" ref="V47" si="62">V51</f>
        <v>207.77736833333378</v>
      </c>
      <c r="W47" s="5">
        <f t="shared" si="11"/>
        <v>8995.0609466666756</v>
      </c>
      <c r="X47" s="5">
        <f>Q47+W47</f>
        <v>-12727.865030608187</v>
      </c>
      <c r="Y47" s="10">
        <f>-Q47+Z39</f>
        <v>23416.71920968566</v>
      </c>
      <c r="Z47" s="12"/>
      <c r="AA47" s="9"/>
      <c r="AB47" s="21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3:60" x14ac:dyDescent="0.25">
      <c r="C48" s="1">
        <v>46997</v>
      </c>
      <c r="D48" s="3">
        <f t="shared" si="13"/>
        <v>1204.3533333333332</v>
      </c>
      <c r="E48" s="3">
        <f t="shared" si="14"/>
        <v>747</v>
      </c>
      <c r="F48" s="24">
        <v>0</v>
      </c>
      <c r="G48" s="7">
        <f t="shared" si="0"/>
        <v>87810.89999999998</v>
      </c>
      <c r="H48" s="4">
        <f t="shared" si="15"/>
        <v>1560</v>
      </c>
      <c r="I48" s="4">
        <f t="shared" si="16"/>
        <v>100</v>
      </c>
      <c r="J48" s="4">
        <v>0</v>
      </c>
      <c r="K48" s="14">
        <f t="shared" si="1"/>
        <v>467.99957148936005</v>
      </c>
      <c r="L48" s="14">
        <f t="shared" si="4"/>
        <v>736.35376184397319</v>
      </c>
      <c r="M48" s="13">
        <f t="shared" si="12"/>
        <v>222463.37215830007</v>
      </c>
      <c r="N48" s="15">
        <f t="shared" si="5"/>
        <v>3.9719999999999998E-2</v>
      </c>
      <c r="O48" s="15">
        <f t="shared" si="6"/>
        <v>2.516129818134992E-2</v>
      </c>
      <c r="P48" s="4">
        <f t="shared" si="7"/>
        <v>89996.620689391784</v>
      </c>
      <c r="Q48" s="4">
        <f t="shared" si="8"/>
        <v>-22014.279310608195</v>
      </c>
      <c r="R48" s="26">
        <f t="shared" si="9"/>
        <v>-291.35333333333324</v>
      </c>
      <c r="S48" s="3">
        <f t="shared" ref="S48" si="63">R28+J51/12</f>
        <v>120.1894291187939</v>
      </c>
      <c r="T48" s="5">
        <f t="shared" si="10"/>
        <v>249332.842</v>
      </c>
      <c r="U48" s="5"/>
      <c r="V48" s="5">
        <f t="shared" ref="V48" si="64">V51</f>
        <v>207.77736833333378</v>
      </c>
      <c r="W48" s="5">
        <f t="shared" si="11"/>
        <v>9202.83831500001</v>
      </c>
      <c r="X48" s="5">
        <f>Q48+W48</f>
        <v>-12811.440995608185</v>
      </c>
      <c r="Y48" s="10">
        <f>-Q48+Z39</f>
        <v>23708.072543018992</v>
      </c>
      <c r="Z48" s="12"/>
      <c r="AA48" s="9"/>
      <c r="AB48" s="21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3:60" x14ac:dyDescent="0.25">
      <c r="C49" s="1">
        <v>47027</v>
      </c>
      <c r="D49" s="3">
        <f t="shared" si="13"/>
        <v>1204.3533333333332</v>
      </c>
      <c r="E49" s="3">
        <f t="shared" si="14"/>
        <v>747</v>
      </c>
      <c r="F49" s="24">
        <v>0</v>
      </c>
      <c r="G49" s="7">
        <f t="shared" si="0"/>
        <v>89762.253333333312</v>
      </c>
      <c r="H49" s="4">
        <f t="shared" si="15"/>
        <v>1560</v>
      </c>
      <c r="I49" s="4">
        <f t="shared" si="16"/>
        <v>100</v>
      </c>
      <c r="J49" s="4">
        <v>0</v>
      </c>
      <c r="K49" s="14">
        <f t="shared" si="1"/>
        <v>469.54865007098977</v>
      </c>
      <c r="L49" s="14">
        <f t="shared" si="4"/>
        <v>734.80468326234347</v>
      </c>
      <c r="M49" s="13">
        <f t="shared" si="12"/>
        <v>221995.3725868107</v>
      </c>
      <c r="N49" s="15">
        <f t="shared" si="5"/>
        <v>3.9719999999999998E-2</v>
      </c>
      <c r="O49" s="15">
        <f t="shared" si="6"/>
        <v>2.5297801447082869E-2</v>
      </c>
      <c r="P49" s="4">
        <f t="shared" si="7"/>
        <v>91656.620689391784</v>
      </c>
      <c r="Q49" s="4">
        <f t="shared" si="8"/>
        <v>-22305.632643941528</v>
      </c>
      <c r="R49" s="26">
        <f t="shared" si="9"/>
        <v>-291.35333333333324</v>
      </c>
      <c r="S49" s="3">
        <f t="shared" ref="S49" si="65">R28+J51/12</f>
        <v>120.1894291187939</v>
      </c>
      <c r="T49" s="5">
        <f t="shared" si="10"/>
        <v>249332.842</v>
      </c>
      <c r="U49" s="5"/>
      <c r="V49" s="5">
        <f t="shared" ref="V49" si="66">V51</f>
        <v>207.77736833333378</v>
      </c>
      <c r="W49" s="5">
        <f t="shared" si="11"/>
        <v>9410.6156833333444</v>
      </c>
      <c r="X49" s="5">
        <f>Q49+W49</f>
        <v>-12895.016960608184</v>
      </c>
      <c r="Y49" s="10">
        <f>-Q49+Z39</f>
        <v>23999.425876352325</v>
      </c>
      <c r="Z49" s="12"/>
      <c r="AA49" s="9"/>
      <c r="AB49" s="21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3:60" x14ac:dyDescent="0.25">
      <c r="C50" s="1">
        <v>47058</v>
      </c>
      <c r="D50" s="3">
        <f t="shared" si="13"/>
        <v>1204.3533333333332</v>
      </c>
      <c r="E50" s="3">
        <f t="shared" si="14"/>
        <v>747</v>
      </c>
      <c r="F50" s="24">
        <v>0</v>
      </c>
      <c r="G50" s="7">
        <f t="shared" si="0"/>
        <v>91713.606666666645</v>
      </c>
      <c r="H50" s="4">
        <f t="shared" si="15"/>
        <v>1560</v>
      </c>
      <c r="I50" s="4">
        <f t="shared" si="16"/>
        <v>100</v>
      </c>
      <c r="J50" s="4">
        <v>0</v>
      </c>
      <c r="K50" s="14">
        <f t="shared" si="1"/>
        <v>471.1028561027249</v>
      </c>
      <c r="L50" s="14">
        <f t="shared" si="4"/>
        <v>733.25047723060834</v>
      </c>
      <c r="M50" s="13">
        <f t="shared" si="12"/>
        <v>221525.8239367397</v>
      </c>
      <c r="N50" s="15">
        <f t="shared" si="5"/>
        <v>3.9719999999999998E-2</v>
      </c>
      <c r="O50" s="15">
        <f t="shared" si="6"/>
        <v>2.5435336164062405E-2</v>
      </c>
      <c r="P50" s="4">
        <f t="shared" si="7"/>
        <v>93316.620689391784</v>
      </c>
      <c r="Q50" s="4">
        <f t="shared" si="8"/>
        <v>-22596.98597727486</v>
      </c>
      <c r="R50" s="26">
        <f t="shared" si="9"/>
        <v>-291.35333333333324</v>
      </c>
      <c r="S50" s="3">
        <f t="shared" ref="S50" si="67">R28+J51/12</f>
        <v>120.1894291187939</v>
      </c>
      <c r="T50" s="5">
        <f t="shared" si="10"/>
        <v>249332.842</v>
      </c>
      <c r="U50" s="5"/>
      <c r="V50" s="5">
        <f t="shared" ref="V50" si="68">V51</f>
        <v>207.77736833333378</v>
      </c>
      <c r="W50" s="5">
        <f t="shared" si="11"/>
        <v>9618.3930516666787</v>
      </c>
      <c r="X50" s="5">
        <f>Q50+W50</f>
        <v>-12978.592925608182</v>
      </c>
      <c r="Y50" s="10">
        <f>-Q50+Z39</f>
        <v>24290.779209685657</v>
      </c>
      <c r="Z50" s="12"/>
      <c r="AA50" s="9"/>
      <c r="AB50" s="21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3:60" x14ac:dyDescent="0.25">
      <c r="C51" s="1">
        <v>47088</v>
      </c>
      <c r="D51" s="3">
        <f t="shared" si="13"/>
        <v>1204.3533333333332</v>
      </c>
      <c r="E51" s="3">
        <f t="shared" si="14"/>
        <v>747</v>
      </c>
      <c r="F51" s="24">
        <v>0</v>
      </c>
      <c r="G51" s="7">
        <f t="shared" si="0"/>
        <v>93664.959999999977</v>
      </c>
      <c r="H51" s="4">
        <f t="shared" si="15"/>
        <v>1560</v>
      </c>
      <c r="I51" s="4">
        <f t="shared" si="16"/>
        <v>100</v>
      </c>
      <c r="J51" s="4">
        <f>SUM(L40:L51)*$B$11+$B$3*$B$12*$B$11*$B$13</f>
        <v>4938.5131494255256</v>
      </c>
      <c r="K51" s="14">
        <f t="shared" si="1"/>
        <v>472.66220655642485</v>
      </c>
      <c r="L51" s="14">
        <f t="shared" si="4"/>
        <v>731.69112677690839</v>
      </c>
      <c r="M51" s="13">
        <f t="shared" si="12"/>
        <v>221054.72108063698</v>
      </c>
      <c r="N51" s="15">
        <f t="shared" si="5"/>
        <v>3.9719999999999998E-2</v>
      </c>
      <c r="O51" s="15">
        <f t="shared" si="6"/>
        <v>2.5573913307965476E-2</v>
      </c>
      <c r="P51" s="4">
        <f t="shared" si="7"/>
        <v>99915.133838817303</v>
      </c>
      <c r="Q51" s="4">
        <f t="shared" si="8"/>
        <v>-17949.826161182675</v>
      </c>
      <c r="R51" s="26">
        <f t="shared" si="9"/>
        <v>-291.35333333333324</v>
      </c>
      <c r="S51" s="3">
        <f t="shared" ref="S51" si="69">R28+J51/12</f>
        <v>120.1894291187939</v>
      </c>
      <c r="T51" s="5">
        <f>T50*(U51+1)</f>
        <v>251826.17042000001</v>
      </c>
      <c r="U51" s="6">
        <f t="shared" ref="U51" si="70">U39</f>
        <v>0.01</v>
      </c>
      <c r="V51" s="5">
        <f t="shared" ref="V51" si="71">(T51-T39)/12</f>
        <v>207.77736833333378</v>
      </c>
      <c r="W51" s="5">
        <f t="shared" si="11"/>
        <v>9826.1704200000131</v>
      </c>
      <c r="X51" s="5">
        <f>Q51+W51</f>
        <v>-8123.6557411826616</v>
      </c>
      <c r="Y51" s="10">
        <f>-Q51+Z39</f>
        <v>19643.619393593472</v>
      </c>
      <c r="Z51" s="10">
        <f t="shared" ref="Z51" si="72">AVERAGE(Y40:Y51)*(AA51)</f>
        <v>1579.7702513063477</v>
      </c>
      <c r="AA51" s="11">
        <f t="shared" ref="AA51:AA99" si="73">AA39</f>
        <v>7.0000000000000007E-2</v>
      </c>
      <c r="AB51" s="22">
        <v>5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3:60" x14ac:dyDescent="0.25">
      <c r="C52" s="1">
        <v>47119</v>
      </c>
      <c r="D52" s="3">
        <f t="shared" si="13"/>
        <v>1204.3533333333332</v>
      </c>
      <c r="E52" s="3">
        <f t="shared" si="14"/>
        <v>747</v>
      </c>
      <c r="F52" s="24">
        <v>0</v>
      </c>
      <c r="G52" s="7">
        <f t="shared" si="0"/>
        <v>95616.31333333331</v>
      </c>
      <c r="H52" s="4">
        <f t="shared" si="15"/>
        <v>1560</v>
      </c>
      <c r="I52" s="4">
        <f t="shared" si="16"/>
        <v>100</v>
      </c>
      <c r="J52" s="4">
        <v>0</v>
      </c>
      <c r="K52" s="14">
        <f t="shared" si="1"/>
        <v>474.22671846012656</v>
      </c>
      <c r="L52" s="14">
        <f t="shared" si="4"/>
        <v>730.12661487320668</v>
      </c>
      <c r="M52" s="13">
        <f t="shared" si="12"/>
        <v>220582.05887408057</v>
      </c>
      <c r="N52" s="15">
        <f t="shared" si="5"/>
        <v>3.9719999999999998E-2</v>
      </c>
      <c r="O52" s="15">
        <f t="shared" si="6"/>
        <v>2.5713544010009144E-2</v>
      </c>
      <c r="P52" s="4">
        <f t="shared" si="7"/>
        <v>101575.1338388173</v>
      </c>
      <c r="Q52" s="4">
        <f t="shared" si="8"/>
        <v>-18241.179494516007</v>
      </c>
      <c r="R52" s="26">
        <f t="shared" si="9"/>
        <v>-291.35333333333324</v>
      </c>
      <c r="S52" s="3">
        <f t="shared" ref="S52" si="74">R52+J63/12</f>
        <v>113.05432642433408</v>
      </c>
      <c r="T52" s="5">
        <f t="shared" si="47"/>
        <v>251826.17042000001</v>
      </c>
      <c r="U52" s="5"/>
      <c r="V52" s="5">
        <f t="shared" ref="V52" si="75">V63</f>
        <v>209.85514201666714</v>
      </c>
      <c r="W52" s="5">
        <f>V52+W51</f>
        <v>10036.025562016681</v>
      </c>
      <c r="X52" s="5">
        <f>Q52+W52</f>
        <v>-8205.1539324993264</v>
      </c>
      <c r="Y52" s="10">
        <f>-Q52+Z51</f>
        <v>19820.949745822356</v>
      </c>
      <c r="Z52" s="12"/>
      <c r="AA52" s="9"/>
      <c r="AB52" s="2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3:60" x14ac:dyDescent="0.25">
      <c r="C53" s="1">
        <v>47150</v>
      </c>
      <c r="D53" s="3">
        <f t="shared" si="13"/>
        <v>1204.3533333333332</v>
      </c>
      <c r="E53" s="3">
        <f t="shared" si="14"/>
        <v>747</v>
      </c>
      <c r="F53" s="24">
        <v>0</v>
      </c>
      <c r="G53" s="7">
        <f t="shared" si="0"/>
        <v>97567.666666666642</v>
      </c>
      <c r="H53" s="4">
        <f t="shared" si="15"/>
        <v>1560</v>
      </c>
      <c r="I53" s="4">
        <f t="shared" si="16"/>
        <v>100</v>
      </c>
      <c r="J53" s="4">
        <v>0</v>
      </c>
      <c r="K53" s="14">
        <f t="shared" si="1"/>
        <v>475.79640889822963</v>
      </c>
      <c r="L53" s="14">
        <f t="shared" si="4"/>
        <v>728.55692443510361</v>
      </c>
      <c r="M53" s="13">
        <f t="shared" si="12"/>
        <v>220107.83215562045</v>
      </c>
      <c r="N53" s="15">
        <f t="shared" si="5"/>
        <v>3.9719999999999998E-2</v>
      </c>
      <c r="O53" s="15">
        <f t="shared" si="6"/>
        <v>2.5854239559717579E-2</v>
      </c>
      <c r="P53" s="4">
        <f t="shared" si="7"/>
        <v>103235.1338388173</v>
      </c>
      <c r="Q53" s="4">
        <f t="shared" si="8"/>
        <v>-18532.53282784934</v>
      </c>
      <c r="R53" s="26">
        <f t="shared" si="9"/>
        <v>-291.35333333333324</v>
      </c>
      <c r="S53" s="3">
        <f t="shared" ref="S53" si="76">R52+J63/12</f>
        <v>113.05432642433408</v>
      </c>
      <c r="T53" s="5">
        <f t="shared" si="47"/>
        <v>251826.17042000001</v>
      </c>
      <c r="U53" s="5"/>
      <c r="V53" s="5">
        <f t="shared" ref="V53" si="77">V63</f>
        <v>209.85514201666714</v>
      </c>
      <c r="W53" s="5">
        <f t="shared" si="11"/>
        <v>10245.880704033349</v>
      </c>
      <c r="X53" s="5">
        <f>Q53+W53</f>
        <v>-8286.6521238159912</v>
      </c>
      <c r="Y53" s="10">
        <f>-Q53+Z51</f>
        <v>20112.303079155688</v>
      </c>
      <c r="Z53" s="12"/>
      <c r="AA53" s="9"/>
      <c r="AB53" s="2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3:60" x14ac:dyDescent="0.25">
      <c r="C54" s="1">
        <v>47178</v>
      </c>
      <c r="D54" s="3">
        <f t="shared" si="13"/>
        <v>1204.3533333333332</v>
      </c>
      <c r="E54" s="3">
        <f t="shared" si="14"/>
        <v>747</v>
      </c>
      <c r="F54" s="24">
        <v>0</v>
      </c>
      <c r="G54" s="7">
        <f t="shared" si="0"/>
        <v>99519.019999999975</v>
      </c>
      <c r="H54" s="4">
        <f t="shared" si="15"/>
        <v>1560</v>
      </c>
      <c r="I54" s="4">
        <f t="shared" si="16"/>
        <v>100</v>
      </c>
      <c r="J54" s="4">
        <v>0</v>
      </c>
      <c r="K54" s="14">
        <f t="shared" si="1"/>
        <v>477.37129501168272</v>
      </c>
      <c r="L54" s="14">
        <f t="shared" si="4"/>
        <v>726.98203832165052</v>
      </c>
      <c r="M54" s="13">
        <f t="shared" si="12"/>
        <v>219632.03574672222</v>
      </c>
      <c r="N54" s="15">
        <f t="shared" si="5"/>
        <v>3.9719999999999998E-2</v>
      </c>
      <c r="O54" s="15">
        <f t="shared" si="6"/>
        <v>2.599601140774822E-2</v>
      </c>
      <c r="P54" s="4">
        <f t="shared" si="7"/>
        <v>104895.1338388173</v>
      </c>
      <c r="Q54" s="4">
        <f t="shared" si="8"/>
        <v>-18823.886161182672</v>
      </c>
      <c r="R54" s="26">
        <f t="shared" si="9"/>
        <v>-291.35333333333324</v>
      </c>
      <c r="S54" s="3">
        <f t="shared" ref="S54" si="78">R52+J63/12</f>
        <v>113.05432642433408</v>
      </c>
      <c r="T54" s="5">
        <f t="shared" si="47"/>
        <v>251826.17042000001</v>
      </c>
      <c r="U54" s="5"/>
      <c r="V54" s="5">
        <f t="shared" ref="V54" si="79">V63</f>
        <v>209.85514201666714</v>
      </c>
      <c r="W54" s="5">
        <f t="shared" si="11"/>
        <v>10455.735846050016</v>
      </c>
      <c r="X54" s="5">
        <f>Q54+W54</f>
        <v>-8368.150315132656</v>
      </c>
      <c r="Y54" s="10">
        <f>-Q54+Z51</f>
        <v>20403.656412489021</v>
      </c>
      <c r="Z54" s="12"/>
      <c r="AA54" s="9"/>
      <c r="AB54" s="2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3:60" x14ac:dyDescent="0.25">
      <c r="C55" s="1">
        <v>47209</v>
      </c>
      <c r="D55" s="3">
        <f t="shared" si="13"/>
        <v>1204.3533333333332</v>
      </c>
      <c r="E55" s="3">
        <f t="shared" si="14"/>
        <v>747</v>
      </c>
      <c r="F55" s="24">
        <v>0</v>
      </c>
      <c r="G55" s="7">
        <f t="shared" si="0"/>
        <v>101470.37333333331</v>
      </c>
      <c r="H55" s="4">
        <f t="shared" si="15"/>
        <v>1560</v>
      </c>
      <c r="I55" s="4">
        <f t="shared" si="16"/>
        <v>100</v>
      </c>
      <c r="J55" s="4">
        <v>0</v>
      </c>
      <c r="K55" s="14">
        <f t="shared" si="1"/>
        <v>478.9513939981714</v>
      </c>
      <c r="L55" s="14">
        <f t="shared" si="4"/>
        <v>725.40193933516184</v>
      </c>
      <c r="M55" s="13">
        <f t="shared" si="12"/>
        <v>219154.66445171053</v>
      </c>
      <c r="N55" s="15">
        <f t="shared" si="5"/>
        <v>3.9719999999999998E-2</v>
      </c>
      <c r="O55" s="15">
        <f t="shared" si="6"/>
        <v>2.6138871168778725E-2</v>
      </c>
      <c r="P55" s="4">
        <f t="shared" si="7"/>
        <v>106555.1338388173</v>
      </c>
      <c r="Q55" s="4">
        <f t="shared" si="8"/>
        <v>-19115.239494516005</v>
      </c>
      <c r="R55" s="26">
        <f t="shared" si="9"/>
        <v>-291.35333333333324</v>
      </c>
      <c r="S55" s="3">
        <f t="shared" ref="S55" si="80">R52+J63/12</f>
        <v>113.05432642433408</v>
      </c>
      <c r="T55" s="5">
        <f t="shared" si="47"/>
        <v>251826.17042000001</v>
      </c>
      <c r="U55" s="5"/>
      <c r="V55" s="5">
        <f t="shared" ref="V55" si="81">V63</f>
        <v>209.85514201666714</v>
      </c>
      <c r="W55" s="5">
        <f t="shared" si="11"/>
        <v>10665.590988066684</v>
      </c>
      <c r="X55" s="5">
        <f>Q55+W55</f>
        <v>-8449.6485064493208</v>
      </c>
      <c r="Y55" s="10">
        <f>-Q55+Z51</f>
        <v>20695.009745822354</v>
      </c>
      <c r="Z55" s="12"/>
      <c r="AA55" s="9"/>
      <c r="AB55" s="2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3:60" x14ac:dyDescent="0.25">
      <c r="C56" s="1">
        <v>47239</v>
      </c>
      <c r="D56" s="3">
        <f t="shared" si="13"/>
        <v>1204.3533333333332</v>
      </c>
      <c r="E56" s="3">
        <f t="shared" si="14"/>
        <v>747</v>
      </c>
      <c r="F56" s="24">
        <v>0</v>
      </c>
      <c r="G56" s="7">
        <f t="shared" si="0"/>
        <v>103421.72666666664</v>
      </c>
      <c r="H56" s="4">
        <f t="shared" si="15"/>
        <v>1560</v>
      </c>
      <c r="I56" s="4">
        <f t="shared" si="16"/>
        <v>100</v>
      </c>
      <c r="J56" s="4">
        <v>0</v>
      </c>
      <c r="K56" s="14">
        <f t="shared" si="1"/>
        <v>480.53672311230537</v>
      </c>
      <c r="L56" s="14">
        <f t="shared" si="4"/>
        <v>723.81661022102787</v>
      </c>
      <c r="M56" s="13">
        <f t="shared" si="12"/>
        <v>218675.71305771236</v>
      </c>
      <c r="N56" s="15">
        <f t="shared" si="5"/>
        <v>3.9719999999999998E-2</v>
      </c>
      <c r="O56" s="15">
        <f t="shared" si="6"/>
        <v>2.6282830624456282E-2</v>
      </c>
      <c r="P56" s="4">
        <f t="shared" si="7"/>
        <v>108215.1338388173</v>
      </c>
      <c r="Q56" s="4">
        <f t="shared" si="8"/>
        <v>-19406.592827849337</v>
      </c>
      <c r="R56" s="26">
        <f t="shared" si="9"/>
        <v>-291.35333333333324</v>
      </c>
      <c r="S56" s="3">
        <f t="shared" ref="S56" si="82">R52+J63/12</f>
        <v>113.05432642433408</v>
      </c>
      <c r="T56" s="5">
        <f t="shared" si="47"/>
        <v>251826.17042000001</v>
      </c>
      <c r="U56" s="5"/>
      <c r="V56" s="5">
        <f t="shared" ref="V56" si="83">V63</f>
        <v>209.85514201666714</v>
      </c>
      <c r="W56" s="5">
        <f t="shared" si="11"/>
        <v>10875.446130083352</v>
      </c>
      <c r="X56" s="5">
        <f>Q56+W56</f>
        <v>-8531.1466977659857</v>
      </c>
      <c r="Y56" s="10">
        <f>-Q56+Z51</f>
        <v>20986.363079155686</v>
      </c>
      <c r="Z56" s="12"/>
      <c r="AA56" s="9"/>
      <c r="AB56" s="2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3:60" x14ac:dyDescent="0.25">
      <c r="C57" s="1">
        <v>47270</v>
      </c>
      <c r="D57" s="3">
        <f t="shared" si="13"/>
        <v>1204.3533333333332</v>
      </c>
      <c r="E57" s="3">
        <f t="shared" si="14"/>
        <v>747</v>
      </c>
      <c r="F57" s="24">
        <v>0</v>
      </c>
      <c r="G57" s="7">
        <f t="shared" si="0"/>
        <v>105373.07999999997</v>
      </c>
      <c r="H57" s="4">
        <f t="shared" si="15"/>
        <v>1560</v>
      </c>
      <c r="I57" s="4">
        <f t="shared" si="16"/>
        <v>100</v>
      </c>
      <c r="J57" s="4">
        <v>0</v>
      </c>
      <c r="K57" s="14">
        <f t="shared" si="1"/>
        <v>482.12729966580707</v>
      </c>
      <c r="L57" s="14">
        <f t="shared" si="4"/>
        <v>722.22603366752617</v>
      </c>
      <c r="M57" s="13">
        <f t="shared" si="12"/>
        <v>218195.17633460005</v>
      </c>
      <c r="N57" s="15">
        <f t="shared" si="5"/>
        <v>3.9719999999999998E-2</v>
      </c>
      <c r="O57" s="15">
        <f t="shared" si="6"/>
        <v>2.6427901726410699E-2</v>
      </c>
      <c r="P57" s="4">
        <f t="shared" si="7"/>
        <v>109875.1338388173</v>
      </c>
      <c r="Q57" s="4">
        <f t="shared" si="8"/>
        <v>-19697.94616118267</v>
      </c>
      <c r="R57" s="26">
        <f t="shared" si="9"/>
        <v>-291.35333333333324</v>
      </c>
      <c r="S57" s="3">
        <f t="shared" ref="S57" si="84">R52+J63/12</f>
        <v>113.05432642433408</v>
      </c>
      <c r="T57" s="5">
        <f t="shared" si="47"/>
        <v>251826.17042000001</v>
      </c>
      <c r="U57" s="5"/>
      <c r="V57" s="5">
        <f t="shared" ref="V57" si="85">V63</f>
        <v>209.85514201666714</v>
      </c>
      <c r="W57" s="5">
        <f t="shared" si="11"/>
        <v>11085.30127210002</v>
      </c>
      <c r="X57" s="5">
        <f>Q57+W57</f>
        <v>-8612.6448890826505</v>
      </c>
      <c r="Y57" s="10">
        <f>-Q57+Z51</f>
        <v>21277.716412489019</v>
      </c>
      <c r="Z57" s="12"/>
      <c r="AA57" s="9"/>
      <c r="AB57" s="2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3:60" x14ac:dyDescent="0.25">
      <c r="C58" s="1">
        <v>47300</v>
      </c>
      <c r="D58" s="3">
        <f t="shared" si="13"/>
        <v>1204.3533333333332</v>
      </c>
      <c r="E58" s="3">
        <f t="shared" si="14"/>
        <v>747</v>
      </c>
      <c r="F58" s="24">
        <v>0</v>
      </c>
      <c r="G58" s="7">
        <f t="shared" si="0"/>
        <v>107324.43333333331</v>
      </c>
      <c r="H58" s="4">
        <f t="shared" si="15"/>
        <v>1560</v>
      </c>
      <c r="I58" s="4">
        <f t="shared" si="16"/>
        <v>100</v>
      </c>
      <c r="J58" s="4">
        <v>0</v>
      </c>
      <c r="K58" s="14">
        <f t="shared" si="1"/>
        <v>483.72314102770076</v>
      </c>
      <c r="L58" s="14">
        <f t="shared" si="4"/>
        <v>720.63019230563248</v>
      </c>
      <c r="M58" s="13">
        <f t="shared" si="12"/>
        <v>217713.04903493426</v>
      </c>
      <c r="N58" s="15">
        <f t="shared" si="5"/>
        <v>3.9719999999999998E-2</v>
      </c>
      <c r="O58" s="15">
        <f t="shared" si="6"/>
        <v>2.6574096599333089E-2</v>
      </c>
      <c r="P58" s="4">
        <f t="shared" si="7"/>
        <v>111535.1338388173</v>
      </c>
      <c r="Q58" s="4">
        <f t="shared" si="8"/>
        <v>-19989.299494516003</v>
      </c>
      <c r="R58" s="26">
        <f t="shared" si="9"/>
        <v>-291.35333333333324</v>
      </c>
      <c r="S58" s="3">
        <f t="shared" ref="S58" si="86">R52+J63/12</f>
        <v>113.05432642433408</v>
      </c>
      <c r="T58" s="5">
        <f t="shared" si="47"/>
        <v>251826.17042000001</v>
      </c>
      <c r="U58" s="5"/>
      <c r="V58" s="5">
        <f t="shared" ref="V58" si="87">V63</f>
        <v>209.85514201666714</v>
      </c>
      <c r="W58" s="5">
        <f t="shared" si="11"/>
        <v>11295.156414116687</v>
      </c>
      <c r="X58" s="5">
        <f>Q58+W58</f>
        <v>-8694.1430803993153</v>
      </c>
      <c r="Y58" s="10">
        <f>-Q58+Z51</f>
        <v>21569.069745822351</v>
      </c>
      <c r="Z58" s="12"/>
      <c r="AA58" s="9"/>
      <c r="AB58" s="2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3:60" x14ac:dyDescent="0.25">
      <c r="C59" s="1">
        <v>47331</v>
      </c>
      <c r="D59" s="3">
        <f t="shared" si="13"/>
        <v>1204.3533333333332</v>
      </c>
      <c r="E59" s="3">
        <f t="shared" si="14"/>
        <v>747</v>
      </c>
      <c r="F59" s="24">
        <v>0</v>
      </c>
      <c r="G59" s="7">
        <f t="shared" si="0"/>
        <v>109275.78666666664</v>
      </c>
      <c r="H59" s="4">
        <f t="shared" si="15"/>
        <v>1560</v>
      </c>
      <c r="I59" s="4">
        <f t="shared" si="16"/>
        <v>100</v>
      </c>
      <c r="J59" s="4">
        <v>0</v>
      </c>
      <c r="K59" s="14">
        <f t="shared" si="1"/>
        <v>485.32426462450246</v>
      </c>
      <c r="L59" s="14">
        <f t="shared" si="4"/>
        <v>719.02906870883078</v>
      </c>
      <c r="M59" s="13">
        <f t="shared" si="12"/>
        <v>217229.32589390656</v>
      </c>
      <c r="N59" s="15">
        <f t="shared" si="5"/>
        <v>3.9719999999999998E-2</v>
      </c>
      <c r="O59" s="15">
        <f t="shared" si="6"/>
        <v>2.6721427544121629E-2</v>
      </c>
      <c r="P59" s="4">
        <f t="shared" si="7"/>
        <v>113195.1338388173</v>
      </c>
      <c r="Q59" s="4">
        <f t="shared" si="8"/>
        <v>-20280.652827849335</v>
      </c>
      <c r="R59" s="26">
        <f t="shared" si="9"/>
        <v>-291.35333333333324</v>
      </c>
      <c r="S59" s="3">
        <f t="shared" ref="S59" si="88">R52+J63/12</f>
        <v>113.05432642433408</v>
      </c>
      <c r="T59" s="5">
        <f t="shared" si="47"/>
        <v>251826.17042000001</v>
      </c>
      <c r="U59" s="5"/>
      <c r="V59" s="5">
        <f t="shared" ref="V59" si="89">V63</f>
        <v>209.85514201666714</v>
      </c>
      <c r="W59" s="5">
        <f t="shared" si="11"/>
        <v>11505.011556133355</v>
      </c>
      <c r="X59" s="5">
        <f>Q59+W59</f>
        <v>-8775.6412717159801</v>
      </c>
      <c r="Y59" s="10">
        <f>-Q59+Z51</f>
        <v>21860.423079155684</v>
      </c>
      <c r="Z59" s="12"/>
      <c r="AA59" s="9"/>
      <c r="AB59" s="2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3:60" x14ac:dyDescent="0.25">
      <c r="C60" s="1">
        <v>47362</v>
      </c>
      <c r="D60" s="3">
        <f t="shared" si="13"/>
        <v>1204.3533333333332</v>
      </c>
      <c r="E60" s="3">
        <f t="shared" si="14"/>
        <v>747</v>
      </c>
      <c r="F60" s="24">
        <v>0</v>
      </c>
      <c r="G60" s="7">
        <f t="shared" si="0"/>
        <v>111227.13999999997</v>
      </c>
      <c r="H60" s="4">
        <f t="shared" si="15"/>
        <v>1560</v>
      </c>
      <c r="I60" s="4">
        <f t="shared" si="16"/>
        <v>100</v>
      </c>
      <c r="J60" s="4">
        <v>0</v>
      </c>
      <c r="K60" s="14">
        <f t="shared" si="1"/>
        <v>486.93068794040971</v>
      </c>
      <c r="L60" s="14">
        <f t="shared" si="4"/>
        <v>717.42264539292353</v>
      </c>
      <c r="M60" s="13">
        <f t="shared" si="12"/>
        <v>216744.00162928205</v>
      </c>
      <c r="N60" s="15">
        <f t="shared" si="5"/>
        <v>3.9719999999999998E-2</v>
      </c>
      <c r="O60" s="15">
        <f t="shared" si="6"/>
        <v>2.6869907041096278E-2</v>
      </c>
      <c r="P60" s="4">
        <f t="shared" si="7"/>
        <v>114855.1338388173</v>
      </c>
      <c r="Q60" s="4">
        <f t="shared" si="8"/>
        <v>-20572.006161182668</v>
      </c>
      <c r="R60" s="26">
        <f t="shared" si="9"/>
        <v>-291.35333333333324</v>
      </c>
      <c r="S60" s="3">
        <f t="shared" ref="S60" si="90">R52+J63/12</f>
        <v>113.05432642433408</v>
      </c>
      <c r="T60" s="5">
        <f t="shared" si="47"/>
        <v>251826.17042000001</v>
      </c>
      <c r="U60" s="5"/>
      <c r="V60" s="5">
        <f t="shared" ref="V60" si="91">V63</f>
        <v>209.85514201666714</v>
      </c>
      <c r="W60" s="5">
        <f t="shared" si="11"/>
        <v>11714.866698150023</v>
      </c>
      <c r="X60" s="5">
        <f>Q60+W60</f>
        <v>-8857.1394630326449</v>
      </c>
      <c r="Y60" s="10">
        <f>-Q60+Z51</f>
        <v>22151.776412489016</v>
      </c>
      <c r="Z60" s="12"/>
      <c r="AA60" s="9"/>
      <c r="AB60" s="2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3:60" x14ac:dyDescent="0.25">
      <c r="C61" s="1">
        <v>47392</v>
      </c>
      <c r="D61" s="3">
        <f t="shared" si="13"/>
        <v>1204.3533333333332</v>
      </c>
      <c r="E61" s="3">
        <f t="shared" si="14"/>
        <v>747</v>
      </c>
      <c r="F61" s="24">
        <v>0</v>
      </c>
      <c r="G61" s="7">
        <f t="shared" si="0"/>
        <v>113178.4933333333</v>
      </c>
      <c r="H61" s="4">
        <f t="shared" si="15"/>
        <v>1560</v>
      </c>
      <c r="I61" s="4">
        <f t="shared" si="16"/>
        <v>100</v>
      </c>
      <c r="J61" s="4">
        <v>0</v>
      </c>
      <c r="K61" s="14">
        <f t="shared" si="1"/>
        <v>488.54242851749245</v>
      </c>
      <c r="L61" s="14">
        <f t="shared" si="4"/>
        <v>715.81090481584079</v>
      </c>
      <c r="M61" s="13">
        <f t="shared" si="12"/>
        <v>216257.07094134163</v>
      </c>
      <c r="N61" s="15">
        <f t="shared" si="5"/>
        <v>3.9719999999999998E-2</v>
      </c>
      <c r="O61" s="15">
        <f t="shared" si="6"/>
        <v>2.7019547753284048E-2</v>
      </c>
      <c r="P61" s="4">
        <f t="shared" si="7"/>
        <v>116515.1338388173</v>
      </c>
      <c r="Q61" s="4">
        <f t="shared" si="8"/>
        <v>-20863.359494516</v>
      </c>
      <c r="R61" s="26">
        <f t="shared" si="9"/>
        <v>-291.35333333333324</v>
      </c>
      <c r="S61" s="3">
        <f t="shared" ref="S61" si="92">R52+J63/12</f>
        <v>113.05432642433408</v>
      </c>
      <c r="T61" s="5">
        <f t="shared" si="47"/>
        <v>251826.17042000001</v>
      </c>
      <c r="U61" s="5"/>
      <c r="V61" s="5">
        <f t="shared" ref="V61" si="93">V63</f>
        <v>209.85514201666714</v>
      </c>
      <c r="W61" s="5">
        <f t="shared" si="11"/>
        <v>11924.721840166691</v>
      </c>
      <c r="X61" s="5">
        <f>Q61+W61</f>
        <v>-8938.6376543493097</v>
      </c>
      <c r="Y61" s="10">
        <f>-Q61+Z51</f>
        <v>22443.129745822349</v>
      </c>
      <c r="Z61" s="12"/>
      <c r="AA61" s="9"/>
      <c r="AB61" s="2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3:60" x14ac:dyDescent="0.25">
      <c r="C62" s="1">
        <v>47423</v>
      </c>
      <c r="D62" s="3">
        <f t="shared" si="13"/>
        <v>1204.3533333333332</v>
      </c>
      <c r="E62" s="3">
        <f t="shared" si="14"/>
        <v>747</v>
      </c>
      <c r="F62" s="24">
        <v>0</v>
      </c>
      <c r="G62" s="7">
        <f t="shared" si="0"/>
        <v>115129.84666666664</v>
      </c>
      <c r="H62" s="4">
        <f t="shared" si="15"/>
        <v>1560</v>
      </c>
      <c r="I62" s="4">
        <f t="shared" si="16"/>
        <v>100</v>
      </c>
      <c r="J62" s="4">
        <v>0</v>
      </c>
      <c r="K62" s="14">
        <f t="shared" si="1"/>
        <v>490.15950395588538</v>
      </c>
      <c r="L62" s="14">
        <f t="shared" si="4"/>
        <v>714.19382937744786</v>
      </c>
      <c r="M62" s="13">
        <f t="shared" si="12"/>
        <v>215768.52851282415</v>
      </c>
      <c r="N62" s="15">
        <f t="shared" si="5"/>
        <v>3.9719999999999998E-2</v>
      </c>
      <c r="O62" s="15">
        <f t="shared" si="6"/>
        <v>2.7170362529776778E-2</v>
      </c>
      <c r="P62" s="4">
        <f t="shared" si="7"/>
        <v>118175.1338388173</v>
      </c>
      <c r="Q62" s="4">
        <f t="shared" si="8"/>
        <v>-21154.712827849333</v>
      </c>
      <c r="R62" s="26">
        <f t="shared" si="9"/>
        <v>-291.35333333333324</v>
      </c>
      <c r="S62" s="3">
        <f t="shared" ref="S62" si="94">R52+J63/12</f>
        <v>113.05432642433408</v>
      </c>
      <c r="T62" s="5">
        <f t="shared" si="47"/>
        <v>251826.17042000001</v>
      </c>
      <c r="U62" s="5"/>
      <c r="V62" s="5">
        <f t="shared" ref="V62" si="95">V63</f>
        <v>209.85514201666714</v>
      </c>
      <c r="W62" s="5">
        <f t="shared" si="11"/>
        <v>12134.576982183358</v>
      </c>
      <c r="X62" s="5">
        <f>Q62+W62</f>
        <v>-9020.1358456659746</v>
      </c>
      <c r="Y62" s="10">
        <f>-Q62+Z51</f>
        <v>22734.483079155681</v>
      </c>
      <c r="Z62" s="12"/>
      <c r="AA62" s="9"/>
      <c r="AB62" s="2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3:60" x14ac:dyDescent="0.25">
      <c r="C63" s="1">
        <v>47453</v>
      </c>
      <c r="D63" s="3">
        <f t="shared" si="13"/>
        <v>1204.3533333333332</v>
      </c>
      <c r="E63" s="3">
        <f t="shared" si="14"/>
        <v>747</v>
      </c>
      <c r="F63" s="24">
        <v>0</v>
      </c>
      <c r="G63" s="7">
        <f t="shared" si="0"/>
        <v>117081.19999999997</v>
      </c>
      <c r="H63" s="4">
        <f t="shared" si="15"/>
        <v>1560</v>
      </c>
      <c r="I63" s="4">
        <f t="shared" si="16"/>
        <v>100</v>
      </c>
      <c r="J63" s="4">
        <f>SUM(L52:L63)*$B$11+$B$3*$B$12*$B$11*$B$13</f>
        <v>4852.891917092008</v>
      </c>
      <c r="K63" s="14">
        <f t="shared" si="1"/>
        <v>491.78193191397929</v>
      </c>
      <c r="L63" s="14">
        <f t="shared" si="4"/>
        <v>712.57140141935395</v>
      </c>
      <c r="M63" s="13">
        <f t="shared" si="12"/>
        <v>215278.36900886826</v>
      </c>
      <c r="N63" s="15">
        <f t="shared" si="5"/>
        <v>3.9719999999999998E-2</v>
      </c>
      <c r="O63" s="15">
        <f t="shared" si="6"/>
        <v>2.7322364409163295E-2</v>
      </c>
      <c r="P63" s="4">
        <f t="shared" si="7"/>
        <v>124688.02575590932</v>
      </c>
      <c r="Q63" s="4">
        <f t="shared" si="8"/>
        <v>-16593.174244090653</v>
      </c>
      <c r="R63" s="26">
        <f t="shared" si="9"/>
        <v>-291.35333333333324</v>
      </c>
      <c r="S63" s="3">
        <f t="shared" ref="S63" si="96">R52+J63/12</f>
        <v>113.05432642433408</v>
      </c>
      <c r="T63" s="5">
        <f>T62*(U63+1)</f>
        <v>254344.43212420002</v>
      </c>
      <c r="U63" s="6">
        <f t="shared" ref="U63" si="97">U51</f>
        <v>0.01</v>
      </c>
      <c r="V63" s="5">
        <f t="shared" ref="V63" si="98">(T63-T51)/12</f>
        <v>209.85514201666714</v>
      </c>
      <c r="W63" s="5">
        <f t="shared" si="11"/>
        <v>12344.432124200026</v>
      </c>
      <c r="X63" s="5">
        <f>Q63+W63</f>
        <v>-4248.7421198906268</v>
      </c>
      <c r="Y63" s="10">
        <f>-Q63+Z51</f>
        <v>18172.944495397001</v>
      </c>
      <c r="Z63" s="10">
        <f t="shared" ref="Z63" si="99">AVERAGE(Y52:Y63)*(AA63)</f>
        <v>1471.328979357861</v>
      </c>
      <c r="AA63" s="11">
        <f t="shared" ref="AA63" si="100">AA51</f>
        <v>7.0000000000000007E-2</v>
      </c>
      <c r="AB63" s="22">
        <v>6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3:60" x14ac:dyDescent="0.25">
      <c r="C64" s="1">
        <v>47484</v>
      </c>
      <c r="D64" s="3">
        <f t="shared" si="13"/>
        <v>1204.3533333333332</v>
      </c>
      <c r="E64" s="3">
        <f t="shared" si="14"/>
        <v>747</v>
      </c>
      <c r="F64" s="24">
        <v>0</v>
      </c>
      <c r="G64" s="7">
        <f t="shared" si="0"/>
        <v>119032.5533333333</v>
      </c>
      <c r="H64" s="4">
        <f t="shared" si="15"/>
        <v>1560</v>
      </c>
      <c r="I64" s="4">
        <f t="shared" si="16"/>
        <v>100</v>
      </c>
      <c r="J64" s="4">
        <v>0</v>
      </c>
      <c r="K64" s="14">
        <f t="shared" si="1"/>
        <v>493.40973010861467</v>
      </c>
      <c r="L64" s="14">
        <f t="shared" si="4"/>
        <v>710.94360322471857</v>
      </c>
      <c r="M64" s="13">
        <f t="shared" si="12"/>
        <v>214786.58707695428</v>
      </c>
      <c r="N64" s="15">
        <f t="shared" si="5"/>
        <v>3.9719999999999998E-2</v>
      </c>
      <c r="O64" s="15">
        <f t="shared" si="6"/>
        <v>2.7475566623037725E-2</v>
      </c>
      <c r="P64" s="4">
        <f t="shared" si="7"/>
        <v>126348.02575590932</v>
      </c>
      <c r="Q64" s="4">
        <f t="shared" si="8"/>
        <v>-16884.527577423985</v>
      </c>
      <c r="R64" s="26">
        <f t="shared" si="9"/>
        <v>-291.35333333333324</v>
      </c>
      <c r="S64" s="3">
        <f t="shared" ref="S64" si="101">R52+J75/12</f>
        <v>105.63060068782926</v>
      </c>
      <c r="T64" s="5">
        <f t="shared" si="47"/>
        <v>254344.43212420002</v>
      </c>
      <c r="U64" s="5"/>
      <c r="V64" s="5">
        <f t="shared" ref="V64" si="102">V75</f>
        <v>211.95369343683464</v>
      </c>
      <c r="W64" s="5">
        <f t="shared" si="11"/>
        <v>12556.385817636861</v>
      </c>
      <c r="X64" s="5">
        <f>Q64+W64</f>
        <v>-4328.1417597871241</v>
      </c>
      <c r="Y64" s="10">
        <f>-Q64+Z63</f>
        <v>18355.856556781848</v>
      </c>
      <c r="Z64" s="12"/>
      <c r="AA64" s="9"/>
      <c r="AB64" s="2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3:60" x14ac:dyDescent="0.25">
      <c r="C65" s="1">
        <v>47515</v>
      </c>
      <c r="D65" s="3">
        <f t="shared" si="13"/>
        <v>1204.3533333333332</v>
      </c>
      <c r="E65" s="3">
        <f t="shared" si="14"/>
        <v>747</v>
      </c>
      <c r="F65" s="24">
        <v>0</v>
      </c>
      <c r="G65" s="7">
        <f t="shared" si="0"/>
        <v>120983.90666666663</v>
      </c>
      <c r="H65" s="4">
        <f t="shared" si="15"/>
        <v>1560</v>
      </c>
      <c r="I65" s="4">
        <f t="shared" si="16"/>
        <v>100</v>
      </c>
      <c r="J65" s="4">
        <v>0</v>
      </c>
      <c r="K65" s="14">
        <f t="shared" si="1"/>
        <v>495.04291631527406</v>
      </c>
      <c r="L65" s="14">
        <f t="shared" si="4"/>
        <v>709.31041701805918</v>
      </c>
      <c r="M65" s="13">
        <f t="shared" si="12"/>
        <v>214293.17734684568</v>
      </c>
      <c r="N65" s="15">
        <f t="shared" si="5"/>
        <v>3.9719999999999998E-2</v>
      </c>
      <c r="O65" s="15">
        <f t="shared" si="6"/>
        <v>2.7629982599586156E-2</v>
      </c>
      <c r="P65" s="4">
        <f t="shared" si="7"/>
        <v>128008.02575590932</v>
      </c>
      <c r="Q65" s="4">
        <f t="shared" si="8"/>
        <v>-17175.880910757318</v>
      </c>
      <c r="R65" s="26">
        <f t="shared" si="9"/>
        <v>-291.35333333333324</v>
      </c>
      <c r="S65" s="3">
        <f t="shared" ref="S65" si="103">R52+J75/12</f>
        <v>105.63060068782926</v>
      </c>
      <c r="T65" s="5">
        <f t="shared" si="47"/>
        <v>254344.43212420002</v>
      </c>
      <c r="U65" s="5"/>
      <c r="V65" s="5">
        <f t="shared" ref="V65" si="104">V75</f>
        <v>211.95369343683464</v>
      </c>
      <c r="W65" s="5">
        <f t="shared" si="11"/>
        <v>12768.339511073696</v>
      </c>
      <c r="X65" s="5">
        <f>Q65+W65</f>
        <v>-4407.5413996836214</v>
      </c>
      <c r="Y65" s="10">
        <f>-Q65+Z63</f>
        <v>18647.20989011518</v>
      </c>
      <c r="Z65" s="12"/>
      <c r="AA65" s="9"/>
      <c r="AB65" s="2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3:60" x14ac:dyDescent="0.25">
      <c r="C66" s="1">
        <v>47543</v>
      </c>
      <c r="D66" s="3">
        <f t="shared" si="13"/>
        <v>1204.3533333333332</v>
      </c>
      <c r="E66" s="3">
        <f t="shared" si="14"/>
        <v>747</v>
      </c>
      <c r="F66" s="24">
        <v>0</v>
      </c>
      <c r="G66" s="7">
        <f t="shared" si="0"/>
        <v>122935.25999999997</v>
      </c>
      <c r="H66" s="4">
        <f t="shared" si="15"/>
        <v>1560</v>
      </c>
      <c r="I66" s="4">
        <f t="shared" si="16"/>
        <v>100</v>
      </c>
      <c r="J66" s="4">
        <v>0</v>
      </c>
      <c r="K66" s="14">
        <f t="shared" si="1"/>
        <v>496.6815083682776</v>
      </c>
      <c r="L66" s="14">
        <f t="shared" si="4"/>
        <v>707.67182496505563</v>
      </c>
      <c r="M66" s="13">
        <f t="shared" si="12"/>
        <v>213798.13443053039</v>
      </c>
      <c r="N66" s="15">
        <f t="shared" si="5"/>
        <v>3.9719999999999998E-2</v>
      </c>
      <c r="O66" s="15">
        <f t="shared" si="6"/>
        <v>2.7785625967253449E-2</v>
      </c>
      <c r="P66" s="4">
        <f t="shared" si="7"/>
        <v>129668.02575590932</v>
      </c>
      <c r="Q66" s="4">
        <f t="shared" si="8"/>
        <v>-17467.23424409065</v>
      </c>
      <c r="R66" s="26">
        <f t="shared" si="9"/>
        <v>-291.35333333333324</v>
      </c>
      <c r="S66" s="3">
        <f t="shared" ref="S66" si="105">R52+J75/12</f>
        <v>105.63060068782926</v>
      </c>
      <c r="T66" s="5">
        <f t="shared" si="47"/>
        <v>254344.43212420002</v>
      </c>
      <c r="U66" s="5"/>
      <c r="V66" s="5">
        <f t="shared" ref="V66" si="106">V75</f>
        <v>211.95369343683464</v>
      </c>
      <c r="W66" s="5">
        <f t="shared" si="11"/>
        <v>12980.293204510532</v>
      </c>
      <c r="X66" s="5">
        <f>Q66+W66</f>
        <v>-4486.9410395801187</v>
      </c>
      <c r="Y66" s="10">
        <f>-Q66+Z63</f>
        <v>18938.563223448513</v>
      </c>
      <c r="Z66" s="12"/>
      <c r="AA66" s="9"/>
      <c r="AB66" s="2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3:60" x14ac:dyDescent="0.25">
      <c r="C67" s="1">
        <v>47574</v>
      </c>
      <c r="D67" s="3">
        <f t="shared" si="13"/>
        <v>1204.3533333333332</v>
      </c>
      <c r="E67" s="3">
        <f t="shared" si="14"/>
        <v>747</v>
      </c>
      <c r="F67" s="24">
        <v>0</v>
      </c>
      <c r="G67" s="7">
        <f t="shared" si="0"/>
        <v>124886.6133333333</v>
      </c>
      <c r="H67" s="4">
        <f t="shared" si="15"/>
        <v>1560</v>
      </c>
      <c r="I67" s="4">
        <f t="shared" si="16"/>
        <v>100</v>
      </c>
      <c r="J67" s="4">
        <v>0</v>
      </c>
      <c r="K67" s="14">
        <f t="shared" si="1"/>
        <v>498.32552416097667</v>
      </c>
      <c r="L67" s="14">
        <f t="shared" si="4"/>
        <v>706.02780917235657</v>
      </c>
      <c r="M67" s="13">
        <f t="shared" si="12"/>
        <v>213301.45292216211</v>
      </c>
      <c r="N67" s="15">
        <f t="shared" si="5"/>
        <v>3.9719999999999998E-2</v>
      </c>
      <c r="O67" s="15">
        <f t="shared" si="6"/>
        <v>2.7942510558492617E-2</v>
      </c>
      <c r="P67" s="4">
        <f t="shared" si="7"/>
        <v>131328.02575590933</v>
      </c>
      <c r="Q67" s="4">
        <f t="shared" si="8"/>
        <v>-17758.587577423968</v>
      </c>
      <c r="R67" s="26">
        <f t="shared" si="9"/>
        <v>-291.35333333333324</v>
      </c>
      <c r="S67" s="3">
        <f t="shared" ref="S67" si="107">R52+J75/12</f>
        <v>105.63060068782926</v>
      </c>
      <c r="T67" s="5">
        <f t="shared" si="47"/>
        <v>254344.43212420002</v>
      </c>
      <c r="U67" s="5"/>
      <c r="V67" s="5">
        <f t="shared" ref="V67" si="108">V75</f>
        <v>211.95369343683464</v>
      </c>
      <c r="W67" s="5">
        <f t="shared" si="11"/>
        <v>13192.246897947367</v>
      </c>
      <c r="X67" s="5">
        <f>Q67+W67</f>
        <v>-4566.3406794766015</v>
      </c>
      <c r="Y67" s="10">
        <f>-Q67+Z63</f>
        <v>19229.916556781831</v>
      </c>
      <c r="Z67" s="12"/>
      <c r="AA67" s="9"/>
      <c r="AB67" s="2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3:60" x14ac:dyDescent="0.25">
      <c r="C68" s="1">
        <v>47604</v>
      </c>
      <c r="D68" s="3">
        <f t="shared" si="13"/>
        <v>1204.3533333333332</v>
      </c>
      <c r="E68" s="3">
        <f t="shared" si="14"/>
        <v>747</v>
      </c>
      <c r="F68" s="24">
        <v>0</v>
      </c>
      <c r="G68" s="7">
        <f t="shared" ref="G68:G131" si="109">SUM(D68:F68)+G67</f>
        <v>126837.96666666663</v>
      </c>
      <c r="H68" s="4">
        <f t="shared" si="15"/>
        <v>1560</v>
      </c>
      <c r="I68" s="4">
        <f t="shared" si="16"/>
        <v>100</v>
      </c>
      <c r="J68" s="4">
        <v>0</v>
      </c>
      <c r="K68" s="14">
        <f t="shared" ref="K68:K131" si="110">$B$7-L68</f>
        <v>499.97498164594958</v>
      </c>
      <c r="L68" s="14">
        <f t="shared" ref="L68:L131" si="111">(M68*N68)/12</f>
        <v>704.37835168738366</v>
      </c>
      <c r="M68" s="13">
        <f t="shared" si="12"/>
        <v>212803.12739800112</v>
      </c>
      <c r="N68" s="15">
        <f t="shared" si="5"/>
        <v>3.9719999999999998E-2</v>
      </c>
      <c r="O68" s="15">
        <f t="shared" si="6"/>
        <v>2.8100650413598618E-2</v>
      </c>
      <c r="P68" s="4">
        <f t="shared" ref="P68:P131" si="112">SUM(H68:J68)+P67</f>
        <v>132988.02575590933</v>
      </c>
      <c r="Q68" s="4">
        <f t="shared" si="8"/>
        <v>-18049.940910757301</v>
      </c>
      <c r="R68" s="26">
        <f t="shared" si="9"/>
        <v>-291.35333333333324</v>
      </c>
      <c r="S68" s="3">
        <f t="shared" ref="S68" si="113">R52+J75/12</f>
        <v>105.63060068782926</v>
      </c>
      <c r="T68" s="5">
        <f t="shared" si="47"/>
        <v>254344.43212420002</v>
      </c>
      <c r="U68" s="5"/>
      <c r="V68" s="5">
        <f t="shared" ref="V68" si="114">V75</f>
        <v>211.95369343683464</v>
      </c>
      <c r="W68" s="5">
        <f t="shared" si="11"/>
        <v>13404.200591384202</v>
      </c>
      <c r="X68" s="5">
        <f>Q68+W68</f>
        <v>-4645.7403193730988</v>
      </c>
      <c r="Y68" s="10">
        <f>-Q68+Z63</f>
        <v>19521.269890115163</v>
      </c>
      <c r="Z68" s="12"/>
      <c r="AA68" s="9"/>
      <c r="AB68" s="21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3:60" x14ac:dyDescent="0.25">
      <c r="C69" s="1">
        <v>47635</v>
      </c>
      <c r="D69" s="3">
        <f t="shared" si="13"/>
        <v>1204.3533333333332</v>
      </c>
      <c r="E69" s="3">
        <f t="shared" si="14"/>
        <v>747</v>
      </c>
      <c r="F69" s="24">
        <v>0</v>
      </c>
      <c r="G69" s="7">
        <f t="shared" si="109"/>
        <v>128789.31999999996</v>
      </c>
      <c r="H69" s="4">
        <f t="shared" si="15"/>
        <v>1560</v>
      </c>
      <c r="I69" s="4">
        <f t="shared" si="16"/>
        <v>100</v>
      </c>
      <c r="J69" s="4">
        <v>0</v>
      </c>
      <c r="K69" s="14">
        <f t="shared" si="110"/>
        <v>501.62989883519765</v>
      </c>
      <c r="L69" s="14">
        <f t="shared" si="111"/>
        <v>702.72343449813559</v>
      </c>
      <c r="M69" s="13">
        <f t="shared" si="12"/>
        <v>212303.15241635518</v>
      </c>
      <c r="N69" s="15">
        <f t="shared" ref="N69:N132" si="115">N68</f>
        <v>3.9719999999999998E-2</v>
      </c>
      <c r="O69" s="15">
        <f t="shared" ref="O69:O132" si="116">K68*12/M69</f>
        <v>2.8260059784628977E-2</v>
      </c>
      <c r="P69" s="4">
        <f t="shared" si="112"/>
        <v>134648.02575590933</v>
      </c>
      <c r="Q69" s="4">
        <f t="shared" ref="Q69:Q132" si="117">P69-G69-$B$4</f>
        <v>-18341.294244090634</v>
      </c>
      <c r="R69" s="26">
        <f t="shared" ref="R69:R132" si="118">SUM(H69:I69)-SUM(D69:F69)</f>
        <v>-291.35333333333324</v>
      </c>
      <c r="S69" s="3">
        <f t="shared" ref="S69" si="119">R52+J75/12</f>
        <v>105.63060068782926</v>
      </c>
      <c r="T69" s="5">
        <f t="shared" si="47"/>
        <v>254344.43212420002</v>
      </c>
      <c r="U69" s="5"/>
      <c r="V69" s="5">
        <f t="shared" ref="V69" si="120">V75</f>
        <v>211.95369343683464</v>
      </c>
      <c r="W69" s="5">
        <f t="shared" ref="W69:W132" si="121">V69+W68</f>
        <v>13616.154284821037</v>
      </c>
      <c r="X69" s="5">
        <f>Q69+W69</f>
        <v>-4725.1399592695961</v>
      </c>
      <c r="Y69" s="10">
        <f>-Q69+Z63</f>
        <v>19812.623223448496</v>
      </c>
      <c r="Z69" s="12"/>
      <c r="AA69" s="9"/>
      <c r="AB69" s="21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3:60" x14ac:dyDescent="0.25">
      <c r="C70" s="1">
        <v>47665</v>
      </c>
      <c r="D70" s="3">
        <f t="shared" si="13"/>
        <v>1204.3533333333332</v>
      </c>
      <c r="E70" s="3">
        <f t="shared" si="14"/>
        <v>747</v>
      </c>
      <c r="F70" s="24">
        <v>0</v>
      </c>
      <c r="G70" s="7">
        <f t="shared" si="109"/>
        <v>130740.6733333333</v>
      </c>
      <c r="H70" s="4">
        <f t="shared" si="15"/>
        <v>1560</v>
      </c>
      <c r="I70" s="4">
        <f t="shared" si="16"/>
        <v>100</v>
      </c>
      <c r="J70" s="4">
        <v>0</v>
      </c>
      <c r="K70" s="14">
        <f t="shared" si="110"/>
        <v>503.29029380034206</v>
      </c>
      <c r="L70" s="14">
        <f t="shared" si="111"/>
        <v>701.06303953299118</v>
      </c>
      <c r="M70" s="13">
        <f t="shared" ref="M70:M133" si="122">M69-K69</f>
        <v>211801.52251751997</v>
      </c>
      <c r="N70" s="15">
        <f t="shared" si="115"/>
        <v>3.9719999999999998E-2</v>
      </c>
      <c r="O70" s="15">
        <f t="shared" si="116"/>
        <v>2.8420753139413529E-2</v>
      </c>
      <c r="P70" s="4">
        <f t="shared" si="112"/>
        <v>136308.02575590933</v>
      </c>
      <c r="Q70" s="4">
        <f t="shared" si="117"/>
        <v>-18632.647577423966</v>
      </c>
      <c r="R70" s="26">
        <f t="shared" si="118"/>
        <v>-291.35333333333324</v>
      </c>
      <c r="S70" s="3">
        <f t="shared" ref="S70" si="123">R52+J75/12</f>
        <v>105.63060068782926</v>
      </c>
      <c r="T70" s="5">
        <f t="shared" si="47"/>
        <v>254344.43212420002</v>
      </c>
      <c r="U70" s="5"/>
      <c r="V70" s="5">
        <f t="shared" ref="V70" si="124">V75</f>
        <v>211.95369343683464</v>
      </c>
      <c r="W70" s="5">
        <f t="shared" si="121"/>
        <v>13828.107978257873</v>
      </c>
      <c r="X70" s="5">
        <f>Q70+W70</f>
        <v>-4804.5395991660935</v>
      </c>
      <c r="Y70" s="10">
        <f>-Q70+Z63</f>
        <v>20103.976556781829</v>
      </c>
      <c r="Z70" s="12"/>
      <c r="AA70" s="9"/>
      <c r="AB70" s="21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3:60" x14ac:dyDescent="0.25">
      <c r="C71" s="1">
        <v>47696</v>
      </c>
      <c r="D71" s="3">
        <f t="shared" ref="D71:D134" si="125">D70</f>
        <v>1204.3533333333332</v>
      </c>
      <c r="E71" s="3">
        <f t="shared" ref="E71:E134" si="126">E70</f>
        <v>747</v>
      </c>
      <c r="F71" s="24">
        <v>0</v>
      </c>
      <c r="G71" s="7">
        <f t="shared" si="109"/>
        <v>132692.02666666664</v>
      </c>
      <c r="H71" s="4">
        <f t="shared" ref="H71:H134" si="127">H70</f>
        <v>1560</v>
      </c>
      <c r="I71" s="4">
        <f t="shared" ref="I71:I134" si="128">I70</f>
        <v>100</v>
      </c>
      <c r="J71" s="4">
        <v>0</v>
      </c>
      <c r="K71" s="14">
        <f t="shared" si="110"/>
        <v>504.95618467282134</v>
      </c>
      <c r="L71" s="14">
        <f t="shared" si="111"/>
        <v>699.3971486605119</v>
      </c>
      <c r="M71" s="13">
        <f t="shared" si="122"/>
        <v>211298.23222371962</v>
      </c>
      <c r="N71" s="15">
        <f t="shared" si="115"/>
        <v>3.9719999999999998E-2</v>
      </c>
      <c r="O71" s="15">
        <f t="shared" si="116"/>
        <v>2.8582745165655638E-2</v>
      </c>
      <c r="P71" s="4">
        <f t="shared" si="112"/>
        <v>137968.02575590933</v>
      </c>
      <c r="Q71" s="4">
        <f t="shared" si="117"/>
        <v>-18924.000910757313</v>
      </c>
      <c r="R71" s="26">
        <f t="shared" si="118"/>
        <v>-291.35333333333324</v>
      </c>
      <c r="S71" s="3">
        <f t="shared" ref="S71" si="129">R52+J75/12</f>
        <v>105.63060068782926</v>
      </c>
      <c r="T71" s="5">
        <f t="shared" si="47"/>
        <v>254344.43212420002</v>
      </c>
      <c r="U71" s="5"/>
      <c r="V71" s="5">
        <f t="shared" ref="V71" si="130">V75</f>
        <v>211.95369343683464</v>
      </c>
      <c r="W71" s="5">
        <f t="shared" si="121"/>
        <v>14040.061671694708</v>
      </c>
      <c r="X71" s="5">
        <f>Q71+W71</f>
        <v>-4883.9392390626053</v>
      </c>
      <c r="Y71" s="10">
        <f>-Q71+Z63</f>
        <v>20395.329890115176</v>
      </c>
      <c r="Z71" s="12"/>
      <c r="AA71" s="9"/>
      <c r="AB71" s="2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3:60" x14ac:dyDescent="0.25">
      <c r="C72" s="1">
        <v>47727</v>
      </c>
      <c r="D72" s="3">
        <f t="shared" si="125"/>
        <v>1204.3533333333332</v>
      </c>
      <c r="E72" s="3">
        <f t="shared" si="126"/>
        <v>747</v>
      </c>
      <c r="F72" s="24">
        <v>0</v>
      </c>
      <c r="G72" s="7">
        <f t="shared" si="109"/>
        <v>134643.37999999998</v>
      </c>
      <c r="H72" s="4">
        <f t="shared" si="127"/>
        <v>1560</v>
      </c>
      <c r="I72" s="4">
        <f t="shared" si="128"/>
        <v>100</v>
      </c>
      <c r="J72" s="4">
        <v>0</v>
      </c>
      <c r="K72" s="14">
        <f t="shared" si="110"/>
        <v>506.62758964408829</v>
      </c>
      <c r="L72" s="14">
        <f t="shared" si="111"/>
        <v>697.72574368924495</v>
      </c>
      <c r="M72" s="13">
        <f t="shared" si="122"/>
        <v>210793.27603904679</v>
      </c>
      <c r="N72" s="15">
        <f t="shared" si="115"/>
        <v>3.9719999999999998E-2</v>
      </c>
      <c r="O72" s="15">
        <f t="shared" si="116"/>
        <v>2.8746050775127263E-2</v>
      </c>
      <c r="P72" s="4">
        <f t="shared" si="112"/>
        <v>139628.02575590933</v>
      </c>
      <c r="Q72" s="4">
        <f t="shared" si="117"/>
        <v>-19215.354244090646</v>
      </c>
      <c r="R72" s="26">
        <f t="shared" si="118"/>
        <v>-291.35333333333324</v>
      </c>
      <c r="S72" s="3">
        <f t="shared" ref="S72" si="131">R52+J75/12</f>
        <v>105.63060068782926</v>
      </c>
      <c r="T72" s="5">
        <f t="shared" si="47"/>
        <v>254344.43212420002</v>
      </c>
      <c r="U72" s="5"/>
      <c r="V72" s="5">
        <f t="shared" ref="V72" si="132">V75</f>
        <v>211.95369343683464</v>
      </c>
      <c r="W72" s="5">
        <f t="shared" si="121"/>
        <v>14252.015365131543</v>
      </c>
      <c r="X72" s="5">
        <f>Q72+W72</f>
        <v>-4963.3388789591027</v>
      </c>
      <c r="Y72" s="10">
        <f>-Q72+Z63</f>
        <v>20686.683223448508</v>
      </c>
      <c r="Z72" s="12"/>
      <c r="AA72" s="9"/>
      <c r="AB72" s="2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3:60" x14ac:dyDescent="0.25">
      <c r="C73" s="1">
        <v>47757</v>
      </c>
      <c r="D73" s="3">
        <f t="shared" si="125"/>
        <v>1204.3533333333332</v>
      </c>
      <c r="E73" s="3">
        <f t="shared" si="126"/>
        <v>747</v>
      </c>
      <c r="F73" s="24">
        <v>0</v>
      </c>
      <c r="G73" s="7">
        <f t="shared" si="109"/>
        <v>136594.73333333331</v>
      </c>
      <c r="H73" s="4">
        <f t="shared" si="127"/>
        <v>1560</v>
      </c>
      <c r="I73" s="4">
        <f t="shared" si="128"/>
        <v>100</v>
      </c>
      <c r="J73" s="4">
        <v>0</v>
      </c>
      <c r="K73" s="14">
        <f t="shared" si="110"/>
        <v>508.30452696581028</v>
      </c>
      <c r="L73" s="14">
        <f t="shared" si="111"/>
        <v>696.04880636752296</v>
      </c>
      <c r="M73" s="13">
        <f t="shared" si="122"/>
        <v>210286.64844940271</v>
      </c>
      <c r="N73" s="15">
        <f t="shared" si="115"/>
        <v>3.9719999999999998E-2</v>
      </c>
      <c r="O73" s="15">
        <f t="shared" si="116"/>
        <v>2.8910685107960438E-2</v>
      </c>
      <c r="P73" s="4">
        <f t="shared" si="112"/>
        <v>141288.02575590933</v>
      </c>
      <c r="Q73" s="4">
        <f t="shared" si="117"/>
        <v>-19506.707577423978</v>
      </c>
      <c r="R73" s="26">
        <f t="shared" si="118"/>
        <v>-291.35333333333324</v>
      </c>
      <c r="S73" s="3">
        <f t="shared" ref="S73" si="133">R52+J75/12</f>
        <v>105.63060068782926</v>
      </c>
      <c r="T73" s="5">
        <f t="shared" si="47"/>
        <v>254344.43212420002</v>
      </c>
      <c r="U73" s="5"/>
      <c r="V73" s="5">
        <f t="shared" ref="V73" si="134">V75</f>
        <v>211.95369343683464</v>
      </c>
      <c r="W73" s="5">
        <f t="shared" si="121"/>
        <v>14463.969058568378</v>
      </c>
      <c r="X73" s="5">
        <f>Q73+W73</f>
        <v>-5042.7385188556</v>
      </c>
      <c r="Y73" s="10">
        <f>-Q73+Z63</f>
        <v>20978.036556781841</v>
      </c>
      <c r="Z73" s="12"/>
      <c r="AA73" s="9"/>
      <c r="AB73" s="21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3:60" x14ac:dyDescent="0.25">
      <c r="C74" s="1">
        <v>47788</v>
      </c>
      <c r="D74" s="3">
        <f t="shared" si="125"/>
        <v>1204.3533333333332</v>
      </c>
      <c r="E74" s="3">
        <f t="shared" si="126"/>
        <v>747</v>
      </c>
      <c r="F74" s="24">
        <v>0</v>
      </c>
      <c r="G74" s="7">
        <f t="shared" si="109"/>
        <v>138546.08666666664</v>
      </c>
      <c r="H74" s="4">
        <f t="shared" si="127"/>
        <v>1560</v>
      </c>
      <c r="I74" s="4">
        <f t="shared" si="128"/>
        <v>100</v>
      </c>
      <c r="J74" s="4">
        <v>0</v>
      </c>
      <c r="K74" s="14">
        <f t="shared" si="110"/>
        <v>509.98701495006719</v>
      </c>
      <c r="L74" s="14">
        <f t="shared" si="111"/>
        <v>694.36631838326605</v>
      </c>
      <c r="M74" s="13">
        <f t="shared" si="122"/>
        <v>209778.34392243691</v>
      </c>
      <c r="N74" s="15">
        <f t="shared" si="115"/>
        <v>3.9719999999999998E-2</v>
      </c>
      <c r="O74" s="15">
        <f t="shared" si="116"/>
        <v>2.9076663537037927E-2</v>
      </c>
      <c r="P74" s="4">
        <f t="shared" si="112"/>
        <v>142948.02575590933</v>
      </c>
      <c r="Q74" s="4">
        <f t="shared" si="117"/>
        <v>-19798.060910757311</v>
      </c>
      <c r="R74" s="26">
        <f t="shared" si="118"/>
        <v>-291.35333333333324</v>
      </c>
      <c r="S74" s="3">
        <f t="shared" ref="S74" si="135">R52+J75/12</f>
        <v>105.63060068782926</v>
      </c>
      <c r="T74" s="5">
        <f t="shared" si="47"/>
        <v>254344.43212420002</v>
      </c>
      <c r="U74" s="5"/>
      <c r="V74" s="5">
        <f t="shared" ref="V74" si="136">V75</f>
        <v>211.95369343683464</v>
      </c>
      <c r="W74" s="5">
        <f t="shared" si="121"/>
        <v>14675.922752005214</v>
      </c>
      <c r="X74" s="5">
        <f>Q74+W74</f>
        <v>-5122.1381587520973</v>
      </c>
      <c r="Y74" s="10">
        <f>-Q74+Z63</f>
        <v>21269.389890115173</v>
      </c>
      <c r="Z74" s="12"/>
      <c r="AA74" s="9"/>
      <c r="AB74" s="21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3:60" x14ac:dyDescent="0.25">
      <c r="C75" s="1">
        <v>47818</v>
      </c>
      <c r="D75" s="3">
        <f t="shared" si="125"/>
        <v>1204.3533333333332</v>
      </c>
      <c r="E75" s="3">
        <f t="shared" si="126"/>
        <v>747</v>
      </c>
      <c r="F75" s="24">
        <v>0</v>
      </c>
      <c r="G75" s="7">
        <f t="shared" si="109"/>
        <v>140497.43999999997</v>
      </c>
      <c r="H75" s="4">
        <f t="shared" si="127"/>
        <v>1560</v>
      </c>
      <c r="I75" s="4">
        <f t="shared" si="128"/>
        <v>100</v>
      </c>
      <c r="J75" s="4">
        <f>SUM(L64:L75)*$B$11+$B$3*$B$12*$B$11*$B$13</f>
        <v>4763.8072082539502</v>
      </c>
      <c r="K75" s="14">
        <f t="shared" si="110"/>
        <v>511.67507196955182</v>
      </c>
      <c r="L75" s="14">
        <f t="shared" si="111"/>
        <v>692.67826136378142</v>
      </c>
      <c r="M75" s="13">
        <f t="shared" si="122"/>
        <v>209268.35690748683</v>
      </c>
      <c r="N75" s="15">
        <f t="shared" si="115"/>
        <v>3.9719999999999998E-2</v>
      </c>
      <c r="O75" s="15">
        <f t="shared" si="116"/>
        <v>2.9244001672485354E-2</v>
      </c>
      <c r="P75" s="4">
        <f t="shared" si="112"/>
        <v>149371.83296416327</v>
      </c>
      <c r="Q75" s="4">
        <f t="shared" si="117"/>
        <v>-15325.6070358367</v>
      </c>
      <c r="R75" s="26">
        <f t="shared" si="118"/>
        <v>-291.35333333333324</v>
      </c>
      <c r="S75" s="3">
        <f t="shared" ref="S75" si="137">R52+J75/12</f>
        <v>105.63060068782926</v>
      </c>
      <c r="T75" s="5">
        <f t="shared" ref="T75" si="138">T74*(U75+1)</f>
        <v>256887.87644544203</v>
      </c>
      <c r="U75" s="6">
        <f t="shared" ref="U75" si="139">U63</f>
        <v>0.01</v>
      </c>
      <c r="V75" s="5">
        <f t="shared" ref="V75" si="140">(T75-T63)/12</f>
        <v>211.95369343683464</v>
      </c>
      <c r="W75" s="5">
        <f t="shared" si="121"/>
        <v>14887.876445442049</v>
      </c>
      <c r="X75" s="5">
        <f>Q75+W75</f>
        <v>-437.73059039465079</v>
      </c>
      <c r="Y75" s="10">
        <f>-Q75+Z63</f>
        <v>16796.936015194562</v>
      </c>
      <c r="Z75" s="10">
        <f t="shared" ref="Z75" si="141">AVERAGE(Y64:Y75)*(AA75)</f>
        <v>1369.2921169265812</v>
      </c>
      <c r="AA75" s="11">
        <f t="shared" si="73"/>
        <v>7.0000000000000007E-2</v>
      </c>
      <c r="AB75" s="22">
        <v>7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3:60" x14ac:dyDescent="0.25">
      <c r="C76" s="1">
        <v>47849</v>
      </c>
      <c r="D76" s="3">
        <f t="shared" si="125"/>
        <v>1204.3533333333332</v>
      </c>
      <c r="E76" s="3">
        <f t="shared" si="126"/>
        <v>747</v>
      </c>
      <c r="F76" s="24">
        <v>0</v>
      </c>
      <c r="G76" s="7">
        <f t="shared" si="109"/>
        <v>142448.79333333331</v>
      </c>
      <c r="H76" s="4">
        <f t="shared" si="127"/>
        <v>1560</v>
      </c>
      <c r="I76" s="4">
        <f t="shared" si="128"/>
        <v>100</v>
      </c>
      <c r="J76" s="4">
        <v>0</v>
      </c>
      <c r="K76" s="14">
        <f t="shared" si="110"/>
        <v>513.36871645777103</v>
      </c>
      <c r="L76" s="14">
        <f t="shared" si="111"/>
        <v>690.98461687556221</v>
      </c>
      <c r="M76" s="13">
        <f t="shared" si="122"/>
        <v>208756.68183551729</v>
      </c>
      <c r="N76" s="15">
        <f t="shared" si="115"/>
        <v>3.9719999999999998E-2</v>
      </c>
      <c r="O76" s="15">
        <f t="shared" si="116"/>
        <v>2.9412715366267914E-2</v>
      </c>
      <c r="P76" s="4">
        <f t="shared" si="112"/>
        <v>151031.83296416327</v>
      </c>
      <c r="Q76" s="4">
        <f t="shared" si="117"/>
        <v>-15616.960369170032</v>
      </c>
      <c r="R76" s="26">
        <f t="shared" si="118"/>
        <v>-291.35333333333324</v>
      </c>
      <c r="S76" s="3">
        <f t="shared" ref="S76" si="142">R76+J87/12</f>
        <v>97.906576778035287</v>
      </c>
      <c r="T76" s="5">
        <f t="shared" si="47"/>
        <v>256887.87644544203</v>
      </c>
      <c r="U76" s="5"/>
      <c r="V76" s="5">
        <f t="shared" ref="V76" si="143">V87</f>
        <v>214.07323037120173</v>
      </c>
      <c r="W76" s="5">
        <f t="shared" si="121"/>
        <v>15101.94967581325</v>
      </c>
      <c r="X76" s="5">
        <f>Q76+W76</f>
        <v>-515.01069335678221</v>
      </c>
      <c r="Y76" s="10">
        <f>-Q76+Z75</f>
        <v>16986.252486096615</v>
      </c>
      <c r="Z76" s="12"/>
      <c r="AA76" s="9"/>
      <c r="AB76" s="2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3:60" x14ac:dyDescent="0.25">
      <c r="C77" s="1">
        <v>47880</v>
      </c>
      <c r="D77" s="3">
        <f t="shared" si="125"/>
        <v>1204.3533333333332</v>
      </c>
      <c r="E77" s="3">
        <f t="shared" si="126"/>
        <v>747</v>
      </c>
      <c r="F77" s="24">
        <v>0</v>
      </c>
      <c r="G77" s="7">
        <f t="shared" si="109"/>
        <v>144400.14666666664</v>
      </c>
      <c r="H77" s="4">
        <f t="shared" si="127"/>
        <v>1560</v>
      </c>
      <c r="I77" s="4">
        <f t="shared" si="128"/>
        <v>100</v>
      </c>
      <c r="J77" s="4">
        <v>0</v>
      </c>
      <c r="K77" s="14">
        <f t="shared" si="110"/>
        <v>515.06796690924625</v>
      </c>
      <c r="L77" s="14">
        <f t="shared" si="111"/>
        <v>689.28536642408699</v>
      </c>
      <c r="M77" s="13">
        <f t="shared" si="122"/>
        <v>208243.31311905952</v>
      </c>
      <c r="N77" s="15">
        <f t="shared" si="115"/>
        <v>3.9719999999999998E-2</v>
      </c>
      <c r="O77" s="15">
        <f t="shared" si="116"/>
        <v>2.9582820716894456E-2</v>
      </c>
      <c r="P77" s="4">
        <f t="shared" si="112"/>
        <v>152691.83296416327</v>
      </c>
      <c r="Q77" s="4">
        <f t="shared" si="117"/>
        <v>-15908.313702503365</v>
      </c>
      <c r="R77" s="26">
        <f t="shared" si="118"/>
        <v>-291.35333333333324</v>
      </c>
      <c r="S77" s="3">
        <f t="shared" ref="S77" si="144">R76+J87/12</f>
        <v>97.906576778035287</v>
      </c>
      <c r="T77" s="5">
        <f t="shared" si="47"/>
        <v>256887.87644544203</v>
      </c>
      <c r="U77" s="5"/>
      <c r="V77" s="5">
        <f t="shared" ref="V77" si="145">V87</f>
        <v>214.07323037120173</v>
      </c>
      <c r="W77" s="5">
        <f t="shared" si="121"/>
        <v>15316.022906184451</v>
      </c>
      <c r="X77" s="5">
        <f>Q77+W77</f>
        <v>-592.29079631891364</v>
      </c>
      <c r="Y77" s="10">
        <f>-Q77+Z75</f>
        <v>17277.605819429948</v>
      </c>
      <c r="Z77" s="12"/>
      <c r="AA77" s="9"/>
      <c r="AB77" s="2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3:60" x14ac:dyDescent="0.25">
      <c r="C78" s="1">
        <v>47908</v>
      </c>
      <c r="D78" s="3">
        <f t="shared" si="125"/>
        <v>1204.3533333333332</v>
      </c>
      <c r="E78" s="3">
        <f t="shared" si="126"/>
        <v>747</v>
      </c>
      <c r="F78" s="24">
        <v>0</v>
      </c>
      <c r="G78" s="7">
        <f t="shared" si="109"/>
        <v>146351.49999999997</v>
      </c>
      <c r="H78" s="4">
        <f t="shared" si="127"/>
        <v>1560</v>
      </c>
      <c r="I78" s="4">
        <f t="shared" si="128"/>
        <v>100</v>
      </c>
      <c r="J78" s="4">
        <v>0</v>
      </c>
      <c r="K78" s="14">
        <f t="shared" si="110"/>
        <v>516.77284187971577</v>
      </c>
      <c r="L78" s="14">
        <f t="shared" si="111"/>
        <v>687.58049145361747</v>
      </c>
      <c r="M78" s="13">
        <f t="shared" si="122"/>
        <v>207728.24515215028</v>
      </c>
      <c r="N78" s="15">
        <f t="shared" si="115"/>
        <v>3.9719999999999998E-2</v>
      </c>
      <c r="O78" s="15">
        <f t="shared" si="116"/>
        <v>2.9754334074231576E-2</v>
      </c>
      <c r="P78" s="4">
        <f t="shared" si="112"/>
        <v>154351.83296416327</v>
      </c>
      <c r="Q78" s="4">
        <f t="shared" si="117"/>
        <v>-16199.667035836697</v>
      </c>
      <c r="R78" s="26">
        <f t="shared" si="118"/>
        <v>-291.35333333333324</v>
      </c>
      <c r="S78" s="3">
        <f t="shared" ref="S78" si="146">R76+J87/12</f>
        <v>97.906576778035287</v>
      </c>
      <c r="T78" s="5">
        <f t="shared" si="47"/>
        <v>256887.87644544203</v>
      </c>
      <c r="U78" s="5"/>
      <c r="V78" s="5">
        <f t="shared" ref="V78" si="147">V87</f>
        <v>214.07323037120173</v>
      </c>
      <c r="W78" s="5">
        <f t="shared" si="121"/>
        <v>15530.096136555652</v>
      </c>
      <c r="X78" s="5">
        <f>Q78+W78</f>
        <v>-669.57089928104506</v>
      </c>
      <c r="Y78" s="10">
        <f>-Q78+Z75</f>
        <v>17568.95915276328</v>
      </c>
      <c r="Z78" s="12"/>
      <c r="AA78" s="9"/>
      <c r="AB78" s="2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3:60" x14ac:dyDescent="0.25">
      <c r="C79" s="1">
        <v>47939</v>
      </c>
      <c r="D79" s="3">
        <f t="shared" si="125"/>
        <v>1204.3533333333332</v>
      </c>
      <c r="E79" s="3">
        <f t="shared" si="126"/>
        <v>747</v>
      </c>
      <c r="F79" s="24">
        <v>0</v>
      </c>
      <c r="G79" s="7">
        <f t="shared" si="109"/>
        <v>148302.8533333333</v>
      </c>
      <c r="H79" s="4">
        <f t="shared" si="127"/>
        <v>1560</v>
      </c>
      <c r="I79" s="4">
        <f t="shared" si="128"/>
        <v>100</v>
      </c>
      <c r="J79" s="4">
        <v>0</v>
      </c>
      <c r="K79" s="14">
        <f t="shared" si="110"/>
        <v>518.48335998633763</v>
      </c>
      <c r="L79" s="14">
        <f t="shared" si="111"/>
        <v>685.86997334699561</v>
      </c>
      <c r="M79" s="13">
        <f t="shared" si="122"/>
        <v>207211.47231027056</v>
      </c>
      <c r="N79" s="15">
        <f t="shared" si="115"/>
        <v>3.9719999999999998E-2</v>
      </c>
      <c r="O79" s="15">
        <f t="shared" si="116"/>
        <v>2.9927272044431196E-2</v>
      </c>
      <c r="P79" s="4">
        <f t="shared" si="112"/>
        <v>156011.83296416327</v>
      </c>
      <c r="Q79" s="4">
        <f t="shared" si="117"/>
        <v>-16491.02036917003</v>
      </c>
      <c r="R79" s="26">
        <f t="shared" si="118"/>
        <v>-291.35333333333324</v>
      </c>
      <c r="S79" s="3">
        <f t="shared" ref="S79" si="148">R76+J87/12</f>
        <v>97.906576778035287</v>
      </c>
      <c r="T79" s="5">
        <f t="shared" si="47"/>
        <v>256887.87644544203</v>
      </c>
      <c r="U79" s="5"/>
      <c r="V79" s="5">
        <f t="shared" ref="V79" si="149">V87</f>
        <v>214.07323037120173</v>
      </c>
      <c r="W79" s="5">
        <f t="shared" si="121"/>
        <v>15744.169366926853</v>
      </c>
      <c r="X79" s="5">
        <f>Q79+W79</f>
        <v>-746.85100224317648</v>
      </c>
      <c r="Y79" s="10">
        <f>-Q79+Z75</f>
        <v>17860.312486096613</v>
      </c>
      <c r="Z79" s="12"/>
      <c r="AA79" s="9"/>
      <c r="AB79" s="2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3:60" x14ac:dyDescent="0.25">
      <c r="C80" s="1">
        <v>47969</v>
      </c>
      <c r="D80" s="3">
        <f t="shared" si="125"/>
        <v>1204.3533333333332</v>
      </c>
      <c r="E80" s="3">
        <f t="shared" si="126"/>
        <v>747</v>
      </c>
      <c r="F80" s="24">
        <v>0</v>
      </c>
      <c r="G80" s="7">
        <f t="shared" si="109"/>
        <v>150254.20666666664</v>
      </c>
      <c r="H80" s="4">
        <f t="shared" si="127"/>
        <v>1560</v>
      </c>
      <c r="I80" s="4">
        <f t="shared" si="128"/>
        <v>100</v>
      </c>
      <c r="J80" s="4">
        <v>0</v>
      </c>
      <c r="K80" s="14">
        <f t="shared" si="110"/>
        <v>520.19953990789247</v>
      </c>
      <c r="L80" s="14">
        <f t="shared" si="111"/>
        <v>684.15379342544077</v>
      </c>
      <c r="M80" s="13">
        <f t="shared" si="122"/>
        <v>206692.98895028423</v>
      </c>
      <c r="N80" s="15">
        <f t="shared" si="115"/>
        <v>3.9719999999999998E-2</v>
      </c>
      <c r="O80" s="15">
        <f t="shared" si="116"/>
        <v>3.0101651494974405E-2</v>
      </c>
      <c r="P80" s="4">
        <f t="shared" si="112"/>
        <v>157671.83296416327</v>
      </c>
      <c r="Q80" s="4">
        <f t="shared" si="117"/>
        <v>-16782.373702503362</v>
      </c>
      <c r="R80" s="26">
        <f t="shared" si="118"/>
        <v>-291.35333333333324</v>
      </c>
      <c r="S80" s="3">
        <f t="shared" ref="S80" si="150">R76+J87/12</f>
        <v>97.906576778035287</v>
      </c>
      <c r="T80" s="5">
        <f t="shared" si="47"/>
        <v>256887.87644544203</v>
      </c>
      <c r="U80" s="5"/>
      <c r="V80" s="5">
        <f t="shared" ref="V80" si="151">V87</f>
        <v>214.07323037120173</v>
      </c>
      <c r="W80" s="5">
        <f t="shared" si="121"/>
        <v>15958.242597298055</v>
      </c>
      <c r="X80" s="5">
        <f>Q80+W80</f>
        <v>-824.1311052053079</v>
      </c>
      <c r="Y80" s="10">
        <f>-Q80+Z75</f>
        <v>18151.665819429945</v>
      </c>
      <c r="Z80" s="12"/>
      <c r="AA80" s="9"/>
      <c r="AB80" s="2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3:60" x14ac:dyDescent="0.25">
      <c r="C81" s="1">
        <v>48000</v>
      </c>
      <c r="D81" s="3">
        <f t="shared" si="125"/>
        <v>1204.3533333333332</v>
      </c>
      <c r="E81" s="3">
        <f t="shared" si="126"/>
        <v>747</v>
      </c>
      <c r="F81" s="24">
        <v>0</v>
      </c>
      <c r="G81" s="7">
        <f t="shared" si="109"/>
        <v>152205.55999999997</v>
      </c>
      <c r="H81" s="4">
        <f t="shared" si="127"/>
        <v>1560</v>
      </c>
      <c r="I81" s="4">
        <f t="shared" si="128"/>
        <v>100</v>
      </c>
      <c r="J81" s="4">
        <v>0</v>
      </c>
      <c r="K81" s="14">
        <f t="shared" si="110"/>
        <v>521.92140038498758</v>
      </c>
      <c r="L81" s="14">
        <f t="shared" si="111"/>
        <v>682.43193294834566</v>
      </c>
      <c r="M81" s="13">
        <f t="shared" si="122"/>
        <v>206172.78941037634</v>
      </c>
      <c r="N81" s="15">
        <f t="shared" si="115"/>
        <v>3.9719999999999998E-2</v>
      </c>
      <c r="O81" s="15">
        <f t="shared" si="116"/>
        <v>3.0277489559834905E-2</v>
      </c>
      <c r="P81" s="4">
        <f t="shared" si="112"/>
        <v>159331.83296416327</v>
      </c>
      <c r="Q81" s="4">
        <f t="shared" si="117"/>
        <v>-17073.727035836695</v>
      </c>
      <c r="R81" s="26">
        <f t="shared" si="118"/>
        <v>-291.35333333333324</v>
      </c>
      <c r="S81" s="3">
        <f t="shared" ref="S81" si="152">R76+J87/12</f>
        <v>97.906576778035287</v>
      </c>
      <c r="T81" s="5">
        <f t="shared" si="47"/>
        <v>256887.87644544203</v>
      </c>
      <c r="U81" s="5"/>
      <c r="V81" s="5">
        <f t="shared" ref="V81" si="153">V87</f>
        <v>214.07323037120173</v>
      </c>
      <c r="W81" s="5">
        <f t="shared" si="121"/>
        <v>16172.315827669256</v>
      </c>
      <c r="X81" s="5">
        <f>Q81+W81</f>
        <v>-901.41120816743933</v>
      </c>
      <c r="Y81" s="10">
        <f>-Q81+Z75</f>
        <v>18443.019152763278</v>
      </c>
      <c r="Z81" s="12"/>
      <c r="AA81" s="9"/>
      <c r="AB81" s="2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3:60" x14ac:dyDescent="0.25">
      <c r="C82" s="1">
        <v>48030</v>
      </c>
      <c r="D82" s="3">
        <f t="shared" si="125"/>
        <v>1204.3533333333332</v>
      </c>
      <c r="E82" s="3">
        <f t="shared" si="126"/>
        <v>747</v>
      </c>
      <c r="F82" s="24">
        <v>0</v>
      </c>
      <c r="G82" s="7">
        <f t="shared" si="109"/>
        <v>154156.9133333333</v>
      </c>
      <c r="H82" s="4">
        <f t="shared" si="127"/>
        <v>1560</v>
      </c>
      <c r="I82" s="4">
        <f t="shared" si="128"/>
        <v>100</v>
      </c>
      <c r="J82" s="4">
        <v>0</v>
      </c>
      <c r="K82" s="14">
        <f t="shared" si="110"/>
        <v>523.64896022026187</v>
      </c>
      <c r="L82" s="14">
        <f t="shared" si="111"/>
        <v>680.70437311307137</v>
      </c>
      <c r="M82" s="13">
        <f t="shared" si="122"/>
        <v>205650.86800999136</v>
      </c>
      <c r="N82" s="15">
        <f t="shared" si="115"/>
        <v>3.9719999999999998E-2</v>
      </c>
      <c r="O82" s="15">
        <f t="shared" si="116"/>
        <v>3.0454803644765393E-2</v>
      </c>
      <c r="P82" s="4">
        <f t="shared" si="112"/>
        <v>160991.83296416327</v>
      </c>
      <c r="Q82" s="4">
        <f t="shared" si="117"/>
        <v>-17365.080369170028</v>
      </c>
      <c r="R82" s="26">
        <f t="shared" si="118"/>
        <v>-291.35333333333324</v>
      </c>
      <c r="S82" s="3">
        <f t="shared" ref="S82" si="154">R76+J87/12</f>
        <v>97.906576778035287</v>
      </c>
      <c r="T82" s="5">
        <f t="shared" si="47"/>
        <v>256887.87644544203</v>
      </c>
      <c r="U82" s="5"/>
      <c r="V82" s="5">
        <f t="shared" ref="V82" si="155">V87</f>
        <v>214.07323037120173</v>
      </c>
      <c r="W82" s="5">
        <f t="shared" si="121"/>
        <v>16386.389058040459</v>
      </c>
      <c r="X82" s="5">
        <f>Q82+W82</f>
        <v>-978.69131112956893</v>
      </c>
      <c r="Y82" s="10">
        <f>-Q82+Z75</f>
        <v>18734.37248609661</v>
      </c>
      <c r="Z82" s="12"/>
      <c r="AA82" s="9"/>
      <c r="AB82" s="2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3:60" x14ac:dyDescent="0.25">
      <c r="C83" s="1">
        <v>48061</v>
      </c>
      <c r="D83" s="3">
        <f t="shared" si="125"/>
        <v>1204.3533333333332</v>
      </c>
      <c r="E83" s="3">
        <f t="shared" si="126"/>
        <v>747</v>
      </c>
      <c r="F83" s="24">
        <v>0</v>
      </c>
      <c r="G83" s="7">
        <f t="shared" si="109"/>
        <v>156108.26666666663</v>
      </c>
      <c r="H83" s="4">
        <f t="shared" si="127"/>
        <v>1560</v>
      </c>
      <c r="I83" s="4">
        <f t="shared" si="128"/>
        <v>100</v>
      </c>
      <c r="J83" s="4">
        <v>0</v>
      </c>
      <c r="K83" s="14">
        <f t="shared" si="110"/>
        <v>525.38223827859088</v>
      </c>
      <c r="L83" s="14">
        <f t="shared" si="111"/>
        <v>678.97109505474236</v>
      </c>
      <c r="M83" s="13">
        <f t="shared" si="122"/>
        <v>205127.21904977111</v>
      </c>
      <c r="N83" s="15">
        <f t="shared" si="115"/>
        <v>3.9719999999999998E-2</v>
      </c>
      <c r="O83" s="15">
        <f t="shared" si="116"/>
        <v>3.0633611432710321E-2</v>
      </c>
      <c r="P83" s="4">
        <f t="shared" si="112"/>
        <v>162651.83296416327</v>
      </c>
      <c r="Q83" s="4">
        <f t="shared" si="117"/>
        <v>-17656.43370250336</v>
      </c>
      <c r="R83" s="26">
        <f t="shared" si="118"/>
        <v>-291.35333333333324</v>
      </c>
      <c r="S83" s="3">
        <f t="shared" ref="S83" si="156">R76+J87/12</f>
        <v>97.906576778035287</v>
      </c>
      <c r="T83" s="5">
        <f t="shared" si="47"/>
        <v>256887.87644544203</v>
      </c>
      <c r="U83" s="5"/>
      <c r="V83" s="5">
        <f t="shared" ref="V83" si="157">V87</f>
        <v>214.07323037120173</v>
      </c>
      <c r="W83" s="5">
        <f t="shared" si="121"/>
        <v>16600.462288411662</v>
      </c>
      <c r="X83" s="5">
        <f>Q83+W83</f>
        <v>-1055.9714140916985</v>
      </c>
      <c r="Y83" s="10">
        <f>-Q83+Z75</f>
        <v>19025.725819429943</v>
      </c>
      <c r="Z83" s="12"/>
      <c r="AA83" s="9"/>
      <c r="AB83" s="2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3:60" x14ac:dyDescent="0.25">
      <c r="C84" s="1">
        <v>48092</v>
      </c>
      <c r="D84" s="3">
        <f t="shared" si="125"/>
        <v>1204.3533333333332</v>
      </c>
      <c r="E84" s="3">
        <f t="shared" si="126"/>
        <v>747</v>
      </c>
      <c r="F84" s="24">
        <v>0</v>
      </c>
      <c r="G84" s="7">
        <f t="shared" si="109"/>
        <v>158059.61999999997</v>
      </c>
      <c r="H84" s="4">
        <f t="shared" si="127"/>
        <v>1560</v>
      </c>
      <c r="I84" s="4">
        <f t="shared" si="128"/>
        <v>100</v>
      </c>
      <c r="J84" s="4">
        <v>0</v>
      </c>
      <c r="K84" s="14">
        <f t="shared" si="110"/>
        <v>527.12125348729307</v>
      </c>
      <c r="L84" s="14">
        <f t="shared" si="111"/>
        <v>677.23207984604016</v>
      </c>
      <c r="M84" s="13">
        <f t="shared" si="122"/>
        <v>204601.83681149251</v>
      </c>
      <c r="N84" s="15">
        <f t="shared" si="115"/>
        <v>3.9719999999999998E-2</v>
      </c>
      <c r="O84" s="15">
        <f t="shared" si="116"/>
        <v>3.0813930889348501E-2</v>
      </c>
      <c r="P84" s="4">
        <f t="shared" si="112"/>
        <v>164311.83296416327</v>
      </c>
      <c r="Q84" s="4">
        <f t="shared" si="117"/>
        <v>-17947.787035836693</v>
      </c>
      <c r="R84" s="26">
        <f t="shared" si="118"/>
        <v>-291.35333333333324</v>
      </c>
      <c r="S84" s="3">
        <f t="shared" ref="S84" si="158">R76+J87/12</f>
        <v>97.906576778035287</v>
      </c>
      <c r="T84" s="5">
        <f t="shared" si="47"/>
        <v>256887.87644544203</v>
      </c>
      <c r="U84" s="5"/>
      <c r="V84" s="5">
        <f t="shared" ref="V84" si="159">V87</f>
        <v>214.07323037120173</v>
      </c>
      <c r="W84" s="5">
        <f t="shared" si="121"/>
        <v>16814.535518782865</v>
      </c>
      <c r="X84" s="5">
        <f>Q84+W84</f>
        <v>-1133.2515170538281</v>
      </c>
      <c r="Y84" s="10">
        <f>-Q84+Z75</f>
        <v>19317.079152763275</v>
      </c>
      <c r="Z84" s="12"/>
      <c r="AA84" s="9"/>
      <c r="AB84" s="2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3:60" x14ac:dyDescent="0.25">
      <c r="C85" s="1">
        <v>48122</v>
      </c>
      <c r="D85" s="3">
        <f t="shared" si="125"/>
        <v>1204.3533333333332</v>
      </c>
      <c r="E85" s="3">
        <f t="shared" si="126"/>
        <v>747</v>
      </c>
      <c r="F85" s="24">
        <v>0</v>
      </c>
      <c r="G85" s="7">
        <f t="shared" si="109"/>
        <v>160010.9733333333</v>
      </c>
      <c r="H85" s="4">
        <f t="shared" si="127"/>
        <v>1560</v>
      </c>
      <c r="I85" s="4">
        <f t="shared" si="128"/>
        <v>100</v>
      </c>
      <c r="J85" s="4">
        <v>0</v>
      </c>
      <c r="K85" s="14">
        <f t="shared" si="110"/>
        <v>528.86602483633601</v>
      </c>
      <c r="L85" s="14">
        <f t="shared" si="111"/>
        <v>675.48730849699723</v>
      </c>
      <c r="M85" s="13">
        <f t="shared" si="122"/>
        <v>204074.71555800521</v>
      </c>
      <c r="N85" s="15">
        <f t="shared" si="115"/>
        <v>3.9719999999999998E-2</v>
      </c>
      <c r="O85" s="15">
        <f t="shared" si="116"/>
        <v>3.0995780268769261E-2</v>
      </c>
      <c r="P85" s="4">
        <f t="shared" si="112"/>
        <v>165971.83296416327</v>
      </c>
      <c r="Q85" s="4">
        <f t="shared" si="117"/>
        <v>-18239.140369170025</v>
      </c>
      <c r="R85" s="26">
        <f t="shared" si="118"/>
        <v>-291.35333333333324</v>
      </c>
      <c r="S85" s="3">
        <f t="shared" ref="S85" si="160">R76+J87/12</f>
        <v>97.906576778035287</v>
      </c>
      <c r="T85" s="5">
        <f t="shared" si="47"/>
        <v>256887.87644544203</v>
      </c>
      <c r="U85" s="5"/>
      <c r="V85" s="5">
        <f t="shared" ref="V85" si="161">V87</f>
        <v>214.07323037120173</v>
      </c>
      <c r="W85" s="5">
        <f t="shared" si="121"/>
        <v>17028.608749154067</v>
      </c>
      <c r="X85" s="5">
        <f>Q85+W85</f>
        <v>-1210.5316200159577</v>
      </c>
      <c r="Y85" s="10">
        <f>-Q85+Z75</f>
        <v>19608.432486096608</v>
      </c>
      <c r="Z85" s="12"/>
      <c r="AA85" s="9"/>
      <c r="AB85" s="2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3:60" x14ac:dyDescent="0.25">
      <c r="C86" s="1">
        <v>48153</v>
      </c>
      <c r="D86" s="3">
        <f t="shared" si="125"/>
        <v>1204.3533333333332</v>
      </c>
      <c r="E86" s="3">
        <f t="shared" si="126"/>
        <v>747</v>
      </c>
      <c r="F86" s="24">
        <v>0</v>
      </c>
      <c r="G86" s="7">
        <f t="shared" si="109"/>
        <v>161962.32666666663</v>
      </c>
      <c r="H86" s="4">
        <f t="shared" si="127"/>
        <v>1560</v>
      </c>
      <c r="I86" s="4">
        <f t="shared" si="128"/>
        <v>100</v>
      </c>
      <c r="J86" s="4">
        <v>0</v>
      </c>
      <c r="K86" s="14">
        <f t="shared" si="110"/>
        <v>530.61657137854434</v>
      </c>
      <c r="L86" s="14">
        <f t="shared" si="111"/>
        <v>673.7367619547889</v>
      </c>
      <c r="M86" s="13">
        <f t="shared" si="122"/>
        <v>203545.84953316886</v>
      </c>
      <c r="N86" s="15">
        <f t="shared" si="115"/>
        <v>3.9719999999999998E-2</v>
      </c>
      <c r="O86" s="15">
        <f t="shared" si="116"/>
        <v>3.1179178119285868E-2</v>
      </c>
      <c r="P86" s="4">
        <f t="shared" si="112"/>
        <v>167631.83296416327</v>
      </c>
      <c r="Q86" s="4">
        <f t="shared" si="117"/>
        <v>-18530.493702503358</v>
      </c>
      <c r="R86" s="26">
        <f t="shared" si="118"/>
        <v>-291.35333333333324</v>
      </c>
      <c r="S86" s="3">
        <f t="shared" ref="S86" si="162">R76+J87/12</f>
        <v>97.906576778035287</v>
      </c>
      <c r="T86" s="5">
        <f t="shared" si="47"/>
        <v>256887.87644544203</v>
      </c>
      <c r="U86" s="5"/>
      <c r="V86" s="5">
        <f t="shared" ref="V86" si="163">V87</f>
        <v>214.07323037120173</v>
      </c>
      <c r="W86" s="5">
        <f t="shared" si="121"/>
        <v>17242.68197952527</v>
      </c>
      <c r="X86" s="5">
        <f>Q86+W86</f>
        <v>-1287.8117229780873</v>
      </c>
      <c r="Y86" s="10">
        <f>-Q86+Z75</f>
        <v>19899.785819429941</v>
      </c>
      <c r="Z86" s="12"/>
      <c r="AA86" s="9"/>
      <c r="AB86" s="2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3:60" x14ac:dyDescent="0.25">
      <c r="C87" s="1">
        <v>48183</v>
      </c>
      <c r="D87" s="3">
        <f t="shared" si="125"/>
        <v>1204.3533333333332</v>
      </c>
      <c r="E87" s="3">
        <f t="shared" si="126"/>
        <v>747</v>
      </c>
      <c r="F87" s="24">
        <v>0</v>
      </c>
      <c r="G87" s="7">
        <f t="shared" si="109"/>
        <v>163913.67999999996</v>
      </c>
      <c r="H87" s="4">
        <f t="shared" si="127"/>
        <v>1560</v>
      </c>
      <c r="I87" s="4">
        <f t="shared" si="128"/>
        <v>100</v>
      </c>
      <c r="J87" s="4">
        <f>SUM(L76:L87)*$B$11+$B$3*$B$12*$B$11*$B$13</f>
        <v>4671.1189213364223</v>
      </c>
      <c r="K87" s="14">
        <f t="shared" si="110"/>
        <v>532.3729122298073</v>
      </c>
      <c r="L87" s="14">
        <f t="shared" si="111"/>
        <v>671.98042110352594</v>
      </c>
      <c r="M87" s="13">
        <f t="shared" si="122"/>
        <v>203015.23296179032</v>
      </c>
      <c r="N87" s="15">
        <f t="shared" si="115"/>
        <v>3.9719999999999998E-2</v>
      </c>
      <c r="O87" s="15">
        <f t="shared" si="116"/>
        <v>3.1364143289390238E-2</v>
      </c>
      <c r="P87" s="4">
        <f t="shared" si="112"/>
        <v>173962.9518854997</v>
      </c>
      <c r="Q87" s="4">
        <f t="shared" si="117"/>
        <v>-14150.728114500263</v>
      </c>
      <c r="R87" s="26">
        <f t="shared" si="118"/>
        <v>-291.35333333333324</v>
      </c>
      <c r="S87" s="3">
        <f t="shared" ref="S87" si="164">R76+J87/12</f>
        <v>97.906576778035287</v>
      </c>
      <c r="T87" s="5">
        <f t="shared" ref="T87" si="165">T86*(U87+1)</f>
        <v>259456.75520989645</v>
      </c>
      <c r="U87" s="6">
        <f t="shared" ref="U87" si="166">U75</f>
        <v>0.01</v>
      </c>
      <c r="V87" s="5">
        <f t="shared" ref="V87" si="167">(T87-T75)/12</f>
        <v>214.07323037120173</v>
      </c>
      <c r="W87" s="5">
        <f t="shared" si="121"/>
        <v>17456.755209896473</v>
      </c>
      <c r="X87" s="5">
        <f>Q87+W87</f>
        <v>3306.0270953962099</v>
      </c>
      <c r="Y87" s="10">
        <f>-Q87+Z75</f>
        <v>15520.020231426844</v>
      </c>
      <c r="Z87" s="10">
        <f t="shared" ref="Z87" si="168">AVERAGE(Y76:Y87)*(AA87)</f>
        <v>1273.9605136523001</v>
      </c>
      <c r="AA87" s="11">
        <f t="shared" ref="AA87" si="169">AA75</f>
        <v>7.0000000000000007E-2</v>
      </c>
      <c r="AB87" s="22">
        <v>8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3:60" x14ac:dyDescent="0.25">
      <c r="C88" s="1">
        <v>48214</v>
      </c>
      <c r="D88" s="3">
        <f t="shared" si="125"/>
        <v>1204.3533333333332</v>
      </c>
      <c r="E88" s="3">
        <f t="shared" si="126"/>
        <v>747</v>
      </c>
      <c r="F88" s="24">
        <v>0</v>
      </c>
      <c r="G88" s="7">
        <f t="shared" si="109"/>
        <v>165865.0333333333</v>
      </c>
      <c r="H88" s="4">
        <f t="shared" si="127"/>
        <v>1560</v>
      </c>
      <c r="I88" s="4">
        <f t="shared" si="128"/>
        <v>100</v>
      </c>
      <c r="J88" s="4">
        <v>0</v>
      </c>
      <c r="K88" s="14">
        <f t="shared" si="110"/>
        <v>534.13506656928791</v>
      </c>
      <c r="L88" s="14">
        <f t="shared" si="111"/>
        <v>670.21826676404532</v>
      </c>
      <c r="M88" s="13">
        <f t="shared" si="122"/>
        <v>202482.86004956052</v>
      </c>
      <c r="N88" s="15">
        <f t="shared" si="115"/>
        <v>3.9719999999999998E-2</v>
      </c>
      <c r="O88" s="15">
        <f t="shared" si="116"/>
        <v>3.1550694933852763E-2</v>
      </c>
      <c r="P88" s="4">
        <f t="shared" si="112"/>
        <v>175622.9518854997</v>
      </c>
      <c r="Q88" s="4">
        <f t="shared" si="117"/>
        <v>-14442.081447833596</v>
      </c>
      <c r="R88" s="26">
        <f t="shared" si="118"/>
        <v>-291.35333333333324</v>
      </c>
      <c r="S88" s="3">
        <f t="shared" ref="S88" si="170">R76+J99/12</f>
        <v>89.870107291332488</v>
      </c>
      <c r="T88" s="5">
        <f t="shared" si="47"/>
        <v>259456.75520989645</v>
      </c>
      <c r="U88" s="5"/>
      <c r="V88" s="5">
        <f t="shared" ref="V88" si="171">V99</f>
        <v>216.2139626749146</v>
      </c>
      <c r="W88" s="5">
        <f t="shared" si="121"/>
        <v>17672.969172571389</v>
      </c>
      <c r="X88" s="5">
        <f>Q88+W88</f>
        <v>3230.8877247377932</v>
      </c>
      <c r="Y88" s="10">
        <f>-Q88+Z87</f>
        <v>15716.041961485897</v>
      </c>
      <c r="Z88" s="12"/>
      <c r="AA88" s="9"/>
      <c r="AB88" s="2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3:60" x14ac:dyDescent="0.25">
      <c r="C89" s="1">
        <v>48245</v>
      </c>
      <c r="D89" s="3">
        <f t="shared" si="125"/>
        <v>1204.3533333333332</v>
      </c>
      <c r="E89" s="3">
        <f t="shared" si="126"/>
        <v>747</v>
      </c>
      <c r="F89" s="24">
        <v>0</v>
      </c>
      <c r="G89" s="7">
        <f t="shared" si="109"/>
        <v>167816.38666666663</v>
      </c>
      <c r="H89" s="4">
        <f t="shared" si="127"/>
        <v>1560</v>
      </c>
      <c r="I89" s="4">
        <f t="shared" si="128"/>
        <v>100</v>
      </c>
      <c r="J89" s="4">
        <v>0</v>
      </c>
      <c r="K89" s="14">
        <f t="shared" si="110"/>
        <v>535.90305363963228</v>
      </c>
      <c r="L89" s="14">
        <f t="shared" si="111"/>
        <v>668.45027969370096</v>
      </c>
      <c r="M89" s="13">
        <f t="shared" si="122"/>
        <v>201948.72498299123</v>
      </c>
      <c r="N89" s="15">
        <f t="shared" si="115"/>
        <v>3.9719999999999998E-2</v>
      </c>
      <c r="O89" s="15">
        <f t="shared" si="116"/>
        <v>3.1738852519971557E-2</v>
      </c>
      <c r="P89" s="4">
        <f t="shared" si="112"/>
        <v>177282.9518854997</v>
      </c>
      <c r="Q89" s="4">
        <f t="shared" si="117"/>
        <v>-14733.434781166929</v>
      </c>
      <c r="R89" s="26">
        <f t="shared" si="118"/>
        <v>-291.35333333333324</v>
      </c>
      <c r="S89" s="3">
        <f t="shared" ref="S89" si="172">R76+J99/12</f>
        <v>89.870107291332488</v>
      </c>
      <c r="T89" s="5">
        <f t="shared" si="47"/>
        <v>259456.75520989645</v>
      </c>
      <c r="U89" s="5"/>
      <c r="V89" s="5">
        <f t="shared" ref="V89" si="173">V99</f>
        <v>216.2139626749146</v>
      </c>
      <c r="W89" s="5">
        <f t="shared" si="121"/>
        <v>17889.183135246305</v>
      </c>
      <c r="X89" s="5">
        <f>Q89+W89</f>
        <v>3155.7483540793764</v>
      </c>
      <c r="Y89" s="10">
        <f>-Q89+Z87</f>
        <v>16007.395294819229</v>
      </c>
      <c r="Z89" s="12"/>
      <c r="AA89" s="9"/>
      <c r="AB89" s="2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3:60" x14ac:dyDescent="0.25">
      <c r="C90" s="1">
        <v>48274</v>
      </c>
      <c r="D90" s="3">
        <f t="shared" si="125"/>
        <v>1204.3533333333332</v>
      </c>
      <c r="E90" s="3">
        <f t="shared" si="126"/>
        <v>747</v>
      </c>
      <c r="F90" s="24">
        <v>0</v>
      </c>
      <c r="G90" s="7">
        <f t="shared" si="109"/>
        <v>169767.73999999996</v>
      </c>
      <c r="H90" s="4">
        <f t="shared" si="127"/>
        <v>1560</v>
      </c>
      <c r="I90" s="4">
        <f t="shared" si="128"/>
        <v>100</v>
      </c>
      <c r="J90" s="4">
        <v>0</v>
      </c>
      <c r="K90" s="14">
        <f t="shared" si="110"/>
        <v>537.67689274717952</v>
      </c>
      <c r="L90" s="14">
        <f t="shared" si="111"/>
        <v>666.67644058615372</v>
      </c>
      <c r="M90" s="13">
        <f t="shared" si="122"/>
        <v>201412.8219293516</v>
      </c>
      <c r="N90" s="15">
        <f t="shared" si="115"/>
        <v>3.9719999999999998E-2</v>
      </c>
      <c r="O90" s="15">
        <f t="shared" si="116"/>
        <v>3.192863583397533E-2</v>
      </c>
      <c r="P90" s="4">
        <f t="shared" si="112"/>
        <v>178942.9518854997</v>
      </c>
      <c r="Q90" s="4">
        <f t="shared" si="117"/>
        <v>-15024.788114500261</v>
      </c>
      <c r="R90" s="26">
        <f t="shared" si="118"/>
        <v>-291.35333333333324</v>
      </c>
      <c r="S90" s="3">
        <f t="shared" ref="S90" si="174">R76+J99/12</f>
        <v>89.870107291332488</v>
      </c>
      <c r="T90" s="5">
        <f t="shared" si="47"/>
        <v>259456.75520989645</v>
      </c>
      <c r="U90" s="5"/>
      <c r="V90" s="5">
        <f t="shared" ref="V90" si="175">V99</f>
        <v>216.2139626749146</v>
      </c>
      <c r="W90" s="5">
        <f t="shared" si="121"/>
        <v>18105.397097921221</v>
      </c>
      <c r="X90" s="5">
        <f>Q90+W90</f>
        <v>3080.6089834209597</v>
      </c>
      <c r="Y90" s="10">
        <f>-Q90+Z87</f>
        <v>16298.748628152562</v>
      </c>
      <c r="Z90" s="12"/>
      <c r="AA90" s="9"/>
      <c r="AB90" s="2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3:60" x14ac:dyDescent="0.25">
      <c r="C91" s="1">
        <v>48305</v>
      </c>
      <c r="D91" s="3">
        <f t="shared" si="125"/>
        <v>1204.3533333333332</v>
      </c>
      <c r="E91" s="3">
        <f t="shared" si="126"/>
        <v>747</v>
      </c>
      <c r="F91" s="24">
        <v>0</v>
      </c>
      <c r="G91" s="7">
        <f t="shared" si="109"/>
        <v>171719.09333333329</v>
      </c>
      <c r="H91" s="4">
        <f t="shared" si="127"/>
        <v>1560</v>
      </c>
      <c r="I91" s="4">
        <f t="shared" si="128"/>
        <v>100</v>
      </c>
      <c r="J91" s="4">
        <v>0</v>
      </c>
      <c r="K91" s="14">
        <f t="shared" si="110"/>
        <v>539.45660326217262</v>
      </c>
      <c r="L91" s="14">
        <f t="shared" si="111"/>
        <v>664.89673007116062</v>
      </c>
      <c r="M91" s="13">
        <f t="shared" si="122"/>
        <v>200875.14503660443</v>
      </c>
      <c r="N91" s="15">
        <f t="shared" si="115"/>
        <v>3.9719999999999998E-2</v>
      </c>
      <c r="O91" s="15">
        <f t="shared" si="116"/>
        <v>3.2120064987584296E-2</v>
      </c>
      <c r="P91" s="4">
        <f t="shared" si="112"/>
        <v>180602.9518854997</v>
      </c>
      <c r="Q91" s="4">
        <f t="shared" si="117"/>
        <v>-15316.141447833594</v>
      </c>
      <c r="R91" s="26">
        <f t="shared" si="118"/>
        <v>-291.35333333333324</v>
      </c>
      <c r="S91" s="3">
        <f t="shared" ref="S91" si="176">R76+J99/12</f>
        <v>89.870107291332488</v>
      </c>
      <c r="T91" s="5">
        <f t="shared" si="47"/>
        <v>259456.75520989645</v>
      </c>
      <c r="U91" s="5"/>
      <c r="V91" s="5">
        <f t="shared" ref="V91" si="177">V99</f>
        <v>216.2139626749146</v>
      </c>
      <c r="W91" s="5">
        <f t="shared" si="121"/>
        <v>18321.611060596137</v>
      </c>
      <c r="X91" s="5">
        <f>Q91+W91</f>
        <v>3005.469612762543</v>
      </c>
      <c r="Y91" s="10">
        <f>-Q91+Z87</f>
        <v>16590.101961485892</v>
      </c>
      <c r="Z91" s="12"/>
      <c r="AA91" s="9"/>
      <c r="AB91" s="2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3:60" x14ac:dyDescent="0.25">
      <c r="C92" s="1">
        <v>48335</v>
      </c>
      <c r="D92" s="3">
        <f t="shared" si="125"/>
        <v>1204.3533333333332</v>
      </c>
      <c r="E92" s="3">
        <f t="shared" si="126"/>
        <v>747</v>
      </c>
      <c r="F92" s="24">
        <v>0</v>
      </c>
      <c r="G92" s="7">
        <f t="shared" si="109"/>
        <v>173670.44666666663</v>
      </c>
      <c r="H92" s="4">
        <f t="shared" si="127"/>
        <v>1560</v>
      </c>
      <c r="I92" s="4">
        <f t="shared" si="128"/>
        <v>100</v>
      </c>
      <c r="J92" s="4">
        <v>0</v>
      </c>
      <c r="K92" s="14">
        <f t="shared" si="110"/>
        <v>541.24220461897039</v>
      </c>
      <c r="L92" s="14">
        <f t="shared" si="111"/>
        <v>663.11112871436285</v>
      </c>
      <c r="M92" s="13">
        <f t="shared" si="122"/>
        <v>200335.68843334226</v>
      </c>
      <c r="N92" s="15">
        <f t="shared" si="115"/>
        <v>3.9719999999999998E-2</v>
      </c>
      <c r="O92" s="15">
        <f t="shared" si="116"/>
        <v>3.2313160424733776E-2</v>
      </c>
      <c r="P92" s="4">
        <f t="shared" si="112"/>
        <v>182262.9518854997</v>
      </c>
      <c r="Q92" s="4">
        <f t="shared" si="117"/>
        <v>-15607.494781166926</v>
      </c>
      <c r="R92" s="26">
        <f t="shared" si="118"/>
        <v>-291.35333333333324</v>
      </c>
      <c r="S92" s="3">
        <f t="shared" ref="S92" si="178">R76+J99/12</f>
        <v>89.870107291332488</v>
      </c>
      <c r="T92" s="5">
        <f t="shared" si="47"/>
        <v>259456.75520989645</v>
      </c>
      <c r="U92" s="5"/>
      <c r="V92" s="5">
        <f t="shared" ref="V92" si="179">V99</f>
        <v>216.2139626749146</v>
      </c>
      <c r="W92" s="5">
        <f t="shared" si="121"/>
        <v>18537.825023271052</v>
      </c>
      <c r="X92" s="5">
        <f>Q92+W92</f>
        <v>2930.3302421041262</v>
      </c>
      <c r="Y92" s="10">
        <f>-Q92+Z87</f>
        <v>16881.455294819225</v>
      </c>
      <c r="Z92" s="12"/>
      <c r="AA92" s="9"/>
      <c r="AB92" s="21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3:60" x14ac:dyDescent="0.25">
      <c r="C93" s="1">
        <v>48366</v>
      </c>
      <c r="D93" s="3">
        <f t="shared" si="125"/>
        <v>1204.3533333333332</v>
      </c>
      <c r="E93" s="3">
        <f t="shared" si="126"/>
        <v>747</v>
      </c>
      <c r="F93" s="24">
        <v>0</v>
      </c>
      <c r="G93" s="7">
        <f t="shared" si="109"/>
        <v>175621.79999999996</v>
      </c>
      <c r="H93" s="4">
        <f t="shared" si="127"/>
        <v>1560</v>
      </c>
      <c r="I93" s="4">
        <f t="shared" si="128"/>
        <v>100</v>
      </c>
      <c r="J93" s="4">
        <v>0</v>
      </c>
      <c r="K93" s="14">
        <f t="shared" si="110"/>
        <v>543.03371631625907</v>
      </c>
      <c r="L93" s="14">
        <f t="shared" si="111"/>
        <v>661.31961701707417</v>
      </c>
      <c r="M93" s="13">
        <f t="shared" si="122"/>
        <v>199794.4462287233</v>
      </c>
      <c r="N93" s="15">
        <f t="shared" si="115"/>
        <v>3.9719999999999998E-2</v>
      </c>
      <c r="O93" s="15">
        <f t="shared" si="116"/>
        <v>3.2507942928465192E-2</v>
      </c>
      <c r="P93" s="4">
        <f t="shared" si="112"/>
        <v>183922.9518854997</v>
      </c>
      <c r="Q93" s="4">
        <f t="shared" si="117"/>
        <v>-15898.848114500259</v>
      </c>
      <c r="R93" s="26">
        <f t="shared" si="118"/>
        <v>-291.35333333333324</v>
      </c>
      <c r="S93" s="3">
        <f t="shared" ref="S93" si="180">R76+J99/12</f>
        <v>89.870107291332488</v>
      </c>
      <c r="T93" s="5">
        <f t="shared" si="47"/>
        <v>259456.75520989645</v>
      </c>
      <c r="U93" s="5"/>
      <c r="V93" s="5">
        <f t="shared" ref="V93" si="181">V99</f>
        <v>216.2139626749146</v>
      </c>
      <c r="W93" s="5">
        <f t="shared" si="121"/>
        <v>18754.038985945968</v>
      </c>
      <c r="X93" s="5">
        <f>Q93+W93</f>
        <v>2855.1908714457095</v>
      </c>
      <c r="Y93" s="10">
        <f>-Q93+Z87</f>
        <v>17172.808628152558</v>
      </c>
      <c r="Z93" s="12"/>
      <c r="AA93" s="9"/>
      <c r="AB93" s="21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3:60" x14ac:dyDescent="0.25">
      <c r="C94" s="1">
        <v>48396</v>
      </c>
      <c r="D94" s="3">
        <f t="shared" si="125"/>
        <v>1204.3533333333332</v>
      </c>
      <c r="E94" s="3">
        <f t="shared" si="126"/>
        <v>747</v>
      </c>
      <c r="F94" s="24">
        <v>0</v>
      </c>
      <c r="G94" s="7">
        <f t="shared" si="109"/>
        <v>177573.15333333329</v>
      </c>
      <c r="H94" s="4">
        <f t="shared" si="127"/>
        <v>1560</v>
      </c>
      <c r="I94" s="4">
        <f t="shared" si="128"/>
        <v>100</v>
      </c>
      <c r="J94" s="4">
        <v>0</v>
      </c>
      <c r="K94" s="14">
        <f t="shared" si="110"/>
        <v>544.83115791726584</v>
      </c>
      <c r="L94" s="14">
        <f t="shared" si="111"/>
        <v>659.5221754160674</v>
      </c>
      <c r="M94" s="13">
        <f t="shared" si="122"/>
        <v>199251.41251240706</v>
      </c>
      <c r="N94" s="15">
        <f t="shared" si="115"/>
        <v>3.9719999999999998E-2</v>
      </c>
      <c r="O94" s="15">
        <f t="shared" si="116"/>
        <v>3.270443362798918E-2</v>
      </c>
      <c r="P94" s="4">
        <f t="shared" si="112"/>
        <v>185582.9518854997</v>
      </c>
      <c r="Q94" s="4">
        <f t="shared" si="117"/>
        <v>-16190.201447833591</v>
      </c>
      <c r="R94" s="26">
        <f t="shared" si="118"/>
        <v>-291.35333333333324</v>
      </c>
      <c r="S94" s="3">
        <f t="shared" ref="S94" si="182">R76+J99/12</f>
        <v>89.870107291332488</v>
      </c>
      <c r="T94" s="5">
        <f t="shared" si="47"/>
        <v>259456.75520989645</v>
      </c>
      <c r="U94" s="5"/>
      <c r="V94" s="5">
        <f t="shared" ref="V94" si="183">V99</f>
        <v>216.2139626749146</v>
      </c>
      <c r="W94" s="5">
        <f t="shared" si="121"/>
        <v>18970.252948620884</v>
      </c>
      <c r="X94" s="5">
        <f>Q94+W94</f>
        <v>2780.0515007872928</v>
      </c>
      <c r="Y94" s="10">
        <f>-Q94+Z87</f>
        <v>17464.16196148589</v>
      </c>
      <c r="Z94" s="12"/>
      <c r="AA94" s="9"/>
      <c r="AB94" s="2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3:60" x14ac:dyDescent="0.25">
      <c r="C95" s="1">
        <v>48427</v>
      </c>
      <c r="D95" s="3">
        <f t="shared" si="125"/>
        <v>1204.3533333333332</v>
      </c>
      <c r="E95" s="3">
        <f t="shared" si="126"/>
        <v>747</v>
      </c>
      <c r="F95" s="24">
        <v>0</v>
      </c>
      <c r="G95" s="7">
        <f t="shared" si="109"/>
        <v>179524.50666666662</v>
      </c>
      <c r="H95" s="4">
        <f t="shared" si="127"/>
        <v>1560</v>
      </c>
      <c r="I95" s="4">
        <f t="shared" si="128"/>
        <v>100</v>
      </c>
      <c r="J95" s="4">
        <v>0</v>
      </c>
      <c r="K95" s="14">
        <f t="shared" si="110"/>
        <v>546.63454904997207</v>
      </c>
      <c r="L95" s="14">
        <f t="shared" si="111"/>
        <v>657.71878428336117</v>
      </c>
      <c r="M95" s="13">
        <f t="shared" si="122"/>
        <v>198706.58135448978</v>
      </c>
      <c r="N95" s="15">
        <f t="shared" si="115"/>
        <v>3.9719999999999998E-2</v>
      </c>
      <c r="O95" s="15">
        <f t="shared" si="116"/>
        <v>3.2902654005926131E-2</v>
      </c>
      <c r="P95" s="4">
        <f t="shared" si="112"/>
        <v>187242.9518854997</v>
      </c>
      <c r="Q95" s="4">
        <f t="shared" si="117"/>
        <v>-16481.554781166924</v>
      </c>
      <c r="R95" s="26">
        <f t="shared" si="118"/>
        <v>-291.35333333333324</v>
      </c>
      <c r="S95" s="3">
        <f t="shared" ref="S95" si="184">R76+J99/12</f>
        <v>89.870107291332488</v>
      </c>
      <c r="T95" s="5">
        <f t="shared" si="47"/>
        <v>259456.75520989645</v>
      </c>
      <c r="U95" s="5"/>
      <c r="V95" s="5">
        <f t="shared" ref="V95" si="185">V99</f>
        <v>216.2139626749146</v>
      </c>
      <c r="W95" s="5">
        <f t="shared" si="121"/>
        <v>19186.4669112958</v>
      </c>
      <c r="X95" s="5">
        <f>Q95+W95</f>
        <v>2704.912130128876</v>
      </c>
      <c r="Y95" s="10">
        <f>-Q95+Z87</f>
        <v>17755.515294819223</v>
      </c>
      <c r="Z95" s="12"/>
      <c r="AA95" s="9"/>
      <c r="AB95" s="21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3:60" x14ac:dyDescent="0.25">
      <c r="C96" s="1">
        <v>48458</v>
      </c>
      <c r="D96" s="3">
        <f t="shared" si="125"/>
        <v>1204.3533333333332</v>
      </c>
      <c r="E96" s="3">
        <f t="shared" si="126"/>
        <v>747</v>
      </c>
      <c r="F96" s="24">
        <v>0</v>
      </c>
      <c r="G96" s="7">
        <f t="shared" si="109"/>
        <v>181475.85999999996</v>
      </c>
      <c r="H96" s="4">
        <f t="shared" si="127"/>
        <v>1560</v>
      </c>
      <c r="I96" s="4">
        <f t="shared" si="128"/>
        <v>100</v>
      </c>
      <c r="J96" s="4">
        <v>0</v>
      </c>
      <c r="K96" s="14">
        <f t="shared" si="110"/>
        <v>548.44390940732751</v>
      </c>
      <c r="L96" s="14">
        <f t="shared" si="111"/>
        <v>655.90942392600573</v>
      </c>
      <c r="M96" s="13">
        <f t="shared" si="122"/>
        <v>198159.9468054398</v>
      </c>
      <c r="N96" s="15">
        <f t="shared" si="115"/>
        <v>3.9719999999999998E-2</v>
      </c>
      <c r="O96" s="15">
        <f t="shared" si="116"/>
        <v>3.3102625905729162E-2</v>
      </c>
      <c r="P96" s="4">
        <f t="shared" si="112"/>
        <v>188902.9518854997</v>
      </c>
      <c r="Q96" s="4">
        <f t="shared" si="117"/>
        <v>-16772.908114500256</v>
      </c>
      <c r="R96" s="26">
        <f t="shared" si="118"/>
        <v>-291.35333333333324</v>
      </c>
      <c r="S96" s="3">
        <f t="shared" ref="S96" si="186">R76+J99/12</f>
        <v>89.870107291332488</v>
      </c>
      <c r="T96" s="5">
        <f t="shared" si="47"/>
        <v>259456.75520989645</v>
      </c>
      <c r="U96" s="5"/>
      <c r="V96" s="5">
        <f t="shared" ref="V96" si="187">V99</f>
        <v>216.2139626749146</v>
      </c>
      <c r="W96" s="5">
        <f t="shared" si="121"/>
        <v>19402.680873970716</v>
      </c>
      <c r="X96" s="5">
        <f>Q96+W96</f>
        <v>2629.7727594704593</v>
      </c>
      <c r="Y96" s="10">
        <f>-Q96+Z87</f>
        <v>18046.868628152555</v>
      </c>
      <c r="Z96" s="12"/>
      <c r="AA96" s="9"/>
      <c r="AB96" s="2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3:60" x14ac:dyDescent="0.25">
      <c r="C97" s="1">
        <v>48488</v>
      </c>
      <c r="D97" s="3">
        <f t="shared" si="125"/>
        <v>1204.3533333333332</v>
      </c>
      <c r="E97" s="3">
        <f t="shared" si="126"/>
        <v>747</v>
      </c>
      <c r="F97" s="24">
        <v>0</v>
      </c>
      <c r="G97" s="7">
        <f t="shared" si="109"/>
        <v>183427.21333333329</v>
      </c>
      <c r="H97" s="4">
        <f t="shared" si="127"/>
        <v>1560</v>
      </c>
      <c r="I97" s="4">
        <f t="shared" si="128"/>
        <v>100</v>
      </c>
      <c r="J97" s="4">
        <v>0</v>
      </c>
      <c r="K97" s="14">
        <f t="shared" si="110"/>
        <v>550.25925874746576</v>
      </c>
      <c r="L97" s="14">
        <f t="shared" si="111"/>
        <v>654.09407458586747</v>
      </c>
      <c r="M97" s="13">
        <f t="shared" si="122"/>
        <v>197611.50289603247</v>
      </c>
      <c r="N97" s="15">
        <f t="shared" si="115"/>
        <v>3.9719999999999998E-2</v>
      </c>
      <c r="O97" s="15">
        <f t="shared" si="116"/>
        <v>3.3304371539294976E-2</v>
      </c>
      <c r="P97" s="4">
        <f t="shared" si="112"/>
        <v>190562.9518854997</v>
      </c>
      <c r="Q97" s="4">
        <f t="shared" si="117"/>
        <v>-17064.261447833589</v>
      </c>
      <c r="R97" s="26">
        <f t="shared" si="118"/>
        <v>-291.35333333333324</v>
      </c>
      <c r="S97" s="3">
        <f t="shared" ref="S97" si="188">R76+J99/12</f>
        <v>89.870107291332488</v>
      </c>
      <c r="T97" s="5">
        <f t="shared" si="47"/>
        <v>259456.75520989645</v>
      </c>
      <c r="U97" s="5"/>
      <c r="V97" s="5">
        <f t="shared" ref="V97" si="189">V99</f>
        <v>216.2139626749146</v>
      </c>
      <c r="W97" s="5">
        <f t="shared" si="121"/>
        <v>19618.894836645632</v>
      </c>
      <c r="X97" s="5">
        <f>Q97+W97</f>
        <v>2554.6333888120425</v>
      </c>
      <c r="Y97" s="10">
        <f>-Q97+Z87</f>
        <v>18338.221961485888</v>
      </c>
      <c r="Z97" s="12"/>
      <c r="AA97" s="9"/>
      <c r="AB97" s="2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3:60" x14ac:dyDescent="0.25">
      <c r="C98" s="1">
        <v>48519</v>
      </c>
      <c r="D98" s="3">
        <f t="shared" si="125"/>
        <v>1204.3533333333332</v>
      </c>
      <c r="E98" s="3">
        <f t="shared" si="126"/>
        <v>747</v>
      </c>
      <c r="F98" s="24">
        <v>0</v>
      </c>
      <c r="G98" s="7">
        <f t="shared" si="109"/>
        <v>185378.56666666662</v>
      </c>
      <c r="H98" s="4">
        <f t="shared" si="127"/>
        <v>1560</v>
      </c>
      <c r="I98" s="4">
        <f t="shared" si="128"/>
        <v>100</v>
      </c>
      <c r="J98" s="4">
        <v>0</v>
      </c>
      <c r="K98" s="14">
        <f t="shared" si="110"/>
        <v>552.08061689391991</v>
      </c>
      <c r="L98" s="14">
        <f t="shared" si="111"/>
        <v>652.27271643941333</v>
      </c>
      <c r="M98" s="13">
        <f t="shared" si="122"/>
        <v>197061.24363728499</v>
      </c>
      <c r="N98" s="15">
        <f t="shared" si="115"/>
        <v>3.9719999999999998E-2</v>
      </c>
      <c r="O98" s="15">
        <f t="shared" si="116"/>
        <v>3.350791349476822E-2</v>
      </c>
      <c r="P98" s="4">
        <f t="shared" si="112"/>
        <v>192222.9518854997</v>
      </c>
      <c r="Q98" s="4">
        <f t="shared" si="117"/>
        <v>-17355.614781166922</v>
      </c>
      <c r="R98" s="26">
        <f t="shared" si="118"/>
        <v>-291.35333333333324</v>
      </c>
      <c r="S98" s="3">
        <f t="shared" ref="S98" si="190">R76+J99/12</f>
        <v>89.870107291332488</v>
      </c>
      <c r="T98" s="5">
        <f t="shared" si="47"/>
        <v>259456.75520989645</v>
      </c>
      <c r="U98" s="5"/>
      <c r="V98" s="5">
        <f t="shared" ref="V98" si="191">V99</f>
        <v>216.2139626749146</v>
      </c>
      <c r="W98" s="5">
        <f t="shared" si="121"/>
        <v>19835.108799320547</v>
      </c>
      <c r="X98" s="5">
        <f>Q98+W98</f>
        <v>2479.4940181536258</v>
      </c>
      <c r="Y98" s="10">
        <f>-Q98+Z87</f>
        <v>18629.57529481922</v>
      </c>
      <c r="Z98" s="12"/>
      <c r="AA98" s="9"/>
      <c r="AB98" s="21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3:60" x14ac:dyDescent="0.25">
      <c r="C99" s="1">
        <v>48549</v>
      </c>
      <c r="D99" s="3">
        <f t="shared" si="125"/>
        <v>1204.3533333333332</v>
      </c>
      <c r="E99" s="3">
        <f t="shared" si="126"/>
        <v>747</v>
      </c>
      <c r="F99" s="24">
        <v>0</v>
      </c>
      <c r="G99" s="7">
        <f t="shared" si="109"/>
        <v>187329.91999999995</v>
      </c>
      <c r="H99" s="4">
        <f t="shared" si="127"/>
        <v>1560</v>
      </c>
      <c r="I99" s="4">
        <f t="shared" si="128"/>
        <v>100</v>
      </c>
      <c r="J99" s="4">
        <f>SUM(L88:L99)*$B$11+$B$3*$B$12*$B$11*$B$13</f>
        <v>4574.6812874959887</v>
      </c>
      <c r="K99" s="14">
        <f t="shared" si="110"/>
        <v>553.90800373583886</v>
      </c>
      <c r="L99" s="14">
        <f t="shared" si="111"/>
        <v>650.44532959749438</v>
      </c>
      <c r="M99" s="13">
        <f t="shared" si="122"/>
        <v>196509.16302039108</v>
      </c>
      <c r="N99" s="15">
        <f t="shared" si="115"/>
        <v>3.9719999999999998E-2</v>
      </c>
      <c r="O99" s="15">
        <f t="shared" si="116"/>
        <v>3.3713274744545066E-2</v>
      </c>
      <c r="P99" s="4">
        <f t="shared" si="112"/>
        <v>198457.6331729957</v>
      </c>
      <c r="Q99" s="4">
        <f t="shared" si="117"/>
        <v>-13072.286827004253</v>
      </c>
      <c r="R99" s="26">
        <f t="shared" si="118"/>
        <v>-291.35333333333324</v>
      </c>
      <c r="S99" s="3">
        <f t="shared" ref="S99" si="192">R76+J99/12</f>
        <v>89.870107291332488</v>
      </c>
      <c r="T99" s="5">
        <f t="shared" ref="T99" si="193">T98*(U99+1)</f>
        <v>262051.32276199543</v>
      </c>
      <c r="U99" s="6">
        <f t="shared" ref="U99" si="194">U87</f>
        <v>0.01</v>
      </c>
      <c r="V99" s="5">
        <f t="shared" ref="V99" si="195">(T99-T87)/12</f>
        <v>216.2139626749146</v>
      </c>
      <c r="W99" s="5">
        <f t="shared" si="121"/>
        <v>20051.322761995463</v>
      </c>
      <c r="X99" s="5">
        <f>Q99+W99</f>
        <v>6979.0359349912105</v>
      </c>
      <c r="Y99" s="10">
        <f>-Q99+Z87</f>
        <v>14346.247340656553</v>
      </c>
      <c r="Z99" s="10">
        <f t="shared" ref="Z99" si="196">AVERAGE(Y88:Y99)*(AA99)</f>
        <v>1185.6083297936193</v>
      </c>
      <c r="AA99" s="11">
        <f t="shared" si="73"/>
        <v>7.0000000000000007E-2</v>
      </c>
      <c r="AB99" s="22">
        <v>9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3:60" x14ac:dyDescent="0.25">
      <c r="C100" s="1">
        <v>48580</v>
      </c>
      <c r="D100" s="3">
        <f t="shared" si="125"/>
        <v>1204.3533333333332</v>
      </c>
      <c r="E100" s="3">
        <f t="shared" si="126"/>
        <v>747</v>
      </c>
      <c r="F100" s="24">
        <v>0</v>
      </c>
      <c r="G100" s="7">
        <f t="shared" si="109"/>
        <v>189281.27333333329</v>
      </c>
      <c r="H100" s="4">
        <f t="shared" si="127"/>
        <v>1560</v>
      </c>
      <c r="I100" s="4">
        <f t="shared" si="128"/>
        <v>100</v>
      </c>
      <c r="J100" s="4">
        <v>0</v>
      </c>
      <c r="K100" s="14">
        <f t="shared" si="110"/>
        <v>555.74143922820451</v>
      </c>
      <c r="L100" s="14">
        <f t="shared" si="111"/>
        <v>648.61189410512873</v>
      </c>
      <c r="M100" s="13">
        <f t="shared" si="122"/>
        <v>195955.25501665522</v>
      </c>
      <c r="N100" s="15">
        <f t="shared" si="115"/>
        <v>3.9719999999999998E-2</v>
      </c>
      <c r="O100" s="15">
        <f t="shared" si="116"/>
        <v>3.3920478653481953E-2</v>
      </c>
      <c r="P100" s="4">
        <f t="shared" si="112"/>
        <v>200117.6331729957</v>
      </c>
      <c r="Q100" s="4">
        <f t="shared" si="117"/>
        <v>-13363.640160337585</v>
      </c>
      <c r="R100" s="26">
        <f t="shared" si="118"/>
        <v>-291.35333333333324</v>
      </c>
      <c r="S100" s="3">
        <f t="shared" ref="S100" si="197">R100+J111/12</f>
        <v>81.508553447770282</v>
      </c>
      <c r="T100" s="5">
        <f t="shared" si="47"/>
        <v>262051.32276199543</v>
      </c>
      <c r="U100" s="5"/>
      <c r="V100" s="5">
        <f t="shared" ref="V100" si="198">V111</f>
        <v>218.37610230166078</v>
      </c>
      <c r="W100" s="5">
        <f t="shared" si="121"/>
        <v>20269.698864297123</v>
      </c>
      <c r="X100" s="5">
        <f>Q100+W100</f>
        <v>6906.0587039595375</v>
      </c>
      <c r="Y100" s="10">
        <f>-Q100+Z99</f>
        <v>14549.248490131205</v>
      </c>
      <c r="Z100" s="12"/>
      <c r="AA100" s="9"/>
      <c r="AB100" s="2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3:60" x14ac:dyDescent="0.25">
      <c r="C101" s="1">
        <v>48611</v>
      </c>
      <c r="D101" s="3">
        <f t="shared" si="125"/>
        <v>1204.3533333333332</v>
      </c>
      <c r="E101" s="3">
        <f t="shared" si="126"/>
        <v>747</v>
      </c>
      <c r="F101" s="24">
        <v>0</v>
      </c>
      <c r="G101" s="7">
        <f t="shared" si="109"/>
        <v>191232.62666666662</v>
      </c>
      <c r="H101" s="4">
        <f t="shared" si="127"/>
        <v>1560</v>
      </c>
      <c r="I101" s="4">
        <f t="shared" si="128"/>
        <v>100</v>
      </c>
      <c r="J101" s="4">
        <v>0</v>
      </c>
      <c r="K101" s="14">
        <f t="shared" si="110"/>
        <v>557.58094339204979</v>
      </c>
      <c r="L101" s="14">
        <f t="shared" si="111"/>
        <v>646.77238994128345</v>
      </c>
      <c r="M101" s="13">
        <f t="shared" si="122"/>
        <v>195399.51357742702</v>
      </c>
      <c r="N101" s="15">
        <f t="shared" si="115"/>
        <v>3.9719999999999998E-2</v>
      </c>
      <c r="O101" s="15">
        <f t="shared" si="116"/>
        <v>3.4129548987315697E-2</v>
      </c>
      <c r="P101" s="4">
        <f t="shared" si="112"/>
        <v>201777.6331729957</v>
      </c>
      <c r="Q101" s="4">
        <f t="shared" si="117"/>
        <v>-13654.993493670918</v>
      </c>
      <c r="R101" s="26">
        <f t="shared" si="118"/>
        <v>-291.35333333333324</v>
      </c>
      <c r="S101" s="3">
        <f t="shared" ref="S101" si="199">R100+J111/12</f>
        <v>81.508553447770282</v>
      </c>
      <c r="T101" s="5">
        <f t="shared" si="47"/>
        <v>262051.32276199543</v>
      </c>
      <c r="U101" s="5"/>
      <c r="V101" s="5">
        <f t="shared" ref="V101" si="200">V111</f>
        <v>218.37610230166078</v>
      </c>
      <c r="W101" s="5">
        <f t="shared" si="121"/>
        <v>20488.074966598782</v>
      </c>
      <c r="X101" s="5">
        <f>Q101+W101</f>
        <v>6833.0814729278645</v>
      </c>
      <c r="Y101" s="10">
        <f>-Q101+Z99</f>
        <v>14840.601823464538</v>
      </c>
      <c r="Z101" s="12"/>
      <c r="AA101" s="9"/>
      <c r="AB101" s="2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3:60" x14ac:dyDescent="0.25">
      <c r="C102" s="1">
        <v>48639</v>
      </c>
      <c r="D102" s="3">
        <f t="shared" si="125"/>
        <v>1204.3533333333332</v>
      </c>
      <c r="E102" s="3">
        <f t="shared" si="126"/>
        <v>747</v>
      </c>
      <c r="F102" s="24">
        <v>0</v>
      </c>
      <c r="G102" s="7">
        <f t="shared" si="109"/>
        <v>193183.97999999995</v>
      </c>
      <c r="H102" s="4">
        <f t="shared" si="127"/>
        <v>1560</v>
      </c>
      <c r="I102" s="4">
        <f t="shared" si="128"/>
        <v>100</v>
      </c>
      <c r="J102" s="4">
        <v>0</v>
      </c>
      <c r="K102" s="14">
        <f t="shared" si="110"/>
        <v>559.42653631467749</v>
      </c>
      <c r="L102" s="14">
        <f t="shared" si="111"/>
        <v>644.92679701865575</v>
      </c>
      <c r="M102" s="13">
        <f t="shared" si="122"/>
        <v>194841.93263403498</v>
      </c>
      <c r="N102" s="15">
        <f t="shared" si="115"/>
        <v>3.9719999999999998E-2</v>
      </c>
      <c r="O102" s="15">
        <f t="shared" si="116"/>
        <v>3.4340509921301297E-2</v>
      </c>
      <c r="P102" s="4">
        <f t="shared" si="112"/>
        <v>203437.6331729957</v>
      </c>
      <c r="Q102" s="4">
        <f t="shared" si="117"/>
        <v>-13946.34682700425</v>
      </c>
      <c r="R102" s="26">
        <f t="shared" si="118"/>
        <v>-291.35333333333324</v>
      </c>
      <c r="S102" s="3">
        <f t="shared" ref="S102" si="201">R100+J111/12</f>
        <v>81.508553447770282</v>
      </c>
      <c r="T102" s="5">
        <f t="shared" si="47"/>
        <v>262051.32276199543</v>
      </c>
      <c r="U102" s="5"/>
      <c r="V102" s="5">
        <f t="shared" ref="V102" si="202">V111</f>
        <v>218.37610230166078</v>
      </c>
      <c r="W102" s="5">
        <f t="shared" si="121"/>
        <v>20706.451068900442</v>
      </c>
      <c r="X102" s="5">
        <f>Q102+W102</f>
        <v>6760.1042418961915</v>
      </c>
      <c r="Y102" s="10">
        <f>-Q102+Z99</f>
        <v>15131.955156797871</v>
      </c>
      <c r="Z102" s="12"/>
      <c r="AA102" s="9"/>
      <c r="AB102" s="2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3:60" x14ac:dyDescent="0.25">
      <c r="C103" s="1">
        <v>48670</v>
      </c>
      <c r="D103" s="3">
        <f t="shared" si="125"/>
        <v>1204.3533333333332</v>
      </c>
      <c r="E103" s="3">
        <f t="shared" si="126"/>
        <v>747</v>
      </c>
      <c r="F103" s="24">
        <v>0</v>
      </c>
      <c r="G103" s="7">
        <f t="shared" si="109"/>
        <v>195135.33333333328</v>
      </c>
      <c r="H103" s="4">
        <f t="shared" si="127"/>
        <v>1560</v>
      </c>
      <c r="I103" s="4">
        <f t="shared" si="128"/>
        <v>100</v>
      </c>
      <c r="J103" s="4">
        <v>0</v>
      </c>
      <c r="K103" s="14">
        <f t="shared" si="110"/>
        <v>561.27823814987903</v>
      </c>
      <c r="L103" s="14">
        <f t="shared" si="111"/>
        <v>643.07509518345421</v>
      </c>
      <c r="M103" s="13">
        <f t="shared" si="122"/>
        <v>194282.5060977203</v>
      </c>
      <c r="N103" s="15">
        <f t="shared" si="115"/>
        <v>3.9719999999999998E-2</v>
      </c>
      <c r="O103" s="15">
        <f t="shared" si="116"/>
        <v>3.4553386049074139E-2</v>
      </c>
      <c r="P103" s="4">
        <f t="shared" si="112"/>
        <v>205097.6331729957</v>
      </c>
      <c r="Q103" s="4">
        <f t="shared" si="117"/>
        <v>-14237.700160337583</v>
      </c>
      <c r="R103" s="26">
        <f t="shared" si="118"/>
        <v>-291.35333333333324</v>
      </c>
      <c r="S103" s="3">
        <f t="shared" ref="S103" si="203">R100+J111/12</f>
        <v>81.508553447770282</v>
      </c>
      <c r="T103" s="5">
        <f t="shared" si="47"/>
        <v>262051.32276199543</v>
      </c>
      <c r="U103" s="5"/>
      <c r="V103" s="5">
        <f t="shared" ref="V103" si="204">V111</f>
        <v>218.37610230166078</v>
      </c>
      <c r="W103" s="5">
        <f t="shared" si="121"/>
        <v>20924.827171202101</v>
      </c>
      <c r="X103" s="5">
        <f>Q103+W103</f>
        <v>6687.1270108645185</v>
      </c>
      <c r="Y103" s="10">
        <f>-Q103+Z99</f>
        <v>15423.308490131203</v>
      </c>
      <c r="Z103" s="12"/>
      <c r="AA103" s="9"/>
      <c r="AB103" s="2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3:60" x14ac:dyDescent="0.25">
      <c r="C104" s="1">
        <v>48700</v>
      </c>
      <c r="D104" s="3">
        <f t="shared" si="125"/>
        <v>1204.3533333333332</v>
      </c>
      <c r="E104" s="3">
        <f t="shared" si="126"/>
        <v>747</v>
      </c>
      <c r="F104" s="24">
        <v>0</v>
      </c>
      <c r="G104" s="7">
        <f t="shared" si="109"/>
        <v>197086.68666666662</v>
      </c>
      <c r="H104" s="4">
        <f t="shared" si="127"/>
        <v>1560</v>
      </c>
      <c r="I104" s="4">
        <f t="shared" si="128"/>
        <v>100</v>
      </c>
      <c r="J104" s="4">
        <v>0</v>
      </c>
      <c r="K104" s="14">
        <f t="shared" si="110"/>
        <v>563.13606911815521</v>
      </c>
      <c r="L104" s="14">
        <f t="shared" si="111"/>
        <v>641.21726421517803</v>
      </c>
      <c r="M104" s="13">
        <f t="shared" si="122"/>
        <v>193721.22785957041</v>
      </c>
      <c r="N104" s="15">
        <f t="shared" si="115"/>
        <v>3.9719999999999998E-2</v>
      </c>
      <c r="O104" s="15">
        <f t="shared" si="116"/>
        <v>3.4768202391743212E-2</v>
      </c>
      <c r="P104" s="4">
        <f t="shared" si="112"/>
        <v>206757.6331729957</v>
      </c>
      <c r="Q104" s="4">
        <f t="shared" si="117"/>
        <v>-14529.053493670915</v>
      </c>
      <c r="R104" s="26">
        <f t="shared" si="118"/>
        <v>-291.35333333333324</v>
      </c>
      <c r="S104" s="3">
        <f t="shared" ref="S104" si="205">R100+J111/12</f>
        <v>81.508553447770282</v>
      </c>
      <c r="T104" s="5">
        <f t="shared" ref="T104:T167" si="206">T103</f>
        <v>262051.32276199543</v>
      </c>
      <c r="U104" s="5"/>
      <c r="V104" s="5">
        <f t="shared" ref="V104" si="207">V111</f>
        <v>218.37610230166078</v>
      </c>
      <c r="W104" s="5">
        <f t="shared" si="121"/>
        <v>21143.203273503761</v>
      </c>
      <c r="X104" s="5">
        <f>Q104+W104</f>
        <v>6614.1497798328455</v>
      </c>
      <c r="Y104" s="10">
        <f>-Q104+Z99</f>
        <v>15714.661823464536</v>
      </c>
      <c r="Z104" s="12"/>
      <c r="AA104" s="9"/>
      <c r="AB104" s="2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3:60" x14ac:dyDescent="0.25">
      <c r="C105" s="1">
        <v>48731</v>
      </c>
      <c r="D105" s="3">
        <f t="shared" si="125"/>
        <v>1204.3533333333332</v>
      </c>
      <c r="E105" s="3">
        <f t="shared" si="126"/>
        <v>747</v>
      </c>
      <c r="F105" s="24">
        <v>0</v>
      </c>
      <c r="G105" s="7">
        <f t="shared" si="109"/>
        <v>199038.03999999995</v>
      </c>
      <c r="H105" s="4">
        <f t="shared" si="127"/>
        <v>1560</v>
      </c>
      <c r="I105" s="4">
        <f t="shared" si="128"/>
        <v>100</v>
      </c>
      <c r="J105" s="4">
        <v>0</v>
      </c>
      <c r="K105" s="14">
        <f t="shared" si="110"/>
        <v>565.00004950693631</v>
      </c>
      <c r="L105" s="14">
        <f t="shared" si="111"/>
        <v>639.35328382639693</v>
      </c>
      <c r="M105" s="13">
        <f t="shared" si="122"/>
        <v>193158.09179045225</v>
      </c>
      <c r="N105" s="15">
        <f t="shared" si="115"/>
        <v>3.9719999999999998E-2</v>
      </c>
      <c r="O105" s="15">
        <f t="shared" si="116"/>
        <v>3.4984984407222697E-2</v>
      </c>
      <c r="P105" s="4">
        <f t="shared" si="112"/>
        <v>208417.6331729957</v>
      </c>
      <c r="Q105" s="4">
        <f t="shared" si="117"/>
        <v>-14820.406827004248</v>
      </c>
      <c r="R105" s="26">
        <f t="shared" si="118"/>
        <v>-291.35333333333324</v>
      </c>
      <c r="S105" s="3">
        <f t="shared" ref="S105" si="208">R100+J111/12</f>
        <v>81.508553447770282</v>
      </c>
      <c r="T105" s="5">
        <f t="shared" si="206"/>
        <v>262051.32276199543</v>
      </c>
      <c r="U105" s="5"/>
      <c r="V105" s="5">
        <f t="shared" ref="V105" si="209">V111</f>
        <v>218.37610230166078</v>
      </c>
      <c r="W105" s="5">
        <f t="shared" si="121"/>
        <v>21361.579375805421</v>
      </c>
      <c r="X105" s="5">
        <f>Q105+W105</f>
        <v>6541.1725488011725</v>
      </c>
      <c r="Y105" s="10">
        <f>-Q105+Z99</f>
        <v>16006.015156797868</v>
      </c>
      <c r="Z105" s="12"/>
      <c r="AA105" s="9"/>
      <c r="AB105" s="2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3:60" x14ac:dyDescent="0.25">
      <c r="C106" s="1">
        <v>48761</v>
      </c>
      <c r="D106" s="3">
        <f t="shared" si="125"/>
        <v>1204.3533333333332</v>
      </c>
      <c r="E106" s="3">
        <f t="shared" si="126"/>
        <v>747</v>
      </c>
      <c r="F106" s="24">
        <v>0</v>
      </c>
      <c r="G106" s="7">
        <f t="shared" si="109"/>
        <v>200989.39333333328</v>
      </c>
      <c r="H106" s="4">
        <f t="shared" si="127"/>
        <v>1560</v>
      </c>
      <c r="I106" s="4">
        <f t="shared" si="128"/>
        <v>100</v>
      </c>
      <c r="J106" s="4">
        <v>0</v>
      </c>
      <c r="K106" s="14">
        <f t="shared" si="110"/>
        <v>566.87019967080425</v>
      </c>
      <c r="L106" s="14">
        <f t="shared" si="111"/>
        <v>637.48313366252899</v>
      </c>
      <c r="M106" s="13">
        <f t="shared" si="122"/>
        <v>192593.09174094533</v>
      </c>
      <c r="N106" s="15">
        <f t="shared" si="115"/>
        <v>3.9719999999999998E-2</v>
      </c>
      <c r="O106" s="15">
        <f t="shared" si="116"/>
        <v>3.5203757999808911E-2</v>
      </c>
      <c r="P106" s="4">
        <f t="shared" si="112"/>
        <v>210077.6331729957</v>
      </c>
      <c r="Q106" s="4">
        <f t="shared" si="117"/>
        <v>-15111.760160337581</v>
      </c>
      <c r="R106" s="26">
        <f t="shared" si="118"/>
        <v>-291.35333333333324</v>
      </c>
      <c r="S106" s="3">
        <f t="shared" ref="S106" si="210">R100+J111/12</f>
        <v>81.508553447770282</v>
      </c>
      <c r="T106" s="5">
        <f t="shared" si="206"/>
        <v>262051.32276199543</v>
      </c>
      <c r="U106" s="5"/>
      <c r="V106" s="5">
        <f t="shared" ref="V106" si="211">V111</f>
        <v>218.37610230166078</v>
      </c>
      <c r="W106" s="5">
        <f t="shared" si="121"/>
        <v>21579.95547810708</v>
      </c>
      <c r="X106" s="5">
        <f>Q106+W106</f>
        <v>6468.1953177694995</v>
      </c>
      <c r="Y106" s="10">
        <f>-Q106+Z99</f>
        <v>16297.368490131201</v>
      </c>
      <c r="Z106" s="12"/>
      <c r="AA106" s="9"/>
      <c r="AB106" s="2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3:60" x14ac:dyDescent="0.25">
      <c r="C107" s="1">
        <v>48792</v>
      </c>
      <c r="D107" s="3">
        <f t="shared" si="125"/>
        <v>1204.3533333333332</v>
      </c>
      <c r="E107" s="3">
        <f t="shared" si="126"/>
        <v>747</v>
      </c>
      <c r="F107" s="24">
        <v>0</v>
      </c>
      <c r="G107" s="7">
        <f t="shared" si="109"/>
        <v>202940.74666666662</v>
      </c>
      <c r="H107" s="4">
        <f t="shared" si="127"/>
        <v>1560</v>
      </c>
      <c r="I107" s="4">
        <f t="shared" si="128"/>
        <v>100</v>
      </c>
      <c r="J107" s="4">
        <v>0</v>
      </c>
      <c r="K107" s="14">
        <f t="shared" si="110"/>
        <v>568.74654003171463</v>
      </c>
      <c r="L107" s="14">
        <f t="shared" si="111"/>
        <v>635.60679330161861</v>
      </c>
      <c r="M107" s="13">
        <f t="shared" si="122"/>
        <v>192026.22154127451</v>
      </c>
      <c r="N107" s="15">
        <f t="shared" si="115"/>
        <v>3.9719999999999998E-2</v>
      </c>
      <c r="O107" s="15">
        <f t="shared" si="116"/>
        <v>3.5424549530010514E-2</v>
      </c>
      <c r="P107" s="4">
        <f t="shared" si="112"/>
        <v>211737.6331729957</v>
      </c>
      <c r="Q107" s="4">
        <f t="shared" si="117"/>
        <v>-15403.113493670913</v>
      </c>
      <c r="R107" s="26">
        <f t="shared" si="118"/>
        <v>-291.35333333333324</v>
      </c>
      <c r="S107" s="3">
        <f t="shared" ref="S107" si="212">R100+J111/12</f>
        <v>81.508553447770282</v>
      </c>
      <c r="T107" s="5">
        <f t="shared" si="206"/>
        <v>262051.32276199543</v>
      </c>
      <c r="U107" s="5"/>
      <c r="V107" s="5">
        <f t="shared" ref="V107" si="213">V111</f>
        <v>218.37610230166078</v>
      </c>
      <c r="W107" s="5">
        <f t="shared" si="121"/>
        <v>21798.33158040874</v>
      </c>
      <c r="X107" s="5">
        <f>Q107+W107</f>
        <v>6395.2180867378265</v>
      </c>
      <c r="Y107" s="10">
        <f>-Q107+Z99</f>
        <v>16588.721823464533</v>
      </c>
      <c r="Z107" s="12"/>
      <c r="AA107" s="9"/>
      <c r="AB107" s="2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3:60" x14ac:dyDescent="0.25">
      <c r="C108" s="1">
        <v>48823</v>
      </c>
      <c r="D108" s="3">
        <f t="shared" si="125"/>
        <v>1204.3533333333332</v>
      </c>
      <c r="E108" s="3">
        <f t="shared" si="126"/>
        <v>747</v>
      </c>
      <c r="F108" s="24">
        <v>0</v>
      </c>
      <c r="G108" s="7">
        <f t="shared" si="109"/>
        <v>204892.09999999995</v>
      </c>
      <c r="H108" s="4">
        <f t="shared" si="127"/>
        <v>1560</v>
      </c>
      <c r="I108" s="4">
        <f t="shared" si="128"/>
        <v>100</v>
      </c>
      <c r="J108" s="4">
        <v>0</v>
      </c>
      <c r="K108" s="14">
        <f t="shared" si="110"/>
        <v>570.62909107921962</v>
      </c>
      <c r="L108" s="14">
        <f t="shared" si="111"/>
        <v>633.72424225411362</v>
      </c>
      <c r="M108" s="13">
        <f t="shared" si="122"/>
        <v>191457.4750012428</v>
      </c>
      <c r="N108" s="15">
        <f t="shared" si="115"/>
        <v>3.9719999999999998E-2</v>
      </c>
      <c r="O108" s="15">
        <f t="shared" si="116"/>
        <v>3.5647385824639506E-2</v>
      </c>
      <c r="P108" s="4">
        <f t="shared" si="112"/>
        <v>213397.6331729957</v>
      </c>
      <c r="Q108" s="4">
        <f t="shared" si="117"/>
        <v>-15694.466827004246</v>
      </c>
      <c r="R108" s="26">
        <f t="shared" si="118"/>
        <v>-291.35333333333324</v>
      </c>
      <c r="S108" s="3">
        <f t="shared" ref="S108" si="214">R100+J111/12</f>
        <v>81.508553447770282</v>
      </c>
      <c r="T108" s="5">
        <f t="shared" si="206"/>
        <v>262051.32276199543</v>
      </c>
      <c r="U108" s="5"/>
      <c r="V108" s="5">
        <f t="shared" ref="V108" si="215">V111</f>
        <v>218.37610230166078</v>
      </c>
      <c r="W108" s="5">
        <f t="shared" si="121"/>
        <v>22016.707682710399</v>
      </c>
      <c r="X108" s="5">
        <f>Q108+W108</f>
        <v>6322.2408557061535</v>
      </c>
      <c r="Y108" s="10">
        <f>-Q108+Z99</f>
        <v>16880.075156797866</v>
      </c>
      <c r="Z108" s="12"/>
      <c r="AA108" s="9"/>
      <c r="AB108" s="2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3:60" x14ac:dyDescent="0.25">
      <c r="C109" s="1">
        <v>48853</v>
      </c>
      <c r="D109" s="3">
        <f t="shared" si="125"/>
        <v>1204.3533333333332</v>
      </c>
      <c r="E109" s="3">
        <f t="shared" si="126"/>
        <v>747</v>
      </c>
      <c r="F109" s="24">
        <v>0</v>
      </c>
      <c r="G109" s="7">
        <f t="shared" si="109"/>
        <v>206843.45333333328</v>
      </c>
      <c r="H109" s="4">
        <f t="shared" si="127"/>
        <v>1560</v>
      </c>
      <c r="I109" s="4">
        <f t="shared" si="128"/>
        <v>100</v>
      </c>
      <c r="J109" s="4">
        <v>0</v>
      </c>
      <c r="K109" s="14">
        <f t="shared" si="110"/>
        <v>572.51787337069186</v>
      </c>
      <c r="L109" s="14">
        <f t="shared" si="111"/>
        <v>631.83545996264138</v>
      </c>
      <c r="M109" s="13">
        <f t="shared" si="122"/>
        <v>190886.84591016357</v>
      </c>
      <c r="N109" s="15">
        <f t="shared" si="115"/>
        <v>3.9719999999999998E-2</v>
      </c>
      <c r="O109" s="15">
        <f t="shared" si="116"/>
        <v>3.5872294187171361E-2</v>
      </c>
      <c r="P109" s="4">
        <f t="shared" si="112"/>
        <v>215057.6331729957</v>
      </c>
      <c r="Q109" s="4">
        <f t="shared" si="117"/>
        <v>-15985.820160337578</v>
      </c>
      <c r="R109" s="26">
        <f t="shared" si="118"/>
        <v>-291.35333333333324</v>
      </c>
      <c r="S109" s="3">
        <f t="shared" ref="S109" si="216">R100+J111/12</f>
        <v>81.508553447770282</v>
      </c>
      <c r="T109" s="5">
        <f t="shared" si="206"/>
        <v>262051.32276199543</v>
      </c>
      <c r="U109" s="5"/>
      <c r="V109" s="5">
        <f t="shared" ref="V109" si="217">V111</f>
        <v>218.37610230166078</v>
      </c>
      <c r="W109" s="5">
        <f t="shared" si="121"/>
        <v>22235.083785012059</v>
      </c>
      <c r="X109" s="5">
        <f>Q109+W109</f>
        <v>6249.2636246744805</v>
      </c>
      <c r="Y109" s="10">
        <f>-Q109+Z99</f>
        <v>17171.428490131198</v>
      </c>
      <c r="Z109" s="12"/>
      <c r="AA109" s="9"/>
      <c r="AB109" s="2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3:60" x14ac:dyDescent="0.25">
      <c r="C110" s="1">
        <v>48884</v>
      </c>
      <c r="D110" s="3">
        <f t="shared" si="125"/>
        <v>1204.3533333333332</v>
      </c>
      <c r="E110" s="3">
        <f t="shared" si="126"/>
        <v>747</v>
      </c>
      <c r="F110" s="24">
        <v>0</v>
      </c>
      <c r="G110" s="7">
        <f t="shared" si="109"/>
        <v>208794.80666666661</v>
      </c>
      <c r="H110" s="4">
        <f t="shared" si="127"/>
        <v>1560</v>
      </c>
      <c r="I110" s="4">
        <f t="shared" si="128"/>
        <v>100</v>
      </c>
      <c r="J110" s="4">
        <v>0</v>
      </c>
      <c r="K110" s="14">
        <f t="shared" si="110"/>
        <v>574.41290753154885</v>
      </c>
      <c r="L110" s="14">
        <f t="shared" si="111"/>
        <v>629.94042580178439</v>
      </c>
      <c r="M110" s="13">
        <f t="shared" si="122"/>
        <v>190314.32803679287</v>
      </c>
      <c r="N110" s="15">
        <f t="shared" si="115"/>
        <v>3.9719999999999998E-2</v>
      </c>
      <c r="O110" s="15">
        <f t="shared" si="116"/>
        <v>3.6099302408382543E-2</v>
      </c>
      <c r="P110" s="4">
        <f t="shared" si="112"/>
        <v>216717.6331729957</v>
      </c>
      <c r="Q110" s="4">
        <f t="shared" si="117"/>
        <v>-16277.173493670911</v>
      </c>
      <c r="R110" s="26">
        <f t="shared" si="118"/>
        <v>-291.35333333333324</v>
      </c>
      <c r="S110" s="3">
        <f t="shared" ref="S110" si="218">R100+J111/12</f>
        <v>81.508553447770282</v>
      </c>
      <c r="T110" s="5">
        <f t="shared" si="206"/>
        <v>262051.32276199543</v>
      </c>
      <c r="U110" s="5"/>
      <c r="V110" s="5">
        <f t="shared" ref="V110" si="219">V111</f>
        <v>218.37610230166078</v>
      </c>
      <c r="W110" s="5">
        <f t="shared" si="121"/>
        <v>22453.459887313718</v>
      </c>
      <c r="X110" s="5">
        <f>Q110+W110</f>
        <v>6176.2863936428075</v>
      </c>
      <c r="Y110" s="10">
        <f>-Q110+Z99</f>
        <v>17462.781823464531</v>
      </c>
      <c r="Z110" s="12"/>
      <c r="AA110" s="9"/>
      <c r="AB110" s="2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3:60" x14ac:dyDescent="0.25">
      <c r="C111" s="1">
        <v>48914</v>
      </c>
      <c r="D111" s="3">
        <f t="shared" si="125"/>
        <v>1204.3533333333332</v>
      </c>
      <c r="E111" s="3">
        <f t="shared" si="126"/>
        <v>747</v>
      </c>
      <c r="F111" s="24">
        <v>0</v>
      </c>
      <c r="G111" s="7">
        <f t="shared" si="109"/>
        <v>210746.15999999995</v>
      </c>
      <c r="H111" s="4">
        <f t="shared" si="127"/>
        <v>1560</v>
      </c>
      <c r="I111" s="4">
        <f t="shared" si="128"/>
        <v>100</v>
      </c>
      <c r="J111" s="4">
        <f>SUM(L100:L111)*$B$11+$B$3*$B$12*$B$11*$B$13</f>
        <v>4474.3426413732423</v>
      </c>
      <c r="K111" s="14">
        <f t="shared" si="110"/>
        <v>576.3142142554783</v>
      </c>
      <c r="L111" s="14">
        <f t="shared" si="111"/>
        <v>628.03911907785493</v>
      </c>
      <c r="M111" s="13">
        <f t="shared" si="122"/>
        <v>189739.91512926132</v>
      </c>
      <c r="N111" s="15">
        <f t="shared" si="115"/>
        <v>3.9719999999999998E-2</v>
      </c>
      <c r="O111" s="15">
        <f t="shared" si="116"/>
        <v>3.632843877727427E-2</v>
      </c>
      <c r="P111" s="4">
        <f t="shared" si="112"/>
        <v>222851.97581436895</v>
      </c>
      <c r="Q111" s="4">
        <f t="shared" si="117"/>
        <v>-12094.184185630991</v>
      </c>
      <c r="R111" s="26">
        <f t="shared" si="118"/>
        <v>-291.35333333333324</v>
      </c>
      <c r="S111" s="3">
        <f t="shared" ref="S111" si="220">R100+J111/12</f>
        <v>81.508553447770282</v>
      </c>
      <c r="T111" s="5">
        <f t="shared" ref="T111" si="221">T110*(U111+1)</f>
        <v>264671.83598961536</v>
      </c>
      <c r="U111" s="6">
        <f t="shared" ref="U111" si="222">U99</f>
        <v>0.01</v>
      </c>
      <c r="V111" s="5">
        <f t="shared" ref="V111" si="223">(T111-T99)/12</f>
        <v>218.37610230166078</v>
      </c>
      <c r="W111" s="5">
        <f t="shared" si="121"/>
        <v>22671.835989615378</v>
      </c>
      <c r="X111" s="5">
        <f>Q111+W111</f>
        <v>10577.651803984387</v>
      </c>
      <c r="Y111" s="10">
        <f>-Q111+Z99</f>
        <v>13279.792515424611</v>
      </c>
      <c r="Z111" s="10">
        <f t="shared" ref="Z111" si="224">AVERAGE(Y100:Y111)*(AA111)</f>
        <v>1104.51809556784</v>
      </c>
      <c r="AA111" s="11">
        <f t="shared" ref="AA111" si="225">AA99</f>
        <v>7.0000000000000007E-2</v>
      </c>
      <c r="AB111" s="22">
        <v>10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3:60" x14ac:dyDescent="0.25">
      <c r="C112" s="1">
        <v>48945</v>
      </c>
      <c r="D112" s="3">
        <f t="shared" si="125"/>
        <v>1204.3533333333332</v>
      </c>
      <c r="E112" s="3">
        <f t="shared" si="126"/>
        <v>747</v>
      </c>
      <c r="F112" s="24">
        <v>0</v>
      </c>
      <c r="G112" s="7">
        <f t="shared" si="109"/>
        <v>212697.51333333328</v>
      </c>
      <c r="H112" s="4">
        <f t="shared" si="127"/>
        <v>1560</v>
      </c>
      <c r="I112" s="4">
        <f t="shared" si="128"/>
        <v>100</v>
      </c>
      <c r="J112" s="4">
        <v>0</v>
      </c>
      <c r="K112" s="14">
        <f t="shared" si="110"/>
        <v>578.22181430466401</v>
      </c>
      <c r="L112" s="14">
        <f t="shared" si="111"/>
        <v>626.13151902866923</v>
      </c>
      <c r="M112" s="13">
        <f t="shared" si="122"/>
        <v>189163.60091500584</v>
      </c>
      <c r="N112" s="15">
        <f t="shared" si="115"/>
        <v>3.9719999999999998E-2</v>
      </c>
      <c r="O112" s="15">
        <f t="shared" si="116"/>
        <v>3.6559732092291387E-2</v>
      </c>
      <c r="P112" s="4">
        <f t="shared" si="112"/>
        <v>224511.97581436895</v>
      </c>
      <c r="Q112" s="4">
        <f t="shared" si="117"/>
        <v>-12385.537518964324</v>
      </c>
      <c r="R112" s="26">
        <f t="shared" si="118"/>
        <v>-291.35333333333324</v>
      </c>
      <c r="S112" s="3">
        <f t="shared" ref="S112" si="226">R100+J123/12</f>
        <v>72.808765214333789</v>
      </c>
      <c r="T112" s="5">
        <f t="shared" si="206"/>
        <v>264671.83598961536</v>
      </c>
      <c r="U112" s="5"/>
      <c r="V112" s="5">
        <f t="shared" ref="V112" si="227">V123</f>
        <v>220.5598633246797</v>
      </c>
      <c r="W112" s="5">
        <f t="shared" si="121"/>
        <v>22892.395852940059</v>
      </c>
      <c r="X112" s="5">
        <f>Q112+W112</f>
        <v>10506.858333975735</v>
      </c>
      <c r="Y112" s="10">
        <f>-Q112+Z111</f>
        <v>13490.055614532164</v>
      </c>
      <c r="Z112" s="12"/>
      <c r="AA112" s="9"/>
      <c r="AB112" s="2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3:60" x14ac:dyDescent="0.25">
      <c r="C113" s="1">
        <v>48976</v>
      </c>
      <c r="D113" s="3">
        <f t="shared" si="125"/>
        <v>1204.3533333333332</v>
      </c>
      <c r="E113" s="3">
        <f t="shared" si="126"/>
        <v>747</v>
      </c>
      <c r="F113" s="24">
        <v>0</v>
      </c>
      <c r="G113" s="7">
        <f t="shared" si="109"/>
        <v>214648.86666666661</v>
      </c>
      <c r="H113" s="4">
        <f t="shared" si="127"/>
        <v>1560</v>
      </c>
      <c r="I113" s="4">
        <f t="shared" si="128"/>
        <v>100</v>
      </c>
      <c r="J113" s="4">
        <v>0</v>
      </c>
      <c r="K113" s="14">
        <f t="shared" si="110"/>
        <v>580.13572851001243</v>
      </c>
      <c r="L113" s="14">
        <f t="shared" si="111"/>
        <v>624.21760482332081</v>
      </c>
      <c r="M113" s="13">
        <f t="shared" si="122"/>
        <v>188585.37910070116</v>
      </c>
      <c r="N113" s="15">
        <f t="shared" si="115"/>
        <v>3.9719999999999998E-2</v>
      </c>
      <c r="O113" s="15">
        <f t="shared" si="116"/>
        <v>3.6793211672845799E-2</v>
      </c>
      <c r="P113" s="4">
        <f t="shared" si="112"/>
        <v>226171.97581436895</v>
      </c>
      <c r="Q113" s="4">
        <f t="shared" si="117"/>
        <v>-12676.890852297656</v>
      </c>
      <c r="R113" s="26">
        <f t="shared" si="118"/>
        <v>-291.35333333333324</v>
      </c>
      <c r="S113" s="3">
        <f t="shared" ref="S113" si="228">R100+J123/12</f>
        <v>72.808765214333789</v>
      </c>
      <c r="T113" s="5">
        <f t="shared" si="206"/>
        <v>264671.83598961536</v>
      </c>
      <c r="U113" s="5"/>
      <c r="V113" s="5">
        <f t="shared" ref="V113" si="229">V123</f>
        <v>220.5598633246797</v>
      </c>
      <c r="W113" s="5">
        <f t="shared" si="121"/>
        <v>23112.95571626474</v>
      </c>
      <c r="X113" s="5">
        <f>Q113+W113</f>
        <v>10436.064863967084</v>
      </c>
      <c r="Y113" s="10">
        <f>-Q113+Z111</f>
        <v>13781.408947865497</v>
      </c>
      <c r="Z113" s="12"/>
      <c r="AA113" s="9"/>
      <c r="AB113" s="2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3:60" x14ac:dyDescent="0.25">
      <c r="C114" s="1">
        <v>49004</v>
      </c>
      <c r="D114" s="3">
        <f t="shared" si="125"/>
        <v>1204.3533333333332</v>
      </c>
      <c r="E114" s="3">
        <f t="shared" si="126"/>
        <v>747</v>
      </c>
      <c r="F114" s="24">
        <v>0</v>
      </c>
      <c r="G114" s="7">
        <f t="shared" si="109"/>
        <v>216600.21999999994</v>
      </c>
      <c r="H114" s="4">
        <f t="shared" si="127"/>
        <v>1560</v>
      </c>
      <c r="I114" s="4">
        <f t="shared" si="128"/>
        <v>100</v>
      </c>
      <c r="J114" s="4">
        <v>0</v>
      </c>
      <c r="K114" s="14">
        <f t="shared" si="110"/>
        <v>582.05597777138053</v>
      </c>
      <c r="L114" s="14">
        <f t="shared" si="111"/>
        <v>622.29735556195271</v>
      </c>
      <c r="M114" s="13">
        <f t="shared" si="122"/>
        <v>188005.24337219115</v>
      </c>
      <c r="N114" s="15">
        <f t="shared" si="115"/>
        <v>3.9719999999999998E-2</v>
      </c>
      <c r="O114" s="15">
        <f t="shared" si="116"/>
        <v>3.7028907371154093E-2</v>
      </c>
      <c r="P114" s="4">
        <f t="shared" si="112"/>
        <v>227831.97581436895</v>
      </c>
      <c r="Q114" s="4">
        <f t="shared" si="117"/>
        <v>-12968.244185630989</v>
      </c>
      <c r="R114" s="26">
        <f t="shared" si="118"/>
        <v>-291.35333333333324</v>
      </c>
      <c r="S114" s="3">
        <f t="shared" ref="S114" si="230">R100+J123/12</f>
        <v>72.808765214333789</v>
      </c>
      <c r="T114" s="5">
        <f t="shared" si="206"/>
        <v>264671.83598961536</v>
      </c>
      <c r="U114" s="5"/>
      <c r="V114" s="5">
        <f t="shared" ref="V114" si="231">V123</f>
        <v>220.5598633246797</v>
      </c>
      <c r="W114" s="5">
        <f t="shared" si="121"/>
        <v>23333.515579589421</v>
      </c>
      <c r="X114" s="5">
        <f>Q114+W114</f>
        <v>10365.271393958432</v>
      </c>
      <c r="Y114" s="10">
        <f>-Q114+Z111</f>
        <v>14072.762281198829</v>
      </c>
      <c r="Z114" s="12"/>
      <c r="AA114" s="9"/>
      <c r="AB114" s="2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3:60" x14ac:dyDescent="0.25">
      <c r="C115" s="1">
        <v>49035</v>
      </c>
      <c r="D115" s="3">
        <f t="shared" si="125"/>
        <v>1204.3533333333332</v>
      </c>
      <c r="E115" s="3">
        <f t="shared" si="126"/>
        <v>747</v>
      </c>
      <c r="F115" s="24">
        <v>0</v>
      </c>
      <c r="G115" s="7">
        <f t="shared" si="109"/>
        <v>218551.57333333328</v>
      </c>
      <c r="H115" s="4">
        <f t="shared" si="127"/>
        <v>1560</v>
      </c>
      <c r="I115" s="4">
        <f t="shared" si="128"/>
        <v>100</v>
      </c>
      <c r="J115" s="4">
        <v>0</v>
      </c>
      <c r="K115" s="14">
        <f t="shared" si="110"/>
        <v>583.98258305780382</v>
      </c>
      <c r="L115" s="14">
        <f t="shared" si="111"/>
        <v>620.37075027552942</v>
      </c>
      <c r="M115" s="13">
        <f t="shared" si="122"/>
        <v>187423.18739441977</v>
      </c>
      <c r="N115" s="15">
        <f t="shared" si="115"/>
        <v>3.9719999999999998E-2</v>
      </c>
      <c r="O115" s="15">
        <f t="shared" si="116"/>
        <v>3.726684958439952E-2</v>
      </c>
      <c r="P115" s="4">
        <f t="shared" si="112"/>
        <v>229491.97581436895</v>
      </c>
      <c r="Q115" s="4">
        <f t="shared" si="117"/>
        <v>-13259.597518964321</v>
      </c>
      <c r="R115" s="26">
        <f t="shared" si="118"/>
        <v>-291.35333333333324</v>
      </c>
      <c r="S115" s="3">
        <f t="shared" ref="S115" si="232">R100+J123/12</f>
        <v>72.808765214333789</v>
      </c>
      <c r="T115" s="5">
        <f t="shared" si="206"/>
        <v>264671.83598961536</v>
      </c>
      <c r="U115" s="5"/>
      <c r="V115" s="5">
        <f t="shared" ref="V115" si="233">V123</f>
        <v>220.5598633246797</v>
      </c>
      <c r="W115" s="5">
        <f t="shared" si="121"/>
        <v>23554.075442914102</v>
      </c>
      <c r="X115" s="5">
        <f>Q115+W115</f>
        <v>10294.47792394978</v>
      </c>
      <c r="Y115" s="10">
        <f>-Q115+Z111</f>
        <v>14364.115614532162</v>
      </c>
      <c r="Z115" s="12"/>
      <c r="AA115" s="9"/>
      <c r="AB115" s="2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3:60" x14ac:dyDescent="0.25">
      <c r="C116" s="1">
        <v>49065</v>
      </c>
      <c r="D116" s="3">
        <f t="shared" si="125"/>
        <v>1204.3533333333332</v>
      </c>
      <c r="E116" s="3">
        <f t="shared" si="126"/>
        <v>747</v>
      </c>
      <c r="F116" s="24">
        <v>0</v>
      </c>
      <c r="G116" s="7">
        <f t="shared" si="109"/>
        <v>220502.92666666661</v>
      </c>
      <c r="H116" s="4">
        <f t="shared" si="127"/>
        <v>1560</v>
      </c>
      <c r="I116" s="4">
        <f t="shared" si="128"/>
        <v>100</v>
      </c>
      <c r="J116" s="4">
        <v>0</v>
      </c>
      <c r="K116" s="14">
        <f t="shared" si="110"/>
        <v>585.91556540772513</v>
      </c>
      <c r="L116" s="14">
        <f t="shared" si="111"/>
        <v>618.43776792560811</v>
      </c>
      <c r="M116" s="13">
        <f t="shared" si="122"/>
        <v>186839.20481136197</v>
      </c>
      <c r="N116" s="15">
        <f t="shared" si="115"/>
        <v>3.9719999999999998E-2</v>
      </c>
      <c r="O116" s="15">
        <f t="shared" si="116"/>
        <v>3.75070692672285E-2</v>
      </c>
      <c r="P116" s="4">
        <f t="shared" si="112"/>
        <v>231151.97581436895</v>
      </c>
      <c r="Q116" s="4">
        <f t="shared" si="117"/>
        <v>-13550.950852297654</v>
      </c>
      <c r="R116" s="26">
        <f t="shared" si="118"/>
        <v>-291.35333333333324</v>
      </c>
      <c r="S116" s="3">
        <f t="shared" ref="S116" si="234">R100+J123/12</f>
        <v>72.808765214333789</v>
      </c>
      <c r="T116" s="5">
        <f t="shared" si="206"/>
        <v>264671.83598961536</v>
      </c>
      <c r="U116" s="5"/>
      <c r="V116" s="5">
        <f t="shared" ref="V116" si="235">V123</f>
        <v>220.5598633246797</v>
      </c>
      <c r="W116" s="5">
        <f t="shared" si="121"/>
        <v>23774.635306238783</v>
      </c>
      <c r="X116" s="5">
        <f>Q116+W116</f>
        <v>10223.684453941129</v>
      </c>
      <c r="Y116" s="10">
        <f>-Q116+Z111</f>
        <v>14655.468947865495</v>
      </c>
      <c r="Z116" s="12"/>
      <c r="AA116" s="9"/>
      <c r="AB116" s="21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3:60" x14ac:dyDescent="0.25">
      <c r="C117" s="1">
        <v>49096</v>
      </c>
      <c r="D117" s="3">
        <f t="shared" si="125"/>
        <v>1204.3533333333332</v>
      </c>
      <c r="E117" s="3">
        <f t="shared" si="126"/>
        <v>747</v>
      </c>
      <c r="F117" s="24">
        <v>0</v>
      </c>
      <c r="G117" s="7">
        <f t="shared" si="109"/>
        <v>222454.27999999994</v>
      </c>
      <c r="H117" s="4">
        <f t="shared" si="127"/>
        <v>1560</v>
      </c>
      <c r="I117" s="4">
        <f t="shared" si="128"/>
        <v>100</v>
      </c>
      <c r="J117" s="4">
        <v>0</v>
      </c>
      <c r="K117" s="14">
        <f t="shared" si="110"/>
        <v>587.85494592922475</v>
      </c>
      <c r="L117" s="14">
        <f t="shared" si="111"/>
        <v>616.49838740410848</v>
      </c>
      <c r="M117" s="13">
        <f t="shared" si="122"/>
        <v>186253.28924595425</v>
      </c>
      <c r="N117" s="15">
        <f t="shared" si="115"/>
        <v>3.9719999999999998E-2</v>
      </c>
      <c r="O117" s="15">
        <f t="shared" si="116"/>
        <v>3.7749597944592685E-2</v>
      </c>
      <c r="P117" s="4">
        <f t="shared" si="112"/>
        <v>232811.97581436895</v>
      </c>
      <c r="Q117" s="4">
        <f t="shared" si="117"/>
        <v>-13842.304185630986</v>
      </c>
      <c r="R117" s="26">
        <f t="shared" si="118"/>
        <v>-291.35333333333324</v>
      </c>
      <c r="S117" s="3">
        <f t="shared" ref="S117" si="236">R100+J123/12</f>
        <v>72.808765214333789</v>
      </c>
      <c r="T117" s="5">
        <f t="shared" si="206"/>
        <v>264671.83598961536</v>
      </c>
      <c r="U117" s="5"/>
      <c r="V117" s="5">
        <f t="shared" ref="V117" si="237">V123</f>
        <v>220.5598633246797</v>
      </c>
      <c r="W117" s="5">
        <f t="shared" si="121"/>
        <v>23995.195169563463</v>
      </c>
      <c r="X117" s="5">
        <f>Q117+W117</f>
        <v>10152.890983932477</v>
      </c>
      <c r="Y117" s="10">
        <f>-Q117+Z111</f>
        <v>14946.822281198827</v>
      </c>
      <c r="Z117" s="12"/>
      <c r="AA117" s="9"/>
      <c r="AB117" s="2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3:60" x14ac:dyDescent="0.25">
      <c r="C118" s="1">
        <v>49126</v>
      </c>
      <c r="D118" s="3">
        <f t="shared" si="125"/>
        <v>1204.3533333333332</v>
      </c>
      <c r="E118" s="3">
        <f t="shared" si="126"/>
        <v>747</v>
      </c>
      <c r="F118" s="24">
        <v>0</v>
      </c>
      <c r="G118" s="7">
        <f t="shared" si="109"/>
        <v>224405.63333333327</v>
      </c>
      <c r="H118" s="4">
        <f t="shared" si="127"/>
        <v>1560</v>
      </c>
      <c r="I118" s="4">
        <f t="shared" si="128"/>
        <v>100</v>
      </c>
      <c r="J118" s="4">
        <v>0</v>
      </c>
      <c r="K118" s="14">
        <f t="shared" si="110"/>
        <v>589.80074580025041</v>
      </c>
      <c r="L118" s="14">
        <f t="shared" si="111"/>
        <v>614.55258753308283</v>
      </c>
      <c r="M118" s="13">
        <f t="shared" si="122"/>
        <v>185665.43430002502</v>
      </c>
      <c r="N118" s="15">
        <f t="shared" si="115"/>
        <v>3.9719999999999998E-2</v>
      </c>
      <c r="O118" s="15">
        <f t="shared" si="116"/>
        <v>3.7994467724947689E-2</v>
      </c>
      <c r="P118" s="4">
        <f t="shared" si="112"/>
        <v>234471.97581436895</v>
      </c>
      <c r="Q118" s="4">
        <f t="shared" si="117"/>
        <v>-14133.657518964319</v>
      </c>
      <c r="R118" s="26">
        <f t="shared" si="118"/>
        <v>-291.35333333333324</v>
      </c>
      <c r="S118" s="3">
        <f t="shared" ref="S118" si="238">R100+J123/12</f>
        <v>72.808765214333789</v>
      </c>
      <c r="T118" s="5">
        <f t="shared" si="206"/>
        <v>264671.83598961536</v>
      </c>
      <c r="U118" s="5"/>
      <c r="V118" s="5">
        <f t="shared" ref="V118" si="239">V123</f>
        <v>220.5598633246797</v>
      </c>
      <c r="W118" s="5">
        <f t="shared" si="121"/>
        <v>24215.755032888144</v>
      </c>
      <c r="X118" s="5">
        <f>Q118+W118</f>
        <v>10082.097513923825</v>
      </c>
      <c r="Y118" s="10">
        <f>-Q118+Z111</f>
        <v>15238.17561453216</v>
      </c>
      <c r="Z118" s="12"/>
      <c r="AA118" s="9"/>
      <c r="AB118" s="2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3:60" x14ac:dyDescent="0.25">
      <c r="C119" s="1">
        <v>49157</v>
      </c>
      <c r="D119" s="3">
        <f t="shared" si="125"/>
        <v>1204.3533333333332</v>
      </c>
      <c r="E119" s="3">
        <f t="shared" si="126"/>
        <v>747</v>
      </c>
      <c r="F119" s="24">
        <v>0</v>
      </c>
      <c r="G119" s="7">
        <f t="shared" si="109"/>
        <v>226356.98666666661</v>
      </c>
      <c r="H119" s="4">
        <f t="shared" si="127"/>
        <v>1560</v>
      </c>
      <c r="I119" s="4">
        <f t="shared" si="128"/>
        <v>100</v>
      </c>
      <c r="J119" s="4">
        <v>0</v>
      </c>
      <c r="K119" s="14">
        <f t="shared" si="110"/>
        <v>591.75298626884921</v>
      </c>
      <c r="L119" s="14">
        <f t="shared" si="111"/>
        <v>612.60034706448403</v>
      </c>
      <c r="M119" s="13">
        <f t="shared" si="122"/>
        <v>185075.63355422477</v>
      </c>
      <c r="N119" s="15">
        <f t="shared" si="115"/>
        <v>3.9719999999999998E-2</v>
      </c>
      <c r="O119" s="15">
        <f t="shared" si="116"/>
        <v>3.8241711313820016E-2</v>
      </c>
      <c r="P119" s="4">
        <f t="shared" si="112"/>
        <v>236131.97581436895</v>
      </c>
      <c r="Q119" s="4">
        <f t="shared" si="117"/>
        <v>-14425.010852297652</v>
      </c>
      <c r="R119" s="26">
        <f t="shared" si="118"/>
        <v>-291.35333333333324</v>
      </c>
      <c r="S119" s="3">
        <f t="shared" ref="S119" si="240">R100+J123/12</f>
        <v>72.808765214333789</v>
      </c>
      <c r="T119" s="5">
        <f t="shared" si="206"/>
        <v>264671.83598961536</v>
      </c>
      <c r="U119" s="5"/>
      <c r="V119" s="5">
        <f t="shared" ref="V119" si="241">V123</f>
        <v>220.5598633246797</v>
      </c>
      <c r="W119" s="5">
        <f t="shared" si="121"/>
        <v>24436.314896212825</v>
      </c>
      <c r="X119" s="5">
        <f>Q119+W119</f>
        <v>10011.304043915174</v>
      </c>
      <c r="Y119" s="10">
        <f>-Q119+Z111</f>
        <v>15529.528947865492</v>
      </c>
      <c r="Z119" s="12"/>
      <c r="AA119" s="9"/>
      <c r="AB119" s="2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3:60" x14ac:dyDescent="0.25">
      <c r="C120" s="1">
        <v>49188</v>
      </c>
      <c r="D120" s="3">
        <f t="shared" si="125"/>
        <v>1204.3533333333332</v>
      </c>
      <c r="E120" s="3">
        <f t="shared" si="126"/>
        <v>747</v>
      </c>
      <c r="F120" s="24">
        <v>0</v>
      </c>
      <c r="G120" s="7">
        <f t="shared" si="109"/>
        <v>228308.33999999994</v>
      </c>
      <c r="H120" s="4">
        <f t="shared" si="127"/>
        <v>1560</v>
      </c>
      <c r="I120" s="4">
        <f t="shared" si="128"/>
        <v>100</v>
      </c>
      <c r="J120" s="4">
        <v>0</v>
      </c>
      <c r="K120" s="14">
        <f t="shared" si="110"/>
        <v>593.71168865339916</v>
      </c>
      <c r="L120" s="14">
        <f t="shared" si="111"/>
        <v>610.64164467993407</v>
      </c>
      <c r="M120" s="13">
        <f t="shared" si="122"/>
        <v>184483.88056795593</v>
      </c>
      <c r="N120" s="15">
        <f t="shared" si="115"/>
        <v>3.9719999999999998E-2</v>
      </c>
      <c r="O120" s="15">
        <f t="shared" si="116"/>
        <v>3.8491362027754362E-2</v>
      </c>
      <c r="P120" s="4">
        <f t="shared" si="112"/>
        <v>237791.97581436895</v>
      </c>
      <c r="Q120" s="4">
        <f t="shared" si="117"/>
        <v>-14716.364185630984</v>
      </c>
      <c r="R120" s="26">
        <f t="shared" si="118"/>
        <v>-291.35333333333324</v>
      </c>
      <c r="S120" s="3">
        <f t="shared" ref="S120" si="242">R100+J123/12</f>
        <v>72.808765214333789</v>
      </c>
      <c r="T120" s="5">
        <f t="shared" si="206"/>
        <v>264671.83598961536</v>
      </c>
      <c r="U120" s="5"/>
      <c r="V120" s="5">
        <f t="shared" ref="V120" si="243">V123</f>
        <v>220.5598633246797</v>
      </c>
      <c r="W120" s="5">
        <f t="shared" si="121"/>
        <v>24656.874759537506</v>
      </c>
      <c r="X120" s="5">
        <f>Q120+W120</f>
        <v>9940.510573906522</v>
      </c>
      <c r="Y120" s="10">
        <f>-Q120+Z111</f>
        <v>15820.882281198825</v>
      </c>
      <c r="Z120" s="12"/>
      <c r="AA120" s="9"/>
      <c r="AB120" s="2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3:60" x14ac:dyDescent="0.25">
      <c r="C121" s="1">
        <v>49218</v>
      </c>
      <c r="D121" s="3">
        <f t="shared" si="125"/>
        <v>1204.3533333333332</v>
      </c>
      <c r="E121" s="3">
        <f t="shared" si="126"/>
        <v>747</v>
      </c>
      <c r="F121" s="24">
        <v>0</v>
      </c>
      <c r="G121" s="7">
        <f t="shared" si="109"/>
        <v>230259.69333333327</v>
      </c>
      <c r="H121" s="4">
        <f t="shared" si="127"/>
        <v>1560</v>
      </c>
      <c r="I121" s="4">
        <f t="shared" si="128"/>
        <v>100</v>
      </c>
      <c r="J121" s="4">
        <v>0</v>
      </c>
      <c r="K121" s="14">
        <f t="shared" si="110"/>
        <v>595.67687434284187</v>
      </c>
      <c r="L121" s="14">
        <f t="shared" si="111"/>
        <v>608.67645899049137</v>
      </c>
      <c r="M121" s="13">
        <f t="shared" si="122"/>
        <v>183890.16887930254</v>
      </c>
      <c r="N121" s="15">
        <f t="shared" si="115"/>
        <v>3.9719999999999998E-2</v>
      </c>
      <c r="O121" s="15">
        <f t="shared" si="116"/>
        <v>3.8743453808653724E-2</v>
      </c>
      <c r="P121" s="4">
        <f t="shared" si="112"/>
        <v>239451.97581436895</v>
      </c>
      <c r="Q121" s="4">
        <f t="shared" si="117"/>
        <v>-15007.717518964317</v>
      </c>
      <c r="R121" s="26">
        <f t="shared" si="118"/>
        <v>-291.35333333333324</v>
      </c>
      <c r="S121" s="3">
        <f t="shared" ref="S121" si="244">R100+J123/12</f>
        <v>72.808765214333789</v>
      </c>
      <c r="T121" s="5">
        <f t="shared" si="206"/>
        <v>264671.83598961536</v>
      </c>
      <c r="U121" s="5"/>
      <c r="V121" s="5">
        <f t="shared" ref="V121" si="245">V123</f>
        <v>220.5598633246797</v>
      </c>
      <c r="W121" s="5">
        <f t="shared" si="121"/>
        <v>24877.434622862187</v>
      </c>
      <c r="X121" s="5">
        <f>Q121+W121</f>
        <v>9869.7171038978704</v>
      </c>
      <c r="Y121" s="10">
        <f>-Q121+Z111</f>
        <v>16112.235614532157</v>
      </c>
      <c r="Z121" s="12"/>
      <c r="AA121" s="9"/>
      <c r="AB121" s="2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3:60" x14ac:dyDescent="0.25">
      <c r="C122" s="1">
        <v>49249</v>
      </c>
      <c r="D122" s="3">
        <f t="shared" si="125"/>
        <v>1204.3533333333332</v>
      </c>
      <c r="E122" s="3">
        <f t="shared" si="126"/>
        <v>747</v>
      </c>
      <c r="F122" s="24">
        <v>0</v>
      </c>
      <c r="G122" s="7">
        <f t="shared" si="109"/>
        <v>232211.0466666666</v>
      </c>
      <c r="H122" s="4">
        <f t="shared" si="127"/>
        <v>1560</v>
      </c>
      <c r="I122" s="4">
        <f t="shared" si="128"/>
        <v>100</v>
      </c>
      <c r="J122" s="4">
        <v>0</v>
      </c>
      <c r="K122" s="14">
        <f t="shared" si="110"/>
        <v>597.64856479691673</v>
      </c>
      <c r="L122" s="14">
        <f t="shared" si="111"/>
        <v>606.70476853641651</v>
      </c>
      <c r="M122" s="13">
        <f t="shared" si="122"/>
        <v>183294.4920049597</v>
      </c>
      <c r="N122" s="15">
        <f t="shared" si="115"/>
        <v>3.9719999999999998E-2</v>
      </c>
      <c r="O122" s="15">
        <f t="shared" si="116"/>
        <v>3.899802123852518E-2</v>
      </c>
      <c r="P122" s="4">
        <f t="shared" si="112"/>
        <v>241111.97581436895</v>
      </c>
      <c r="Q122" s="4">
        <f t="shared" si="117"/>
        <v>-15299.070852297649</v>
      </c>
      <c r="R122" s="26">
        <f t="shared" si="118"/>
        <v>-291.35333333333324</v>
      </c>
      <c r="S122" s="3">
        <f t="shared" ref="S122" si="246">R100+J123/12</f>
        <v>72.808765214333789</v>
      </c>
      <c r="T122" s="5">
        <f t="shared" si="206"/>
        <v>264671.83598961536</v>
      </c>
      <c r="U122" s="5"/>
      <c r="V122" s="5">
        <f t="shared" ref="V122" si="247">V123</f>
        <v>220.5598633246797</v>
      </c>
      <c r="W122" s="5">
        <f t="shared" si="121"/>
        <v>25097.994486186868</v>
      </c>
      <c r="X122" s="5">
        <f>Q122+W122</f>
        <v>9798.9236338892188</v>
      </c>
      <c r="Y122" s="10">
        <f>-Q122+Z111</f>
        <v>16403.58894786549</v>
      </c>
      <c r="Z122" s="12"/>
      <c r="AA122" s="9"/>
      <c r="AB122" s="2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3:60" x14ac:dyDescent="0.25">
      <c r="C123" s="1">
        <v>49279</v>
      </c>
      <c r="D123" s="3">
        <f t="shared" si="125"/>
        <v>1204.3533333333332</v>
      </c>
      <c r="E123" s="3">
        <f t="shared" si="126"/>
        <v>747</v>
      </c>
      <c r="F123" s="24">
        <v>0</v>
      </c>
      <c r="G123" s="7">
        <f t="shared" si="109"/>
        <v>234162.39999999994</v>
      </c>
      <c r="H123" s="4">
        <f t="shared" si="127"/>
        <v>1560</v>
      </c>
      <c r="I123" s="4">
        <f t="shared" si="128"/>
        <v>100</v>
      </c>
      <c r="J123" s="4">
        <f>SUM(L112:L123)*$B$11+$B$3*$B$12*$B$11*$B$13</f>
        <v>4369.9451825720043</v>
      </c>
      <c r="K123" s="14">
        <f t="shared" si="110"/>
        <v>599.62678154639445</v>
      </c>
      <c r="L123" s="14">
        <f t="shared" si="111"/>
        <v>604.72655178693878</v>
      </c>
      <c r="M123" s="13">
        <f t="shared" si="122"/>
        <v>182696.84344016277</v>
      </c>
      <c r="N123" s="15">
        <f t="shared" si="115"/>
        <v>3.9719999999999998E-2</v>
      </c>
      <c r="O123" s="15">
        <f t="shared" si="116"/>
        <v>3.9255099554645109E-2</v>
      </c>
      <c r="P123" s="4">
        <f t="shared" si="112"/>
        <v>247141.92099694096</v>
      </c>
      <c r="Q123" s="4">
        <f t="shared" si="117"/>
        <v>-11220.479003058979</v>
      </c>
      <c r="R123" s="26">
        <f t="shared" si="118"/>
        <v>-291.35333333333324</v>
      </c>
      <c r="S123" s="3">
        <f t="shared" ref="S123" si="248">R100+J123/12</f>
        <v>72.808765214333789</v>
      </c>
      <c r="T123" s="5">
        <f t="shared" ref="T123" si="249">T122*(U123+1)</f>
        <v>267318.55434951151</v>
      </c>
      <c r="U123" s="6">
        <f t="shared" ref="U123" si="250">U111</f>
        <v>0.01</v>
      </c>
      <c r="V123" s="5">
        <f t="shared" ref="V123" si="251">(T123-T111)/12</f>
        <v>220.5598633246797</v>
      </c>
      <c r="W123" s="5">
        <f t="shared" si="121"/>
        <v>25318.554349511549</v>
      </c>
      <c r="X123" s="5">
        <f>Q123+W123</f>
        <v>14098.07534645257</v>
      </c>
      <c r="Y123" s="10">
        <f>-Q123+Z111</f>
        <v>12324.99709862682</v>
      </c>
      <c r="Z123" s="10">
        <f t="shared" ref="Z123" si="252">AVERAGE(Y112:Y123)*(AA123)</f>
        <v>1030.983579452248</v>
      </c>
      <c r="AA123" s="11">
        <f t="shared" ref="AA123:AA171" si="253">AA111</f>
        <v>7.0000000000000007E-2</v>
      </c>
      <c r="AB123" s="22">
        <v>11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3:60" x14ac:dyDescent="0.25">
      <c r="C124" s="1">
        <v>49310</v>
      </c>
      <c r="D124" s="3">
        <f t="shared" si="125"/>
        <v>1204.3533333333332</v>
      </c>
      <c r="E124" s="3">
        <f t="shared" si="126"/>
        <v>747</v>
      </c>
      <c r="F124" s="24">
        <v>0</v>
      </c>
      <c r="G124" s="7">
        <f t="shared" si="109"/>
        <v>236113.75333333327</v>
      </c>
      <c r="H124" s="4">
        <f t="shared" si="127"/>
        <v>1560</v>
      </c>
      <c r="I124" s="4">
        <f t="shared" si="128"/>
        <v>100</v>
      </c>
      <c r="J124" s="4">
        <v>0</v>
      </c>
      <c r="K124" s="14">
        <f t="shared" si="110"/>
        <v>601.61154619331307</v>
      </c>
      <c r="L124" s="14">
        <f t="shared" si="111"/>
        <v>602.74178714002016</v>
      </c>
      <c r="M124" s="13">
        <f t="shared" si="122"/>
        <v>182097.21665861638</v>
      </c>
      <c r="N124" s="15">
        <f t="shared" si="115"/>
        <v>3.9719999999999998E-2</v>
      </c>
      <c r="O124" s="15">
        <f t="shared" si="116"/>
        <v>3.9514724665157368E-2</v>
      </c>
      <c r="P124" s="4">
        <f t="shared" si="112"/>
        <v>248801.92099694096</v>
      </c>
      <c r="Q124" s="4">
        <f t="shared" si="117"/>
        <v>-11511.832336392312</v>
      </c>
      <c r="R124" s="26">
        <f t="shared" si="118"/>
        <v>-291.35333333333324</v>
      </c>
      <c r="S124" s="3">
        <f t="shared" ref="S124" si="254">R124+J135/12</f>
        <v>63.757060624173789</v>
      </c>
      <c r="T124" s="5">
        <f t="shared" si="206"/>
        <v>267318.55434951151</v>
      </c>
      <c r="U124" s="5"/>
      <c r="V124" s="5">
        <f t="shared" ref="V124" si="255">V135</f>
        <v>222.76546195792616</v>
      </c>
      <c r="W124" s="5">
        <f t="shared" si="121"/>
        <v>25541.319811469475</v>
      </c>
      <c r="X124" s="5">
        <f>Q124+W124</f>
        <v>14029.487475077163</v>
      </c>
      <c r="Y124" s="10">
        <f>-Q124+Z123</f>
        <v>12542.81591584456</v>
      </c>
      <c r="Z124" s="12"/>
      <c r="AA124" s="9"/>
      <c r="AB124" s="2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3:60" x14ac:dyDescent="0.25">
      <c r="C125" s="1">
        <v>49341</v>
      </c>
      <c r="D125" s="3">
        <f t="shared" si="125"/>
        <v>1204.3533333333332</v>
      </c>
      <c r="E125" s="3">
        <f t="shared" si="126"/>
        <v>747</v>
      </c>
      <c r="F125" s="24">
        <v>0</v>
      </c>
      <c r="G125" s="7">
        <f t="shared" si="109"/>
        <v>238065.1066666666</v>
      </c>
      <c r="H125" s="4">
        <f t="shared" si="127"/>
        <v>1560</v>
      </c>
      <c r="I125" s="4">
        <f t="shared" si="128"/>
        <v>100</v>
      </c>
      <c r="J125" s="4">
        <v>0</v>
      </c>
      <c r="K125" s="14">
        <f t="shared" si="110"/>
        <v>603.60288041121282</v>
      </c>
      <c r="L125" s="14">
        <f t="shared" si="111"/>
        <v>600.75045292212042</v>
      </c>
      <c r="M125" s="13">
        <f t="shared" si="122"/>
        <v>181495.60511242307</v>
      </c>
      <c r="N125" s="15">
        <f t="shared" si="115"/>
        <v>3.9719999999999998E-2</v>
      </c>
      <c r="O125" s="15">
        <f t="shared" si="116"/>
        <v>3.9776933165119405E-2</v>
      </c>
      <c r="P125" s="4">
        <f t="shared" si="112"/>
        <v>250461.92099694096</v>
      </c>
      <c r="Q125" s="4">
        <f t="shared" si="117"/>
        <v>-11803.185669725644</v>
      </c>
      <c r="R125" s="26">
        <f t="shared" si="118"/>
        <v>-291.35333333333324</v>
      </c>
      <c r="S125" s="3">
        <f t="shared" ref="S125" si="256">R124+J135/12</f>
        <v>63.757060624173789</v>
      </c>
      <c r="T125" s="5">
        <f t="shared" si="206"/>
        <v>267318.55434951151</v>
      </c>
      <c r="U125" s="5"/>
      <c r="V125" s="5">
        <f t="shared" ref="V125" si="257">V135</f>
        <v>222.76546195792616</v>
      </c>
      <c r="W125" s="5">
        <f t="shared" si="121"/>
        <v>25764.085273427401</v>
      </c>
      <c r="X125" s="5">
        <f>Q125+W125</f>
        <v>13960.899603701757</v>
      </c>
      <c r="Y125" s="10">
        <f>-Q125+Z123</f>
        <v>12834.169249177892</v>
      </c>
      <c r="Z125" s="12"/>
      <c r="AA125" s="9"/>
      <c r="AB125" s="2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3:60" x14ac:dyDescent="0.25">
      <c r="C126" s="1">
        <v>49369</v>
      </c>
      <c r="D126" s="3">
        <f t="shared" si="125"/>
        <v>1204.3533333333332</v>
      </c>
      <c r="E126" s="3">
        <f t="shared" si="126"/>
        <v>747</v>
      </c>
      <c r="F126" s="24">
        <v>0</v>
      </c>
      <c r="G126" s="7">
        <f t="shared" si="109"/>
        <v>240016.45999999993</v>
      </c>
      <c r="H126" s="4">
        <f t="shared" si="127"/>
        <v>1560</v>
      </c>
      <c r="I126" s="4">
        <f t="shared" si="128"/>
        <v>100</v>
      </c>
      <c r="J126" s="4">
        <v>0</v>
      </c>
      <c r="K126" s="14">
        <f t="shared" si="110"/>
        <v>605.60080594537396</v>
      </c>
      <c r="L126" s="14">
        <f t="shared" si="111"/>
        <v>598.75252738795928</v>
      </c>
      <c r="M126" s="13">
        <f t="shared" si="122"/>
        <v>180892.00223201187</v>
      </c>
      <c r="N126" s="15">
        <f t="shared" si="115"/>
        <v>3.9719999999999998E-2</v>
      </c>
      <c r="O126" s="15">
        <f t="shared" si="116"/>
        <v>4.004176235301099E-2</v>
      </c>
      <c r="P126" s="4">
        <f t="shared" si="112"/>
        <v>252121.92099694096</v>
      </c>
      <c r="Q126" s="4">
        <f t="shared" si="117"/>
        <v>-12094.539003058977</v>
      </c>
      <c r="R126" s="26">
        <f t="shared" si="118"/>
        <v>-291.35333333333324</v>
      </c>
      <c r="S126" s="3">
        <f t="shared" ref="S126" si="258">R124+J135/12</f>
        <v>63.757060624173789</v>
      </c>
      <c r="T126" s="5">
        <f t="shared" si="206"/>
        <v>267318.55434951151</v>
      </c>
      <c r="U126" s="5"/>
      <c r="V126" s="5">
        <f t="shared" ref="V126" si="259">V135</f>
        <v>222.76546195792616</v>
      </c>
      <c r="W126" s="5">
        <f t="shared" si="121"/>
        <v>25986.850735385327</v>
      </c>
      <c r="X126" s="5">
        <f>Q126+W126</f>
        <v>13892.31173232635</v>
      </c>
      <c r="Y126" s="10">
        <f>-Q126+Z123</f>
        <v>13125.522582511225</v>
      </c>
      <c r="Z126" s="12"/>
      <c r="AA126" s="9"/>
      <c r="AB126" s="2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3:60" x14ac:dyDescent="0.25">
      <c r="C127" s="1">
        <v>49400</v>
      </c>
      <c r="D127" s="3">
        <f t="shared" si="125"/>
        <v>1204.3533333333332</v>
      </c>
      <c r="E127" s="3">
        <f t="shared" si="126"/>
        <v>747</v>
      </c>
      <c r="F127" s="24">
        <v>0</v>
      </c>
      <c r="G127" s="7">
        <f t="shared" si="109"/>
        <v>241967.81333333327</v>
      </c>
      <c r="H127" s="4">
        <f t="shared" si="127"/>
        <v>1560</v>
      </c>
      <c r="I127" s="4">
        <f t="shared" si="128"/>
        <v>100</v>
      </c>
      <c r="J127" s="4">
        <v>0</v>
      </c>
      <c r="K127" s="14">
        <f t="shared" si="110"/>
        <v>607.60534461305315</v>
      </c>
      <c r="L127" s="14">
        <f t="shared" si="111"/>
        <v>596.74798872028009</v>
      </c>
      <c r="M127" s="13">
        <f t="shared" si="122"/>
        <v>180286.4014260665</v>
      </c>
      <c r="N127" s="15">
        <f t="shared" si="115"/>
        <v>3.9719999999999998E-2</v>
      </c>
      <c r="O127" s="15">
        <f t="shared" si="116"/>
        <v>4.0309250247721494E-2</v>
      </c>
      <c r="P127" s="4">
        <f t="shared" si="112"/>
        <v>253781.92099694096</v>
      </c>
      <c r="Q127" s="4">
        <f t="shared" si="117"/>
        <v>-12385.89233639231</v>
      </c>
      <c r="R127" s="26">
        <f t="shared" si="118"/>
        <v>-291.35333333333324</v>
      </c>
      <c r="S127" s="3">
        <f t="shared" ref="S127" si="260">R124+J135/12</f>
        <v>63.757060624173789</v>
      </c>
      <c r="T127" s="5">
        <f t="shared" si="206"/>
        <v>267318.55434951151</v>
      </c>
      <c r="U127" s="5"/>
      <c r="V127" s="5">
        <f t="shared" ref="V127" si="261">V135</f>
        <v>222.76546195792616</v>
      </c>
      <c r="W127" s="5">
        <f t="shared" si="121"/>
        <v>26209.616197343254</v>
      </c>
      <c r="X127" s="5">
        <f>Q127+W127</f>
        <v>13823.723860950944</v>
      </c>
      <c r="Y127" s="10">
        <f>-Q127+Z123</f>
        <v>13416.875915844557</v>
      </c>
      <c r="Z127" s="12"/>
      <c r="AA127" s="9"/>
      <c r="AB127" s="2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3:60" x14ac:dyDescent="0.25">
      <c r="C128" s="1">
        <v>49430</v>
      </c>
      <c r="D128" s="3">
        <f t="shared" si="125"/>
        <v>1204.3533333333332</v>
      </c>
      <c r="E128" s="3">
        <f t="shared" si="126"/>
        <v>747</v>
      </c>
      <c r="F128" s="24">
        <v>0</v>
      </c>
      <c r="G128" s="7">
        <f t="shared" si="109"/>
        <v>243919.1666666666</v>
      </c>
      <c r="H128" s="4">
        <f t="shared" si="127"/>
        <v>1560</v>
      </c>
      <c r="I128" s="4">
        <f t="shared" si="128"/>
        <v>100</v>
      </c>
      <c r="J128" s="4">
        <v>0</v>
      </c>
      <c r="K128" s="14">
        <f t="shared" si="110"/>
        <v>609.61651830372239</v>
      </c>
      <c r="L128" s="14">
        <f t="shared" si="111"/>
        <v>594.73681502961085</v>
      </c>
      <c r="M128" s="13">
        <f t="shared" si="122"/>
        <v>179678.79608145345</v>
      </c>
      <c r="N128" s="15">
        <f t="shared" si="115"/>
        <v>3.9719999999999998E-2</v>
      </c>
      <c r="O128" s="15">
        <f t="shared" si="116"/>
        <v>4.057943560603168E-2</v>
      </c>
      <c r="P128" s="4">
        <f t="shared" si="112"/>
        <v>255441.92099694096</v>
      </c>
      <c r="Q128" s="4">
        <f t="shared" si="117"/>
        <v>-12677.245669725642</v>
      </c>
      <c r="R128" s="26">
        <f t="shared" si="118"/>
        <v>-291.35333333333324</v>
      </c>
      <c r="S128" s="3">
        <f t="shared" ref="S128" si="262">R124+J135/12</f>
        <v>63.757060624173789</v>
      </c>
      <c r="T128" s="5">
        <f t="shared" si="206"/>
        <v>267318.55434951151</v>
      </c>
      <c r="U128" s="5"/>
      <c r="V128" s="5">
        <f t="shared" ref="V128" si="263">V135</f>
        <v>222.76546195792616</v>
      </c>
      <c r="W128" s="5">
        <f t="shared" si="121"/>
        <v>26432.38165930118</v>
      </c>
      <c r="X128" s="5">
        <f>Q128+W128</f>
        <v>13755.135989575538</v>
      </c>
      <c r="Y128" s="10">
        <f>-Q128+Z123</f>
        <v>13708.22924917789</v>
      </c>
      <c r="Z128" s="12"/>
      <c r="AA128" s="9"/>
      <c r="AB128" s="2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3:60" x14ac:dyDescent="0.25">
      <c r="C129" s="1">
        <v>49461</v>
      </c>
      <c r="D129" s="3">
        <f t="shared" si="125"/>
        <v>1204.3533333333332</v>
      </c>
      <c r="E129" s="3">
        <f t="shared" si="126"/>
        <v>747</v>
      </c>
      <c r="F129" s="24">
        <v>0</v>
      </c>
      <c r="G129" s="7">
        <f t="shared" si="109"/>
        <v>245870.51999999993</v>
      </c>
      <c r="H129" s="4">
        <f t="shared" si="127"/>
        <v>1560</v>
      </c>
      <c r="I129" s="4">
        <f t="shared" si="128"/>
        <v>100</v>
      </c>
      <c r="J129" s="4">
        <v>0</v>
      </c>
      <c r="K129" s="14">
        <f t="shared" si="110"/>
        <v>611.63434897930767</v>
      </c>
      <c r="L129" s="14">
        <f t="shared" si="111"/>
        <v>592.71898435402557</v>
      </c>
      <c r="M129" s="13">
        <f t="shared" si="122"/>
        <v>179069.17956314972</v>
      </c>
      <c r="N129" s="15">
        <f t="shared" si="115"/>
        <v>3.9719999999999998E-2</v>
      </c>
      <c r="O129" s="15">
        <f t="shared" si="116"/>
        <v>4.0852357940607271E-2</v>
      </c>
      <c r="P129" s="4">
        <f t="shared" si="112"/>
        <v>257101.92099694096</v>
      </c>
      <c r="Q129" s="4">
        <f t="shared" si="117"/>
        <v>-12968.599003058975</v>
      </c>
      <c r="R129" s="26">
        <f t="shared" si="118"/>
        <v>-291.35333333333324</v>
      </c>
      <c r="S129" s="3">
        <f t="shared" ref="S129" si="264">R124+J135/12</f>
        <v>63.757060624173789</v>
      </c>
      <c r="T129" s="5">
        <f t="shared" si="206"/>
        <v>267318.55434951151</v>
      </c>
      <c r="U129" s="5"/>
      <c r="V129" s="5">
        <f t="shared" ref="V129" si="265">V135</f>
        <v>222.76546195792616</v>
      </c>
      <c r="W129" s="5">
        <f t="shared" si="121"/>
        <v>26655.147121259106</v>
      </c>
      <c r="X129" s="5">
        <f>Q129+W129</f>
        <v>13686.548118200131</v>
      </c>
      <c r="Y129" s="10">
        <f>-Q129+Z123</f>
        <v>13999.582582511222</v>
      </c>
      <c r="Z129" s="12"/>
      <c r="AA129" s="9"/>
      <c r="AB129" s="2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3:60" x14ac:dyDescent="0.25">
      <c r="C130" s="1">
        <v>49491</v>
      </c>
      <c r="D130" s="3">
        <f t="shared" si="125"/>
        <v>1204.3533333333332</v>
      </c>
      <c r="E130" s="3">
        <f t="shared" si="126"/>
        <v>747</v>
      </c>
      <c r="F130" s="24">
        <v>0</v>
      </c>
      <c r="G130" s="7">
        <f t="shared" si="109"/>
        <v>247821.87333333326</v>
      </c>
      <c r="H130" s="4">
        <f t="shared" si="127"/>
        <v>1560</v>
      </c>
      <c r="I130" s="4">
        <f t="shared" si="128"/>
        <v>100</v>
      </c>
      <c r="J130" s="4">
        <v>0</v>
      </c>
      <c r="K130" s="14">
        <f t="shared" si="110"/>
        <v>613.65885867442921</v>
      </c>
      <c r="L130" s="14">
        <f t="shared" si="111"/>
        <v>590.69447465890403</v>
      </c>
      <c r="M130" s="13">
        <f t="shared" si="122"/>
        <v>178457.54521417042</v>
      </c>
      <c r="N130" s="15">
        <f t="shared" si="115"/>
        <v>3.9719999999999998E-2</v>
      </c>
      <c r="O130" s="15">
        <f t="shared" si="116"/>
        <v>4.1128057538521438E-2</v>
      </c>
      <c r="P130" s="4">
        <f t="shared" si="112"/>
        <v>258761.92099694096</v>
      </c>
      <c r="Q130" s="4">
        <f t="shared" si="117"/>
        <v>-13259.952336392307</v>
      </c>
      <c r="R130" s="26">
        <f t="shared" si="118"/>
        <v>-291.35333333333324</v>
      </c>
      <c r="S130" s="3">
        <f t="shared" ref="S130" si="266">R124+J135/12</f>
        <v>63.757060624173789</v>
      </c>
      <c r="T130" s="5">
        <f t="shared" si="206"/>
        <v>267318.55434951151</v>
      </c>
      <c r="U130" s="5"/>
      <c r="V130" s="5">
        <f t="shared" ref="V130" si="267">V135</f>
        <v>222.76546195792616</v>
      </c>
      <c r="W130" s="5">
        <f t="shared" si="121"/>
        <v>26877.912583217032</v>
      </c>
      <c r="X130" s="5">
        <f>Q130+W130</f>
        <v>13617.960246824725</v>
      </c>
      <c r="Y130" s="10">
        <f>-Q130+Z123</f>
        <v>14290.935915844555</v>
      </c>
      <c r="Z130" s="12"/>
      <c r="AA130" s="9"/>
      <c r="AB130" s="2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3:60" x14ac:dyDescent="0.25">
      <c r="C131" s="1">
        <v>49522</v>
      </c>
      <c r="D131" s="3">
        <f t="shared" si="125"/>
        <v>1204.3533333333332</v>
      </c>
      <c r="E131" s="3">
        <f t="shared" si="126"/>
        <v>747</v>
      </c>
      <c r="F131" s="24">
        <v>0</v>
      </c>
      <c r="G131" s="7">
        <f t="shared" si="109"/>
        <v>249773.2266666666</v>
      </c>
      <c r="H131" s="4">
        <f t="shared" si="127"/>
        <v>1560</v>
      </c>
      <c r="I131" s="4">
        <f t="shared" si="128"/>
        <v>100</v>
      </c>
      <c r="J131" s="4">
        <v>0</v>
      </c>
      <c r="K131" s="14">
        <f t="shared" si="110"/>
        <v>615.69006949664151</v>
      </c>
      <c r="L131" s="14">
        <f t="shared" si="111"/>
        <v>588.66326383669173</v>
      </c>
      <c r="M131" s="13">
        <f t="shared" si="122"/>
        <v>177843.88635549598</v>
      </c>
      <c r="N131" s="15">
        <f t="shared" si="115"/>
        <v>3.9719999999999998E-2</v>
      </c>
      <c r="O131" s="15">
        <f t="shared" si="116"/>
        <v>4.1406575480324802E-2</v>
      </c>
      <c r="P131" s="4">
        <f t="shared" si="112"/>
        <v>260421.92099694096</v>
      </c>
      <c r="Q131" s="4">
        <f t="shared" si="117"/>
        <v>-13551.30566972564</v>
      </c>
      <c r="R131" s="26">
        <f t="shared" si="118"/>
        <v>-291.35333333333324</v>
      </c>
      <c r="S131" s="3">
        <f t="shared" ref="S131" si="268">R124+J135/12</f>
        <v>63.757060624173789</v>
      </c>
      <c r="T131" s="5">
        <f t="shared" si="206"/>
        <v>267318.55434951151</v>
      </c>
      <c r="U131" s="5"/>
      <c r="V131" s="5">
        <f t="shared" ref="V131" si="269">V135</f>
        <v>222.76546195792616</v>
      </c>
      <c r="W131" s="5">
        <f t="shared" si="121"/>
        <v>27100.678045174958</v>
      </c>
      <c r="X131" s="5">
        <f>Q131+W131</f>
        <v>13549.372375449318</v>
      </c>
      <c r="Y131" s="10">
        <f>-Q131+Z123</f>
        <v>14582.289249177888</v>
      </c>
      <c r="Z131" s="12"/>
      <c r="AA131" s="9"/>
      <c r="AB131" s="2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3:60" x14ac:dyDescent="0.25">
      <c r="C132" s="1">
        <v>49553</v>
      </c>
      <c r="D132" s="3">
        <f t="shared" si="125"/>
        <v>1204.3533333333332</v>
      </c>
      <c r="E132" s="3">
        <f t="shared" si="126"/>
        <v>747</v>
      </c>
      <c r="F132" s="24">
        <v>0</v>
      </c>
      <c r="G132" s="7">
        <f t="shared" ref="G132:G195" si="270">SUM(D132:F132)+G131</f>
        <v>251724.57999999993</v>
      </c>
      <c r="H132" s="4">
        <f t="shared" si="127"/>
        <v>1560</v>
      </c>
      <c r="I132" s="4">
        <f t="shared" si="128"/>
        <v>100</v>
      </c>
      <c r="J132" s="4">
        <v>0</v>
      </c>
      <c r="K132" s="14">
        <f t="shared" ref="K132:K195" si="271">$B$7-L132</f>
        <v>617.72800362667545</v>
      </c>
      <c r="L132" s="14">
        <f t="shared" ref="L132:L195" si="272">(M132*N132)/12</f>
        <v>586.62532970665779</v>
      </c>
      <c r="M132" s="13">
        <f t="shared" si="122"/>
        <v>177228.19628599935</v>
      </c>
      <c r="N132" s="15">
        <f t="shared" si="115"/>
        <v>3.9719999999999998E-2</v>
      </c>
      <c r="O132" s="15">
        <f t="shared" si="116"/>
        <v>4.1687953659681615E-2</v>
      </c>
      <c r="P132" s="4">
        <f t="shared" ref="P132:P195" si="273">SUM(H132:J132)+P131</f>
        <v>262081.92099694096</v>
      </c>
      <c r="Q132" s="4">
        <f t="shared" si="117"/>
        <v>-13842.659003058972</v>
      </c>
      <c r="R132" s="26">
        <f t="shared" si="118"/>
        <v>-291.35333333333324</v>
      </c>
      <c r="S132" s="3">
        <f t="shared" ref="S132" si="274">R124+J135/12</f>
        <v>63.757060624173789</v>
      </c>
      <c r="T132" s="5">
        <f t="shared" si="206"/>
        <v>267318.55434951151</v>
      </c>
      <c r="U132" s="5"/>
      <c r="V132" s="5">
        <f t="shared" ref="V132" si="275">V135</f>
        <v>222.76546195792616</v>
      </c>
      <c r="W132" s="5">
        <f t="shared" si="121"/>
        <v>27323.443507132884</v>
      </c>
      <c r="X132" s="5">
        <f>Q132+W132</f>
        <v>13480.784504073912</v>
      </c>
      <c r="Y132" s="10">
        <f>-Q132+Z123</f>
        <v>14873.64258251122</v>
      </c>
      <c r="Z132" s="12"/>
      <c r="AA132" s="9"/>
      <c r="AB132" s="2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3:60" x14ac:dyDescent="0.25">
      <c r="C133" s="1">
        <v>49583</v>
      </c>
      <c r="D133" s="3">
        <f t="shared" si="125"/>
        <v>1204.3533333333332</v>
      </c>
      <c r="E133" s="3">
        <f t="shared" si="126"/>
        <v>747</v>
      </c>
      <c r="F133" s="24">
        <v>0</v>
      </c>
      <c r="G133" s="7">
        <f t="shared" si="270"/>
        <v>253675.93333333326</v>
      </c>
      <c r="H133" s="4">
        <f t="shared" si="127"/>
        <v>1560</v>
      </c>
      <c r="I133" s="4">
        <f t="shared" si="128"/>
        <v>100</v>
      </c>
      <c r="J133" s="4">
        <v>0</v>
      </c>
      <c r="K133" s="14">
        <f t="shared" si="271"/>
        <v>619.7726833186797</v>
      </c>
      <c r="L133" s="14">
        <f t="shared" si="272"/>
        <v>584.58065001465354</v>
      </c>
      <c r="M133" s="13">
        <f t="shared" si="122"/>
        <v>176610.46828237266</v>
      </c>
      <c r="N133" s="15">
        <f t="shared" ref="N133:N196" si="276">N132</f>
        <v>3.9719999999999998E-2</v>
      </c>
      <c r="O133" s="15">
        <f t="shared" ref="O133:O196" si="277">K132*12/M133</f>
        <v>4.1972234803592127E-2</v>
      </c>
      <c r="P133" s="4">
        <f t="shared" si="273"/>
        <v>263741.92099694093</v>
      </c>
      <c r="Q133" s="4">
        <f t="shared" ref="Q133:Q196" si="278">P133-G133-$B$4</f>
        <v>-14134.012336392334</v>
      </c>
      <c r="R133" s="26">
        <f t="shared" ref="R133:R196" si="279">SUM(H133:I133)-SUM(D133:F133)</f>
        <v>-291.35333333333324</v>
      </c>
      <c r="S133" s="3">
        <f t="shared" ref="S133" si="280">R124+J135/12</f>
        <v>63.757060624173789</v>
      </c>
      <c r="T133" s="5">
        <f t="shared" si="206"/>
        <v>267318.55434951151</v>
      </c>
      <c r="U133" s="5"/>
      <c r="V133" s="5">
        <f t="shared" ref="V133" si="281">V135</f>
        <v>222.76546195792616</v>
      </c>
      <c r="W133" s="5">
        <f t="shared" ref="W133:W196" si="282">V133+W132</f>
        <v>27546.208969090811</v>
      </c>
      <c r="X133" s="5">
        <f>Q133+W133</f>
        <v>13412.196632698477</v>
      </c>
      <c r="Y133" s="10">
        <f>-Q133+Z123</f>
        <v>15164.995915844582</v>
      </c>
      <c r="Z133" s="12"/>
      <c r="AA133" s="9"/>
      <c r="AB133" s="2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3:60" x14ac:dyDescent="0.25">
      <c r="C134" s="1">
        <v>49614</v>
      </c>
      <c r="D134" s="3">
        <f t="shared" si="125"/>
        <v>1204.3533333333332</v>
      </c>
      <c r="E134" s="3">
        <f t="shared" si="126"/>
        <v>747</v>
      </c>
      <c r="F134" s="24">
        <v>0</v>
      </c>
      <c r="G134" s="7">
        <f t="shared" si="270"/>
        <v>255627.28666666659</v>
      </c>
      <c r="H134" s="4">
        <f t="shared" si="127"/>
        <v>1560</v>
      </c>
      <c r="I134" s="4">
        <f t="shared" si="128"/>
        <v>100</v>
      </c>
      <c r="J134" s="4">
        <v>0</v>
      </c>
      <c r="K134" s="14">
        <f t="shared" si="271"/>
        <v>621.82413090046464</v>
      </c>
      <c r="L134" s="14">
        <f t="shared" si="272"/>
        <v>582.5292024328686</v>
      </c>
      <c r="M134" s="13">
        <f t="shared" ref="M134:M197" si="283">M133-K133</f>
        <v>175990.69559905399</v>
      </c>
      <c r="N134" s="15">
        <f t="shared" si="276"/>
        <v>3.9719999999999998E-2</v>
      </c>
      <c r="O134" s="15">
        <f t="shared" si="277"/>
        <v>4.2259462493221343E-2</v>
      </c>
      <c r="P134" s="4">
        <f t="shared" si="273"/>
        <v>265401.92099694093</v>
      </c>
      <c r="Q134" s="4">
        <f t="shared" si="278"/>
        <v>-14425.365669725667</v>
      </c>
      <c r="R134" s="26">
        <f t="shared" si="279"/>
        <v>-291.35333333333324</v>
      </c>
      <c r="S134" s="3">
        <f t="shared" ref="S134" si="284">R124+J135/12</f>
        <v>63.757060624173789</v>
      </c>
      <c r="T134" s="5">
        <f t="shared" si="206"/>
        <v>267318.55434951151</v>
      </c>
      <c r="U134" s="5"/>
      <c r="V134" s="5">
        <f t="shared" ref="V134" si="285">V135</f>
        <v>222.76546195792616</v>
      </c>
      <c r="W134" s="5">
        <f t="shared" si="282"/>
        <v>27768.974431048737</v>
      </c>
      <c r="X134" s="5">
        <f>Q134+W134</f>
        <v>13343.60876132307</v>
      </c>
      <c r="Y134" s="10">
        <f>-Q134+Z123</f>
        <v>15456.349249177914</v>
      </c>
      <c r="Z134" s="12"/>
      <c r="AA134" s="9"/>
      <c r="AB134" s="2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3:60" x14ac:dyDescent="0.25">
      <c r="C135" s="1">
        <v>49644</v>
      </c>
      <c r="D135" s="3">
        <f t="shared" ref="D135:D198" si="286">D134</f>
        <v>1204.3533333333332</v>
      </c>
      <c r="E135" s="3">
        <f t="shared" ref="E135:E198" si="287">E134</f>
        <v>747</v>
      </c>
      <c r="F135" s="24">
        <v>0</v>
      </c>
      <c r="G135" s="7">
        <f t="shared" si="270"/>
        <v>257578.63999999993</v>
      </c>
      <c r="H135" s="4">
        <f t="shared" ref="H135:H198" si="288">H134</f>
        <v>1560</v>
      </c>
      <c r="I135" s="4">
        <f t="shared" ref="I135:I198" si="289">I134</f>
        <v>100</v>
      </c>
      <c r="J135" s="4">
        <f>SUM(L124:L135)*$B$11+$B$3*$B$12*$B$11*$B$13</f>
        <v>4261.3247274900841</v>
      </c>
      <c r="K135" s="14">
        <f t="shared" si="271"/>
        <v>623.88236877374504</v>
      </c>
      <c r="L135" s="14">
        <f t="shared" si="272"/>
        <v>580.4709645595882</v>
      </c>
      <c r="M135" s="13">
        <f t="shared" si="283"/>
        <v>175368.87146815352</v>
      </c>
      <c r="N135" s="15">
        <f t="shared" si="276"/>
        <v>3.9719999999999998E-2</v>
      </c>
      <c r="O135" s="15">
        <f t="shared" si="277"/>
        <v>4.254968118535582E-2</v>
      </c>
      <c r="P135" s="4">
        <f t="shared" si="273"/>
        <v>271323.24572443101</v>
      </c>
      <c r="Q135" s="4">
        <f t="shared" si="278"/>
        <v>-10455.39427556892</v>
      </c>
      <c r="R135" s="26">
        <f t="shared" si="279"/>
        <v>-291.35333333333324</v>
      </c>
      <c r="S135" s="3">
        <f t="shared" ref="S135" si="290">R124+J135/12</f>
        <v>63.757060624173789</v>
      </c>
      <c r="T135" s="5">
        <f t="shared" ref="T135" si="291">T134*(U135+1)</f>
        <v>269991.73989300663</v>
      </c>
      <c r="U135" s="6">
        <f t="shared" ref="U135" si="292">U123</f>
        <v>0.01</v>
      </c>
      <c r="V135" s="5">
        <f t="shared" ref="V135" si="293">(T135-T123)/12</f>
        <v>222.76546195792616</v>
      </c>
      <c r="W135" s="5">
        <f t="shared" si="282"/>
        <v>27991.739893006663</v>
      </c>
      <c r="X135" s="5">
        <f>Q135+W135</f>
        <v>17536.345617437742</v>
      </c>
      <c r="Y135" s="10">
        <f>-Q135+Z123</f>
        <v>11486.377855021168</v>
      </c>
      <c r="Z135" s="10">
        <f t="shared" ref="Z135" si="294">AVERAGE(Y124:Y135)*(AA135)</f>
        <v>965.31041986542732</v>
      </c>
      <c r="AA135" s="11">
        <f t="shared" ref="AA135" si="295">AA123</f>
        <v>7.0000000000000007E-2</v>
      </c>
      <c r="AB135" s="22">
        <v>12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3:60" x14ac:dyDescent="0.25">
      <c r="C136" s="1">
        <v>49675</v>
      </c>
      <c r="D136" s="3">
        <f t="shared" si="286"/>
        <v>1204.3533333333332</v>
      </c>
      <c r="E136" s="3">
        <f t="shared" si="287"/>
        <v>747</v>
      </c>
      <c r="F136" s="24">
        <v>0</v>
      </c>
      <c r="G136" s="7">
        <f t="shared" si="270"/>
        <v>259529.99333333326</v>
      </c>
      <c r="H136" s="4">
        <f t="shared" si="288"/>
        <v>1560</v>
      </c>
      <c r="I136" s="4">
        <f t="shared" si="289"/>
        <v>100</v>
      </c>
      <c r="J136" s="4">
        <v>0</v>
      </c>
      <c r="K136" s="14">
        <f t="shared" si="271"/>
        <v>625.94741941438622</v>
      </c>
      <c r="L136" s="14">
        <f t="shared" si="272"/>
        <v>578.40591391894702</v>
      </c>
      <c r="M136" s="13">
        <f t="shared" si="283"/>
        <v>174744.98909937977</v>
      </c>
      <c r="N136" s="15">
        <f t="shared" si="276"/>
        <v>3.9719999999999998E-2</v>
      </c>
      <c r="O136" s="15">
        <f t="shared" si="277"/>
        <v>4.2842936234510388E-2</v>
      </c>
      <c r="P136" s="4">
        <f t="shared" si="273"/>
        <v>272983.24572443101</v>
      </c>
      <c r="Q136" s="4">
        <f t="shared" si="278"/>
        <v>-10746.747608902253</v>
      </c>
      <c r="R136" s="26">
        <f t="shared" si="279"/>
        <v>-291.35333333333324</v>
      </c>
      <c r="S136" s="3">
        <f t="shared" ref="S136" si="296">R124+J147/12</f>
        <v>54.33920425927721</v>
      </c>
      <c r="T136" s="5">
        <f t="shared" si="206"/>
        <v>269991.73989300663</v>
      </c>
      <c r="U136" s="5"/>
      <c r="V136" s="5">
        <f t="shared" ref="V136" si="297">V147</f>
        <v>224.99311657750513</v>
      </c>
      <c r="W136" s="5">
        <f t="shared" si="282"/>
        <v>28216.733009584168</v>
      </c>
      <c r="X136" s="5">
        <f>Q136+W136</f>
        <v>17469.985400681915</v>
      </c>
      <c r="Y136" s="10">
        <f>-Q136+Z135</f>
        <v>11712.05802876768</v>
      </c>
      <c r="Z136" s="12"/>
      <c r="AA136" s="9"/>
      <c r="AB136" s="2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3:60" x14ac:dyDescent="0.25">
      <c r="C137" s="1">
        <v>49706</v>
      </c>
      <c r="D137" s="3">
        <f t="shared" si="286"/>
        <v>1204.3533333333332</v>
      </c>
      <c r="E137" s="3">
        <f t="shared" si="287"/>
        <v>747</v>
      </c>
      <c r="F137" s="24">
        <v>0</v>
      </c>
      <c r="G137" s="7">
        <f t="shared" si="270"/>
        <v>261481.34666666659</v>
      </c>
      <c r="H137" s="4">
        <f t="shared" si="288"/>
        <v>1560</v>
      </c>
      <c r="I137" s="4">
        <f t="shared" si="289"/>
        <v>100</v>
      </c>
      <c r="J137" s="4">
        <v>0</v>
      </c>
      <c r="K137" s="14">
        <f t="shared" si="271"/>
        <v>628.01930537264786</v>
      </c>
      <c r="L137" s="14">
        <f t="shared" si="272"/>
        <v>576.33402796068538</v>
      </c>
      <c r="M137" s="13">
        <f t="shared" si="283"/>
        <v>174119.04167996539</v>
      </c>
      <c r="N137" s="15">
        <f t="shared" si="276"/>
        <v>3.9719999999999998E-2</v>
      </c>
      <c r="O137" s="15">
        <f t="shared" si="277"/>
        <v>4.3139273915708168E-2</v>
      </c>
      <c r="P137" s="4">
        <f t="shared" si="273"/>
        <v>274643.24572443101</v>
      </c>
      <c r="Q137" s="4">
        <f t="shared" si="278"/>
        <v>-11038.100942235586</v>
      </c>
      <c r="R137" s="26">
        <f t="shared" si="279"/>
        <v>-291.35333333333324</v>
      </c>
      <c r="S137" s="3">
        <f t="shared" ref="S137" si="298">R124+J147/12</f>
        <v>54.33920425927721</v>
      </c>
      <c r="T137" s="5">
        <f t="shared" si="206"/>
        <v>269991.73989300663</v>
      </c>
      <c r="U137" s="5"/>
      <c r="V137" s="5">
        <f t="shared" ref="V137" si="299">V147</f>
        <v>224.99311657750513</v>
      </c>
      <c r="W137" s="5">
        <f t="shared" si="282"/>
        <v>28441.726126161673</v>
      </c>
      <c r="X137" s="5">
        <f>Q137+W137</f>
        <v>17403.625183926088</v>
      </c>
      <c r="Y137" s="10">
        <f>-Q137+Z135</f>
        <v>12003.411362101013</v>
      </c>
      <c r="Z137" s="12"/>
      <c r="AA137" s="9"/>
      <c r="AB137" s="2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3:60" x14ac:dyDescent="0.25">
      <c r="C138" s="1">
        <v>49735</v>
      </c>
      <c r="D138" s="3">
        <f t="shared" si="286"/>
        <v>1204.3533333333332</v>
      </c>
      <c r="E138" s="3">
        <f t="shared" si="287"/>
        <v>747</v>
      </c>
      <c r="F138" s="24">
        <v>0</v>
      </c>
      <c r="G138" s="7">
        <f t="shared" si="270"/>
        <v>263432.69999999995</v>
      </c>
      <c r="H138" s="4">
        <f t="shared" si="288"/>
        <v>1560</v>
      </c>
      <c r="I138" s="4">
        <f t="shared" si="289"/>
        <v>100</v>
      </c>
      <c r="J138" s="4">
        <v>0</v>
      </c>
      <c r="K138" s="14">
        <f t="shared" si="271"/>
        <v>630.09804927343123</v>
      </c>
      <c r="L138" s="14">
        <f t="shared" si="272"/>
        <v>574.25528405990201</v>
      </c>
      <c r="M138" s="13">
        <f t="shared" si="283"/>
        <v>173491.02237459275</v>
      </c>
      <c r="N138" s="15">
        <f t="shared" si="276"/>
        <v>3.9719999999999998E-2</v>
      </c>
      <c r="O138" s="15">
        <f t="shared" si="277"/>
        <v>4.3438741447957674E-2</v>
      </c>
      <c r="P138" s="4">
        <f t="shared" si="273"/>
        <v>276303.24572443101</v>
      </c>
      <c r="Q138" s="4">
        <f t="shared" si="278"/>
        <v>-11329.454275568947</v>
      </c>
      <c r="R138" s="26">
        <f t="shared" si="279"/>
        <v>-291.35333333333324</v>
      </c>
      <c r="S138" s="3">
        <f t="shared" ref="S138" si="300">R124+J147/12</f>
        <v>54.33920425927721</v>
      </c>
      <c r="T138" s="5">
        <f t="shared" si="206"/>
        <v>269991.73989300663</v>
      </c>
      <c r="U138" s="5"/>
      <c r="V138" s="5">
        <f t="shared" ref="V138" si="301">V147</f>
        <v>224.99311657750513</v>
      </c>
      <c r="W138" s="5">
        <f t="shared" si="282"/>
        <v>28666.719242739178</v>
      </c>
      <c r="X138" s="5">
        <f>Q138+W138</f>
        <v>17337.264967170231</v>
      </c>
      <c r="Y138" s="10">
        <f>-Q138+Z135</f>
        <v>12294.764695434375</v>
      </c>
      <c r="Z138" s="12"/>
      <c r="AA138" s="9"/>
      <c r="AB138" s="2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3:60" x14ac:dyDescent="0.25">
      <c r="C139" s="1">
        <v>49766</v>
      </c>
      <c r="D139" s="3">
        <f t="shared" si="286"/>
        <v>1204.3533333333332</v>
      </c>
      <c r="E139" s="3">
        <f t="shared" si="287"/>
        <v>747</v>
      </c>
      <c r="F139" s="24">
        <v>0</v>
      </c>
      <c r="G139" s="7">
        <f t="shared" si="270"/>
        <v>265384.05333333329</v>
      </c>
      <c r="H139" s="4">
        <f t="shared" si="288"/>
        <v>1560</v>
      </c>
      <c r="I139" s="4">
        <f t="shared" si="289"/>
        <v>100</v>
      </c>
      <c r="J139" s="4">
        <v>0</v>
      </c>
      <c r="K139" s="14">
        <f t="shared" si="271"/>
        <v>632.18367381652627</v>
      </c>
      <c r="L139" s="14">
        <f t="shared" si="272"/>
        <v>572.16965951680697</v>
      </c>
      <c r="M139" s="13">
        <f t="shared" si="283"/>
        <v>172860.92432531933</v>
      </c>
      <c r="N139" s="15">
        <f t="shared" si="276"/>
        <v>3.9719999999999998E-2</v>
      </c>
      <c r="O139" s="15">
        <f t="shared" si="277"/>
        <v>4.3741387018452225E-2</v>
      </c>
      <c r="P139" s="4">
        <f t="shared" si="273"/>
        <v>277963.24572443101</v>
      </c>
      <c r="Q139" s="4">
        <f t="shared" si="278"/>
        <v>-11620.80760890228</v>
      </c>
      <c r="R139" s="26">
        <f t="shared" si="279"/>
        <v>-291.35333333333324</v>
      </c>
      <c r="S139" s="3">
        <f t="shared" ref="S139" si="302">R124+J147/12</f>
        <v>54.33920425927721</v>
      </c>
      <c r="T139" s="5">
        <f t="shared" si="206"/>
        <v>269991.73989300663</v>
      </c>
      <c r="U139" s="5"/>
      <c r="V139" s="5">
        <f t="shared" ref="V139" si="303">V147</f>
        <v>224.99311657750513</v>
      </c>
      <c r="W139" s="5">
        <f t="shared" si="282"/>
        <v>28891.712359316683</v>
      </c>
      <c r="X139" s="5">
        <f>Q139+W139</f>
        <v>17270.904750414404</v>
      </c>
      <c r="Y139" s="10">
        <f>-Q139+Z135</f>
        <v>12586.118028767707</v>
      </c>
      <c r="Z139" s="12"/>
      <c r="AA139" s="9"/>
      <c r="AB139" s="2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3:60" x14ac:dyDescent="0.25">
      <c r="C140" s="1">
        <v>49796</v>
      </c>
      <c r="D140" s="3">
        <f t="shared" si="286"/>
        <v>1204.3533333333332</v>
      </c>
      <c r="E140" s="3">
        <f t="shared" si="287"/>
        <v>747</v>
      </c>
      <c r="F140" s="24">
        <v>0</v>
      </c>
      <c r="G140" s="7">
        <f t="shared" si="270"/>
        <v>267335.40666666662</v>
      </c>
      <c r="H140" s="4">
        <f t="shared" si="288"/>
        <v>1560</v>
      </c>
      <c r="I140" s="4">
        <f t="shared" si="289"/>
        <v>100</v>
      </c>
      <c r="J140" s="4">
        <v>0</v>
      </c>
      <c r="K140" s="14">
        <f t="shared" si="271"/>
        <v>634.27620177685901</v>
      </c>
      <c r="L140" s="14">
        <f t="shared" si="272"/>
        <v>570.07713155647423</v>
      </c>
      <c r="M140" s="13">
        <f t="shared" si="283"/>
        <v>172228.7406515028</v>
      </c>
      <c r="N140" s="15">
        <f t="shared" si="276"/>
        <v>3.9719999999999998E-2</v>
      </c>
      <c r="O140" s="15">
        <f t="shared" si="277"/>
        <v>4.4047259807517621E-2</v>
      </c>
      <c r="P140" s="4">
        <f t="shared" si="273"/>
        <v>279623.24572443101</v>
      </c>
      <c r="Q140" s="4">
        <f t="shared" si="278"/>
        <v>-11912.160942235612</v>
      </c>
      <c r="R140" s="26">
        <f t="shared" si="279"/>
        <v>-291.35333333333324</v>
      </c>
      <c r="S140" s="3">
        <f t="shared" ref="S140" si="304">R124+J147/12</f>
        <v>54.33920425927721</v>
      </c>
      <c r="T140" s="5">
        <f t="shared" si="206"/>
        <v>269991.73989300663</v>
      </c>
      <c r="U140" s="5"/>
      <c r="V140" s="5">
        <f t="shared" ref="V140" si="305">V147</f>
        <v>224.99311657750513</v>
      </c>
      <c r="W140" s="5">
        <f t="shared" si="282"/>
        <v>29116.705475894189</v>
      </c>
      <c r="X140" s="5">
        <f>Q140+W140</f>
        <v>17204.544533658576</v>
      </c>
      <c r="Y140" s="10">
        <f>-Q140+Z135</f>
        <v>12877.47136210104</v>
      </c>
      <c r="Z140" s="12"/>
      <c r="AA140" s="9"/>
      <c r="AB140" s="21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3:60" x14ac:dyDescent="0.25">
      <c r="C141" s="1">
        <v>49827</v>
      </c>
      <c r="D141" s="3">
        <f t="shared" si="286"/>
        <v>1204.3533333333332</v>
      </c>
      <c r="E141" s="3">
        <f t="shared" si="287"/>
        <v>747</v>
      </c>
      <c r="F141" s="24">
        <v>0</v>
      </c>
      <c r="G141" s="7">
        <f t="shared" si="270"/>
        <v>269286.75999999995</v>
      </c>
      <c r="H141" s="4">
        <f t="shared" si="288"/>
        <v>1560</v>
      </c>
      <c r="I141" s="4">
        <f t="shared" si="289"/>
        <v>100</v>
      </c>
      <c r="J141" s="4">
        <v>0</v>
      </c>
      <c r="K141" s="14">
        <f t="shared" si="271"/>
        <v>636.37565600474045</v>
      </c>
      <c r="L141" s="14">
        <f t="shared" si="272"/>
        <v>567.97767732859279</v>
      </c>
      <c r="M141" s="13">
        <f t="shared" si="283"/>
        <v>171594.46444972593</v>
      </c>
      <c r="N141" s="15">
        <f t="shared" si="276"/>
        <v>3.9719999999999998E-2</v>
      </c>
      <c r="O141" s="15">
        <f t="shared" si="277"/>
        <v>4.4356410014335192E-2</v>
      </c>
      <c r="P141" s="4">
        <f t="shared" si="273"/>
        <v>281283.24572443101</v>
      </c>
      <c r="Q141" s="4">
        <f t="shared" si="278"/>
        <v>-12203.514275568945</v>
      </c>
      <c r="R141" s="26">
        <f t="shared" si="279"/>
        <v>-291.35333333333324</v>
      </c>
      <c r="S141" s="3">
        <f t="shared" ref="S141" si="306">R124+J147/12</f>
        <v>54.33920425927721</v>
      </c>
      <c r="T141" s="5">
        <f t="shared" si="206"/>
        <v>269991.73989300663</v>
      </c>
      <c r="U141" s="5"/>
      <c r="V141" s="5">
        <f t="shared" ref="V141" si="307">V147</f>
        <v>224.99311657750513</v>
      </c>
      <c r="W141" s="5">
        <f t="shared" si="282"/>
        <v>29341.698592471694</v>
      </c>
      <c r="X141" s="5">
        <f>Q141+W141</f>
        <v>17138.184316902749</v>
      </c>
      <c r="Y141" s="10">
        <f>-Q141+Z135</f>
        <v>13168.824695434372</v>
      </c>
      <c r="Z141" s="12"/>
      <c r="AA141" s="9"/>
      <c r="AB141" s="21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3:60" x14ac:dyDescent="0.25">
      <c r="C142" s="1">
        <v>49857</v>
      </c>
      <c r="D142" s="3">
        <f t="shared" si="286"/>
        <v>1204.3533333333332</v>
      </c>
      <c r="E142" s="3">
        <f t="shared" si="287"/>
        <v>747</v>
      </c>
      <c r="F142" s="24">
        <v>0</v>
      </c>
      <c r="G142" s="7">
        <f t="shared" si="270"/>
        <v>271238.11333333328</v>
      </c>
      <c r="H142" s="4">
        <f t="shared" si="288"/>
        <v>1560</v>
      </c>
      <c r="I142" s="4">
        <f t="shared" si="289"/>
        <v>100</v>
      </c>
      <c r="J142" s="4">
        <v>0</v>
      </c>
      <c r="K142" s="14">
        <f t="shared" si="271"/>
        <v>638.48205942611605</v>
      </c>
      <c r="L142" s="14">
        <f t="shared" si="272"/>
        <v>565.87127390721719</v>
      </c>
      <c r="M142" s="13">
        <f t="shared" si="283"/>
        <v>170958.0887937212</v>
      </c>
      <c r="N142" s="15">
        <f t="shared" si="276"/>
        <v>3.9719999999999998E-2</v>
      </c>
      <c r="O142" s="15">
        <f t="shared" si="277"/>
        <v>4.4668888883468573E-2</v>
      </c>
      <c r="P142" s="4">
        <f t="shared" si="273"/>
        <v>282943.24572443101</v>
      </c>
      <c r="Q142" s="4">
        <f t="shared" si="278"/>
        <v>-12494.867608902277</v>
      </c>
      <c r="R142" s="26">
        <f t="shared" si="279"/>
        <v>-291.35333333333324</v>
      </c>
      <c r="S142" s="3">
        <f t="shared" ref="S142" si="308">R124+J147/12</f>
        <v>54.33920425927721</v>
      </c>
      <c r="T142" s="5">
        <f t="shared" si="206"/>
        <v>269991.73989300663</v>
      </c>
      <c r="U142" s="5"/>
      <c r="V142" s="5">
        <f t="shared" ref="V142" si="309">V147</f>
        <v>224.99311657750513</v>
      </c>
      <c r="W142" s="5">
        <f t="shared" si="282"/>
        <v>29566.691709049199</v>
      </c>
      <c r="X142" s="5">
        <f>Q142+W142</f>
        <v>17071.824100146921</v>
      </c>
      <c r="Y142" s="10">
        <f>-Q142+Z135</f>
        <v>13460.178028767705</v>
      </c>
      <c r="Z142" s="12"/>
      <c r="AA142" s="9"/>
      <c r="AB142" s="21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3:60" x14ac:dyDescent="0.25">
      <c r="C143" s="1">
        <v>49888</v>
      </c>
      <c r="D143" s="3">
        <f t="shared" si="286"/>
        <v>1204.3533333333332</v>
      </c>
      <c r="E143" s="3">
        <f t="shared" si="287"/>
        <v>747</v>
      </c>
      <c r="F143" s="24">
        <v>0</v>
      </c>
      <c r="G143" s="7">
        <f t="shared" si="270"/>
        <v>273189.46666666662</v>
      </c>
      <c r="H143" s="4">
        <f t="shared" si="288"/>
        <v>1560</v>
      </c>
      <c r="I143" s="4">
        <f t="shared" si="289"/>
        <v>100</v>
      </c>
      <c r="J143" s="4">
        <v>0</v>
      </c>
      <c r="K143" s="14">
        <f t="shared" si="271"/>
        <v>640.59543504281658</v>
      </c>
      <c r="L143" s="14">
        <f t="shared" si="272"/>
        <v>563.75789829051666</v>
      </c>
      <c r="M143" s="13">
        <f t="shared" si="283"/>
        <v>170319.60673429508</v>
      </c>
      <c r="N143" s="15">
        <f t="shared" si="276"/>
        <v>3.9719999999999998E-2</v>
      </c>
      <c r="O143" s="15">
        <f t="shared" si="277"/>
        <v>4.4984748732223544E-2</v>
      </c>
      <c r="P143" s="4">
        <f t="shared" si="273"/>
        <v>284603.24572443101</v>
      </c>
      <c r="Q143" s="4">
        <f t="shared" si="278"/>
        <v>-12786.22094223561</v>
      </c>
      <c r="R143" s="26">
        <f t="shared" si="279"/>
        <v>-291.35333333333324</v>
      </c>
      <c r="S143" s="3">
        <f t="shared" ref="S143" si="310">R124+J147/12</f>
        <v>54.33920425927721</v>
      </c>
      <c r="T143" s="5">
        <f t="shared" si="206"/>
        <v>269991.73989300663</v>
      </c>
      <c r="U143" s="5"/>
      <c r="V143" s="5">
        <f t="shared" ref="V143" si="311">V147</f>
        <v>224.99311657750513</v>
      </c>
      <c r="W143" s="5">
        <f t="shared" si="282"/>
        <v>29791.684825626704</v>
      </c>
      <c r="X143" s="5">
        <f>Q143+W143</f>
        <v>17005.463883391094</v>
      </c>
      <c r="Y143" s="10">
        <f>-Q143+Z135</f>
        <v>13751.531362101037</v>
      </c>
      <c r="Z143" s="12"/>
      <c r="AA143" s="9"/>
      <c r="AB143" s="2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3:60" x14ac:dyDescent="0.25">
      <c r="C144" s="1">
        <v>49919</v>
      </c>
      <c r="D144" s="3">
        <f t="shared" si="286"/>
        <v>1204.3533333333332</v>
      </c>
      <c r="E144" s="3">
        <f t="shared" si="287"/>
        <v>747</v>
      </c>
      <c r="F144" s="24">
        <v>0</v>
      </c>
      <c r="G144" s="7">
        <f t="shared" si="270"/>
        <v>275140.81999999995</v>
      </c>
      <c r="H144" s="4">
        <f t="shared" si="288"/>
        <v>1560</v>
      </c>
      <c r="I144" s="4">
        <f t="shared" si="289"/>
        <v>100</v>
      </c>
      <c r="J144" s="4">
        <v>0</v>
      </c>
      <c r="K144" s="14">
        <f t="shared" si="271"/>
        <v>642.71580593280817</v>
      </c>
      <c r="L144" s="14">
        <f t="shared" si="272"/>
        <v>561.63752740052507</v>
      </c>
      <c r="M144" s="13">
        <f t="shared" si="283"/>
        <v>169679.01129925228</v>
      </c>
      <c r="N144" s="15">
        <f t="shared" si="276"/>
        <v>3.9719999999999998E-2</v>
      </c>
      <c r="O144" s="15">
        <f t="shared" si="277"/>
        <v>4.5304042978871806E-2</v>
      </c>
      <c r="P144" s="4">
        <f t="shared" si="273"/>
        <v>286263.24572443101</v>
      </c>
      <c r="Q144" s="4">
        <f t="shared" si="278"/>
        <v>-13077.574275568943</v>
      </c>
      <c r="R144" s="26">
        <f t="shared" si="279"/>
        <v>-291.35333333333324</v>
      </c>
      <c r="S144" s="3">
        <f t="shared" ref="S144" si="312">R124+J147/12</f>
        <v>54.33920425927721</v>
      </c>
      <c r="T144" s="5">
        <f t="shared" si="206"/>
        <v>269991.73989300663</v>
      </c>
      <c r="U144" s="5"/>
      <c r="V144" s="5">
        <f t="shared" ref="V144" si="313">V147</f>
        <v>224.99311657750513</v>
      </c>
      <c r="W144" s="5">
        <f t="shared" si="282"/>
        <v>30016.677942204209</v>
      </c>
      <c r="X144" s="5">
        <f>Q144+W144</f>
        <v>16939.103666635267</v>
      </c>
      <c r="Y144" s="10">
        <f>-Q144+Z135</f>
        <v>14042.88469543437</v>
      </c>
      <c r="Z144" s="12"/>
      <c r="AA144" s="9"/>
      <c r="AB144" s="2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3:60" x14ac:dyDescent="0.25">
      <c r="C145" s="1">
        <v>49949</v>
      </c>
      <c r="D145" s="3">
        <f t="shared" si="286"/>
        <v>1204.3533333333332</v>
      </c>
      <c r="E145" s="3">
        <f t="shared" si="287"/>
        <v>747</v>
      </c>
      <c r="F145" s="24">
        <v>0</v>
      </c>
      <c r="G145" s="7">
        <f t="shared" si="270"/>
        <v>277092.17333333328</v>
      </c>
      <c r="H145" s="4">
        <f t="shared" si="288"/>
        <v>1560</v>
      </c>
      <c r="I145" s="4">
        <f t="shared" si="289"/>
        <v>100</v>
      </c>
      <c r="J145" s="4">
        <v>0</v>
      </c>
      <c r="K145" s="14">
        <f t="shared" si="271"/>
        <v>644.84319525044589</v>
      </c>
      <c r="L145" s="14">
        <f t="shared" si="272"/>
        <v>559.51013808288735</v>
      </c>
      <c r="M145" s="13">
        <f t="shared" si="283"/>
        <v>169036.29549331946</v>
      </c>
      <c r="N145" s="15">
        <f t="shared" si="276"/>
        <v>3.9719999999999998E-2</v>
      </c>
      <c r="O145" s="15">
        <f t="shared" si="277"/>
        <v>4.5626826171770371E-2</v>
      </c>
      <c r="P145" s="4">
        <f t="shared" si="273"/>
        <v>287923.24572443101</v>
      </c>
      <c r="Q145" s="4">
        <f t="shared" si="278"/>
        <v>-13368.927608902275</v>
      </c>
      <c r="R145" s="26">
        <f t="shared" si="279"/>
        <v>-291.35333333333324</v>
      </c>
      <c r="S145" s="3">
        <f t="shared" ref="S145" si="314">R124+J147/12</f>
        <v>54.33920425927721</v>
      </c>
      <c r="T145" s="5">
        <f t="shared" si="206"/>
        <v>269991.73989300663</v>
      </c>
      <c r="U145" s="5"/>
      <c r="V145" s="5">
        <f t="shared" ref="V145" si="315">V147</f>
        <v>224.99311657750513</v>
      </c>
      <c r="W145" s="5">
        <f t="shared" si="282"/>
        <v>30241.671058781714</v>
      </c>
      <c r="X145" s="5">
        <f>Q145+W145</f>
        <v>16872.743449879439</v>
      </c>
      <c r="Y145" s="10">
        <f>-Q145+Z135</f>
        <v>14334.238028767702</v>
      </c>
      <c r="Z145" s="12"/>
      <c r="AA145" s="9"/>
      <c r="AB145" s="2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3:60" x14ac:dyDescent="0.25">
      <c r="C146" s="1">
        <v>49980</v>
      </c>
      <c r="D146" s="3">
        <f t="shared" si="286"/>
        <v>1204.3533333333332</v>
      </c>
      <c r="E146" s="3">
        <f t="shared" si="287"/>
        <v>747</v>
      </c>
      <c r="F146" s="24">
        <v>0</v>
      </c>
      <c r="G146" s="7">
        <f t="shared" si="270"/>
        <v>279043.52666666661</v>
      </c>
      <c r="H146" s="4">
        <f t="shared" si="288"/>
        <v>1560</v>
      </c>
      <c r="I146" s="4">
        <f t="shared" si="289"/>
        <v>100</v>
      </c>
      <c r="J146" s="4">
        <v>0</v>
      </c>
      <c r="K146" s="14">
        <f t="shared" si="271"/>
        <v>646.97762622672474</v>
      </c>
      <c r="L146" s="14">
        <f t="shared" si="272"/>
        <v>557.3757071066085</v>
      </c>
      <c r="M146" s="13">
        <f t="shared" si="283"/>
        <v>168391.45229806902</v>
      </c>
      <c r="N146" s="15">
        <f t="shared" si="276"/>
        <v>3.9719999999999998E-2</v>
      </c>
      <c r="O146" s="15">
        <f t="shared" si="277"/>
        <v>4.5953154019410317E-2</v>
      </c>
      <c r="P146" s="4">
        <f t="shared" si="273"/>
        <v>289583.24572443101</v>
      </c>
      <c r="Q146" s="4">
        <f t="shared" si="278"/>
        <v>-13660.280942235608</v>
      </c>
      <c r="R146" s="26">
        <f t="shared" si="279"/>
        <v>-291.35333333333324</v>
      </c>
      <c r="S146" s="3">
        <f t="shared" ref="S146" si="316">R124+J147/12</f>
        <v>54.33920425927721</v>
      </c>
      <c r="T146" s="5">
        <f t="shared" si="206"/>
        <v>269991.73989300663</v>
      </c>
      <c r="U146" s="5"/>
      <c r="V146" s="5">
        <f t="shared" ref="V146" si="317">V147</f>
        <v>224.99311657750513</v>
      </c>
      <c r="W146" s="5">
        <f t="shared" si="282"/>
        <v>30466.664175359219</v>
      </c>
      <c r="X146" s="5">
        <f>Q146+W146</f>
        <v>16806.383233123612</v>
      </c>
      <c r="Y146" s="10">
        <f>-Q146+Z135</f>
        <v>14625.591362101035</v>
      </c>
      <c r="Z146" s="12"/>
      <c r="AA146" s="9"/>
      <c r="AB146" s="21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3:60" x14ac:dyDescent="0.25">
      <c r="C147" s="1">
        <v>50010</v>
      </c>
      <c r="D147" s="3">
        <f t="shared" si="286"/>
        <v>1204.3533333333332</v>
      </c>
      <c r="E147" s="3">
        <f t="shared" si="287"/>
        <v>747</v>
      </c>
      <c r="F147" s="24">
        <v>0</v>
      </c>
      <c r="G147" s="7">
        <f t="shared" si="270"/>
        <v>280994.87999999995</v>
      </c>
      <c r="H147" s="4">
        <f t="shared" si="288"/>
        <v>1560</v>
      </c>
      <c r="I147" s="4">
        <f t="shared" si="289"/>
        <v>100</v>
      </c>
      <c r="J147" s="4">
        <f>SUM(L136:L147)*$B$11+$B$3*$B$12*$B$11*$B$13</f>
        <v>4148.3104511113252</v>
      </c>
      <c r="K147" s="14">
        <f t="shared" si="271"/>
        <v>649.11912216953522</v>
      </c>
      <c r="L147" s="14">
        <f t="shared" si="272"/>
        <v>555.23421116379802</v>
      </c>
      <c r="M147" s="13">
        <f t="shared" si="283"/>
        <v>167744.4746718423</v>
      </c>
      <c r="N147" s="15">
        <f t="shared" si="276"/>
        <v>3.9719999999999998E-2</v>
      </c>
      <c r="O147" s="15">
        <f t="shared" si="277"/>
        <v>4.6283083421429214E-2</v>
      </c>
      <c r="P147" s="4">
        <f t="shared" si="273"/>
        <v>295391.55617554236</v>
      </c>
      <c r="Q147" s="4">
        <f t="shared" si="278"/>
        <v>-9803.3238244575914</v>
      </c>
      <c r="R147" s="26">
        <f t="shared" si="279"/>
        <v>-291.35333333333324</v>
      </c>
      <c r="S147" s="3">
        <f t="shared" ref="S147" si="318">R124+J147/12</f>
        <v>54.33920425927721</v>
      </c>
      <c r="T147" s="5">
        <f t="shared" ref="T147" si="319">T146*(U147+1)</f>
        <v>272691.65729193669</v>
      </c>
      <c r="U147" s="6">
        <f t="shared" ref="U147" si="320">U135</f>
        <v>0.01</v>
      </c>
      <c r="V147" s="5">
        <f t="shared" ref="V147" si="321">(T147-T135)/12</f>
        <v>224.99311657750513</v>
      </c>
      <c r="W147" s="5">
        <f t="shared" si="282"/>
        <v>30691.657291936725</v>
      </c>
      <c r="X147" s="5">
        <f>Q147+W147</f>
        <v>20888.333467479133</v>
      </c>
      <c r="Y147" s="10">
        <f>-Q147+Z135</f>
        <v>10768.634244323019</v>
      </c>
      <c r="Z147" s="10">
        <f t="shared" ref="Z147" si="322">AVERAGE(Y136:Y147)*(AA147)</f>
        <v>907.81661771558959</v>
      </c>
      <c r="AA147" s="11">
        <f t="shared" si="253"/>
        <v>7.0000000000000007E-2</v>
      </c>
      <c r="AB147" s="22">
        <v>13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3:60" x14ac:dyDescent="0.25">
      <c r="C148" s="1">
        <v>50041</v>
      </c>
      <c r="D148" s="3">
        <f t="shared" si="286"/>
        <v>1204.3533333333332</v>
      </c>
      <c r="E148" s="3">
        <f t="shared" si="287"/>
        <v>747</v>
      </c>
      <c r="F148" s="24">
        <v>0</v>
      </c>
      <c r="G148" s="7">
        <f t="shared" si="270"/>
        <v>282946.23333333328</v>
      </c>
      <c r="H148" s="4">
        <f t="shared" si="288"/>
        <v>1560</v>
      </c>
      <c r="I148" s="4">
        <f t="shared" si="289"/>
        <v>100</v>
      </c>
      <c r="J148" s="4">
        <v>0</v>
      </c>
      <c r="K148" s="14">
        <f t="shared" si="271"/>
        <v>651.2677064639164</v>
      </c>
      <c r="L148" s="14">
        <f t="shared" si="272"/>
        <v>553.08562686941684</v>
      </c>
      <c r="M148" s="13">
        <f t="shared" si="283"/>
        <v>167095.35554967276</v>
      </c>
      <c r="N148" s="15">
        <f t="shared" si="276"/>
        <v>3.9719999999999998E-2</v>
      </c>
      <c r="O148" s="15">
        <f t="shared" si="277"/>
        <v>4.6616672500624012E-2</v>
      </c>
      <c r="P148" s="4">
        <f t="shared" si="273"/>
        <v>297051.55617554236</v>
      </c>
      <c r="Q148" s="4">
        <f t="shared" si="278"/>
        <v>-10094.677157790924</v>
      </c>
      <c r="R148" s="26">
        <f t="shared" si="279"/>
        <v>-291.35333333333324</v>
      </c>
      <c r="S148" s="3">
        <f t="shared" ref="S148" si="323">R148+J159/12</f>
        <v>44.540384862735664</v>
      </c>
      <c r="T148" s="5">
        <f t="shared" si="206"/>
        <v>272691.65729193669</v>
      </c>
      <c r="U148" s="5"/>
      <c r="V148" s="5">
        <f t="shared" ref="V148" si="324">V159</f>
        <v>227.24304774327902</v>
      </c>
      <c r="W148" s="5">
        <f t="shared" si="282"/>
        <v>30918.900339680004</v>
      </c>
      <c r="X148" s="5">
        <f>Q148+W148</f>
        <v>20824.22318188908</v>
      </c>
      <c r="Y148" s="10">
        <f>-Q148+Z147</f>
        <v>11002.493775506513</v>
      </c>
      <c r="Z148" s="12"/>
      <c r="AA148" s="9"/>
      <c r="AB148" s="2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3:60" x14ac:dyDescent="0.25">
      <c r="C149" s="1">
        <v>50072</v>
      </c>
      <c r="D149" s="3">
        <f t="shared" si="286"/>
        <v>1204.3533333333332</v>
      </c>
      <c r="E149" s="3">
        <f t="shared" si="287"/>
        <v>747</v>
      </c>
      <c r="F149" s="24">
        <v>0</v>
      </c>
      <c r="G149" s="7">
        <f t="shared" si="270"/>
        <v>284897.58666666661</v>
      </c>
      <c r="H149" s="4">
        <f t="shared" si="288"/>
        <v>1560</v>
      </c>
      <c r="I149" s="4">
        <f t="shared" si="289"/>
        <v>100</v>
      </c>
      <c r="J149" s="4">
        <v>0</v>
      </c>
      <c r="K149" s="14">
        <f t="shared" si="271"/>
        <v>653.42340257231206</v>
      </c>
      <c r="L149" s="14">
        <f t="shared" si="272"/>
        <v>550.92993076102118</v>
      </c>
      <c r="M149" s="13">
        <f t="shared" si="283"/>
        <v>166444.08784320884</v>
      </c>
      <c r="N149" s="15">
        <f t="shared" si="276"/>
        <v>3.9719999999999998E-2</v>
      </c>
      <c r="O149" s="15">
        <f t="shared" si="277"/>
        <v>4.6953980636001716E-2</v>
      </c>
      <c r="P149" s="4">
        <f t="shared" si="273"/>
        <v>298711.55617554236</v>
      </c>
      <c r="Q149" s="4">
        <f t="shared" si="278"/>
        <v>-10386.030491124257</v>
      </c>
      <c r="R149" s="26">
        <f t="shared" si="279"/>
        <v>-291.35333333333324</v>
      </c>
      <c r="S149" s="3">
        <f t="shared" ref="S149" si="325">R148+J159/12</f>
        <v>44.540384862735664</v>
      </c>
      <c r="T149" s="5">
        <f t="shared" si="206"/>
        <v>272691.65729193669</v>
      </c>
      <c r="U149" s="5"/>
      <c r="V149" s="5">
        <f t="shared" ref="V149" si="326">V159</f>
        <v>227.24304774327902</v>
      </c>
      <c r="W149" s="5">
        <f t="shared" si="282"/>
        <v>31146.143387423283</v>
      </c>
      <c r="X149" s="5">
        <f>Q149+W149</f>
        <v>20760.112896299026</v>
      </c>
      <c r="Y149" s="10">
        <f>-Q149+Z147</f>
        <v>11293.847108839846</v>
      </c>
      <c r="Z149" s="12"/>
      <c r="AA149" s="9"/>
      <c r="AB149" s="2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3:60" x14ac:dyDescent="0.25">
      <c r="C150" s="1">
        <v>50100</v>
      </c>
      <c r="D150" s="3">
        <f t="shared" si="286"/>
        <v>1204.3533333333332</v>
      </c>
      <c r="E150" s="3">
        <f t="shared" si="287"/>
        <v>747</v>
      </c>
      <c r="F150" s="24">
        <v>0</v>
      </c>
      <c r="G150" s="7">
        <f t="shared" si="270"/>
        <v>286848.93999999994</v>
      </c>
      <c r="H150" s="4">
        <f t="shared" si="288"/>
        <v>1560</v>
      </c>
      <c r="I150" s="4">
        <f t="shared" si="289"/>
        <v>100</v>
      </c>
      <c r="J150" s="4">
        <v>0</v>
      </c>
      <c r="K150" s="14">
        <f t="shared" si="271"/>
        <v>655.58623403482636</v>
      </c>
      <c r="L150" s="14">
        <f t="shared" si="272"/>
        <v>548.76709929850688</v>
      </c>
      <c r="M150" s="13">
        <f t="shared" si="283"/>
        <v>165790.66444063652</v>
      </c>
      <c r="N150" s="15">
        <f t="shared" si="276"/>
        <v>3.9719999999999998E-2</v>
      </c>
      <c r="O150" s="15">
        <f t="shared" si="277"/>
        <v>4.7295068496907698E-2</v>
      </c>
      <c r="P150" s="4">
        <f t="shared" si="273"/>
        <v>300371.55617554236</v>
      </c>
      <c r="Q150" s="4">
        <f t="shared" si="278"/>
        <v>-10677.383824457589</v>
      </c>
      <c r="R150" s="26">
        <f t="shared" si="279"/>
        <v>-291.35333333333324</v>
      </c>
      <c r="S150" s="3">
        <f t="shared" ref="S150" si="327">R148+J159/12</f>
        <v>44.540384862735664</v>
      </c>
      <c r="T150" s="5">
        <f t="shared" si="206"/>
        <v>272691.65729193669</v>
      </c>
      <c r="U150" s="5"/>
      <c r="V150" s="5">
        <f t="shared" ref="V150" si="328">V159</f>
        <v>227.24304774327902</v>
      </c>
      <c r="W150" s="5">
        <f t="shared" si="282"/>
        <v>31373.386435166562</v>
      </c>
      <c r="X150" s="5">
        <f>Q150+W150</f>
        <v>20696.002610708972</v>
      </c>
      <c r="Y150" s="10">
        <f>-Q150+Z147</f>
        <v>11585.200442173178</v>
      </c>
      <c r="Z150" s="12"/>
      <c r="AA150" s="9"/>
      <c r="AB150" s="2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3:60" x14ac:dyDescent="0.25">
      <c r="C151" s="1">
        <v>50131</v>
      </c>
      <c r="D151" s="3">
        <f t="shared" si="286"/>
        <v>1204.3533333333332</v>
      </c>
      <c r="E151" s="3">
        <f t="shared" si="287"/>
        <v>747</v>
      </c>
      <c r="F151" s="24">
        <v>0</v>
      </c>
      <c r="G151" s="7">
        <f t="shared" si="270"/>
        <v>288800.29333333328</v>
      </c>
      <c r="H151" s="4">
        <f t="shared" si="288"/>
        <v>1560</v>
      </c>
      <c r="I151" s="4">
        <f t="shared" si="289"/>
        <v>100</v>
      </c>
      <c r="J151" s="4">
        <v>0</v>
      </c>
      <c r="K151" s="14">
        <f t="shared" si="271"/>
        <v>657.75622446948171</v>
      </c>
      <c r="L151" s="14">
        <f t="shared" si="272"/>
        <v>546.59710886385153</v>
      </c>
      <c r="M151" s="13">
        <f t="shared" si="283"/>
        <v>165135.0782066017</v>
      </c>
      <c r="N151" s="15">
        <f t="shared" si="276"/>
        <v>3.9719999999999998E-2</v>
      </c>
      <c r="O151" s="15">
        <f t="shared" si="277"/>
        <v>4.7639998078272697E-2</v>
      </c>
      <c r="P151" s="4">
        <f t="shared" si="273"/>
        <v>302031.55617554236</v>
      </c>
      <c r="Q151" s="4">
        <f t="shared" si="278"/>
        <v>-10968.737157790922</v>
      </c>
      <c r="R151" s="26">
        <f t="shared" si="279"/>
        <v>-291.35333333333324</v>
      </c>
      <c r="S151" s="3">
        <f t="shared" ref="S151" si="329">R148+J159/12</f>
        <v>44.540384862735664</v>
      </c>
      <c r="T151" s="5">
        <f t="shared" si="206"/>
        <v>272691.65729193669</v>
      </c>
      <c r="U151" s="5"/>
      <c r="V151" s="5">
        <f t="shared" ref="V151" si="330">V159</f>
        <v>227.24304774327902</v>
      </c>
      <c r="W151" s="5">
        <f t="shared" si="282"/>
        <v>31600.629482909841</v>
      </c>
      <c r="X151" s="5">
        <f>Q151+W151</f>
        <v>20631.892325118919</v>
      </c>
      <c r="Y151" s="10">
        <f>-Q151+Z147</f>
        <v>11876.553775506511</v>
      </c>
      <c r="Z151" s="12"/>
      <c r="AA151" s="9"/>
      <c r="AB151" s="2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3:60" x14ac:dyDescent="0.25">
      <c r="C152" s="1">
        <v>50161</v>
      </c>
      <c r="D152" s="3">
        <f t="shared" si="286"/>
        <v>1204.3533333333332</v>
      </c>
      <c r="E152" s="3">
        <f t="shared" si="287"/>
        <v>747</v>
      </c>
      <c r="F152" s="24">
        <v>0</v>
      </c>
      <c r="G152" s="7">
        <f t="shared" si="270"/>
        <v>290751.64666666661</v>
      </c>
      <c r="H152" s="4">
        <f t="shared" si="288"/>
        <v>1560</v>
      </c>
      <c r="I152" s="4">
        <f t="shared" si="289"/>
        <v>100</v>
      </c>
      <c r="J152" s="4">
        <v>0</v>
      </c>
      <c r="K152" s="14">
        <f t="shared" si="271"/>
        <v>659.93339757247566</v>
      </c>
      <c r="L152" s="14">
        <f t="shared" si="272"/>
        <v>544.41993576085758</v>
      </c>
      <c r="M152" s="13">
        <f t="shared" si="283"/>
        <v>164477.32198213221</v>
      </c>
      <c r="N152" s="15">
        <f t="shared" si="276"/>
        <v>3.9719999999999998E-2</v>
      </c>
      <c r="O152" s="15">
        <f t="shared" si="277"/>
        <v>4.798883273702155E-2</v>
      </c>
      <c r="P152" s="4">
        <f t="shared" si="273"/>
        <v>303691.55617554236</v>
      </c>
      <c r="Q152" s="4">
        <f t="shared" si="278"/>
        <v>-11260.090491124254</v>
      </c>
      <c r="R152" s="26">
        <f t="shared" si="279"/>
        <v>-291.35333333333324</v>
      </c>
      <c r="S152" s="3">
        <f t="shared" ref="S152" si="331">R148+J159/12</f>
        <v>44.540384862735664</v>
      </c>
      <c r="T152" s="5">
        <f t="shared" si="206"/>
        <v>272691.65729193669</v>
      </c>
      <c r="U152" s="5"/>
      <c r="V152" s="5">
        <f t="shared" ref="V152" si="332">V159</f>
        <v>227.24304774327902</v>
      </c>
      <c r="W152" s="5">
        <f t="shared" si="282"/>
        <v>31827.87253065312</v>
      </c>
      <c r="X152" s="5">
        <f>Q152+W152</f>
        <v>20567.782039528865</v>
      </c>
      <c r="Y152" s="10">
        <f>-Q152+Z147</f>
        <v>12167.907108839843</v>
      </c>
      <c r="Z152" s="12"/>
      <c r="AA152" s="9"/>
      <c r="AB152" s="2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3:60" x14ac:dyDescent="0.25">
      <c r="C153" s="1">
        <v>50192</v>
      </c>
      <c r="D153" s="3">
        <f t="shared" si="286"/>
        <v>1204.3533333333332</v>
      </c>
      <c r="E153" s="3">
        <f t="shared" si="287"/>
        <v>747</v>
      </c>
      <c r="F153" s="24">
        <v>0</v>
      </c>
      <c r="G153" s="7">
        <f t="shared" si="270"/>
        <v>292702.99999999994</v>
      </c>
      <c r="H153" s="4">
        <f t="shared" si="288"/>
        <v>1560</v>
      </c>
      <c r="I153" s="4">
        <f t="shared" si="289"/>
        <v>100</v>
      </c>
      <c r="J153" s="4">
        <v>0</v>
      </c>
      <c r="K153" s="14">
        <f t="shared" si="271"/>
        <v>662.11777711844059</v>
      </c>
      <c r="L153" s="14">
        <f t="shared" si="272"/>
        <v>542.23555621489265</v>
      </c>
      <c r="M153" s="13">
        <f t="shared" si="283"/>
        <v>163817.38858455973</v>
      </c>
      <c r="N153" s="15">
        <f t="shared" si="276"/>
        <v>3.9719999999999998E-2</v>
      </c>
      <c r="O153" s="15">
        <f t="shared" si="277"/>
        <v>4.8341637229688546E-2</v>
      </c>
      <c r="P153" s="4">
        <f t="shared" si="273"/>
        <v>305351.55617554236</v>
      </c>
      <c r="Q153" s="4">
        <f t="shared" si="278"/>
        <v>-11551.443824457587</v>
      </c>
      <c r="R153" s="26">
        <f t="shared" si="279"/>
        <v>-291.35333333333324</v>
      </c>
      <c r="S153" s="3">
        <f t="shared" ref="S153" si="333">R148+J159/12</f>
        <v>44.540384862735664</v>
      </c>
      <c r="T153" s="5">
        <f t="shared" si="206"/>
        <v>272691.65729193669</v>
      </c>
      <c r="U153" s="5"/>
      <c r="V153" s="5">
        <f t="shared" ref="V153" si="334">V159</f>
        <v>227.24304774327902</v>
      </c>
      <c r="W153" s="5">
        <f t="shared" si="282"/>
        <v>32055.115578396399</v>
      </c>
      <c r="X153" s="5">
        <f>Q153+W153</f>
        <v>20503.671753938812</v>
      </c>
      <c r="Y153" s="10">
        <f>-Q153+Z147</f>
        <v>12459.260442173176</v>
      </c>
      <c r="Z153" s="12"/>
      <c r="AA153" s="9"/>
      <c r="AB153" s="2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3:60" x14ac:dyDescent="0.25">
      <c r="C154" s="1">
        <v>50222</v>
      </c>
      <c r="D154" s="3">
        <f t="shared" si="286"/>
        <v>1204.3533333333332</v>
      </c>
      <c r="E154" s="3">
        <f t="shared" si="287"/>
        <v>747</v>
      </c>
      <c r="F154" s="24">
        <v>0</v>
      </c>
      <c r="G154" s="7">
        <f t="shared" si="270"/>
        <v>294654.35333333327</v>
      </c>
      <c r="H154" s="4">
        <f t="shared" si="288"/>
        <v>1560</v>
      </c>
      <c r="I154" s="4">
        <f t="shared" si="289"/>
        <v>100</v>
      </c>
      <c r="J154" s="4">
        <v>0</v>
      </c>
      <c r="K154" s="14">
        <f t="shared" si="271"/>
        <v>664.30938696070257</v>
      </c>
      <c r="L154" s="14">
        <f t="shared" si="272"/>
        <v>540.04394637263067</v>
      </c>
      <c r="M154" s="13">
        <f t="shared" si="283"/>
        <v>163155.27080744129</v>
      </c>
      <c r="N154" s="15">
        <f t="shared" si="276"/>
        <v>3.9719999999999998E-2</v>
      </c>
      <c r="O154" s="15">
        <f t="shared" si="277"/>
        <v>4.8698477751286398E-2</v>
      </c>
      <c r="P154" s="4">
        <f t="shared" si="273"/>
        <v>307011.55617554236</v>
      </c>
      <c r="Q154" s="4">
        <f t="shared" si="278"/>
        <v>-11842.797157790919</v>
      </c>
      <c r="R154" s="26">
        <f t="shared" si="279"/>
        <v>-291.35333333333324</v>
      </c>
      <c r="S154" s="3">
        <f t="shared" ref="S154" si="335">R148+J159/12</f>
        <v>44.540384862735664</v>
      </c>
      <c r="T154" s="5">
        <f t="shared" si="206"/>
        <v>272691.65729193669</v>
      </c>
      <c r="U154" s="5"/>
      <c r="V154" s="5">
        <f t="shared" ref="V154" si="336">V159</f>
        <v>227.24304774327902</v>
      </c>
      <c r="W154" s="5">
        <f t="shared" si="282"/>
        <v>32282.358626139678</v>
      </c>
      <c r="X154" s="5">
        <f>Q154+W154</f>
        <v>20439.561468348758</v>
      </c>
      <c r="Y154" s="10">
        <f>-Q154+Z147</f>
        <v>12750.613775506508</v>
      </c>
      <c r="Z154" s="12"/>
      <c r="AA154" s="9"/>
      <c r="AB154" s="2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3:60" x14ac:dyDescent="0.25">
      <c r="C155" s="1">
        <v>50253</v>
      </c>
      <c r="D155" s="3">
        <f t="shared" si="286"/>
        <v>1204.3533333333332</v>
      </c>
      <c r="E155" s="3">
        <f t="shared" si="287"/>
        <v>747</v>
      </c>
      <c r="F155" s="24">
        <v>0</v>
      </c>
      <c r="G155" s="7">
        <f t="shared" si="270"/>
        <v>296605.70666666661</v>
      </c>
      <c r="H155" s="4">
        <f t="shared" si="288"/>
        <v>1560</v>
      </c>
      <c r="I155" s="4">
        <f t="shared" si="289"/>
        <v>100</v>
      </c>
      <c r="J155" s="4">
        <v>0</v>
      </c>
      <c r="K155" s="14">
        <f t="shared" si="271"/>
        <v>666.5082510315425</v>
      </c>
      <c r="L155" s="14">
        <f t="shared" si="272"/>
        <v>537.84508230179074</v>
      </c>
      <c r="M155" s="13">
        <f t="shared" si="283"/>
        <v>162490.9614204806</v>
      </c>
      <c r="N155" s="15">
        <f t="shared" si="276"/>
        <v>3.9719999999999998E-2</v>
      </c>
      <c r="O155" s="15">
        <f t="shared" si="277"/>
        <v>4.9059421975477739E-2</v>
      </c>
      <c r="P155" s="4">
        <f t="shared" si="273"/>
        <v>308671.55617554236</v>
      </c>
      <c r="Q155" s="4">
        <f t="shared" si="278"/>
        <v>-12134.150491124252</v>
      </c>
      <c r="R155" s="26">
        <f t="shared" si="279"/>
        <v>-291.35333333333324</v>
      </c>
      <c r="S155" s="3">
        <f t="shared" ref="S155" si="337">R148+J159/12</f>
        <v>44.540384862735664</v>
      </c>
      <c r="T155" s="5">
        <f t="shared" si="206"/>
        <v>272691.65729193669</v>
      </c>
      <c r="U155" s="5"/>
      <c r="V155" s="5">
        <f t="shared" ref="V155" si="338">V159</f>
        <v>227.24304774327902</v>
      </c>
      <c r="W155" s="5">
        <f t="shared" si="282"/>
        <v>32509.601673882957</v>
      </c>
      <c r="X155" s="5">
        <f>Q155+W155</f>
        <v>20375.451182758705</v>
      </c>
      <c r="Y155" s="10">
        <f>-Q155+Z147</f>
        <v>13041.967108839841</v>
      </c>
      <c r="Z155" s="12"/>
      <c r="AA155" s="9"/>
      <c r="AB155" s="2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3:60" x14ac:dyDescent="0.25">
      <c r="C156" s="1">
        <v>50284</v>
      </c>
      <c r="D156" s="3">
        <f t="shared" si="286"/>
        <v>1204.3533333333332</v>
      </c>
      <c r="E156" s="3">
        <f t="shared" si="287"/>
        <v>747</v>
      </c>
      <c r="F156" s="24">
        <v>0</v>
      </c>
      <c r="G156" s="7">
        <f t="shared" si="270"/>
        <v>298557.05999999994</v>
      </c>
      <c r="H156" s="4">
        <f t="shared" si="288"/>
        <v>1560</v>
      </c>
      <c r="I156" s="4">
        <f t="shared" si="289"/>
        <v>100</v>
      </c>
      <c r="J156" s="4">
        <v>0</v>
      </c>
      <c r="K156" s="14">
        <f t="shared" si="271"/>
        <v>668.7143933424569</v>
      </c>
      <c r="L156" s="14">
        <f t="shared" si="272"/>
        <v>535.63893999087634</v>
      </c>
      <c r="M156" s="13">
        <f t="shared" si="283"/>
        <v>161824.45316944906</v>
      </c>
      <c r="N156" s="15">
        <f t="shared" si="276"/>
        <v>3.9719999999999998E-2</v>
      </c>
      <c r="O156" s="15">
        <f t="shared" si="277"/>
        <v>4.9424539096100444E-2</v>
      </c>
      <c r="P156" s="4">
        <f t="shared" si="273"/>
        <v>310331.55617554236</v>
      </c>
      <c r="Q156" s="4">
        <f t="shared" si="278"/>
        <v>-12425.503824457584</v>
      </c>
      <c r="R156" s="26">
        <f t="shared" si="279"/>
        <v>-291.35333333333324</v>
      </c>
      <c r="S156" s="3">
        <f t="shared" ref="S156" si="339">R148+J159/12</f>
        <v>44.540384862735664</v>
      </c>
      <c r="T156" s="5">
        <f t="shared" si="206"/>
        <v>272691.65729193669</v>
      </c>
      <c r="U156" s="5"/>
      <c r="V156" s="5">
        <f t="shared" ref="V156" si="340">V159</f>
        <v>227.24304774327902</v>
      </c>
      <c r="W156" s="5">
        <f t="shared" si="282"/>
        <v>32736.844721626236</v>
      </c>
      <c r="X156" s="5">
        <f>Q156+W156</f>
        <v>20311.340897168651</v>
      </c>
      <c r="Y156" s="10">
        <f>-Q156+Z147</f>
        <v>13333.320442173173</v>
      </c>
      <c r="Z156" s="12"/>
      <c r="AA156" s="9"/>
      <c r="AB156" s="2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3:60" x14ac:dyDescent="0.25">
      <c r="C157" s="1">
        <v>50314</v>
      </c>
      <c r="D157" s="3">
        <f t="shared" si="286"/>
        <v>1204.3533333333332</v>
      </c>
      <c r="E157" s="3">
        <f t="shared" si="287"/>
        <v>747</v>
      </c>
      <c r="F157" s="24">
        <v>0</v>
      </c>
      <c r="G157" s="7">
        <f t="shared" si="270"/>
        <v>300508.41333333327</v>
      </c>
      <c r="H157" s="4">
        <f t="shared" si="288"/>
        <v>1560</v>
      </c>
      <c r="I157" s="4">
        <f t="shared" si="289"/>
        <v>100</v>
      </c>
      <c r="J157" s="4">
        <v>0</v>
      </c>
      <c r="K157" s="14">
        <f t="shared" si="271"/>
        <v>670.92783798442042</v>
      </c>
      <c r="L157" s="14">
        <f t="shared" si="272"/>
        <v>533.42549534891282</v>
      </c>
      <c r="M157" s="13">
        <f t="shared" si="283"/>
        <v>161155.73877610659</v>
      </c>
      <c r="N157" s="15">
        <f t="shared" si="276"/>
        <v>3.9719999999999998E-2</v>
      </c>
      <c r="O157" s="15">
        <f t="shared" si="277"/>
        <v>4.9793899870100244E-2</v>
      </c>
      <c r="P157" s="4">
        <f t="shared" si="273"/>
        <v>311991.55617554236</v>
      </c>
      <c r="Q157" s="4">
        <f t="shared" si="278"/>
        <v>-12716.857157790917</v>
      </c>
      <c r="R157" s="26">
        <f t="shared" si="279"/>
        <v>-291.35333333333324</v>
      </c>
      <c r="S157" s="3">
        <f t="shared" ref="S157" si="341">R148+J159/12</f>
        <v>44.540384862735664</v>
      </c>
      <c r="T157" s="5">
        <f t="shared" si="206"/>
        <v>272691.65729193669</v>
      </c>
      <c r="U157" s="5"/>
      <c r="V157" s="5">
        <f t="shared" ref="V157" si="342">V159</f>
        <v>227.24304774327902</v>
      </c>
      <c r="W157" s="5">
        <f t="shared" si="282"/>
        <v>32964.087769369515</v>
      </c>
      <c r="X157" s="5">
        <f>Q157+W157</f>
        <v>20247.230611578598</v>
      </c>
      <c r="Y157" s="10">
        <f>-Q157+Z147</f>
        <v>13624.673775506506</v>
      </c>
      <c r="Z157" s="12"/>
      <c r="AA157" s="9"/>
      <c r="AB157" s="2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3:60" x14ac:dyDescent="0.25">
      <c r="C158" s="1">
        <v>50345</v>
      </c>
      <c r="D158" s="3">
        <f t="shared" si="286"/>
        <v>1204.3533333333332</v>
      </c>
      <c r="E158" s="3">
        <f t="shared" si="287"/>
        <v>747</v>
      </c>
      <c r="F158" s="24">
        <v>0</v>
      </c>
      <c r="G158" s="7">
        <f t="shared" si="270"/>
        <v>302459.7666666666</v>
      </c>
      <c r="H158" s="4">
        <f t="shared" si="288"/>
        <v>1560</v>
      </c>
      <c r="I158" s="4">
        <f t="shared" si="289"/>
        <v>100</v>
      </c>
      <c r="J158" s="4">
        <v>0</v>
      </c>
      <c r="K158" s="14">
        <f t="shared" si="271"/>
        <v>673.14860912814891</v>
      </c>
      <c r="L158" s="14">
        <f t="shared" si="272"/>
        <v>531.20472420518433</v>
      </c>
      <c r="M158" s="13">
        <f t="shared" si="283"/>
        <v>160484.81093812216</v>
      </c>
      <c r="N158" s="15">
        <f t="shared" si="276"/>
        <v>3.9719999999999998E-2</v>
      </c>
      <c r="O158" s="15">
        <f t="shared" si="277"/>
        <v>5.016757666192663E-2</v>
      </c>
      <c r="P158" s="4">
        <f t="shared" si="273"/>
        <v>313651.55617554236</v>
      </c>
      <c r="Q158" s="4">
        <f t="shared" si="278"/>
        <v>-13008.21049112425</v>
      </c>
      <c r="R158" s="26">
        <f t="shared" si="279"/>
        <v>-291.35333333333324</v>
      </c>
      <c r="S158" s="3">
        <f t="shared" ref="S158" si="343">R148+J159/12</f>
        <v>44.540384862735664</v>
      </c>
      <c r="T158" s="5">
        <f t="shared" si="206"/>
        <v>272691.65729193669</v>
      </c>
      <c r="U158" s="5"/>
      <c r="V158" s="5">
        <f t="shared" ref="V158" si="344">V159</f>
        <v>227.24304774327902</v>
      </c>
      <c r="W158" s="5">
        <f t="shared" si="282"/>
        <v>33191.330817112794</v>
      </c>
      <c r="X158" s="5">
        <f>Q158+W158</f>
        <v>20183.120325988544</v>
      </c>
      <c r="Y158" s="10">
        <f>-Q158+Z147</f>
        <v>13916.027108839839</v>
      </c>
      <c r="Z158" s="12"/>
      <c r="AA158" s="9"/>
      <c r="AB158" s="2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3:60" x14ac:dyDescent="0.25">
      <c r="C159" s="1">
        <v>50375</v>
      </c>
      <c r="D159" s="3">
        <f t="shared" si="286"/>
        <v>1204.3533333333332</v>
      </c>
      <c r="E159" s="3">
        <f t="shared" si="287"/>
        <v>747</v>
      </c>
      <c r="F159" s="24">
        <v>0</v>
      </c>
      <c r="G159" s="7">
        <f t="shared" si="270"/>
        <v>304411.11999999994</v>
      </c>
      <c r="H159" s="4">
        <f t="shared" si="288"/>
        <v>1560</v>
      </c>
      <c r="I159" s="4">
        <f t="shared" si="289"/>
        <v>100</v>
      </c>
      <c r="J159" s="4">
        <f>SUM(L148:L159)*$B$11+$B$3*$B$12*$B$11*$B$13</f>
        <v>4030.7246183528268</v>
      </c>
      <c r="K159" s="14">
        <f t="shared" si="271"/>
        <v>675.37673102436304</v>
      </c>
      <c r="L159" s="14">
        <f t="shared" si="272"/>
        <v>528.9766023089702</v>
      </c>
      <c r="M159" s="13">
        <f t="shared" si="283"/>
        <v>159811.66232899402</v>
      </c>
      <c r="N159" s="15">
        <f t="shared" si="276"/>
        <v>3.9719999999999998E-2</v>
      </c>
      <c r="O159" s="15">
        <f t="shared" si="277"/>
        <v>5.0545643489450551E-2</v>
      </c>
      <c r="P159" s="4">
        <f t="shared" si="273"/>
        <v>319342.28079389519</v>
      </c>
      <c r="Q159" s="4">
        <f t="shared" si="278"/>
        <v>-9268.8392061047489</v>
      </c>
      <c r="R159" s="26">
        <f t="shared" si="279"/>
        <v>-291.35333333333324</v>
      </c>
      <c r="S159" s="3">
        <f t="shared" ref="S159" si="345">R148+J159/12</f>
        <v>44.540384862735664</v>
      </c>
      <c r="T159" s="5">
        <f t="shared" ref="T159" si="346">T158*(U159+1)</f>
        <v>275418.57386485604</v>
      </c>
      <c r="U159" s="6">
        <f t="shared" ref="U159" si="347">U147</f>
        <v>0.01</v>
      </c>
      <c r="V159" s="5">
        <f t="shared" ref="V159" si="348">(T159-T147)/12</f>
        <v>227.24304774327902</v>
      </c>
      <c r="W159" s="5">
        <f t="shared" si="282"/>
        <v>33418.573864856073</v>
      </c>
      <c r="X159" s="5">
        <f>Q159+W159</f>
        <v>24149.734658751324</v>
      </c>
      <c r="Y159" s="10">
        <f>-Q159+Z147</f>
        <v>10176.655823820338</v>
      </c>
      <c r="Z159" s="10">
        <f t="shared" ref="Z159" si="349">AVERAGE(Y148:Y159)*(AA159)</f>
        <v>858.83303734506421</v>
      </c>
      <c r="AA159" s="11">
        <f t="shared" ref="AA159" si="350">AA147</f>
        <v>7.0000000000000007E-2</v>
      </c>
      <c r="AB159" s="22">
        <v>14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3:60" x14ac:dyDescent="0.25">
      <c r="C160" s="1">
        <v>50406</v>
      </c>
      <c r="D160" s="3">
        <f t="shared" si="286"/>
        <v>1204.3533333333332</v>
      </c>
      <c r="E160" s="3">
        <f t="shared" si="287"/>
        <v>747</v>
      </c>
      <c r="F160" s="24">
        <v>0</v>
      </c>
      <c r="G160" s="7">
        <f t="shared" si="270"/>
        <v>306362.47333333327</v>
      </c>
      <c r="H160" s="4">
        <f t="shared" si="288"/>
        <v>1560</v>
      </c>
      <c r="I160" s="4">
        <f t="shared" si="289"/>
        <v>100</v>
      </c>
      <c r="J160" s="4">
        <v>0</v>
      </c>
      <c r="K160" s="14">
        <f t="shared" si="271"/>
        <v>677.61222800405369</v>
      </c>
      <c r="L160" s="14">
        <f t="shared" si="272"/>
        <v>526.74110532927955</v>
      </c>
      <c r="M160" s="13">
        <f t="shared" si="283"/>
        <v>159136.28559796966</v>
      </c>
      <c r="N160" s="15">
        <f t="shared" si="276"/>
        <v>3.9719999999999998E-2</v>
      </c>
      <c r="O160" s="15">
        <f t="shared" si="277"/>
        <v>5.0928176071465117E-2</v>
      </c>
      <c r="P160" s="4">
        <f t="shared" si="273"/>
        <v>321002.28079389519</v>
      </c>
      <c r="Q160" s="4">
        <f t="shared" si="278"/>
        <v>-9560.1925394380814</v>
      </c>
      <c r="R160" s="26">
        <f t="shared" si="279"/>
        <v>-291.35333333333324</v>
      </c>
      <c r="S160" s="3">
        <f t="shared" ref="S160" si="351">R148+J171/12</f>
        <v>34.345192045405781</v>
      </c>
      <c r="T160" s="5">
        <f t="shared" si="206"/>
        <v>275418.57386485604</v>
      </c>
      <c r="U160" s="5"/>
      <c r="V160" s="5">
        <f t="shared" ref="V160" si="352">V171</f>
        <v>229.51547822071493</v>
      </c>
      <c r="W160" s="5">
        <f t="shared" si="282"/>
        <v>33648.08934307679</v>
      </c>
      <c r="X160" s="5">
        <f>Q160+W160</f>
        <v>24087.896803638709</v>
      </c>
      <c r="Y160" s="10">
        <f>-Q160+Z159</f>
        <v>10419.025576783146</v>
      </c>
      <c r="Z160" s="12"/>
      <c r="AA160" s="9"/>
      <c r="AB160" s="2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3:60" x14ac:dyDescent="0.25">
      <c r="C161" s="1">
        <v>50437</v>
      </c>
      <c r="D161" s="3">
        <f t="shared" si="286"/>
        <v>1204.3533333333332</v>
      </c>
      <c r="E161" s="3">
        <f t="shared" si="287"/>
        <v>747</v>
      </c>
      <c r="F161" s="24">
        <v>0</v>
      </c>
      <c r="G161" s="7">
        <f t="shared" si="270"/>
        <v>308313.8266666666</v>
      </c>
      <c r="H161" s="4">
        <f t="shared" si="288"/>
        <v>1560</v>
      </c>
      <c r="I161" s="4">
        <f t="shared" si="289"/>
        <v>100</v>
      </c>
      <c r="J161" s="4">
        <v>0</v>
      </c>
      <c r="K161" s="14">
        <f t="shared" si="271"/>
        <v>679.85512447874714</v>
      </c>
      <c r="L161" s="14">
        <f t="shared" si="272"/>
        <v>524.4982088545861</v>
      </c>
      <c r="M161" s="13">
        <f t="shared" si="283"/>
        <v>158458.6733699656</v>
      </c>
      <c r="N161" s="15">
        <f t="shared" si="276"/>
        <v>3.9719999999999998E-2</v>
      </c>
      <c r="O161" s="15">
        <f t="shared" si="277"/>
        <v>5.1315251876833314E-2</v>
      </c>
      <c r="P161" s="4">
        <f t="shared" si="273"/>
        <v>322662.28079389519</v>
      </c>
      <c r="Q161" s="4">
        <f t="shared" si="278"/>
        <v>-9851.545872771414</v>
      </c>
      <c r="R161" s="26">
        <f t="shared" si="279"/>
        <v>-291.35333333333324</v>
      </c>
      <c r="S161" s="3">
        <f t="shared" ref="S161" si="353">R148+J171/12</f>
        <v>34.345192045405781</v>
      </c>
      <c r="T161" s="5">
        <f t="shared" si="206"/>
        <v>275418.57386485604</v>
      </c>
      <c r="U161" s="5"/>
      <c r="V161" s="5">
        <f t="shared" ref="V161" si="354">V171</f>
        <v>229.51547822071493</v>
      </c>
      <c r="W161" s="5">
        <f t="shared" si="282"/>
        <v>33877.604821297507</v>
      </c>
      <c r="X161" s="5">
        <f>Q161+W161</f>
        <v>24026.058948526093</v>
      </c>
      <c r="Y161" s="10">
        <f>-Q161+Z159</f>
        <v>10710.378910116478</v>
      </c>
      <c r="Z161" s="12"/>
      <c r="AA161" s="9"/>
      <c r="AB161" s="2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3:60" x14ac:dyDescent="0.25">
      <c r="C162" s="1">
        <v>50465</v>
      </c>
      <c r="D162" s="3">
        <f t="shared" si="286"/>
        <v>1204.3533333333332</v>
      </c>
      <c r="E162" s="3">
        <f t="shared" si="287"/>
        <v>747</v>
      </c>
      <c r="F162" s="24">
        <v>0</v>
      </c>
      <c r="G162" s="7">
        <f t="shared" si="270"/>
        <v>310265.17999999993</v>
      </c>
      <c r="H162" s="4">
        <f t="shared" si="288"/>
        <v>1560</v>
      </c>
      <c r="I162" s="4">
        <f t="shared" si="289"/>
        <v>100</v>
      </c>
      <c r="J162" s="4">
        <v>0</v>
      </c>
      <c r="K162" s="14">
        <f t="shared" si="271"/>
        <v>682.1054449407718</v>
      </c>
      <c r="L162" s="14">
        <f t="shared" si="272"/>
        <v>522.24788839256144</v>
      </c>
      <c r="M162" s="13">
        <f t="shared" si="283"/>
        <v>157778.81824548685</v>
      </c>
      <c r="N162" s="15">
        <f t="shared" si="276"/>
        <v>3.9719999999999998E-2</v>
      </c>
      <c r="O162" s="15">
        <f t="shared" si="277"/>
        <v>5.1706950175349826E-2</v>
      </c>
      <c r="P162" s="4">
        <f t="shared" si="273"/>
        <v>324322.28079389519</v>
      </c>
      <c r="Q162" s="4">
        <f t="shared" si="278"/>
        <v>-10142.899206104747</v>
      </c>
      <c r="R162" s="26">
        <f t="shared" si="279"/>
        <v>-291.35333333333324</v>
      </c>
      <c r="S162" s="3">
        <f t="shared" ref="S162" si="355">R148+J171/12</f>
        <v>34.345192045405781</v>
      </c>
      <c r="T162" s="5">
        <f t="shared" si="206"/>
        <v>275418.57386485604</v>
      </c>
      <c r="U162" s="5"/>
      <c r="V162" s="5">
        <f t="shared" ref="V162" si="356">V171</f>
        <v>229.51547822071493</v>
      </c>
      <c r="W162" s="5">
        <f t="shared" si="282"/>
        <v>34107.120299518225</v>
      </c>
      <c r="X162" s="5">
        <f>Q162+W162</f>
        <v>23964.221093413478</v>
      </c>
      <c r="Y162" s="10">
        <f>-Q162+Z159</f>
        <v>11001.732243449811</v>
      </c>
      <c r="Z162" s="12"/>
      <c r="AA162" s="9"/>
      <c r="AB162" s="2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3:60" x14ac:dyDescent="0.25">
      <c r="C163" s="1">
        <v>50496</v>
      </c>
      <c r="D163" s="3">
        <f t="shared" si="286"/>
        <v>1204.3533333333332</v>
      </c>
      <c r="E163" s="3">
        <f t="shared" si="287"/>
        <v>747</v>
      </c>
      <c r="F163" s="24">
        <v>0</v>
      </c>
      <c r="G163" s="7">
        <f t="shared" si="270"/>
        <v>312216.53333333327</v>
      </c>
      <c r="H163" s="4">
        <f t="shared" si="288"/>
        <v>1560</v>
      </c>
      <c r="I163" s="4">
        <f t="shared" si="289"/>
        <v>100</v>
      </c>
      <c r="J163" s="4">
        <v>0</v>
      </c>
      <c r="K163" s="14">
        <f t="shared" si="271"/>
        <v>684.36321396352571</v>
      </c>
      <c r="L163" s="14">
        <f t="shared" si="272"/>
        <v>519.99011936980753</v>
      </c>
      <c r="M163" s="13">
        <f t="shared" si="283"/>
        <v>157096.71280054608</v>
      </c>
      <c r="N163" s="15">
        <f t="shared" si="276"/>
        <v>3.9719999999999998E-2</v>
      </c>
      <c r="O163" s="15">
        <f t="shared" si="277"/>
        <v>5.2103352090387016E-2</v>
      </c>
      <c r="P163" s="4">
        <f t="shared" si="273"/>
        <v>325982.28079389519</v>
      </c>
      <c r="Q163" s="4">
        <f t="shared" si="278"/>
        <v>-10434.252539438079</v>
      </c>
      <c r="R163" s="26">
        <f t="shared" si="279"/>
        <v>-291.35333333333324</v>
      </c>
      <c r="S163" s="3">
        <f t="shared" ref="S163" si="357">R148+J171/12</f>
        <v>34.345192045405781</v>
      </c>
      <c r="T163" s="5">
        <f t="shared" si="206"/>
        <v>275418.57386485604</v>
      </c>
      <c r="U163" s="5"/>
      <c r="V163" s="5">
        <f t="shared" ref="V163" si="358">V171</f>
        <v>229.51547822071493</v>
      </c>
      <c r="W163" s="5">
        <f t="shared" si="282"/>
        <v>34336.635777738942</v>
      </c>
      <c r="X163" s="5">
        <f>Q163+W163</f>
        <v>23902.383238300863</v>
      </c>
      <c r="Y163" s="10">
        <f>-Q163+Z159</f>
        <v>11293.085576783144</v>
      </c>
      <c r="Z163" s="12"/>
      <c r="AA163" s="9"/>
      <c r="AB163" s="2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3:60" x14ac:dyDescent="0.25">
      <c r="C164" s="1">
        <v>50526</v>
      </c>
      <c r="D164" s="3">
        <f t="shared" si="286"/>
        <v>1204.3533333333332</v>
      </c>
      <c r="E164" s="3">
        <f t="shared" si="287"/>
        <v>747</v>
      </c>
      <c r="F164" s="24">
        <v>0</v>
      </c>
      <c r="G164" s="7">
        <f t="shared" si="270"/>
        <v>314167.8866666666</v>
      </c>
      <c r="H164" s="4">
        <f t="shared" si="288"/>
        <v>1560</v>
      </c>
      <c r="I164" s="4">
        <f t="shared" si="289"/>
        <v>100</v>
      </c>
      <c r="J164" s="4">
        <v>0</v>
      </c>
      <c r="K164" s="14">
        <f t="shared" si="271"/>
        <v>686.62845620174494</v>
      </c>
      <c r="L164" s="14">
        <f t="shared" si="272"/>
        <v>517.7248771315883</v>
      </c>
      <c r="M164" s="13">
        <f t="shared" si="283"/>
        <v>156412.34958658257</v>
      </c>
      <c r="N164" s="15">
        <f t="shared" si="276"/>
        <v>3.9719999999999998E-2</v>
      </c>
      <c r="O164" s="15">
        <f t="shared" si="277"/>
        <v>5.2504540653398539E-2</v>
      </c>
      <c r="P164" s="4">
        <f t="shared" si="273"/>
        <v>327642.28079389519</v>
      </c>
      <c r="Q164" s="4">
        <f t="shared" si="278"/>
        <v>-10725.605872771412</v>
      </c>
      <c r="R164" s="26">
        <f t="shared" si="279"/>
        <v>-291.35333333333324</v>
      </c>
      <c r="S164" s="3">
        <f t="shared" ref="S164" si="359">R148+J171/12</f>
        <v>34.345192045405781</v>
      </c>
      <c r="T164" s="5">
        <f t="shared" si="206"/>
        <v>275418.57386485604</v>
      </c>
      <c r="U164" s="5"/>
      <c r="V164" s="5">
        <f t="shared" ref="V164" si="360">V171</f>
        <v>229.51547822071493</v>
      </c>
      <c r="W164" s="5">
        <f t="shared" si="282"/>
        <v>34566.151255959659</v>
      </c>
      <c r="X164" s="5">
        <f>Q164+W164</f>
        <v>23840.545383188248</v>
      </c>
      <c r="Y164" s="10">
        <f>-Q164+Z159</f>
        <v>11584.438910116476</v>
      </c>
      <c r="Z164" s="12"/>
      <c r="AA164" s="9"/>
      <c r="AB164" s="21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3:60" x14ac:dyDescent="0.25">
      <c r="C165" s="1">
        <v>50557</v>
      </c>
      <c r="D165" s="3">
        <f t="shared" si="286"/>
        <v>1204.3533333333332</v>
      </c>
      <c r="E165" s="3">
        <f t="shared" si="287"/>
        <v>747</v>
      </c>
      <c r="F165" s="24">
        <v>0</v>
      </c>
      <c r="G165" s="7">
        <f t="shared" si="270"/>
        <v>316119.23999999993</v>
      </c>
      <c r="H165" s="4">
        <f t="shared" si="288"/>
        <v>1560</v>
      </c>
      <c r="I165" s="4">
        <f t="shared" si="289"/>
        <v>100</v>
      </c>
      <c r="J165" s="4">
        <v>0</v>
      </c>
      <c r="K165" s="14">
        <f t="shared" si="271"/>
        <v>688.90119639177271</v>
      </c>
      <c r="L165" s="14">
        <f t="shared" si="272"/>
        <v>515.45213694156052</v>
      </c>
      <c r="M165" s="13">
        <f t="shared" si="283"/>
        <v>155725.72113038081</v>
      </c>
      <c r="N165" s="15">
        <f t="shared" si="276"/>
        <v>3.9719999999999998E-2</v>
      </c>
      <c r="O165" s="15">
        <f t="shared" si="277"/>
        <v>5.2910600860357627E-2</v>
      </c>
      <c r="P165" s="4">
        <f t="shared" si="273"/>
        <v>329302.28079389519</v>
      </c>
      <c r="Q165" s="4">
        <f t="shared" si="278"/>
        <v>-11016.959206104744</v>
      </c>
      <c r="R165" s="26">
        <f t="shared" si="279"/>
        <v>-291.35333333333324</v>
      </c>
      <c r="S165" s="3">
        <f t="shared" ref="S165" si="361">R148+J171/12</f>
        <v>34.345192045405781</v>
      </c>
      <c r="T165" s="5">
        <f t="shared" si="206"/>
        <v>275418.57386485604</v>
      </c>
      <c r="U165" s="5"/>
      <c r="V165" s="5">
        <f t="shared" ref="V165" si="362">V171</f>
        <v>229.51547822071493</v>
      </c>
      <c r="W165" s="5">
        <f t="shared" si="282"/>
        <v>34795.666734180377</v>
      </c>
      <c r="X165" s="5">
        <f>Q165+W165</f>
        <v>23778.707528075633</v>
      </c>
      <c r="Y165" s="10">
        <f>-Q165+Z159</f>
        <v>11875.792243449809</v>
      </c>
      <c r="Z165" s="12"/>
      <c r="AA165" s="9"/>
      <c r="AB165" s="21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3:60" x14ac:dyDescent="0.25">
      <c r="C166" s="1">
        <v>50587</v>
      </c>
      <c r="D166" s="3">
        <f t="shared" si="286"/>
        <v>1204.3533333333332</v>
      </c>
      <c r="E166" s="3">
        <f t="shared" si="287"/>
        <v>747</v>
      </c>
      <c r="F166" s="24">
        <v>0</v>
      </c>
      <c r="G166" s="7">
        <f t="shared" si="270"/>
        <v>318070.59333333327</v>
      </c>
      <c r="H166" s="4">
        <f t="shared" si="288"/>
        <v>1560</v>
      </c>
      <c r="I166" s="4">
        <f t="shared" si="289"/>
        <v>100</v>
      </c>
      <c r="J166" s="4">
        <v>0</v>
      </c>
      <c r="K166" s="14">
        <f t="shared" si="271"/>
        <v>691.18145935182952</v>
      </c>
      <c r="L166" s="14">
        <f t="shared" si="272"/>
        <v>513.17187398150372</v>
      </c>
      <c r="M166" s="13">
        <f t="shared" si="283"/>
        <v>155036.81993398906</v>
      </c>
      <c r="N166" s="15">
        <f t="shared" si="276"/>
        <v>3.9719999999999998E-2</v>
      </c>
      <c r="O166" s="15">
        <f t="shared" si="277"/>
        <v>5.3321619730210428E-2</v>
      </c>
      <c r="P166" s="4">
        <f t="shared" si="273"/>
        <v>330962.28079389519</v>
      </c>
      <c r="Q166" s="4">
        <f t="shared" si="278"/>
        <v>-11308.312539438077</v>
      </c>
      <c r="R166" s="26">
        <f t="shared" si="279"/>
        <v>-291.35333333333324</v>
      </c>
      <c r="S166" s="3">
        <f t="shared" ref="S166" si="363">R148+J171/12</f>
        <v>34.345192045405781</v>
      </c>
      <c r="T166" s="5">
        <f t="shared" si="206"/>
        <v>275418.57386485604</v>
      </c>
      <c r="U166" s="5"/>
      <c r="V166" s="5">
        <f t="shared" ref="V166" si="364">V171</f>
        <v>229.51547822071493</v>
      </c>
      <c r="W166" s="5">
        <f t="shared" si="282"/>
        <v>35025.182212401094</v>
      </c>
      <c r="X166" s="5">
        <f>Q166+W166</f>
        <v>23716.869672963017</v>
      </c>
      <c r="Y166" s="10">
        <f>-Q166+Z159</f>
        <v>12167.145576783141</v>
      </c>
      <c r="Z166" s="12"/>
      <c r="AA166" s="9"/>
      <c r="AB166" s="21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3:60" x14ac:dyDescent="0.25">
      <c r="C167" s="1">
        <v>50618</v>
      </c>
      <c r="D167" s="3">
        <f t="shared" si="286"/>
        <v>1204.3533333333332</v>
      </c>
      <c r="E167" s="3">
        <f t="shared" si="287"/>
        <v>747</v>
      </c>
      <c r="F167" s="24">
        <v>0</v>
      </c>
      <c r="G167" s="7">
        <f t="shared" si="270"/>
        <v>320021.9466666666</v>
      </c>
      <c r="H167" s="4">
        <f t="shared" si="288"/>
        <v>1560</v>
      </c>
      <c r="I167" s="4">
        <f t="shared" si="289"/>
        <v>100</v>
      </c>
      <c r="J167" s="4">
        <v>0</v>
      </c>
      <c r="K167" s="14">
        <f t="shared" si="271"/>
        <v>693.469269982284</v>
      </c>
      <c r="L167" s="14">
        <f t="shared" si="272"/>
        <v>510.88406335104924</v>
      </c>
      <c r="M167" s="13">
        <f t="shared" si="283"/>
        <v>154345.63847463724</v>
      </c>
      <c r="N167" s="15">
        <f t="shared" si="276"/>
        <v>3.9719999999999998E-2</v>
      </c>
      <c r="O167" s="15">
        <f t="shared" si="277"/>
        <v>5.3737686365429055E-2</v>
      </c>
      <c r="P167" s="4">
        <f t="shared" si="273"/>
        <v>332622.28079389519</v>
      </c>
      <c r="Q167" s="4">
        <f t="shared" si="278"/>
        <v>-11599.665872771409</v>
      </c>
      <c r="R167" s="26">
        <f t="shared" si="279"/>
        <v>-291.35333333333324</v>
      </c>
      <c r="S167" s="3">
        <f t="shared" ref="S167" si="365">R148+J171/12</f>
        <v>34.345192045405781</v>
      </c>
      <c r="T167" s="5">
        <f t="shared" si="206"/>
        <v>275418.57386485604</v>
      </c>
      <c r="U167" s="5"/>
      <c r="V167" s="5">
        <f t="shared" ref="V167" si="366">V171</f>
        <v>229.51547822071493</v>
      </c>
      <c r="W167" s="5">
        <f t="shared" si="282"/>
        <v>35254.697690621811</v>
      </c>
      <c r="X167" s="5">
        <f>Q167+W167</f>
        <v>23655.031817850402</v>
      </c>
      <c r="Y167" s="10">
        <f>-Q167+Z159</f>
        <v>12458.498910116474</v>
      </c>
      <c r="Z167" s="12"/>
      <c r="AA167" s="9"/>
      <c r="AB167" s="21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3:60" x14ac:dyDescent="0.25">
      <c r="C168" s="1">
        <v>50649</v>
      </c>
      <c r="D168" s="3">
        <f t="shared" si="286"/>
        <v>1204.3533333333332</v>
      </c>
      <c r="E168" s="3">
        <f t="shared" si="287"/>
        <v>747</v>
      </c>
      <c r="F168" s="24">
        <v>0</v>
      </c>
      <c r="G168" s="7">
        <f t="shared" si="270"/>
        <v>321973.29999999993</v>
      </c>
      <c r="H168" s="4">
        <f t="shared" si="288"/>
        <v>1560</v>
      </c>
      <c r="I168" s="4">
        <f t="shared" si="289"/>
        <v>100</v>
      </c>
      <c r="J168" s="4">
        <v>0</v>
      </c>
      <c r="K168" s="14">
        <f t="shared" si="271"/>
        <v>695.76465326592529</v>
      </c>
      <c r="L168" s="14">
        <f t="shared" si="272"/>
        <v>508.58868006740789</v>
      </c>
      <c r="M168" s="13">
        <f t="shared" si="283"/>
        <v>153652.16920465496</v>
      </c>
      <c r="N168" s="15">
        <f t="shared" si="276"/>
        <v>3.9719999999999998E-2</v>
      </c>
      <c r="O168" s="15">
        <f t="shared" si="277"/>
        <v>5.4158892014752637E-2</v>
      </c>
      <c r="P168" s="4">
        <f t="shared" si="273"/>
        <v>334282.28079389519</v>
      </c>
      <c r="Q168" s="4">
        <f t="shared" si="278"/>
        <v>-11891.019206104742</v>
      </c>
      <c r="R168" s="26">
        <f t="shared" si="279"/>
        <v>-291.35333333333324</v>
      </c>
      <c r="S168" s="3">
        <f t="shared" ref="S168" si="367">R148+J171/12</f>
        <v>34.345192045405781</v>
      </c>
      <c r="T168" s="5">
        <f t="shared" ref="T168:T218" si="368">T167</f>
        <v>275418.57386485604</v>
      </c>
      <c r="U168" s="5"/>
      <c r="V168" s="5">
        <f t="shared" ref="V168" si="369">V171</f>
        <v>229.51547822071493</v>
      </c>
      <c r="W168" s="5">
        <f t="shared" si="282"/>
        <v>35484.213168842529</v>
      </c>
      <c r="X168" s="5">
        <f>Q168+W168</f>
        <v>23593.193962737787</v>
      </c>
      <c r="Y168" s="10">
        <f>-Q168+Z159</f>
        <v>12749.852243449806</v>
      </c>
      <c r="Z168" s="12"/>
      <c r="AA168" s="9"/>
      <c r="AB168" s="21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3:60" x14ac:dyDescent="0.25">
      <c r="C169" s="1">
        <v>50679</v>
      </c>
      <c r="D169" s="3">
        <f t="shared" si="286"/>
        <v>1204.3533333333332</v>
      </c>
      <c r="E169" s="3">
        <f t="shared" si="287"/>
        <v>747</v>
      </c>
      <c r="F169" s="24">
        <v>0</v>
      </c>
      <c r="G169" s="7">
        <f t="shared" si="270"/>
        <v>323924.65333333326</v>
      </c>
      <c r="H169" s="4">
        <f t="shared" si="288"/>
        <v>1560</v>
      </c>
      <c r="I169" s="4">
        <f t="shared" si="289"/>
        <v>100</v>
      </c>
      <c r="J169" s="4">
        <v>0</v>
      </c>
      <c r="K169" s="14">
        <f t="shared" si="271"/>
        <v>698.06763426823545</v>
      </c>
      <c r="L169" s="14">
        <f t="shared" si="272"/>
        <v>506.28569906509773</v>
      </c>
      <c r="M169" s="13">
        <f t="shared" si="283"/>
        <v>152956.40455138905</v>
      </c>
      <c r="N169" s="15">
        <f t="shared" si="276"/>
        <v>3.9719999999999998E-2</v>
      </c>
      <c r="O169" s="15">
        <f t="shared" si="277"/>
        <v>5.4585330138209508E-2</v>
      </c>
      <c r="P169" s="4">
        <f t="shared" si="273"/>
        <v>335942.28079389519</v>
      </c>
      <c r="Q169" s="4">
        <f t="shared" si="278"/>
        <v>-12182.372539438074</v>
      </c>
      <c r="R169" s="26">
        <f t="shared" si="279"/>
        <v>-291.35333333333324</v>
      </c>
      <c r="S169" s="3">
        <f t="shared" ref="S169" si="370">R148+J171/12</f>
        <v>34.345192045405781</v>
      </c>
      <c r="T169" s="5">
        <f t="shared" si="368"/>
        <v>275418.57386485604</v>
      </c>
      <c r="U169" s="5"/>
      <c r="V169" s="5">
        <f t="shared" ref="V169" si="371">V171</f>
        <v>229.51547822071493</v>
      </c>
      <c r="W169" s="5">
        <f t="shared" si="282"/>
        <v>35713.728647063246</v>
      </c>
      <c r="X169" s="5">
        <f>Q169+W169</f>
        <v>23531.356107625172</v>
      </c>
      <c r="Y169" s="10">
        <f>-Q169+Z159</f>
        <v>13041.205576783139</v>
      </c>
      <c r="Z169" s="12"/>
      <c r="AA169" s="9"/>
      <c r="AB169" s="21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3:60" x14ac:dyDescent="0.25">
      <c r="C170" s="1">
        <v>50710</v>
      </c>
      <c r="D170" s="3">
        <f t="shared" si="286"/>
        <v>1204.3533333333332</v>
      </c>
      <c r="E170" s="3">
        <f t="shared" si="287"/>
        <v>747</v>
      </c>
      <c r="F170" s="24">
        <v>0</v>
      </c>
      <c r="G170" s="7">
        <f t="shared" si="270"/>
        <v>325876.0066666666</v>
      </c>
      <c r="H170" s="4">
        <f t="shared" si="288"/>
        <v>1560</v>
      </c>
      <c r="I170" s="4">
        <f t="shared" si="289"/>
        <v>100</v>
      </c>
      <c r="J170" s="4">
        <v>0</v>
      </c>
      <c r="K170" s="14">
        <f t="shared" si="271"/>
        <v>700.3782381376634</v>
      </c>
      <c r="L170" s="14">
        <f t="shared" si="272"/>
        <v>503.97509519566989</v>
      </c>
      <c r="M170" s="13">
        <f t="shared" si="283"/>
        <v>152258.33691712082</v>
      </c>
      <c r="N170" s="15">
        <f t="shared" si="276"/>
        <v>3.9719999999999998E-2</v>
      </c>
      <c r="O170" s="15">
        <f t="shared" si="277"/>
        <v>5.5017096474517503E-2</v>
      </c>
      <c r="P170" s="4">
        <f t="shared" si="273"/>
        <v>337602.28079389519</v>
      </c>
      <c r="Q170" s="4">
        <f t="shared" si="278"/>
        <v>-12473.725872771407</v>
      </c>
      <c r="R170" s="26">
        <f t="shared" si="279"/>
        <v>-291.35333333333324</v>
      </c>
      <c r="S170" s="3">
        <f t="shared" ref="S170" si="372">R148+J171/12</f>
        <v>34.345192045405781</v>
      </c>
      <c r="T170" s="5">
        <f t="shared" si="368"/>
        <v>275418.57386485604</v>
      </c>
      <c r="U170" s="5"/>
      <c r="V170" s="5">
        <f t="shared" ref="V170" si="373">V171</f>
        <v>229.51547822071493</v>
      </c>
      <c r="W170" s="5">
        <f t="shared" si="282"/>
        <v>35943.244125283964</v>
      </c>
      <c r="X170" s="5">
        <f>Q170+W170</f>
        <v>23469.518252512557</v>
      </c>
      <c r="Y170" s="10">
        <f>-Q170+Z159</f>
        <v>13332.558910116471</v>
      </c>
      <c r="Z170" s="12"/>
      <c r="AA170" s="9"/>
      <c r="AB170" s="21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3:60" x14ac:dyDescent="0.25">
      <c r="C171" s="1">
        <v>50740</v>
      </c>
      <c r="D171" s="3">
        <f t="shared" si="286"/>
        <v>1204.3533333333332</v>
      </c>
      <c r="E171" s="3">
        <f t="shared" si="287"/>
        <v>747</v>
      </c>
      <c r="F171" s="24">
        <v>0</v>
      </c>
      <c r="G171" s="7">
        <f t="shared" si="270"/>
        <v>327827.35999999993</v>
      </c>
      <c r="H171" s="4">
        <f t="shared" si="288"/>
        <v>1560</v>
      </c>
      <c r="I171" s="4">
        <f t="shared" si="289"/>
        <v>100</v>
      </c>
      <c r="J171" s="4">
        <f>SUM(L160:L171)*$B$11+$B$3*$B$12*$B$11*$B$13</f>
        <v>3908.382304544868</v>
      </c>
      <c r="K171" s="14">
        <f t="shared" si="271"/>
        <v>702.6964901058991</v>
      </c>
      <c r="L171" s="14">
        <f t="shared" si="272"/>
        <v>501.65684322743419</v>
      </c>
      <c r="M171" s="13">
        <f t="shared" si="283"/>
        <v>151557.95867898315</v>
      </c>
      <c r="N171" s="15">
        <f t="shared" si="276"/>
        <v>3.9719999999999998E-2</v>
      </c>
      <c r="O171" s="15">
        <f t="shared" si="277"/>
        <v>5.5454289110964623E-2</v>
      </c>
      <c r="P171" s="4">
        <f t="shared" si="273"/>
        <v>343170.66309844004</v>
      </c>
      <c r="Q171" s="4">
        <f t="shared" si="278"/>
        <v>-8856.6969015598879</v>
      </c>
      <c r="R171" s="26">
        <f t="shared" si="279"/>
        <v>-291.35333333333324</v>
      </c>
      <c r="S171" s="3">
        <f t="shared" ref="S171" si="374">R148+J171/12</f>
        <v>34.345192045405781</v>
      </c>
      <c r="T171" s="5">
        <f t="shared" ref="T171" si="375">T170*(U171+1)</f>
        <v>278172.75960350462</v>
      </c>
      <c r="U171" s="6">
        <f t="shared" ref="U171" si="376">U159</f>
        <v>0.01</v>
      </c>
      <c r="V171" s="5">
        <f t="shared" ref="V171" si="377">(T171-T159)/12</f>
        <v>229.51547822071493</v>
      </c>
      <c r="W171" s="5">
        <f t="shared" si="282"/>
        <v>36172.759603504681</v>
      </c>
      <c r="X171" s="5">
        <f>Q171+W171</f>
        <v>27316.062701944793</v>
      </c>
      <c r="Y171" s="10">
        <f>-Q171+Z159</f>
        <v>9715.5299389049524</v>
      </c>
      <c r="Z171" s="10">
        <f t="shared" ref="Z171" si="378">AVERAGE(Y160:Y171)*(AA171)</f>
        <v>818.70392693164149</v>
      </c>
      <c r="AA171" s="11">
        <f t="shared" si="253"/>
        <v>7.0000000000000007E-2</v>
      </c>
      <c r="AB171" s="22">
        <v>15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3:60" x14ac:dyDescent="0.25">
      <c r="C172" s="1">
        <v>50771</v>
      </c>
      <c r="D172" s="3">
        <f t="shared" si="286"/>
        <v>1204.3533333333332</v>
      </c>
      <c r="E172" s="3">
        <f t="shared" si="287"/>
        <v>747</v>
      </c>
      <c r="F172" s="24">
        <v>0</v>
      </c>
      <c r="G172" s="7">
        <f t="shared" si="270"/>
        <v>329778.71333333326</v>
      </c>
      <c r="H172" s="4">
        <f t="shared" si="288"/>
        <v>1560</v>
      </c>
      <c r="I172" s="4">
        <f t="shared" si="289"/>
        <v>100</v>
      </c>
      <c r="J172" s="4">
        <v>0</v>
      </c>
      <c r="K172" s="14">
        <f t="shared" si="271"/>
        <v>705.02241548814959</v>
      </c>
      <c r="L172" s="14">
        <f t="shared" si="272"/>
        <v>499.33091784518365</v>
      </c>
      <c r="M172" s="13">
        <f t="shared" si="283"/>
        <v>150855.26218887724</v>
      </c>
      <c r="N172" s="15">
        <f t="shared" si="276"/>
        <v>3.9719999999999998E-2</v>
      </c>
      <c r="O172" s="15">
        <f t="shared" si="277"/>
        <v>5.5897008555877328E-2</v>
      </c>
      <c r="P172" s="4">
        <f t="shared" si="273"/>
        <v>344830.66309844004</v>
      </c>
      <c r="Q172" s="4">
        <f t="shared" si="278"/>
        <v>-9148.0502348932205</v>
      </c>
      <c r="R172" s="26">
        <f t="shared" si="279"/>
        <v>-291.35333333333324</v>
      </c>
      <c r="S172" s="3">
        <f t="shared" ref="S172" si="379">R172+J183/12</f>
        <v>23.737592050326612</v>
      </c>
      <c r="T172" s="5">
        <f t="shared" ref="T172:T235" si="380">T171</f>
        <v>278172.75960350462</v>
      </c>
      <c r="U172" s="5"/>
      <c r="V172" s="5">
        <f t="shared" ref="V172" si="381">V183</f>
        <v>231.81063300292104</v>
      </c>
      <c r="W172" s="5">
        <f t="shared" si="282"/>
        <v>36404.570236507599</v>
      </c>
      <c r="X172" s="5">
        <f>Q172+W172</f>
        <v>27256.520001614379</v>
      </c>
      <c r="Y172" s="10">
        <f>-Q172+Z171</f>
        <v>9966.7541618248615</v>
      </c>
      <c r="Z172" s="12"/>
      <c r="AA172" s="9"/>
      <c r="AB172" s="2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3:60" x14ac:dyDescent="0.25">
      <c r="C173" s="1">
        <v>50802</v>
      </c>
      <c r="D173" s="3">
        <f t="shared" si="286"/>
        <v>1204.3533333333332</v>
      </c>
      <c r="E173" s="3">
        <f t="shared" si="287"/>
        <v>747</v>
      </c>
      <c r="F173" s="24">
        <v>0</v>
      </c>
      <c r="G173" s="7">
        <f t="shared" si="270"/>
        <v>331730.06666666659</v>
      </c>
      <c r="H173" s="4">
        <f t="shared" si="288"/>
        <v>1560</v>
      </c>
      <c r="I173" s="4">
        <f t="shared" si="289"/>
        <v>100</v>
      </c>
      <c r="J173" s="4">
        <v>0</v>
      </c>
      <c r="K173" s="14">
        <f t="shared" si="271"/>
        <v>707.35603968341525</v>
      </c>
      <c r="L173" s="14">
        <f t="shared" si="272"/>
        <v>496.99729364991794</v>
      </c>
      <c r="M173" s="13">
        <f t="shared" si="283"/>
        <v>150150.2397733891</v>
      </c>
      <c r="N173" s="15">
        <f t="shared" si="276"/>
        <v>3.9719999999999998E-2</v>
      </c>
      <c r="O173" s="15">
        <f t="shared" si="277"/>
        <v>5.634535781378882E-2</v>
      </c>
      <c r="P173" s="4">
        <f t="shared" si="273"/>
        <v>346490.66309844004</v>
      </c>
      <c r="Q173" s="4">
        <f t="shared" si="278"/>
        <v>-9439.403568226553</v>
      </c>
      <c r="R173" s="26">
        <f t="shared" si="279"/>
        <v>-291.35333333333324</v>
      </c>
      <c r="S173" s="3">
        <f t="shared" ref="S173" si="382">R172+J183/12</f>
        <v>23.737592050326612</v>
      </c>
      <c r="T173" s="5">
        <f t="shared" si="380"/>
        <v>278172.75960350462</v>
      </c>
      <c r="U173" s="5"/>
      <c r="V173" s="5">
        <f t="shared" ref="V173" si="383">V183</f>
        <v>231.81063300292104</v>
      </c>
      <c r="W173" s="5">
        <f t="shared" si="282"/>
        <v>36636.380869510518</v>
      </c>
      <c r="X173" s="5">
        <f>Q173+W173</f>
        <v>27196.977301283965</v>
      </c>
      <c r="Y173" s="10">
        <f>-Q173+Z171</f>
        <v>10258.107495158194</v>
      </c>
      <c r="Z173" s="12"/>
      <c r="AA173" s="9"/>
      <c r="AB173" s="2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3:60" x14ac:dyDescent="0.25">
      <c r="C174" s="1">
        <v>50830</v>
      </c>
      <c r="D174" s="3">
        <f t="shared" si="286"/>
        <v>1204.3533333333332</v>
      </c>
      <c r="E174" s="3">
        <f t="shared" si="287"/>
        <v>747</v>
      </c>
      <c r="F174" s="24">
        <v>0</v>
      </c>
      <c r="G174" s="7">
        <f t="shared" si="270"/>
        <v>333681.41999999993</v>
      </c>
      <c r="H174" s="4">
        <f t="shared" si="288"/>
        <v>1560</v>
      </c>
      <c r="I174" s="4">
        <f t="shared" si="289"/>
        <v>100</v>
      </c>
      <c r="J174" s="4">
        <v>0</v>
      </c>
      <c r="K174" s="14">
        <f t="shared" si="271"/>
        <v>709.69738817476741</v>
      </c>
      <c r="L174" s="14">
        <f t="shared" si="272"/>
        <v>494.65594515856577</v>
      </c>
      <c r="M174" s="13">
        <f t="shared" si="283"/>
        <v>149442.88373370568</v>
      </c>
      <c r="N174" s="15">
        <f t="shared" si="276"/>
        <v>3.9719999999999998E-2</v>
      </c>
      <c r="O174" s="15">
        <f t="shared" si="277"/>
        <v>5.6799442463425366E-2</v>
      </c>
      <c r="P174" s="4">
        <f t="shared" si="273"/>
        <v>348150.66309844004</v>
      </c>
      <c r="Q174" s="4">
        <f t="shared" si="278"/>
        <v>-9730.7569015598856</v>
      </c>
      <c r="R174" s="26">
        <f t="shared" si="279"/>
        <v>-291.35333333333324</v>
      </c>
      <c r="S174" s="3">
        <f t="shared" ref="S174" si="384">R172+J183/12</f>
        <v>23.737592050326612</v>
      </c>
      <c r="T174" s="5">
        <f t="shared" si="380"/>
        <v>278172.75960350462</v>
      </c>
      <c r="U174" s="5"/>
      <c r="V174" s="5">
        <f t="shared" ref="V174" si="385">V183</f>
        <v>231.81063300292104</v>
      </c>
      <c r="W174" s="5">
        <f t="shared" si="282"/>
        <v>36868.191502513437</v>
      </c>
      <c r="X174" s="5">
        <f>Q174+W174</f>
        <v>27137.434600953551</v>
      </c>
      <c r="Y174" s="10">
        <f>-Q174+Z171</f>
        <v>10549.460828491527</v>
      </c>
      <c r="Z174" s="12"/>
      <c r="AA174" s="9"/>
      <c r="AB174" s="2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3:60" x14ac:dyDescent="0.25">
      <c r="C175" s="1">
        <v>50861</v>
      </c>
      <c r="D175" s="3">
        <f t="shared" si="286"/>
        <v>1204.3533333333332</v>
      </c>
      <c r="E175" s="3">
        <f t="shared" si="287"/>
        <v>747</v>
      </c>
      <c r="F175" s="24">
        <v>0</v>
      </c>
      <c r="G175" s="7">
        <f t="shared" si="270"/>
        <v>335632.77333333326</v>
      </c>
      <c r="H175" s="4">
        <f t="shared" si="288"/>
        <v>1560</v>
      </c>
      <c r="I175" s="4">
        <f t="shared" si="289"/>
        <v>100</v>
      </c>
      <c r="J175" s="4">
        <v>0</v>
      </c>
      <c r="K175" s="14">
        <f t="shared" si="271"/>
        <v>712.04648652962601</v>
      </c>
      <c r="L175" s="14">
        <f t="shared" si="272"/>
        <v>492.30684680370729</v>
      </c>
      <c r="M175" s="13">
        <f t="shared" si="283"/>
        <v>148733.18634553091</v>
      </c>
      <c r="N175" s="15">
        <f t="shared" si="276"/>
        <v>3.9719999999999998E-2</v>
      </c>
      <c r="O175" s="15">
        <f t="shared" si="277"/>
        <v>5.7259370738634803E-2</v>
      </c>
      <c r="P175" s="4">
        <f t="shared" si="273"/>
        <v>349810.66309844004</v>
      </c>
      <c r="Q175" s="4">
        <f t="shared" si="278"/>
        <v>-10022.110234893218</v>
      </c>
      <c r="R175" s="26">
        <f t="shared" si="279"/>
        <v>-291.35333333333324</v>
      </c>
      <c r="S175" s="3">
        <f t="shared" ref="S175" si="386">R172+J183/12</f>
        <v>23.737592050326612</v>
      </c>
      <c r="T175" s="5">
        <f t="shared" si="380"/>
        <v>278172.75960350462</v>
      </c>
      <c r="U175" s="5"/>
      <c r="V175" s="5">
        <f t="shared" ref="V175" si="387">V183</f>
        <v>231.81063300292104</v>
      </c>
      <c r="W175" s="5">
        <f t="shared" si="282"/>
        <v>37100.002135516355</v>
      </c>
      <c r="X175" s="5">
        <f>Q175+W175</f>
        <v>27077.891900623137</v>
      </c>
      <c r="Y175" s="10">
        <f>-Q175+Z171</f>
        <v>10840.814161824859</v>
      </c>
      <c r="Z175" s="12"/>
      <c r="AA175" s="9"/>
      <c r="AB175" s="2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3:60" x14ac:dyDescent="0.25">
      <c r="C176" s="1">
        <v>50891</v>
      </c>
      <c r="D176" s="3">
        <f t="shared" si="286"/>
        <v>1204.3533333333332</v>
      </c>
      <c r="E176" s="3">
        <f t="shared" si="287"/>
        <v>747</v>
      </c>
      <c r="F176" s="24">
        <v>0</v>
      </c>
      <c r="G176" s="7">
        <f t="shared" si="270"/>
        <v>337584.12666666659</v>
      </c>
      <c r="H176" s="4">
        <f t="shared" si="288"/>
        <v>1560</v>
      </c>
      <c r="I176" s="4">
        <f t="shared" si="289"/>
        <v>100</v>
      </c>
      <c r="J176" s="4">
        <v>0</v>
      </c>
      <c r="K176" s="14">
        <f t="shared" si="271"/>
        <v>714.40336040003899</v>
      </c>
      <c r="L176" s="14">
        <f t="shared" si="272"/>
        <v>489.94997293329419</v>
      </c>
      <c r="M176" s="13">
        <f t="shared" si="283"/>
        <v>148021.13985900127</v>
      </c>
      <c r="N176" s="15">
        <f t="shared" si="276"/>
        <v>3.9719999999999998E-2</v>
      </c>
      <c r="O176" s="15">
        <f t="shared" si="277"/>
        <v>5.7725253612387381E-2</v>
      </c>
      <c r="P176" s="4">
        <f t="shared" si="273"/>
        <v>351470.66309844004</v>
      </c>
      <c r="Q176" s="4">
        <f t="shared" si="278"/>
        <v>-10313.463568226551</v>
      </c>
      <c r="R176" s="26">
        <f t="shared" si="279"/>
        <v>-291.35333333333324</v>
      </c>
      <c r="S176" s="3">
        <f t="shared" ref="S176" si="388">R172+J183/12</f>
        <v>23.737592050326612</v>
      </c>
      <c r="T176" s="5">
        <f t="shared" si="380"/>
        <v>278172.75960350462</v>
      </c>
      <c r="U176" s="5"/>
      <c r="V176" s="5">
        <f t="shared" ref="V176" si="389">V183</f>
        <v>231.81063300292104</v>
      </c>
      <c r="W176" s="5">
        <f t="shared" si="282"/>
        <v>37331.812768519274</v>
      </c>
      <c r="X176" s="5">
        <f>Q176+W176</f>
        <v>27018.349200292723</v>
      </c>
      <c r="Y176" s="10">
        <f>-Q176+Z171</f>
        <v>11132.167495158192</v>
      </c>
      <c r="Z176" s="12"/>
      <c r="AA176" s="9"/>
      <c r="AB176" s="2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3:60" x14ac:dyDescent="0.25">
      <c r="C177" s="1">
        <v>50922</v>
      </c>
      <c r="D177" s="3">
        <f t="shared" si="286"/>
        <v>1204.3533333333332</v>
      </c>
      <c r="E177" s="3">
        <f t="shared" si="287"/>
        <v>747</v>
      </c>
      <c r="F177" s="24">
        <v>0</v>
      </c>
      <c r="G177" s="7">
        <f t="shared" si="270"/>
        <v>339535.47999999992</v>
      </c>
      <c r="H177" s="4">
        <f t="shared" si="288"/>
        <v>1560</v>
      </c>
      <c r="I177" s="4">
        <f t="shared" si="289"/>
        <v>100</v>
      </c>
      <c r="J177" s="4">
        <v>0</v>
      </c>
      <c r="K177" s="14">
        <f t="shared" si="271"/>
        <v>716.76803552296315</v>
      </c>
      <c r="L177" s="14">
        <f t="shared" si="272"/>
        <v>487.58529781037009</v>
      </c>
      <c r="M177" s="13">
        <f t="shared" si="283"/>
        <v>147306.73649860124</v>
      </c>
      <c r="N177" s="15">
        <f t="shared" si="276"/>
        <v>3.9719999999999998E-2</v>
      </c>
      <c r="O177" s="15">
        <f t="shared" si="277"/>
        <v>5.8197204883986234E-2</v>
      </c>
      <c r="P177" s="4">
        <f t="shared" si="273"/>
        <v>353130.66309844004</v>
      </c>
      <c r="Q177" s="4">
        <f t="shared" si="278"/>
        <v>-10604.816901559883</v>
      </c>
      <c r="R177" s="26">
        <f t="shared" si="279"/>
        <v>-291.35333333333324</v>
      </c>
      <c r="S177" s="3">
        <f t="shared" ref="S177" si="390">R172+J183/12</f>
        <v>23.737592050326612</v>
      </c>
      <c r="T177" s="5">
        <f t="shared" si="380"/>
        <v>278172.75960350462</v>
      </c>
      <c r="U177" s="5"/>
      <c r="V177" s="5">
        <f t="shared" ref="V177" si="391">V183</f>
        <v>231.81063300292104</v>
      </c>
      <c r="W177" s="5">
        <f t="shared" si="282"/>
        <v>37563.623401522193</v>
      </c>
      <c r="X177" s="5">
        <f>Q177+W177</f>
        <v>26958.806499962309</v>
      </c>
      <c r="Y177" s="10">
        <f>-Q177+Z171</f>
        <v>11423.520828491524</v>
      </c>
      <c r="Z177" s="12"/>
      <c r="AA177" s="9"/>
      <c r="AB177" s="2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3:60" x14ac:dyDescent="0.25">
      <c r="C178" s="1">
        <v>50952</v>
      </c>
      <c r="D178" s="3">
        <f t="shared" si="286"/>
        <v>1204.3533333333332</v>
      </c>
      <c r="E178" s="3">
        <f t="shared" si="287"/>
        <v>747</v>
      </c>
      <c r="F178" s="24">
        <v>0</v>
      </c>
      <c r="G178" s="7">
        <f t="shared" si="270"/>
        <v>341486.83333333326</v>
      </c>
      <c r="H178" s="4">
        <f t="shared" si="288"/>
        <v>1560</v>
      </c>
      <c r="I178" s="4">
        <f t="shared" si="289"/>
        <v>100</v>
      </c>
      <c r="J178" s="4">
        <v>0</v>
      </c>
      <c r="K178" s="14">
        <f t="shared" si="271"/>
        <v>719.14053772054422</v>
      </c>
      <c r="L178" s="14">
        <f t="shared" si="272"/>
        <v>485.21279561278908</v>
      </c>
      <c r="M178" s="13">
        <f t="shared" si="283"/>
        <v>146589.96846307829</v>
      </c>
      <c r="N178" s="15">
        <f t="shared" si="276"/>
        <v>3.9719999999999998E-2</v>
      </c>
      <c r="O178" s="15">
        <f t="shared" si="277"/>
        <v>5.8675341269630955E-2</v>
      </c>
      <c r="P178" s="4">
        <f t="shared" si="273"/>
        <v>354790.66309844004</v>
      </c>
      <c r="Q178" s="4">
        <f t="shared" si="278"/>
        <v>-10896.170234893216</v>
      </c>
      <c r="R178" s="26">
        <f t="shared" si="279"/>
        <v>-291.35333333333324</v>
      </c>
      <c r="S178" s="3">
        <f t="shared" ref="S178" si="392">R172+J183/12</f>
        <v>23.737592050326612</v>
      </c>
      <c r="T178" s="5">
        <f t="shared" si="380"/>
        <v>278172.75960350462</v>
      </c>
      <c r="U178" s="5"/>
      <c r="V178" s="5">
        <f t="shared" ref="V178" si="393">V183</f>
        <v>231.81063300292104</v>
      </c>
      <c r="W178" s="5">
        <f t="shared" si="282"/>
        <v>37795.434034525111</v>
      </c>
      <c r="X178" s="5">
        <f>Q178+W178</f>
        <v>26899.263799631895</v>
      </c>
      <c r="Y178" s="10">
        <f>-Q178+Z171</f>
        <v>11714.874161824857</v>
      </c>
      <c r="Z178" s="12"/>
      <c r="AA178" s="9"/>
      <c r="AB178" s="2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3:60" x14ac:dyDescent="0.25">
      <c r="C179" s="1">
        <v>50983</v>
      </c>
      <c r="D179" s="3">
        <f t="shared" si="286"/>
        <v>1204.3533333333332</v>
      </c>
      <c r="E179" s="3">
        <f t="shared" si="287"/>
        <v>747</v>
      </c>
      <c r="F179" s="24">
        <v>0</v>
      </c>
      <c r="G179" s="7">
        <f t="shared" si="270"/>
        <v>343438.18666666659</v>
      </c>
      <c r="H179" s="4">
        <f t="shared" si="288"/>
        <v>1560</v>
      </c>
      <c r="I179" s="4">
        <f t="shared" si="289"/>
        <v>100</v>
      </c>
      <c r="J179" s="4">
        <v>0</v>
      </c>
      <c r="K179" s="14">
        <f t="shared" si="271"/>
        <v>721.52089290039908</v>
      </c>
      <c r="L179" s="14">
        <f t="shared" si="272"/>
        <v>482.83244043293411</v>
      </c>
      <c r="M179" s="13">
        <f t="shared" si="283"/>
        <v>145870.82792535773</v>
      </c>
      <c r="N179" s="15">
        <f t="shared" si="276"/>
        <v>3.9719999999999998E-2</v>
      </c>
      <c r="O179" s="15">
        <f t="shared" si="277"/>
        <v>5.9159782496486214E-2</v>
      </c>
      <c r="P179" s="4">
        <f t="shared" si="273"/>
        <v>356450.66309844004</v>
      </c>
      <c r="Q179" s="4">
        <f t="shared" si="278"/>
        <v>-11187.523568226548</v>
      </c>
      <c r="R179" s="26">
        <f t="shared" si="279"/>
        <v>-291.35333333333324</v>
      </c>
      <c r="S179" s="3">
        <f t="shared" ref="S179" si="394">R172+J183/12</f>
        <v>23.737592050326612</v>
      </c>
      <c r="T179" s="5">
        <f t="shared" si="380"/>
        <v>278172.75960350462</v>
      </c>
      <c r="U179" s="5"/>
      <c r="V179" s="5">
        <f t="shared" ref="V179" si="395">V183</f>
        <v>231.81063300292104</v>
      </c>
      <c r="W179" s="5">
        <f t="shared" si="282"/>
        <v>38027.24466752803</v>
      </c>
      <c r="X179" s="5">
        <f>Q179+W179</f>
        <v>26839.721099301481</v>
      </c>
      <c r="Y179" s="10">
        <f>-Q179+Z171</f>
        <v>12006.227495158189</v>
      </c>
      <c r="Z179" s="12"/>
      <c r="AA179" s="9"/>
      <c r="AB179" s="2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3:60" x14ac:dyDescent="0.25">
      <c r="C180" s="1">
        <v>51014</v>
      </c>
      <c r="D180" s="3">
        <f t="shared" si="286"/>
        <v>1204.3533333333332</v>
      </c>
      <c r="E180" s="3">
        <f t="shared" si="287"/>
        <v>747</v>
      </c>
      <c r="F180" s="24">
        <v>0</v>
      </c>
      <c r="G180" s="7">
        <f t="shared" si="270"/>
        <v>345389.53999999992</v>
      </c>
      <c r="H180" s="4">
        <f t="shared" si="288"/>
        <v>1560</v>
      </c>
      <c r="I180" s="4">
        <f t="shared" si="289"/>
        <v>100</v>
      </c>
      <c r="J180" s="4">
        <v>0</v>
      </c>
      <c r="K180" s="14">
        <f t="shared" si="271"/>
        <v>723.90912705589949</v>
      </c>
      <c r="L180" s="14">
        <f t="shared" si="272"/>
        <v>480.44420627743381</v>
      </c>
      <c r="M180" s="13">
        <f t="shared" si="283"/>
        <v>145149.30703245735</v>
      </c>
      <c r="N180" s="15">
        <f t="shared" si="276"/>
        <v>3.9719999999999998E-2</v>
      </c>
      <c r="O180" s="15">
        <f t="shared" si="277"/>
        <v>5.9650651400414097E-2</v>
      </c>
      <c r="P180" s="4">
        <f t="shared" si="273"/>
        <v>358110.66309844004</v>
      </c>
      <c r="Q180" s="4">
        <f t="shared" si="278"/>
        <v>-11478.876901559881</v>
      </c>
      <c r="R180" s="26">
        <f t="shared" si="279"/>
        <v>-291.35333333333324</v>
      </c>
      <c r="S180" s="3">
        <f t="shared" ref="S180" si="396">R172+J183/12</f>
        <v>23.737592050326612</v>
      </c>
      <c r="T180" s="5">
        <f t="shared" si="380"/>
        <v>278172.75960350462</v>
      </c>
      <c r="U180" s="5"/>
      <c r="V180" s="5">
        <f t="shared" ref="V180" si="397">V183</f>
        <v>231.81063300292104</v>
      </c>
      <c r="W180" s="5">
        <f t="shared" si="282"/>
        <v>38259.055300530948</v>
      </c>
      <c r="X180" s="5">
        <f>Q180+W180</f>
        <v>26780.178398971068</v>
      </c>
      <c r="Y180" s="10">
        <f>-Q180+Z171</f>
        <v>12297.580828491522</v>
      </c>
      <c r="Z180" s="12"/>
      <c r="AA180" s="9"/>
      <c r="AB180" s="2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3:60" x14ac:dyDescent="0.25">
      <c r="C181" s="1">
        <v>51044</v>
      </c>
      <c r="D181" s="3">
        <f t="shared" si="286"/>
        <v>1204.3533333333332</v>
      </c>
      <c r="E181" s="3">
        <f t="shared" si="287"/>
        <v>747</v>
      </c>
      <c r="F181" s="24">
        <v>0</v>
      </c>
      <c r="G181" s="7">
        <f t="shared" si="270"/>
        <v>347340.89333333325</v>
      </c>
      <c r="H181" s="4">
        <f t="shared" si="288"/>
        <v>1560</v>
      </c>
      <c r="I181" s="4">
        <f t="shared" si="289"/>
        <v>100</v>
      </c>
      <c r="J181" s="4">
        <v>0</v>
      </c>
      <c r="K181" s="14">
        <f t="shared" si="271"/>
        <v>726.30526626645451</v>
      </c>
      <c r="L181" s="14">
        <f t="shared" si="272"/>
        <v>478.04806706687879</v>
      </c>
      <c r="M181" s="13">
        <f t="shared" si="283"/>
        <v>144425.39790540145</v>
      </c>
      <c r="N181" s="15">
        <f t="shared" si="276"/>
        <v>3.9719999999999998E-2</v>
      </c>
      <c r="O181" s="15">
        <f t="shared" si="277"/>
        <v>6.014807402753853E-2</v>
      </c>
      <c r="P181" s="4">
        <f t="shared" si="273"/>
        <v>359770.66309844004</v>
      </c>
      <c r="Q181" s="4">
        <f t="shared" si="278"/>
        <v>-11770.230234893213</v>
      </c>
      <c r="R181" s="26">
        <f t="shared" si="279"/>
        <v>-291.35333333333324</v>
      </c>
      <c r="S181" s="3">
        <f t="shared" ref="S181" si="398">R172+J183/12</f>
        <v>23.737592050326612</v>
      </c>
      <c r="T181" s="5">
        <f t="shared" si="380"/>
        <v>278172.75960350462</v>
      </c>
      <c r="U181" s="5"/>
      <c r="V181" s="5">
        <f t="shared" ref="V181" si="399">V183</f>
        <v>231.81063300292104</v>
      </c>
      <c r="W181" s="5">
        <f t="shared" si="282"/>
        <v>38490.865933533867</v>
      </c>
      <c r="X181" s="5">
        <f>Q181+W181</f>
        <v>26720.635698640654</v>
      </c>
      <c r="Y181" s="10">
        <f>-Q181+Z171</f>
        <v>12588.934161824855</v>
      </c>
      <c r="Z181" s="12"/>
      <c r="AA181" s="9"/>
      <c r="AB181" s="2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3:60" x14ac:dyDescent="0.25">
      <c r="C182" s="1">
        <v>51075</v>
      </c>
      <c r="D182" s="3">
        <f t="shared" si="286"/>
        <v>1204.3533333333332</v>
      </c>
      <c r="E182" s="3">
        <f t="shared" si="287"/>
        <v>747</v>
      </c>
      <c r="F182" s="24">
        <v>0</v>
      </c>
      <c r="G182" s="7">
        <f t="shared" si="270"/>
        <v>349292.24666666659</v>
      </c>
      <c r="H182" s="4">
        <f t="shared" si="288"/>
        <v>1560</v>
      </c>
      <c r="I182" s="4">
        <f t="shared" si="289"/>
        <v>100</v>
      </c>
      <c r="J182" s="4">
        <v>0</v>
      </c>
      <c r="K182" s="14">
        <f t="shared" si="271"/>
        <v>728.70933669779652</v>
      </c>
      <c r="L182" s="14">
        <f t="shared" si="272"/>
        <v>475.64399663553678</v>
      </c>
      <c r="M182" s="13">
        <f t="shared" si="283"/>
        <v>143699.09263913499</v>
      </c>
      <c r="N182" s="15">
        <f t="shared" si="276"/>
        <v>3.9719999999999998E-2</v>
      </c>
      <c r="O182" s="15">
        <f t="shared" si="277"/>
        <v>6.0652179739817173E-2</v>
      </c>
      <c r="P182" s="4">
        <f t="shared" si="273"/>
        <v>361430.66309844004</v>
      </c>
      <c r="Q182" s="4">
        <f t="shared" si="278"/>
        <v>-12061.583568226546</v>
      </c>
      <c r="R182" s="26">
        <f t="shared" si="279"/>
        <v>-291.35333333333324</v>
      </c>
      <c r="S182" s="3">
        <f t="shared" ref="S182" si="400">R172+J183/12</f>
        <v>23.737592050326612</v>
      </c>
      <c r="T182" s="5">
        <f t="shared" si="380"/>
        <v>278172.75960350462</v>
      </c>
      <c r="U182" s="5"/>
      <c r="V182" s="5">
        <f t="shared" ref="V182" si="401">V183</f>
        <v>231.81063300292104</v>
      </c>
      <c r="W182" s="5">
        <f t="shared" si="282"/>
        <v>38722.676566536786</v>
      </c>
      <c r="X182" s="5">
        <f>Q182+W182</f>
        <v>26661.09299831024</v>
      </c>
      <c r="Y182" s="10">
        <f>-Q182+Z171</f>
        <v>12880.287495158187</v>
      </c>
      <c r="Z182" s="12"/>
      <c r="AA182" s="9"/>
      <c r="AB182" s="2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3:60" x14ac:dyDescent="0.25">
      <c r="C183" s="1">
        <v>51105</v>
      </c>
      <c r="D183" s="3">
        <f t="shared" si="286"/>
        <v>1204.3533333333332</v>
      </c>
      <c r="E183" s="3">
        <f t="shared" si="287"/>
        <v>747</v>
      </c>
      <c r="F183" s="24">
        <v>0</v>
      </c>
      <c r="G183" s="7">
        <f t="shared" si="270"/>
        <v>351243.59999999992</v>
      </c>
      <c r="H183" s="4">
        <f t="shared" si="288"/>
        <v>1560</v>
      </c>
      <c r="I183" s="4">
        <f t="shared" si="289"/>
        <v>100</v>
      </c>
      <c r="J183" s="4">
        <f>SUM(L172:L183)*$B$11+$B$3*$B$12*$B$11*$B$13</f>
        <v>3781.0911046039182</v>
      </c>
      <c r="K183" s="14">
        <f t="shared" si="271"/>
        <v>731.12136460226611</v>
      </c>
      <c r="L183" s="14">
        <f t="shared" si="272"/>
        <v>473.23196873106713</v>
      </c>
      <c r="M183" s="13">
        <f t="shared" si="283"/>
        <v>142970.3833024372</v>
      </c>
      <c r="N183" s="15">
        <f t="shared" si="276"/>
        <v>3.9719999999999998E-2</v>
      </c>
      <c r="O183" s="15">
        <f t="shared" si="277"/>
        <v>6.1163101324807678E-2</v>
      </c>
      <c r="P183" s="4">
        <f t="shared" si="273"/>
        <v>366871.75420304394</v>
      </c>
      <c r="Q183" s="4">
        <f t="shared" si="278"/>
        <v>-8571.8457969559822</v>
      </c>
      <c r="R183" s="26">
        <f t="shared" si="279"/>
        <v>-291.35333333333324</v>
      </c>
      <c r="S183" s="3">
        <f t="shared" ref="S183" si="402">R172+J183/12</f>
        <v>23.737592050326612</v>
      </c>
      <c r="T183" s="5">
        <f t="shared" ref="T183" si="403">T182*(U183+1)</f>
        <v>280954.48719953967</v>
      </c>
      <c r="U183" s="6">
        <f t="shared" ref="U183" si="404">U171</f>
        <v>0.01</v>
      </c>
      <c r="V183" s="5">
        <f t="shared" ref="V183" si="405">(T183-T171)/12</f>
        <v>231.81063300292104</v>
      </c>
      <c r="W183" s="5">
        <f t="shared" si="282"/>
        <v>38954.487199539704</v>
      </c>
      <c r="X183" s="5">
        <f>Q183+W183</f>
        <v>30382.641402583722</v>
      </c>
      <c r="Y183" s="10">
        <f>-Q183+Z171</f>
        <v>9390.5497238876233</v>
      </c>
      <c r="Z183" s="10">
        <f t="shared" ref="Z183" si="406">AVERAGE(Y172:Y183)*(AA183)</f>
        <v>787.78745988421747</v>
      </c>
      <c r="AA183" s="11">
        <f t="shared" ref="AA183" si="407">AA171</f>
        <v>7.0000000000000007E-2</v>
      </c>
      <c r="AB183" s="22">
        <v>16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3:60" x14ac:dyDescent="0.25">
      <c r="C184" s="1">
        <v>51136</v>
      </c>
      <c r="D184" s="3">
        <f t="shared" si="286"/>
        <v>1204.3533333333332</v>
      </c>
      <c r="E184" s="3">
        <f t="shared" si="287"/>
        <v>747</v>
      </c>
      <c r="F184" s="24">
        <v>0</v>
      </c>
      <c r="G184" s="7">
        <f t="shared" si="270"/>
        <v>353194.95333333325</v>
      </c>
      <c r="H184" s="4">
        <f t="shared" si="288"/>
        <v>1560</v>
      </c>
      <c r="I184" s="4">
        <f t="shared" si="289"/>
        <v>100</v>
      </c>
      <c r="J184" s="4">
        <v>0</v>
      </c>
      <c r="K184" s="14">
        <f t="shared" si="271"/>
        <v>733.54137631909953</v>
      </c>
      <c r="L184" s="14">
        <f t="shared" si="272"/>
        <v>470.81195701423366</v>
      </c>
      <c r="M184" s="13">
        <f t="shared" si="283"/>
        <v>142239.26193783493</v>
      </c>
      <c r="N184" s="15">
        <f t="shared" si="276"/>
        <v>3.9719999999999998E-2</v>
      </c>
      <c r="O184" s="15">
        <f t="shared" si="277"/>
        <v>6.1680975109823018E-2</v>
      </c>
      <c r="P184" s="4">
        <f t="shared" si="273"/>
        <v>368531.75420304394</v>
      </c>
      <c r="Q184" s="4">
        <f t="shared" si="278"/>
        <v>-8863.1991302893148</v>
      </c>
      <c r="R184" s="26">
        <f t="shared" si="279"/>
        <v>-291.35333333333324</v>
      </c>
      <c r="S184" s="3">
        <f t="shared" ref="S184" si="408">R172+J195/12</f>
        <v>12.700902536780688</v>
      </c>
      <c r="T184" s="5">
        <f t="shared" si="380"/>
        <v>280954.48719953967</v>
      </c>
      <c r="U184" s="5"/>
      <c r="V184" s="5">
        <f t="shared" ref="V184" si="409">V195</f>
        <v>234.12873933295</v>
      </c>
      <c r="W184" s="5">
        <f t="shared" si="282"/>
        <v>39188.615938872652</v>
      </c>
      <c r="X184" s="5">
        <f>Q184+W184</f>
        <v>30325.416808583337</v>
      </c>
      <c r="Y184" s="10">
        <f>-Q184+Z183</f>
        <v>9650.986590173532</v>
      </c>
      <c r="Z184" s="12"/>
      <c r="AA184" s="9"/>
      <c r="AB184" s="2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3:60" x14ac:dyDescent="0.25">
      <c r="C185" s="1">
        <v>51167</v>
      </c>
      <c r="D185" s="3">
        <f t="shared" si="286"/>
        <v>1204.3533333333332</v>
      </c>
      <c r="E185" s="3">
        <f t="shared" si="287"/>
        <v>747</v>
      </c>
      <c r="F185" s="24">
        <v>0</v>
      </c>
      <c r="G185" s="7">
        <f t="shared" si="270"/>
        <v>355146.30666666658</v>
      </c>
      <c r="H185" s="4">
        <f t="shared" si="288"/>
        <v>1560</v>
      </c>
      <c r="I185" s="4">
        <f t="shared" si="289"/>
        <v>100</v>
      </c>
      <c r="J185" s="4">
        <v>0</v>
      </c>
      <c r="K185" s="14">
        <f t="shared" si="271"/>
        <v>735.96939827471579</v>
      </c>
      <c r="L185" s="14">
        <f t="shared" si="272"/>
        <v>468.3839350586174</v>
      </c>
      <c r="M185" s="13">
        <f t="shared" si="283"/>
        <v>141505.72056151583</v>
      </c>
      <c r="N185" s="15">
        <f t="shared" si="276"/>
        <v>3.9719999999999998E-2</v>
      </c>
      <c r="O185" s="15">
        <f t="shared" si="277"/>
        <v>6.2205941080682628E-2</v>
      </c>
      <c r="P185" s="4">
        <f t="shared" si="273"/>
        <v>370191.75420304394</v>
      </c>
      <c r="Q185" s="4">
        <f t="shared" si="278"/>
        <v>-9154.5524636226473</v>
      </c>
      <c r="R185" s="26">
        <f t="shared" si="279"/>
        <v>-291.35333333333324</v>
      </c>
      <c r="S185" s="3">
        <f t="shared" ref="S185" si="410">R172+J195/12</f>
        <v>12.700902536780688</v>
      </c>
      <c r="T185" s="5">
        <f t="shared" si="368"/>
        <v>280954.48719953967</v>
      </c>
      <c r="U185" s="5"/>
      <c r="V185" s="5">
        <f t="shared" ref="V185" si="411">V195</f>
        <v>234.12873933295</v>
      </c>
      <c r="W185" s="5">
        <f t="shared" si="282"/>
        <v>39422.744678205599</v>
      </c>
      <c r="X185" s="5">
        <f>Q185+W185</f>
        <v>30268.192214582952</v>
      </c>
      <c r="Y185" s="10">
        <f>-Q185+Z183</f>
        <v>9942.3399235068646</v>
      </c>
      <c r="Z185" s="12"/>
      <c r="AA185" s="9"/>
      <c r="AB185" s="2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3:60" x14ac:dyDescent="0.25">
      <c r="C186" s="1">
        <v>51196</v>
      </c>
      <c r="D186" s="3">
        <f t="shared" si="286"/>
        <v>1204.3533333333332</v>
      </c>
      <c r="E186" s="3">
        <f t="shared" si="287"/>
        <v>747</v>
      </c>
      <c r="F186" s="24">
        <v>0</v>
      </c>
      <c r="G186" s="7">
        <f t="shared" si="270"/>
        <v>357097.65999999992</v>
      </c>
      <c r="H186" s="4">
        <f t="shared" si="288"/>
        <v>1560</v>
      </c>
      <c r="I186" s="4">
        <f t="shared" si="289"/>
        <v>100</v>
      </c>
      <c r="J186" s="4">
        <v>0</v>
      </c>
      <c r="K186" s="14">
        <f t="shared" si="271"/>
        <v>738.40545698300525</v>
      </c>
      <c r="L186" s="14">
        <f t="shared" si="272"/>
        <v>465.94787635032804</v>
      </c>
      <c r="M186" s="13">
        <f t="shared" si="283"/>
        <v>140769.7511632411</v>
      </c>
      <c r="N186" s="15">
        <f t="shared" si="276"/>
        <v>3.9719999999999998E-2</v>
      </c>
      <c r="O186" s="15">
        <f t="shared" si="277"/>
        <v>6.2738143005276359E-2</v>
      </c>
      <c r="P186" s="4">
        <f t="shared" si="273"/>
        <v>371851.75420304394</v>
      </c>
      <c r="Q186" s="4">
        <f t="shared" si="278"/>
        <v>-9445.9057969559799</v>
      </c>
      <c r="R186" s="26">
        <f t="shared" si="279"/>
        <v>-291.35333333333324</v>
      </c>
      <c r="S186" s="3">
        <f t="shared" ref="S186" si="412">R172+J195/12</f>
        <v>12.700902536780688</v>
      </c>
      <c r="T186" s="5">
        <f t="shared" si="368"/>
        <v>280954.48719953967</v>
      </c>
      <c r="U186" s="5"/>
      <c r="V186" s="5">
        <f t="shared" ref="V186" si="413">V195</f>
        <v>234.12873933295</v>
      </c>
      <c r="W186" s="5">
        <f t="shared" si="282"/>
        <v>39656.873417538547</v>
      </c>
      <c r="X186" s="5">
        <f>Q186+W186</f>
        <v>30210.967620582567</v>
      </c>
      <c r="Y186" s="10">
        <f>-Q186+Z183</f>
        <v>10233.693256840197</v>
      </c>
      <c r="Z186" s="12"/>
      <c r="AA186" s="9"/>
      <c r="AB186" s="2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3:60" x14ac:dyDescent="0.25">
      <c r="C187" s="1">
        <v>51227</v>
      </c>
      <c r="D187" s="3">
        <f t="shared" si="286"/>
        <v>1204.3533333333332</v>
      </c>
      <c r="E187" s="3">
        <f t="shared" si="287"/>
        <v>747</v>
      </c>
      <c r="F187" s="24">
        <v>0</v>
      </c>
      <c r="G187" s="7">
        <f t="shared" si="270"/>
        <v>359049.01333333325</v>
      </c>
      <c r="H187" s="4">
        <f t="shared" si="288"/>
        <v>1560</v>
      </c>
      <c r="I187" s="4">
        <f t="shared" si="289"/>
        <v>100</v>
      </c>
      <c r="J187" s="4">
        <v>0</v>
      </c>
      <c r="K187" s="14">
        <f t="shared" si="271"/>
        <v>740.84957904561907</v>
      </c>
      <c r="L187" s="14">
        <f t="shared" si="272"/>
        <v>463.50375428771423</v>
      </c>
      <c r="M187" s="13">
        <f t="shared" si="283"/>
        <v>140031.34570625809</v>
      </c>
      <c r="N187" s="15">
        <f t="shared" si="276"/>
        <v>3.9719999999999998E-2</v>
      </c>
      <c r="O187" s="15">
        <f t="shared" si="277"/>
        <v>6.3277728562170538E-2</v>
      </c>
      <c r="P187" s="4">
        <f t="shared" si="273"/>
        <v>373511.75420304394</v>
      </c>
      <c r="Q187" s="4">
        <f t="shared" si="278"/>
        <v>-9737.2591302893125</v>
      </c>
      <c r="R187" s="26">
        <f t="shared" si="279"/>
        <v>-291.35333333333324</v>
      </c>
      <c r="S187" s="3">
        <f t="shared" ref="S187" si="414">R172+J195/12</f>
        <v>12.700902536780688</v>
      </c>
      <c r="T187" s="5">
        <f t="shared" si="368"/>
        <v>280954.48719953967</v>
      </c>
      <c r="U187" s="5"/>
      <c r="V187" s="5">
        <f t="shared" ref="V187" si="415">V195</f>
        <v>234.12873933295</v>
      </c>
      <c r="W187" s="5">
        <f t="shared" si="282"/>
        <v>39891.002156871495</v>
      </c>
      <c r="X187" s="5">
        <f>Q187+W187</f>
        <v>30153.743026582182</v>
      </c>
      <c r="Y187" s="10">
        <f>-Q187+Z183</f>
        <v>10525.04659017353</v>
      </c>
      <c r="Z187" s="12"/>
      <c r="AA187" s="9"/>
      <c r="AB187" s="2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3:60" x14ac:dyDescent="0.25">
      <c r="C188" s="1">
        <v>51257</v>
      </c>
      <c r="D188" s="3">
        <f t="shared" si="286"/>
        <v>1204.3533333333332</v>
      </c>
      <c r="E188" s="3">
        <f t="shared" si="287"/>
        <v>747</v>
      </c>
      <c r="F188" s="24">
        <v>0</v>
      </c>
      <c r="G188" s="7">
        <f t="shared" si="270"/>
        <v>361000.36666666658</v>
      </c>
      <c r="H188" s="4">
        <f t="shared" si="288"/>
        <v>1560</v>
      </c>
      <c r="I188" s="4">
        <f t="shared" si="289"/>
        <v>100</v>
      </c>
      <c r="J188" s="4">
        <v>0</v>
      </c>
      <c r="K188" s="14">
        <f t="shared" si="271"/>
        <v>743.30179115225997</v>
      </c>
      <c r="L188" s="14">
        <f t="shared" si="272"/>
        <v>461.05154218107327</v>
      </c>
      <c r="M188" s="13">
        <f t="shared" si="283"/>
        <v>139290.49612721248</v>
      </c>
      <c r="N188" s="15">
        <f t="shared" si="276"/>
        <v>3.9719999999999998E-2</v>
      </c>
      <c r="O188" s="15">
        <f t="shared" si="277"/>
        <v>6.3824849474497611E-2</v>
      </c>
      <c r="P188" s="4">
        <f t="shared" si="273"/>
        <v>375171.75420304394</v>
      </c>
      <c r="Q188" s="4">
        <f t="shared" si="278"/>
        <v>-10028.612463622645</v>
      </c>
      <c r="R188" s="26">
        <f t="shared" si="279"/>
        <v>-291.35333333333324</v>
      </c>
      <c r="S188" s="3">
        <f t="shared" ref="S188" si="416">R172+J195/12</f>
        <v>12.700902536780688</v>
      </c>
      <c r="T188" s="5">
        <f t="shared" si="368"/>
        <v>280954.48719953967</v>
      </c>
      <c r="U188" s="5"/>
      <c r="V188" s="5">
        <f t="shared" ref="V188" si="417">V195</f>
        <v>234.12873933295</v>
      </c>
      <c r="W188" s="5">
        <f t="shared" si="282"/>
        <v>40125.130896204442</v>
      </c>
      <c r="X188" s="5">
        <f>Q188+W188</f>
        <v>30096.518432581797</v>
      </c>
      <c r="Y188" s="10">
        <f>-Q188+Z183</f>
        <v>10816.399923506862</v>
      </c>
      <c r="Z188" s="12"/>
      <c r="AA188" s="9"/>
      <c r="AB188" s="21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3:60" x14ac:dyDescent="0.25">
      <c r="C189" s="1">
        <v>51288</v>
      </c>
      <c r="D189" s="3">
        <f t="shared" si="286"/>
        <v>1204.3533333333332</v>
      </c>
      <c r="E189" s="3">
        <f t="shared" si="287"/>
        <v>747</v>
      </c>
      <c r="F189" s="24">
        <v>0</v>
      </c>
      <c r="G189" s="7">
        <f t="shared" si="270"/>
        <v>362951.71999999991</v>
      </c>
      <c r="H189" s="4">
        <f t="shared" si="288"/>
        <v>1560</v>
      </c>
      <c r="I189" s="4">
        <f t="shared" si="289"/>
        <v>100</v>
      </c>
      <c r="J189" s="4">
        <v>0</v>
      </c>
      <c r="K189" s="14">
        <f t="shared" si="271"/>
        <v>745.762120080974</v>
      </c>
      <c r="L189" s="14">
        <f t="shared" si="272"/>
        <v>458.5912132523593</v>
      </c>
      <c r="M189" s="13">
        <f t="shared" si="283"/>
        <v>138547.19433606023</v>
      </c>
      <c r="N189" s="15">
        <f t="shared" si="276"/>
        <v>3.9719999999999998E-2</v>
      </c>
      <c r="O189" s="15">
        <f t="shared" si="277"/>
        <v>6.4379661649384787E-2</v>
      </c>
      <c r="P189" s="4">
        <f t="shared" si="273"/>
        <v>376831.75420304394</v>
      </c>
      <c r="Q189" s="4">
        <f t="shared" si="278"/>
        <v>-10319.965796955978</v>
      </c>
      <c r="R189" s="26">
        <f t="shared" si="279"/>
        <v>-291.35333333333324</v>
      </c>
      <c r="S189" s="3">
        <f t="shared" ref="S189" si="418">R172+J195/12</f>
        <v>12.700902536780688</v>
      </c>
      <c r="T189" s="5">
        <f t="shared" si="368"/>
        <v>280954.48719953967</v>
      </c>
      <c r="U189" s="5"/>
      <c r="V189" s="5">
        <f t="shared" ref="V189" si="419">V195</f>
        <v>234.12873933295</v>
      </c>
      <c r="W189" s="5">
        <f t="shared" si="282"/>
        <v>40359.25963553739</v>
      </c>
      <c r="X189" s="5">
        <f>Q189+W189</f>
        <v>30039.293838581412</v>
      </c>
      <c r="Y189" s="10">
        <f>-Q189+Z183</f>
        <v>11107.753256840195</v>
      </c>
      <c r="Z189" s="12"/>
      <c r="AA189" s="9"/>
      <c r="AB189" s="21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3:60" x14ac:dyDescent="0.25">
      <c r="C190" s="1">
        <v>51318</v>
      </c>
      <c r="D190" s="3">
        <f t="shared" si="286"/>
        <v>1204.3533333333332</v>
      </c>
      <c r="E190" s="3">
        <f t="shared" si="287"/>
        <v>747</v>
      </c>
      <c r="F190" s="24">
        <v>0</v>
      </c>
      <c r="G190" s="7">
        <f t="shared" si="270"/>
        <v>364903.07333333325</v>
      </c>
      <c r="H190" s="4">
        <f t="shared" si="288"/>
        <v>1560</v>
      </c>
      <c r="I190" s="4">
        <f t="shared" si="289"/>
        <v>100</v>
      </c>
      <c r="J190" s="4">
        <v>0</v>
      </c>
      <c r="K190" s="14">
        <f t="shared" si="271"/>
        <v>748.2305926984418</v>
      </c>
      <c r="L190" s="14">
        <f t="shared" si="272"/>
        <v>456.12274063489139</v>
      </c>
      <c r="M190" s="13">
        <f t="shared" si="283"/>
        <v>137801.43221597926</v>
      </c>
      <c r="N190" s="15">
        <f t="shared" si="276"/>
        <v>3.9719999999999998E-2</v>
      </c>
      <c r="O190" s="15">
        <f t="shared" si="277"/>
        <v>6.4942325323190345E-2</v>
      </c>
      <c r="P190" s="4">
        <f t="shared" si="273"/>
        <v>378491.75420304394</v>
      </c>
      <c r="Q190" s="4">
        <f t="shared" si="278"/>
        <v>-10611.31913028931</v>
      </c>
      <c r="R190" s="26">
        <f t="shared" si="279"/>
        <v>-291.35333333333324</v>
      </c>
      <c r="S190" s="3">
        <f t="shared" ref="S190" si="420">R172+J195/12</f>
        <v>12.700902536780688</v>
      </c>
      <c r="T190" s="5">
        <f t="shared" si="368"/>
        <v>280954.48719953967</v>
      </c>
      <c r="U190" s="5"/>
      <c r="V190" s="5">
        <f t="shared" ref="V190" si="421">V195</f>
        <v>234.12873933295</v>
      </c>
      <c r="W190" s="5">
        <f t="shared" si="282"/>
        <v>40593.388374870337</v>
      </c>
      <c r="X190" s="5">
        <f>Q190+W190</f>
        <v>29982.069244581027</v>
      </c>
      <c r="Y190" s="10">
        <f>-Q190+Z183</f>
        <v>11399.106590173527</v>
      </c>
      <c r="Z190" s="12"/>
      <c r="AA190" s="9"/>
      <c r="AB190" s="21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3:60" x14ac:dyDescent="0.25">
      <c r="C191" s="1">
        <v>51349</v>
      </c>
      <c r="D191" s="3">
        <f t="shared" si="286"/>
        <v>1204.3533333333332</v>
      </c>
      <c r="E191" s="3">
        <f t="shared" si="287"/>
        <v>747</v>
      </c>
      <c r="F191" s="24">
        <v>0</v>
      </c>
      <c r="G191" s="7">
        <f t="shared" si="270"/>
        <v>366854.42666666658</v>
      </c>
      <c r="H191" s="4">
        <f t="shared" si="288"/>
        <v>1560</v>
      </c>
      <c r="I191" s="4">
        <f t="shared" si="289"/>
        <v>100</v>
      </c>
      <c r="J191" s="4">
        <v>0</v>
      </c>
      <c r="K191" s="14">
        <f t="shared" si="271"/>
        <v>750.70723596027369</v>
      </c>
      <c r="L191" s="14">
        <f t="shared" si="272"/>
        <v>453.64609737305949</v>
      </c>
      <c r="M191" s="13">
        <f t="shared" si="283"/>
        <v>137053.20162328082</v>
      </c>
      <c r="N191" s="15">
        <f t="shared" si="276"/>
        <v>3.9719999999999998E-2</v>
      </c>
      <c r="O191" s="15">
        <f t="shared" si="277"/>
        <v>6.5513005212831932E-2</v>
      </c>
      <c r="P191" s="4">
        <f t="shared" si="273"/>
        <v>380151.75420304394</v>
      </c>
      <c r="Q191" s="4">
        <f t="shared" si="278"/>
        <v>-10902.672463622643</v>
      </c>
      <c r="R191" s="26">
        <f t="shared" si="279"/>
        <v>-291.35333333333324</v>
      </c>
      <c r="S191" s="3">
        <f t="shared" ref="S191" si="422">R172+J195/12</f>
        <v>12.700902536780688</v>
      </c>
      <c r="T191" s="5">
        <f t="shared" si="368"/>
        <v>280954.48719953967</v>
      </c>
      <c r="U191" s="5"/>
      <c r="V191" s="5">
        <f t="shared" ref="V191" si="423">V195</f>
        <v>234.12873933295</v>
      </c>
      <c r="W191" s="5">
        <f t="shared" si="282"/>
        <v>40827.517114203285</v>
      </c>
      <c r="X191" s="5">
        <f>Q191+W191</f>
        <v>29924.844650580642</v>
      </c>
      <c r="Y191" s="10">
        <f>-Q191+Z183</f>
        <v>11690.45992350686</v>
      </c>
      <c r="Z191" s="12"/>
      <c r="AA191" s="9"/>
      <c r="AB191" s="21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3:60" x14ac:dyDescent="0.25">
      <c r="C192" s="1">
        <v>51380</v>
      </c>
      <c r="D192" s="3">
        <f t="shared" si="286"/>
        <v>1204.3533333333332</v>
      </c>
      <c r="E192" s="3">
        <f t="shared" si="287"/>
        <v>747</v>
      </c>
      <c r="F192" s="24">
        <v>0</v>
      </c>
      <c r="G192" s="7">
        <f t="shared" si="270"/>
        <v>368805.77999999991</v>
      </c>
      <c r="H192" s="4">
        <f t="shared" si="288"/>
        <v>1560</v>
      </c>
      <c r="I192" s="4">
        <f t="shared" si="289"/>
        <v>100</v>
      </c>
      <c r="J192" s="4">
        <v>0</v>
      </c>
      <c r="K192" s="14">
        <f t="shared" si="271"/>
        <v>753.19207691130214</v>
      </c>
      <c r="L192" s="14">
        <f t="shared" si="272"/>
        <v>451.16125642203104</v>
      </c>
      <c r="M192" s="13">
        <f t="shared" si="283"/>
        <v>136302.49438732056</v>
      </c>
      <c r="N192" s="15">
        <f t="shared" si="276"/>
        <v>3.9719999999999998E-2</v>
      </c>
      <c r="O192" s="15">
        <f t="shared" si="277"/>
        <v>6.6091870673507594E-2</v>
      </c>
      <c r="P192" s="4">
        <f t="shared" si="273"/>
        <v>381811.75420304394</v>
      </c>
      <c r="Q192" s="4">
        <f t="shared" si="278"/>
        <v>-11194.025796955975</v>
      </c>
      <c r="R192" s="26">
        <f t="shared" si="279"/>
        <v>-291.35333333333324</v>
      </c>
      <c r="S192" s="3">
        <f t="shared" ref="S192" si="424">R172+J195/12</f>
        <v>12.700902536780688</v>
      </c>
      <c r="T192" s="5">
        <f t="shared" si="368"/>
        <v>280954.48719953967</v>
      </c>
      <c r="U192" s="5"/>
      <c r="V192" s="5">
        <f t="shared" ref="V192" si="425">V195</f>
        <v>234.12873933295</v>
      </c>
      <c r="W192" s="5">
        <f t="shared" si="282"/>
        <v>41061.645853536233</v>
      </c>
      <c r="X192" s="5">
        <f>Q192+W192</f>
        <v>29867.620056580257</v>
      </c>
      <c r="Y192" s="10">
        <f>-Q192+Z183</f>
        <v>11981.813256840192</v>
      </c>
      <c r="Z192" s="12"/>
      <c r="AA192" s="9"/>
      <c r="AB192" s="21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3:60" x14ac:dyDescent="0.25">
      <c r="C193" s="1">
        <v>51410</v>
      </c>
      <c r="D193" s="3">
        <f t="shared" si="286"/>
        <v>1204.3533333333332</v>
      </c>
      <c r="E193" s="3">
        <f t="shared" si="287"/>
        <v>747</v>
      </c>
      <c r="F193" s="24">
        <v>0</v>
      </c>
      <c r="G193" s="7">
        <f t="shared" si="270"/>
        <v>370757.13333333324</v>
      </c>
      <c r="H193" s="4">
        <f t="shared" si="288"/>
        <v>1560</v>
      </c>
      <c r="I193" s="4">
        <f t="shared" si="289"/>
        <v>100</v>
      </c>
      <c r="J193" s="4">
        <v>0</v>
      </c>
      <c r="K193" s="14">
        <f t="shared" si="271"/>
        <v>755.68514268587865</v>
      </c>
      <c r="L193" s="14">
        <f t="shared" si="272"/>
        <v>448.66819064745459</v>
      </c>
      <c r="M193" s="13">
        <f t="shared" si="283"/>
        <v>135549.30231040926</v>
      </c>
      <c r="N193" s="15">
        <f t="shared" si="276"/>
        <v>3.9719999999999998E-2</v>
      </c>
      <c r="O193" s="15">
        <f t="shared" si="277"/>
        <v>6.6679095863125995E-2</v>
      </c>
      <c r="P193" s="4">
        <f t="shared" si="273"/>
        <v>383471.75420304394</v>
      </c>
      <c r="Q193" s="4">
        <f t="shared" si="278"/>
        <v>-11485.379130289308</v>
      </c>
      <c r="R193" s="26">
        <f t="shared" si="279"/>
        <v>-291.35333333333324</v>
      </c>
      <c r="S193" s="3">
        <f t="shared" ref="S193" si="426">R172+J195/12</f>
        <v>12.700902536780688</v>
      </c>
      <c r="T193" s="5">
        <f t="shared" si="368"/>
        <v>280954.48719953967</v>
      </c>
      <c r="U193" s="5"/>
      <c r="V193" s="5">
        <f t="shared" ref="V193" si="427">V195</f>
        <v>234.12873933295</v>
      </c>
      <c r="W193" s="5">
        <f t="shared" si="282"/>
        <v>41295.77459286918</v>
      </c>
      <c r="X193" s="5">
        <f>Q193+W193</f>
        <v>29810.395462579872</v>
      </c>
      <c r="Y193" s="10">
        <f>-Q193+Z183</f>
        <v>12273.166590173525</v>
      </c>
      <c r="Z193" s="12"/>
      <c r="AA193" s="9"/>
      <c r="AB193" s="21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3:60" x14ac:dyDescent="0.25">
      <c r="C194" s="1">
        <v>51441</v>
      </c>
      <c r="D194" s="3">
        <f t="shared" si="286"/>
        <v>1204.3533333333332</v>
      </c>
      <c r="E194" s="3">
        <f t="shared" si="287"/>
        <v>747</v>
      </c>
      <c r="F194" s="24">
        <v>0</v>
      </c>
      <c r="G194" s="7">
        <f t="shared" si="270"/>
        <v>372708.48666666658</v>
      </c>
      <c r="H194" s="4">
        <f t="shared" si="288"/>
        <v>1560</v>
      </c>
      <c r="I194" s="4">
        <f t="shared" si="289"/>
        <v>100</v>
      </c>
      <c r="J194" s="4">
        <v>0</v>
      </c>
      <c r="K194" s="14">
        <f t="shared" si="271"/>
        <v>758.18646050816892</v>
      </c>
      <c r="L194" s="14">
        <f t="shared" si="272"/>
        <v>446.16687282516432</v>
      </c>
      <c r="M194" s="13">
        <f t="shared" si="283"/>
        <v>134793.61716772337</v>
      </c>
      <c r="N194" s="15">
        <f t="shared" si="276"/>
        <v>3.9719999999999998E-2</v>
      </c>
      <c r="O194" s="15">
        <f t="shared" si="277"/>
        <v>6.7274859913781959E-2</v>
      </c>
      <c r="P194" s="4">
        <f t="shared" si="273"/>
        <v>385131.75420304394</v>
      </c>
      <c r="Q194" s="4">
        <f t="shared" si="278"/>
        <v>-11776.73246362264</v>
      </c>
      <c r="R194" s="26">
        <f t="shared" si="279"/>
        <v>-291.35333333333324</v>
      </c>
      <c r="S194" s="3">
        <f t="shared" ref="S194" si="428">R172+J195/12</f>
        <v>12.700902536780688</v>
      </c>
      <c r="T194" s="5">
        <f t="shared" si="368"/>
        <v>280954.48719953967</v>
      </c>
      <c r="U194" s="5"/>
      <c r="V194" s="5">
        <f t="shared" ref="V194" si="429">V195</f>
        <v>234.12873933295</v>
      </c>
      <c r="W194" s="5">
        <f t="shared" si="282"/>
        <v>41529.903332202128</v>
      </c>
      <c r="X194" s="5">
        <f>Q194+W194</f>
        <v>29753.170868579487</v>
      </c>
      <c r="Y194" s="10">
        <f>-Q194+Z183</f>
        <v>12564.519923506858</v>
      </c>
      <c r="Z194" s="12"/>
      <c r="AA194" s="9"/>
      <c r="AB194" s="21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3:60" x14ac:dyDescent="0.25">
      <c r="C195" s="1">
        <v>51471</v>
      </c>
      <c r="D195" s="3">
        <f t="shared" si="286"/>
        <v>1204.3533333333332</v>
      </c>
      <c r="E195" s="3">
        <f t="shared" si="287"/>
        <v>747</v>
      </c>
      <c r="F195" s="24">
        <v>0</v>
      </c>
      <c r="G195" s="7">
        <f t="shared" si="270"/>
        <v>374659.83999999991</v>
      </c>
      <c r="H195" s="4">
        <f t="shared" si="288"/>
        <v>1560</v>
      </c>
      <c r="I195" s="4">
        <f t="shared" si="289"/>
        <v>100</v>
      </c>
      <c r="J195" s="4">
        <f>SUM(L184:L195)*$B$11+$B$3*$B$12*$B$11*$B$13</f>
        <v>3648.6508304413674</v>
      </c>
      <c r="K195" s="14">
        <f t="shared" si="271"/>
        <v>760.69605769245095</v>
      </c>
      <c r="L195" s="14">
        <f t="shared" si="272"/>
        <v>443.65727564088223</v>
      </c>
      <c r="M195" s="13">
        <f t="shared" si="283"/>
        <v>134035.43070721519</v>
      </c>
      <c r="N195" s="15">
        <f t="shared" si="276"/>
        <v>3.9719999999999998E-2</v>
      </c>
      <c r="O195" s="15">
        <f t="shared" si="277"/>
        <v>6.7879347110631275E-2</v>
      </c>
      <c r="P195" s="4">
        <f t="shared" si="273"/>
        <v>390440.40503348532</v>
      </c>
      <c r="Q195" s="4">
        <f t="shared" si="278"/>
        <v>-8419.4349665145855</v>
      </c>
      <c r="R195" s="26">
        <f t="shared" si="279"/>
        <v>-291.35333333333324</v>
      </c>
      <c r="S195" s="3">
        <f t="shared" ref="S195" si="430">R172+J195/12</f>
        <v>12.700902536780688</v>
      </c>
      <c r="T195" s="5">
        <f t="shared" ref="T195" si="431">T194*(U195+1)</f>
        <v>283764.03207153507</v>
      </c>
      <c r="U195" s="6">
        <f t="shared" ref="U195" si="432">U183</f>
        <v>0.01</v>
      </c>
      <c r="V195" s="5">
        <f t="shared" ref="V195" si="433">(T195-T183)/12</f>
        <v>234.12873933295</v>
      </c>
      <c r="W195" s="5">
        <f t="shared" si="282"/>
        <v>41764.032071535075</v>
      </c>
      <c r="X195" s="5">
        <f>Q195+W195</f>
        <v>33344.59710502049</v>
      </c>
      <c r="Y195" s="10">
        <f>-Q195+Z183</f>
        <v>9207.2224263988028</v>
      </c>
      <c r="Z195" s="10">
        <f t="shared" ref="Z195" si="434">AVERAGE(Y184:Y195)*(AA195)</f>
        <v>766.45629813457231</v>
      </c>
      <c r="AA195" s="11">
        <f t="shared" ref="AA195:AA243" si="435">AA183</f>
        <v>7.0000000000000007E-2</v>
      </c>
      <c r="AB195" s="22">
        <v>17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3:60" x14ac:dyDescent="0.25">
      <c r="C196" s="1">
        <v>51502</v>
      </c>
      <c r="D196" s="3">
        <f t="shared" si="286"/>
        <v>1204.3533333333332</v>
      </c>
      <c r="E196" s="3">
        <f t="shared" si="287"/>
        <v>747</v>
      </c>
      <c r="F196" s="24">
        <v>0</v>
      </c>
      <c r="G196" s="7">
        <f t="shared" ref="G196:G259" si="436">SUM(D196:F196)+G195</f>
        <v>376611.19333333324</v>
      </c>
      <c r="H196" s="4">
        <f t="shared" si="288"/>
        <v>1560</v>
      </c>
      <c r="I196" s="4">
        <f t="shared" si="289"/>
        <v>100</v>
      </c>
      <c r="J196" s="4">
        <v>0</v>
      </c>
      <c r="K196" s="14">
        <f t="shared" ref="K196:K259" si="437">$B$7-L196</f>
        <v>763.21396164341309</v>
      </c>
      <c r="L196" s="14">
        <f t="shared" ref="L196:L259" si="438">(M196*N196)/12</f>
        <v>441.13937168992021</v>
      </c>
      <c r="M196" s="13">
        <f t="shared" si="283"/>
        <v>133274.73464952272</v>
      </c>
      <c r="N196" s="15">
        <f t="shared" si="276"/>
        <v>3.9719999999999998E-2</v>
      </c>
      <c r="O196" s="15">
        <f t="shared" si="277"/>
        <v>6.8492747078540889E-2</v>
      </c>
      <c r="P196" s="4">
        <f t="shared" ref="P196:P259" si="439">SUM(H196:J196)+P195</f>
        <v>392100.40503348532</v>
      </c>
      <c r="Q196" s="4">
        <f t="shared" si="278"/>
        <v>-8710.7882998479181</v>
      </c>
      <c r="R196" s="26">
        <f t="shared" si="279"/>
        <v>-291.35333333333324</v>
      </c>
      <c r="S196" s="3">
        <f t="shared" ref="S196" si="440">R196+J207/12</f>
        <v>1.2177663443412712</v>
      </c>
      <c r="T196" s="5">
        <f t="shared" si="380"/>
        <v>283764.03207153507</v>
      </c>
      <c r="U196" s="5"/>
      <c r="V196" s="5">
        <f t="shared" ref="V196" si="441">V207</f>
        <v>236.4700267262815</v>
      </c>
      <c r="W196" s="5">
        <f t="shared" si="282"/>
        <v>42000.502098261357</v>
      </c>
      <c r="X196" s="5">
        <f>Q196+W196</f>
        <v>33289.713798413439</v>
      </c>
      <c r="Y196" s="10">
        <f>-Q196+Z195</f>
        <v>9477.2445979824897</v>
      </c>
      <c r="Z196" s="12"/>
      <c r="AA196" s="9"/>
      <c r="AB196" s="2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3:60" x14ac:dyDescent="0.25">
      <c r="C197" s="1">
        <v>51533</v>
      </c>
      <c r="D197" s="3">
        <f t="shared" si="286"/>
        <v>1204.3533333333332</v>
      </c>
      <c r="E197" s="3">
        <f t="shared" si="287"/>
        <v>747</v>
      </c>
      <c r="F197" s="24">
        <v>0</v>
      </c>
      <c r="G197" s="7">
        <f t="shared" si="436"/>
        <v>378562.54666666657</v>
      </c>
      <c r="H197" s="4">
        <f t="shared" si="288"/>
        <v>1560</v>
      </c>
      <c r="I197" s="4">
        <f t="shared" si="289"/>
        <v>100</v>
      </c>
      <c r="J197" s="4">
        <v>0</v>
      </c>
      <c r="K197" s="14">
        <f t="shared" si="437"/>
        <v>765.74019985645259</v>
      </c>
      <c r="L197" s="14">
        <f t="shared" si="438"/>
        <v>438.61313347688059</v>
      </c>
      <c r="M197" s="13">
        <f t="shared" si="283"/>
        <v>132511.52068787933</v>
      </c>
      <c r="N197" s="15">
        <f t="shared" ref="N197:N260" si="442">N196</f>
        <v>3.9719999999999998E-2</v>
      </c>
      <c r="O197" s="15">
        <f t="shared" ref="O197:O260" si="443">K196*12/M197</f>
        <v>6.9115254976910692E-2</v>
      </c>
      <c r="P197" s="4">
        <f t="shared" si="439"/>
        <v>393760.40503348532</v>
      </c>
      <c r="Q197" s="4">
        <f t="shared" ref="Q197:Q260" si="444">P197-G197-$B$4</f>
        <v>-9002.1416331812507</v>
      </c>
      <c r="R197" s="26">
        <f t="shared" ref="R197:R260" si="445">SUM(H197:I197)-SUM(D197:F197)</f>
        <v>-291.35333333333324</v>
      </c>
      <c r="S197" s="3">
        <f t="shared" ref="S197" si="446">R196+J207/12</f>
        <v>1.2177663443412712</v>
      </c>
      <c r="T197" s="5">
        <f t="shared" si="380"/>
        <v>283764.03207153507</v>
      </c>
      <c r="U197" s="5"/>
      <c r="V197" s="5">
        <f t="shared" ref="V197" si="447">V207</f>
        <v>236.4700267262815</v>
      </c>
      <c r="W197" s="5">
        <f t="shared" ref="W197:W260" si="448">V197+W196</f>
        <v>42236.972124987638</v>
      </c>
      <c r="X197" s="5">
        <f>Q197+W197</f>
        <v>33234.830491806388</v>
      </c>
      <c r="Y197" s="10">
        <f>-Q197+Z195</f>
        <v>9768.5979313158223</v>
      </c>
      <c r="Z197" s="12"/>
      <c r="AA197" s="9"/>
      <c r="AB197" s="2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3:60" x14ac:dyDescent="0.25">
      <c r="C198" s="1">
        <v>51561</v>
      </c>
      <c r="D198" s="3">
        <f t="shared" si="286"/>
        <v>1204.3533333333332</v>
      </c>
      <c r="E198" s="3">
        <f t="shared" si="287"/>
        <v>747</v>
      </c>
      <c r="F198" s="24">
        <v>0</v>
      </c>
      <c r="G198" s="7">
        <f t="shared" si="436"/>
        <v>380513.89999999991</v>
      </c>
      <c r="H198" s="4">
        <f t="shared" si="288"/>
        <v>1560</v>
      </c>
      <c r="I198" s="4">
        <f t="shared" si="289"/>
        <v>100</v>
      </c>
      <c r="J198" s="4">
        <v>0</v>
      </c>
      <c r="K198" s="14">
        <f t="shared" si="437"/>
        <v>768.27479991797759</v>
      </c>
      <c r="L198" s="14">
        <f t="shared" si="438"/>
        <v>436.07853341535565</v>
      </c>
      <c r="M198" s="13">
        <f t="shared" ref="M198:M261" si="449">M197-K197</f>
        <v>131745.78048802287</v>
      </c>
      <c r="N198" s="15">
        <f t="shared" si="442"/>
        <v>3.9719999999999998E-2</v>
      </c>
      <c r="O198" s="15">
        <f t="shared" si="443"/>
        <v>6.9747071703088054E-2</v>
      </c>
      <c r="P198" s="4">
        <f t="shared" si="439"/>
        <v>395420.40503348532</v>
      </c>
      <c r="Q198" s="4">
        <f t="shared" si="444"/>
        <v>-9293.4949665145832</v>
      </c>
      <c r="R198" s="26">
        <f t="shared" si="445"/>
        <v>-291.35333333333324</v>
      </c>
      <c r="S198" s="3">
        <f t="shared" ref="S198" si="450">R196+J207/12</f>
        <v>1.2177663443412712</v>
      </c>
      <c r="T198" s="5">
        <f t="shared" si="380"/>
        <v>283764.03207153507</v>
      </c>
      <c r="U198" s="5"/>
      <c r="V198" s="5">
        <f t="shared" ref="V198" si="451">V207</f>
        <v>236.4700267262815</v>
      </c>
      <c r="W198" s="5">
        <f t="shared" si="448"/>
        <v>42473.44215171392</v>
      </c>
      <c r="X198" s="5">
        <f>Q198+W198</f>
        <v>33179.947185199337</v>
      </c>
      <c r="Y198" s="10">
        <f>-Q198+Z195</f>
        <v>10059.951264649155</v>
      </c>
      <c r="Z198" s="12"/>
      <c r="AA198" s="9"/>
      <c r="AB198" s="2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3:60" x14ac:dyDescent="0.25">
      <c r="C199" s="1">
        <v>51592</v>
      </c>
      <c r="D199" s="3">
        <f t="shared" ref="D199:D262" si="452">D198</f>
        <v>1204.3533333333332</v>
      </c>
      <c r="E199" s="3">
        <f t="shared" ref="E199:E262" si="453">E198</f>
        <v>747</v>
      </c>
      <c r="F199" s="24">
        <v>0</v>
      </c>
      <c r="G199" s="7">
        <f t="shared" si="436"/>
        <v>382465.25333333324</v>
      </c>
      <c r="H199" s="4">
        <f t="shared" ref="H199:H262" si="454">H198</f>
        <v>1560</v>
      </c>
      <c r="I199" s="4">
        <f t="shared" ref="I199:I262" si="455">I198</f>
        <v>100</v>
      </c>
      <c r="J199" s="4">
        <v>0</v>
      </c>
      <c r="K199" s="14">
        <f t="shared" si="437"/>
        <v>770.81778950570606</v>
      </c>
      <c r="L199" s="14">
        <f t="shared" si="438"/>
        <v>433.53554382762712</v>
      </c>
      <c r="M199" s="13">
        <f t="shared" si="449"/>
        <v>130977.50568810488</v>
      </c>
      <c r="N199" s="15">
        <f t="shared" si="442"/>
        <v>3.9719999999999998E-2</v>
      </c>
      <c r="O199" s="15">
        <f t="shared" si="443"/>
        <v>7.0388404104820348E-2</v>
      </c>
      <c r="P199" s="4">
        <f t="shared" si="439"/>
        <v>397080.40503348532</v>
      </c>
      <c r="Q199" s="4">
        <f t="shared" si="444"/>
        <v>-9584.8482998479158</v>
      </c>
      <c r="R199" s="26">
        <f t="shared" si="445"/>
        <v>-291.35333333333324</v>
      </c>
      <c r="S199" s="3">
        <f t="shared" ref="S199" si="456">R196+J207/12</f>
        <v>1.2177663443412712</v>
      </c>
      <c r="T199" s="5">
        <f t="shared" si="380"/>
        <v>283764.03207153507</v>
      </c>
      <c r="U199" s="5"/>
      <c r="V199" s="5">
        <f t="shared" ref="V199" si="457">V207</f>
        <v>236.4700267262815</v>
      </c>
      <c r="W199" s="5">
        <f t="shared" si="448"/>
        <v>42709.912178440201</v>
      </c>
      <c r="X199" s="5">
        <f>Q199+W199</f>
        <v>33125.063878592286</v>
      </c>
      <c r="Y199" s="10">
        <f>-Q199+Z195</f>
        <v>10351.304597982487</v>
      </c>
      <c r="Z199" s="12"/>
      <c r="AA199" s="9"/>
      <c r="AB199" s="2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3:60" x14ac:dyDescent="0.25">
      <c r="C200" s="1">
        <v>51622</v>
      </c>
      <c r="D200" s="3">
        <f t="shared" si="452"/>
        <v>1204.3533333333332</v>
      </c>
      <c r="E200" s="3">
        <f t="shared" si="453"/>
        <v>747</v>
      </c>
      <c r="F200" s="24">
        <v>0</v>
      </c>
      <c r="G200" s="7">
        <f t="shared" si="436"/>
        <v>384416.60666666657</v>
      </c>
      <c r="H200" s="4">
        <f t="shared" si="454"/>
        <v>1560</v>
      </c>
      <c r="I200" s="4">
        <f t="shared" si="455"/>
        <v>100</v>
      </c>
      <c r="J200" s="4">
        <v>0</v>
      </c>
      <c r="K200" s="14">
        <f t="shared" si="437"/>
        <v>773.36919638897007</v>
      </c>
      <c r="L200" s="14">
        <f t="shared" si="438"/>
        <v>430.98413694436323</v>
      </c>
      <c r="M200" s="13">
        <f t="shared" si="449"/>
        <v>130206.68789859918</v>
      </c>
      <c r="N200" s="15">
        <f t="shared" si="442"/>
        <v>3.9719999999999998E-2</v>
      </c>
      <c r="O200" s="15">
        <f t="shared" si="443"/>
        <v>7.1039465202217059E-2</v>
      </c>
      <c r="P200" s="4">
        <f t="shared" si="439"/>
        <v>398740.40503348532</v>
      </c>
      <c r="Q200" s="4">
        <f t="shared" si="444"/>
        <v>-9876.2016331812483</v>
      </c>
      <c r="R200" s="26">
        <f t="shared" si="445"/>
        <v>-291.35333333333324</v>
      </c>
      <c r="S200" s="3">
        <f t="shared" ref="S200" si="458">R196+J207/12</f>
        <v>1.2177663443412712</v>
      </c>
      <c r="T200" s="5">
        <f t="shared" si="380"/>
        <v>283764.03207153507</v>
      </c>
      <c r="U200" s="5"/>
      <c r="V200" s="5">
        <f t="shared" ref="V200" si="459">V207</f>
        <v>236.4700267262815</v>
      </c>
      <c r="W200" s="5">
        <f t="shared" si="448"/>
        <v>42946.382205166483</v>
      </c>
      <c r="X200" s="5">
        <f>Q200+W200</f>
        <v>33070.180571985235</v>
      </c>
      <c r="Y200" s="10">
        <f>-Q200+Z195</f>
        <v>10642.65793131582</v>
      </c>
      <c r="Z200" s="12"/>
      <c r="AA200" s="9"/>
      <c r="AB200" s="2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3:60" x14ac:dyDescent="0.25">
      <c r="C201" s="1">
        <v>51653</v>
      </c>
      <c r="D201" s="3">
        <f t="shared" si="452"/>
        <v>1204.3533333333332</v>
      </c>
      <c r="E201" s="3">
        <f t="shared" si="453"/>
        <v>747</v>
      </c>
      <c r="F201" s="24">
        <v>0</v>
      </c>
      <c r="G201" s="7">
        <f t="shared" si="436"/>
        <v>386367.9599999999</v>
      </c>
      <c r="H201" s="4">
        <f t="shared" si="454"/>
        <v>1560</v>
      </c>
      <c r="I201" s="4">
        <f t="shared" si="455"/>
        <v>100</v>
      </c>
      <c r="J201" s="4">
        <v>0</v>
      </c>
      <c r="K201" s="14">
        <f t="shared" si="437"/>
        <v>775.92904842901748</v>
      </c>
      <c r="L201" s="14">
        <f t="shared" si="438"/>
        <v>428.42428490431575</v>
      </c>
      <c r="M201" s="13">
        <f t="shared" si="449"/>
        <v>129433.31870221021</v>
      </c>
      <c r="N201" s="15">
        <f t="shared" si="442"/>
        <v>3.9719999999999998E-2</v>
      </c>
      <c r="O201" s="15">
        <f t="shared" si="443"/>
        <v>7.1700474419722715E-2</v>
      </c>
      <c r="P201" s="4">
        <f t="shared" si="439"/>
        <v>400400.40503348532</v>
      </c>
      <c r="Q201" s="4">
        <f t="shared" si="444"/>
        <v>-10167.554966514581</v>
      </c>
      <c r="R201" s="26">
        <f t="shared" si="445"/>
        <v>-291.35333333333324</v>
      </c>
      <c r="S201" s="3">
        <f t="shared" ref="S201" si="460">R196+J207/12</f>
        <v>1.2177663443412712</v>
      </c>
      <c r="T201" s="5">
        <f t="shared" si="380"/>
        <v>283764.03207153507</v>
      </c>
      <c r="U201" s="5"/>
      <c r="V201" s="5">
        <f t="shared" ref="V201" si="461">V207</f>
        <v>236.4700267262815</v>
      </c>
      <c r="W201" s="5">
        <f t="shared" si="448"/>
        <v>43182.852231892764</v>
      </c>
      <c r="X201" s="5">
        <f>Q201+W201</f>
        <v>33015.297265378184</v>
      </c>
      <c r="Y201" s="10">
        <f>-Q201+Z195</f>
        <v>10934.011264649153</v>
      </c>
      <c r="Z201" s="12"/>
      <c r="AA201" s="9"/>
      <c r="AB201" s="2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3:60" x14ac:dyDescent="0.25">
      <c r="C202" s="1">
        <v>51683</v>
      </c>
      <c r="D202" s="3">
        <f t="shared" si="452"/>
        <v>1204.3533333333332</v>
      </c>
      <c r="E202" s="3">
        <f t="shared" si="453"/>
        <v>747</v>
      </c>
      <c r="F202" s="24">
        <v>0</v>
      </c>
      <c r="G202" s="7">
        <f t="shared" si="436"/>
        <v>388319.31333333324</v>
      </c>
      <c r="H202" s="4">
        <f t="shared" si="454"/>
        <v>1560</v>
      </c>
      <c r="I202" s="4">
        <f t="shared" si="455"/>
        <v>100</v>
      </c>
      <c r="J202" s="4">
        <v>0</v>
      </c>
      <c r="K202" s="14">
        <f t="shared" si="437"/>
        <v>778.49737357931758</v>
      </c>
      <c r="L202" s="14">
        <f t="shared" si="438"/>
        <v>425.85595975401571</v>
      </c>
      <c r="M202" s="13">
        <f t="shared" si="449"/>
        <v>128657.3896537812</v>
      </c>
      <c r="N202" s="15">
        <f t="shared" si="442"/>
        <v>3.9719999999999998E-2</v>
      </c>
      <c r="O202" s="15">
        <f t="shared" si="443"/>
        <v>7.2371657828630268E-2</v>
      </c>
      <c r="P202" s="4">
        <f t="shared" si="439"/>
        <v>402060.40503348532</v>
      </c>
      <c r="Q202" s="4">
        <f t="shared" si="444"/>
        <v>-10458.908299847913</v>
      </c>
      <c r="R202" s="26">
        <f t="shared" si="445"/>
        <v>-291.35333333333324</v>
      </c>
      <c r="S202" s="3">
        <f t="shared" ref="S202" si="462">R196+J207/12</f>
        <v>1.2177663443412712</v>
      </c>
      <c r="T202" s="5">
        <f t="shared" si="380"/>
        <v>283764.03207153507</v>
      </c>
      <c r="U202" s="5"/>
      <c r="V202" s="5">
        <f t="shared" ref="V202" si="463">V207</f>
        <v>236.4700267262815</v>
      </c>
      <c r="W202" s="5">
        <f t="shared" si="448"/>
        <v>43419.322258619046</v>
      </c>
      <c r="X202" s="5">
        <f>Q202+W202</f>
        <v>32960.413958771132</v>
      </c>
      <c r="Y202" s="10">
        <f>-Q202+Z195</f>
        <v>11225.364597982485</v>
      </c>
      <c r="Z202" s="12"/>
      <c r="AA202" s="9"/>
      <c r="AB202" s="2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3:60" x14ac:dyDescent="0.25">
      <c r="C203" s="1">
        <v>51714</v>
      </c>
      <c r="D203" s="3">
        <f t="shared" si="452"/>
        <v>1204.3533333333332</v>
      </c>
      <c r="E203" s="3">
        <f t="shared" si="453"/>
        <v>747</v>
      </c>
      <c r="F203" s="24">
        <v>0</v>
      </c>
      <c r="G203" s="7">
        <f t="shared" si="436"/>
        <v>390270.66666666657</v>
      </c>
      <c r="H203" s="4">
        <f t="shared" si="454"/>
        <v>1560</v>
      </c>
      <c r="I203" s="4">
        <f t="shared" si="455"/>
        <v>100</v>
      </c>
      <c r="J203" s="4">
        <v>0</v>
      </c>
      <c r="K203" s="14">
        <f t="shared" si="437"/>
        <v>781.07419988586503</v>
      </c>
      <c r="L203" s="14">
        <f t="shared" si="438"/>
        <v>423.27913344746821</v>
      </c>
      <c r="M203" s="13">
        <f t="shared" si="449"/>
        <v>127878.89228020188</v>
      </c>
      <c r="N203" s="15">
        <f t="shared" si="442"/>
        <v>3.9719999999999998E-2</v>
      </c>
      <c r="O203" s="15">
        <f t="shared" si="443"/>
        <v>7.3053248400698961E-2</v>
      </c>
      <c r="P203" s="4">
        <f t="shared" si="439"/>
        <v>403720.40503348532</v>
      </c>
      <c r="Q203" s="4">
        <f t="shared" si="444"/>
        <v>-10750.261633181246</v>
      </c>
      <c r="R203" s="26">
        <f t="shared" si="445"/>
        <v>-291.35333333333324</v>
      </c>
      <c r="S203" s="3">
        <f t="shared" ref="S203" si="464">R196+J207/12</f>
        <v>1.2177663443412712</v>
      </c>
      <c r="T203" s="5">
        <f t="shared" si="380"/>
        <v>283764.03207153507</v>
      </c>
      <c r="U203" s="5"/>
      <c r="V203" s="5">
        <f t="shared" ref="V203" si="465">V207</f>
        <v>236.4700267262815</v>
      </c>
      <c r="W203" s="5">
        <f t="shared" si="448"/>
        <v>43655.792285345327</v>
      </c>
      <c r="X203" s="5">
        <f>Q203+W203</f>
        <v>32905.530652164081</v>
      </c>
      <c r="Y203" s="10">
        <f>-Q203+Z195</f>
        <v>11516.717931315818</v>
      </c>
      <c r="Z203" s="12"/>
      <c r="AA203" s="9"/>
      <c r="AB203" s="2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3:60" x14ac:dyDescent="0.25">
      <c r="C204" s="1">
        <v>51745</v>
      </c>
      <c r="D204" s="3">
        <f t="shared" si="452"/>
        <v>1204.3533333333332</v>
      </c>
      <c r="E204" s="3">
        <f t="shared" si="453"/>
        <v>747</v>
      </c>
      <c r="F204" s="24">
        <v>0</v>
      </c>
      <c r="G204" s="7">
        <f t="shared" si="436"/>
        <v>392222.0199999999</v>
      </c>
      <c r="H204" s="4">
        <f t="shared" si="454"/>
        <v>1560</v>
      </c>
      <c r="I204" s="4">
        <f t="shared" si="455"/>
        <v>100</v>
      </c>
      <c r="J204" s="4">
        <v>0</v>
      </c>
      <c r="K204" s="14">
        <f t="shared" si="437"/>
        <v>783.6595554874873</v>
      </c>
      <c r="L204" s="14">
        <f t="shared" si="438"/>
        <v>420.69377784584594</v>
      </c>
      <c r="M204" s="13">
        <f t="shared" si="449"/>
        <v>127097.81808031601</v>
      </c>
      <c r="N204" s="15">
        <f t="shared" si="442"/>
        <v>3.9719999999999998E-2</v>
      </c>
      <c r="O204" s="15">
        <f t="shared" si="443"/>
        <v>7.3745486273473534E-2</v>
      </c>
      <c r="P204" s="4">
        <f t="shared" si="439"/>
        <v>405380.40503348532</v>
      </c>
      <c r="Q204" s="4">
        <f t="shared" si="444"/>
        <v>-11041.614966514579</v>
      </c>
      <c r="R204" s="26">
        <f t="shared" si="445"/>
        <v>-291.35333333333324</v>
      </c>
      <c r="S204" s="3">
        <f t="shared" ref="S204" si="466">R196+J207/12</f>
        <v>1.2177663443412712</v>
      </c>
      <c r="T204" s="5">
        <f t="shared" si="380"/>
        <v>283764.03207153507</v>
      </c>
      <c r="U204" s="5"/>
      <c r="V204" s="5">
        <f t="shared" ref="V204" si="467">V207</f>
        <v>236.4700267262815</v>
      </c>
      <c r="W204" s="5">
        <f t="shared" si="448"/>
        <v>43892.262312071609</v>
      </c>
      <c r="X204" s="5">
        <f>Q204+W204</f>
        <v>32850.64734555703</v>
      </c>
      <c r="Y204" s="10">
        <f>-Q204+Z195</f>
        <v>11808.07126464915</v>
      </c>
      <c r="Z204" s="12"/>
      <c r="AA204" s="9"/>
      <c r="AB204" s="2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3:60" x14ac:dyDescent="0.25">
      <c r="C205" s="1">
        <v>51775</v>
      </c>
      <c r="D205" s="3">
        <f t="shared" si="452"/>
        <v>1204.3533333333332</v>
      </c>
      <c r="E205" s="3">
        <f t="shared" si="453"/>
        <v>747</v>
      </c>
      <c r="F205" s="24">
        <v>0</v>
      </c>
      <c r="G205" s="7">
        <f t="shared" si="436"/>
        <v>394173.37333333323</v>
      </c>
      <c r="H205" s="4">
        <f t="shared" si="454"/>
        <v>1560</v>
      </c>
      <c r="I205" s="4">
        <f t="shared" si="455"/>
        <v>100</v>
      </c>
      <c r="J205" s="4">
        <v>0</v>
      </c>
      <c r="K205" s="14">
        <f t="shared" si="437"/>
        <v>786.25346861615094</v>
      </c>
      <c r="L205" s="14">
        <f t="shared" si="438"/>
        <v>418.09986471718236</v>
      </c>
      <c r="M205" s="13">
        <f t="shared" si="449"/>
        <v>126314.15852482853</v>
      </c>
      <c r="N205" s="15">
        <f t="shared" si="442"/>
        <v>3.9719999999999998E-2</v>
      </c>
      <c r="O205" s="15">
        <f t="shared" si="443"/>
        <v>7.4448619027940532E-2</v>
      </c>
      <c r="P205" s="4">
        <f t="shared" si="439"/>
        <v>407040.40503348532</v>
      </c>
      <c r="Q205" s="4">
        <f t="shared" si="444"/>
        <v>-11332.968299847911</v>
      </c>
      <c r="R205" s="26">
        <f t="shared" si="445"/>
        <v>-291.35333333333324</v>
      </c>
      <c r="S205" s="3">
        <f t="shared" ref="S205" si="468">R196+J207/12</f>
        <v>1.2177663443412712</v>
      </c>
      <c r="T205" s="5">
        <f t="shared" si="380"/>
        <v>283764.03207153507</v>
      </c>
      <c r="U205" s="5"/>
      <c r="V205" s="5">
        <f t="shared" ref="V205" si="469">V207</f>
        <v>236.4700267262815</v>
      </c>
      <c r="W205" s="5">
        <f t="shared" si="448"/>
        <v>44128.73233879789</v>
      </c>
      <c r="X205" s="5">
        <f>Q205+W205</f>
        <v>32795.764038949979</v>
      </c>
      <c r="Y205" s="10">
        <f>-Q205+Z195</f>
        <v>12099.424597982483</v>
      </c>
      <c r="Z205" s="12"/>
      <c r="AA205" s="9"/>
      <c r="AB205" s="2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3:60" x14ac:dyDescent="0.25">
      <c r="C206" s="1">
        <v>51806</v>
      </c>
      <c r="D206" s="3">
        <f t="shared" si="452"/>
        <v>1204.3533333333332</v>
      </c>
      <c r="E206" s="3">
        <f t="shared" si="453"/>
        <v>747</v>
      </c>
      <c r="F206" s="24">
        <v>0</v>
      </c>
      <c r="G206" s="7">
        <f t="shared" si="436"/>
        <v>396124.72666666657</v>
      </c>
      <c r="H206" s="4">
        <f t="shared" si="454"/>
        <v>1560</v>
      </c>
      <c r="I206" s="4">
        <f t="shared" si="455"/>
        <v>100</v>
      </c>
      <c r="J206" s="4">
        <v>0</v>
      </c>
      <c r="K206" s="14">
        <f t="shared" si="437"/>
        <v>788.85596759727036</v>
      </c>
      <c r="L206" s="14">
        <f t="shared" si="438"/>
        <v>415.49736573606293</v>
      </c>
      <c r="M206" s="13">
        <f t="shared" si="449"/>
        <v>125527.90505621237</v>
      </c>
      <c r="N206" s="15">
        <f t="shared" si="442"/>
        <v>3.9719999999999998E-2</v>
      </c>
      <c r="O206" s="15">
        <f t="shared" si="443"/>
        <v>7.5162901979195201E-2</v>
      </c>
      <c r="P206" s="4">
        <f t="shared" si="439"/>
        <v>408700.40503348532</v>
      </c>
      <c r="Q206" s="4">
        <f t="shared" si="444"/>
        <v>-11624.321633181244</v>
      </c>
      <c r="R206" s="26">
        <f t="shared" si="445"/>
        <v>-291.35333333333324</v>
      </c>
      <c r="S206" s="3">
        <f t="shared" ref="S206" si="470">R196+J207/12</f>
        <v>1.2177663443412712</v>
      </c>
      <c r="T206" s="5">
        <f t="shared" si="380"/>
        <v>283764.03207153507</v>
      </c>
      <c r="U206" s="5"/>
      <c r="V206" s="5">
        <f t="shared" ref="V206" si="471">V207</f>
        <v>236.4700267262815</v>
      </c>
      <c r="W206" s="5">
        <f t="shared" si="448"/>
        <v>44365.202365524172</v>
      </c>
      <c r="X206" s="5">
        <f>Q206+W206</f>
        <v>32740.880732342928</v>
      </c>
      <c r="Y206" s="10">
        <f>-Q206+Z195</f>
        <v>12390.777931315815</v>
      </c>
      <c r="Z206" s="12"/>
      <c r="AA206" s="9"/>
      <c r="AB206" s="2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3:60" x14ac:dyDescent="0.25">
      <c r="C207" s="1">
        <v>51836</v>
      </c>
      <c r="D207" s="3">
        <f t="shared" si="452"/>
        <v>1204.3533333333332</v>
      </c>
      <c r="E207" s="3">
        <f t="shared" si="453"/>
        <v>747</v>
      </c>
      <c r="F207" s="24">
        <v>0</v>
      </c>
      <c r="G207" s="7">
        <f t="shared" si="436"/>
        <v>398076.0799999999</v>
      </c>
      <c r="H207" s="4">
        <f t="shared" si="454"/>
        <v>1560</v>
      </c>
      <c r="I207" s="4">
        <f t="shared" si="455"/>
        <v>100</v>
      </c>
      <c r="J207" s="4">
        <f>SUM(L196:L207)*$B$11+$B$3*$B$12*$B$11*$B$13</f>
        <v>3510.8531961320941</v>
      </c>
      <c r="K207" s="14">
        <f t="shared" si="437"/>
        <v>791.46708085001728</v>
      </c>
      <c r="L207" s="14">
        <f t="shared" si="438"/>
        <v>412.88625248331596</v>
      </c>
      <c r="M207" s="13">
        <f t="shared" si="449"/>
        <v>124739.04908861511</v>
      </c>
      <c r="N207" s="15">
        <f t="shared" si="442"/>
        <v>3.9719999999999998E-2</v>
      </c>
      <c r="O207" s="15">
        <f t="shared" si="443"/>
        <v>7.5888598480836331E-2</v>
      </c>
      <c r="P207" s="4">
        <f t="shared" si="439"/>
        <v>413871.25822961744</v>
      </c>
      <c r="Q207" s="4">
        <f t="shared" si="444"/>
        <v>-8404.821770382463</v>
      </c>
      <c r="R207" s="26">
        <f t="shared" si="445"/>
        <v>-291.35333333333324</v>
      </c>
      <c r="S207" s="3">
        <f t="shared" ref="S207" si="472">R196+J207/12</f>
        <v>1.2177663443412712</v>
      </c>
      <c r="T207" s="5">
        <f t="shared" ref="T207" si="473">T206*(U207+1)</f>
        <v>286601.67239225045</v>
      </c>
      <c r="U207" s="6">
        <f t="shared" ref="U207" si="474">U195</f>
        <v>0.01</v>
      </c>
      <c r="V207" s="5">
        <f t="shared" ref="V207" si="475">(T207-T195)/12</f>
        <v>236.4700267262815</v>
      </c>
      <c r="W207" s="5">
        <f t="shared" si="448"/>
        <v>44601.672392250453</v>
      </c>
      <c r="X207" s="5">
        <f>Q207+W207</f>
        <v>36196.85062186799</v>
      </c>
      <c r="Y207" s="10">
        <f>-Q207+Z195</f>
        <v>9171.2780685170346</v>
      </c>
      <c r="Z207" s="10">
        <f t="shared" ref="Z207" si="476">AVERAGE(Y196:Y207)*(AA207)</f>
        <v>755.09817821466993</v>
      </c>
      <c r="AA207" s="11">
        <f t="shared" ref="AA207" si="477">AA195</f>
        <v>7.0000000000000007E-2</v>
      </c>
      <c r="AB207" s="22">
        <v>18</v>
      </c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3:60" x14ac:dyDescent="0.25">
      <c r="C208" s="1">
        <v>51867</v>
      </c>
      <c r="D208" s="3">
        <f t="shared" si="452"/>
        <v>1204.3533333333332</v>
      </c>
      <c r="E208" s="3">
        <f t="shared" si="453"/>
        <v>747</v>
      </c>
      <c r="F208" s="24">
        <v>0</v>
      </c>
      <c r="G208" s="7">
        <f t="shared" si="436"/>
        <v>400027.43333333323</v>
      </c>
      <c r="H208" s="4">
        <f t="shared" si="454"/>
        <v>1560</v>
      </c>
      <c r="I208" s="4">
        <f t="shared" si="455"/>
        <v>100</v>
      </c>
      <c r="J208" s="4">
        <v>0</v>
      </c>
      <c r="K208" s="14">
        <f t="shared" si="437"/>
        <v>794.08683688763085</v>
      </c>
      <c r="L208" s="14">
        <f t="shared" si="438"/>
        <v>410.26649644570239</v>
      </c>
      <c r="M208" s="13">
        <f t="shared" si="449"/>
        <v>123947.58200776509</v>
      </c>
      <c r="N208" s="15">
        <f t="shared" si="442"/>
        <v>3.9719999999999998E-2</v>
      </c>
      <c r="O208" s="15">
        <f t="shared" si="443"/>
        <v>7.6625980243851796E-2</v>
      </c>
      <c r="P208" s="4">
        <f t="shared" si="439"/>
        <v>415531.25822961744</v>
      </c>
      <c r="Q208" s="4">
        <f t="shared" si="444"/>
        <v>-8696.1751037157956</v>
      </c>
      <c r="R208" s="26">
        <f t="shared" si="445"/>
        <v>-291.35333333333324</v>
      </c>
      <c r="S208" s="3">
        <f t="shared" ref="S208" si="478">R196+J219/12</f>
        <v>-10.729875804354663</v>
      </c>
      <c r="T208" s="5">
        <f t="shared" si="380"/>
        <v>286601.67239225045</v>
      </c>
      <c r="U208" s="5"/>
      <c r="V208" s="5">
        <f t="shared" ref="V208" si="479">V219</f>
        <v>238.83472699354266</v>
      </c>
      <c r="W208" s="5">
        <f t="shared" si="448"/>
        <v>44840.507119243994</v>
      </c>
      <c r="X208" s="5">
        <f>Q208+W208</f>
        <v>36144.332015528198</v>
      </c>
      <c r="Y208" s="10">
        <f>-Q208+Z207</f>
        <v>9451.2732819304656</v>
      </c>
      <c r="Z208" s="12"/>
      <c r="AA208" s="9"/>
      <c r="AB208" s="2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3:60" x14ac:dyDescent="0.25">
      <c r="C209" s="1">
        <v>51898</v>
      </c>
      <c r="D209" s="3">
        <f t="shared" si="452"/>
        <v>1204.3533333333332</v>
      </c>
      <c r="E209" s="3">
        <f t="shared" si="453"/>
        <v>747</v>
      </c>
      <c r="F209" s="24">
        <v>0</v>
      </c>
      <c r="G209" s="7">
        <f t="shared" si="436"/>
        <v>401978.78666666656</v>
      </c>
      <c r="H209" s="4">
        <f t="shared" si="454"/>
        <v>1560</v>
      </c>
      <c r="I209" s="4">
        <f t="shared" si="455"/>
        <v>100</v>
      </c>
      <c r="J209" s="4">
        <v>0</v>
      </c>
      <c r="K209" s="14">
        <f t="shared" si="437"/>
        <v>796.71526431772895</v>
      </c>
      <c r="L209" s="14">
        <f t="shared" si="438"/>
        <v>407.63806901560434</v>
      </c>
      <c r="M209" s="13">
        <f t="shared" si="449"/>
        <v>123153.49517087746</v>
      </c>
      <c r="N209" s="15">
        <f t="shared" si="442"/>
        <v>3.9719999999999998E-2</v>
      </c>
      <c r="O209" s="15">
        <f t="shared" si="443"/>
        <v>7.7375327670805211E-2</v>
      </c>
      <c r="P209" s="4">
        <f t="shared" si="439"/>
        <v>417191.25822961744</v>
      </c>
      <c r="Q209" s="4">
        <f t="shared" si="444"/>
        <v>-8987.5284370491281</v>
      </c>
      <c r="R209" s="26">
        <f t="shared" si="445"/>
        <v>-291.35333333333324</v>
      </c>
      <c r="S209" s="3">
        <f t="shared" ref="S209" si="480">R196+J219/12</f>
        <v>-10.729875804354663</v>
      </c>
      <c r="T209" s="5">
        <f t="shared" si="368"/>
        <v>286601.67239225045</v>
      </c>
      <c r="U209" s="5"/>
      <c r="V209" s="5">
        <f t="shared" ref="V209" si="481">V219</f>
        <v>238.83472699354266</v>
      </c>
      <c r="W209" s="5">
        <f t="shared" si="448"/>
        <v>45079.341846237534</v>
      </c>
      <c r="X209" s="5">
        <f>Q209+W209</f>
        <v>36091.813409188406</v>
      </c>
      <c r="Y209" s="10">
        <f>-Q209+Z207</f>
        <v>9742.6266152637982</v>
      </c>
      <c r="Z209" s="12"/>
      <c r="AA209" s="9"/>
      <c r="AB209" s="2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3:60" x14ac:dyDescent="0.25">
      <c r="C210" s="1">
        <v>51926</v>
      </c>
      <c r="D210" s="3">
        <f t="shared" si="452"/>
        <v>1204.3533333333332</v>
      </c>
      <c r="E210" s="3">
        <f t="shared" si="453"/>
        <v>747</v>
      </c>
      <c r="F210" s="24">
        <v>0</v>
      </c>
      <c r="G210" s="7">
        <f t="shared" si="436"/>
        <v>403930.1399999999</v>
      </c>
      <c r="H210" s="4">
        <f t="shared" si="454"/>
        <v>1560</v>
      </c>
      <c r="I210" s="4">
        <f t="shared" si="455"/>
        <v>100</v>
      </c>
      <c r="J210" s="4">
        <v>0</v>
      </c>
      <c r="K210" s="14">
        <f t="shared" si="437"/>
        <v>799.35239184262059</v>
      </c>
      <c r="L210" s="14">
        <f t="shared" si="438"/>
        <v>405.00094149071271</v>
      </c>
      <c r="M210" s="13">
        <f t="shared" si="449"/>
        <v>122356.77990655974</v>
      </c>
      <c r="N210" s="15">
        <f t="shared" si="442"/>
        <v>3.9719999999999998E-2</v>
      </c>
      <c r="O210" s="15">
        <f t="shared" si="443"/>
        <v>7.8136930206187866E-2</v>
      </c>
      <c r="P210" s="4">
        <f t="shared" si="439"/>
        <v>418851.25822961744</v>
      </c>
      <c r="Q210" s="4">
        <f t="shared" si="444"/>
        <v>-9278.8817703824607</v>
      </c>
      <c r="R210" s="26">
        <f t="shared" si="445"/>
        <v>-291.35333333333324</v>
      </c>
      <c r="S210" s="3">
        <f t="shared" ref="S210" si="482">R196+J219/12</f>
        <v>-10.729875804354663</v>
      </c>
      <c r="T210" s="5">
        <f t="shared" si="368"/>
        <v>286601.67239225045</v>
      </c>
      <c r="U210" s="5"/>
      <c r="V210" s="5">
        <f t="shared" ref="V210" si="483">V219</f>
        <v>238.83472699354266</v>
      </c>
      <c r="W210" s="5">
        <f t="shared" si="448"/>
        <v>45318.176573231074</v>
      </c>
      <c r="X210" s="5">
        <f>Q210+W210</f>
        <v>36039.294802848613</v>
      </c>
      <c r="Y210" s="10">
        <f>-Q210+Z207</f>
        <v>10033.979948597131</v>
      </c>
      <c r="Z210" s="12"/>
      <c r="AA210" s="9"/>
      <c r="AB210" s="2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3:60" x14ac:dyDescent="0.25">
      <c r="C211" s="1">
        <v>51957</v>
      </c>
      <c r="D211" s="3">
        <f t="shared" si="452"/>
        <v>1204.3533333333332</v>
      </c>
      <c r="E211" s="3">
        <f t="shared" si="453"/>
        <v>747</v>
      </c>
      <c r="F211" s="24">
        <v>0</v>
      </c>
      <c r="G211" s="7">
        <f t="shared" si="436"/>
        <v>405881.49333333323</v>
      </c>
      <c r="H211" s="4">
        <f t="shared" si="454"/>
        <v>1560</v>
      </c>
      <c r="I211" s="4">
        <f t="shared" si="455"/>
        <v>100</v>
      </c>
      <c r="J211" s="4">
        <v>0</v>
      </c>
      <c r="K211" s="14">
        <f t="shared" si="437"/>
        <v>801.99824825961969</v>
      </c>
      <c r="L211" s="14">
        <f t="shared" si="438"/>
        <v>402.35508507371361</v>
      </c>
      <c r="M211" s="13">
        <f t="shared" si="449"/>
        <v>121557.42751471711</v>
      </c>
      <c r="N211" s="15">
        <f t="shared" si="442"/>
        <v>3.9719999999999998E-2</v>
      </c>
      <c r="O211" s="15">
        <f t="shared" si="443"/>
        <v>7.8911086703855285E-2</v>
      </c>
      <c r="P211" s="4">
        <f t="shared" si="439"/>
        <v>420511.25822961744</v>
      </c>
      <c r="Q211" s="4">
        <f t="shared" si="444"/>
        <v>-9570.2351037157932</v>
      </c>
      <c r="R211" s="26">
        <f t="shared" si="445"/>
        <v>-291.35333333333324</v>
      </c>
      <c r="S211" s="3">
        <f t="shared" ref="S211" si="484">R196+J219/12</f>
        <v>-10.729875804354663</v>
      </c>
      <c r="T211" s="5">
        <f t="shared" si="368"/>
        <v>286601.67239225045</v>
      </c>
      <c r="U211" s="5"/>
      <c r="V211" s="5">
        <f t="shared" ref="V211" si="485">V219</f>
        <v>238.83472699354266</v>
      </c>
      <c r="W211" s="5">
        <f t="shared" si="448"/>
        <v>45557.011300224614</v>
      </c>
      <c r="X211" s="5">
        <f>Q211+W211</f>
        <v>35986.776196508821</v>
      </c>
      <c r="Y211" s="10">
        <f>-Q211+Z207</f>
        <v>10325.333281930463</v>
      </c>
      <c r="Z211" s="12"/>
      <c r="AA211" s="9"/>
      <c r="AB211" s="2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3:60" x14ac:dyDescent="0.25">
      <c r="C212" s="1">
        <v>51987</v>
      </c>
      <c r="D212" s="3">
        <f t="shared" si="452"/>
        <v>1204.3533333333332</v>
      </c>
      <c r="E212" s="3">
        <f t="shared" si="453"/>
        <v>747</v>
      </c>
      <c r="F212" s="24">
        <v>0</v>
      </c>
      <c r="G212" s="7">
        <f t="shared" si="436"/>
        <v>407832.84666666656</v>
      </c>
      <c r="H212" s="4">
        <f t="shared" si="454"/>
        <v>1560</v>
      </c>
      <c r="I212" s="4">
        <f t="shared" si="455"/>
        <v>100</v>
      </c>
      <c r="J212" s="4">
        <v>0</v>
      </c>
      <c r="K212" s="14">
        <f t="shared" si="437"/>
        <v>804.65286246135906</v>
      </c>
      <c r="L212" s="14">
        <f t="shared" si="438"/>
        <v>399.70047087197423</v>
      </c>
      <c r="M212" s="13">
        <f t="shared" si="449"/>
        <v>120755.42926645749</v>
      </c>
      <c r="N212" s="15">
        <f t="shared" si="442"/>
        <v>3.9719999999999998E-2</v>
      </c>
      <c r="O212" s="15">
        <f t="shared" si="443"/>
        <v>7.969810581252855E-2</v>
      </c>
      <c r="P212" s="4">
        <f t="shared" si="439"/>
        <v>422171.25822961744</v>
      </c>
      <c r="Q212" s="4">
        <f t="shared" si="444"/>
        <v>-9861.5884370491258</v>
      </c>
      <c r="R212" s="26">
        <f t="shared" si="445"/>
        <v>-291.35333333333324</v>
      </c>
      <c r="S212" s="3">
        <f t="shared" ref="S212" si="486">R196+J219/12</f>
        <v>-10.729875804354663</v>
      </c>
      <c r="T212" s="5">
        <f t="shared" si="368"/>
        <v>286601.67239225045</v>
      </c>
      <c r="U212" s="5"/>
      <c r="V212" s="5">
        <f t="shared" ref="V212" si="487">V219</f>
        <v>238.83472699354266</v>
      </c>
      <c r="W212" s="5">
        <f t="shared" si="448"/>
        <v>45795.846027218155</v>
      </c>
      <c r="X212" s="5">
        <f>Q212+W212</f>
        <v>35934.257590169029</v>
      </c>
      <c r="Y212" s="10">
        <f>-Q212+Z207</f>
        <v>10616.686615263796</v>
      </c>
      <c r="Z212" s="12"/>
      <c r="AA212" s="9"/>
      <c r="AB212" s="21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3:60" x14ac:dyDescent="0.25">
      <c r="C213" s="1">
        <v>52018</v>
      </c>
      <c r="D213" s="3">
        <f t="shared" si="452"/>
        <v>1204.3533333333332</v>
      </c>
      <c r="E213" s="3">
        <f t="shared" si="453"/>
        <v>747</v>
      </c>
      <c r="F213" s="24">
        <v>0</v>
      </c>
      <c r="G213" s="7">
        <f t="shared" si="436"/>
        <v>409784.1999999999</v>
      </c>
      <c r="H213" s="4">
        <f t="shared" si="454"/>
        <v>1560</v>
      </c>
      <c r="I213" s="4">
        <f t="shared" si="455"/>
        <v>100</v>
      </c>
      <c r="J213" s="4">
        <v>0</v>
      </c>
      <c r="K213" s="14">
        <f t="shared" si="437"/>
        <v>807.31626343610606</v>
      </c>
      <c r="L213" s="14">
        <f t="shared" si="438"/>
        <v>397.03706989722718</v>
      </c>
      <c r="M213" s="13">
        <f t="shared" si="449"/>
        <v>119950.77640399613</v>
      </c>
      <c r="N213" s="15">
        <f t="shared" si="442"/>
        <v>3.9719999999999998E-2</v>
      </c>
      <c r="O213" s="15">
        <f t="shared" si="443"/>
        <v>8.0498306380404769E-2</v>
      </c>
      <c r="P213" s="4">
        <f t="shared" si="439"/>
        <v>423831.25822961744</v>
      </c>
      <c r="Q213" s="4">
        <f t="shared" si="444"/>
        <v>-10152.941770382458</v>
      </c>
      <c r="R213" s="26">
        <f t="shared" si="445"/>
        <v>-291.35333333333324</v>
      </c>
      <c r="S213" s="3">
        <f t="shared" ref="S213" si="488">R196+J219/12</f>
        <v>-10.729875804354663</v>
      </c>
      <c r="T213" s="5">
        <f t="shared" si="368"/>
        <v>286601.67239225045</v>
      </c>
      <c r="U213" s="5"/>
      <c r="V213" s="5">
        <f t="shared" ref="V213" si="489">V219</f>
        <v>238.83472699354266</v>
      </c>
      <c r="W213" s="5">
        <f t="shared" si="448"/>
        <v>46034.680754211695</v>
      </c>
      <c r="X213" s="5">
        <f>Q213+W213</f>
        <v>35881.738983829237</v>
      </c>
      <c r="Y213" s="10">
        <f>-Q213+Z207</f>
        <v>10908.039948597128</v>
      </c>
      <c r="Z213" s="12"/>
      <c r="AA213" s="9"/>
      <c r="AB213" s="21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3:60" x14ac:dyDescent="0.25">
      <c r="C214" s="1">
        <v>52048</v>
      </c>
      <c r="D214" s="3">
        <f t="shared" si="452"/>
        <v>1204.3533333333332</v>
      </c>
      <c r="E214" s="3">
        <f t="shared" si="453"/>
        <v>747</v>
      </c>
      <c r="F214" s="24">
        <v>0</v>
      </c>
      <c r="G214" s="7">
        <f t="shared" si="436"/>
        <v>411735.55333333323</v>
      </c>
      <c r="H214" s="4">
        <f t="shared" si="454"/>
        <v>1560</v>
      </c>
      <c r="I214" s="4">
        <f t="shared" si="455"/>
        <v>100</v>
      </c>
      <c r="J214" s="4">
        <v>0</v>
      </c>
      <c r="K214" s="14">
        <f t="shared" si="437"/>
        <v>809.98848026807946</v>
      </c>
      <c r="L214" s="14">
        <f t="shared" si="438"/>
        <v>394.36485306525373</v>
      </c>
      <c r="M214" s="13">
        <f t="shared" si="449"/>
        <v>119143.46014056003</v>
      </c>
      <c r="N214" s="15">
        <f t="shared" si="442"/>
        <v>3.9719999999999998E-2</v>
      </c>
      <c r="O214" s="15">
        <f t="shared" si="443"/>
        <v>8.1312017879991511E-2</v>
      </c>
      <c r="P214" s="4">
        <f t="shared" si="439"/>
        <v>425491.25822961744</v>
      </c>
      <c r="Q214" s="4">
        <f t="shared" si="444"/>
        <v>-10444.295103715791</v>
      </c>
      <c r="R214" s="26">
        <f t="shared" si="445"/>
        <v>-291.35333333333324</v>
      </c>
      <c r="S214" s="3">
        <f t="shared" ref="S214" si="490">R196+J219/12</f>
        <v>-10.729875804354663</v>
      </c>
      <c r="T214" s="5">
        <f t="shared" si="368"/>
        <v>286601.67239225045</v>
      </c>
      <c r="U214" s="5"/>
      <c r="V214" s="5">
        <f t="shared" ref="V214" si="491">V219</f>
        <v>238.83472699354266</v>
      </c>
      <c r="W214" s="5">
        <f t="shared" si="448"/>
        <v>46273.515481205235</v>
      </c>
      <c r="X214" s="5">
        <f>Q214+W214</f>
        <v>35829.220377489444</v>
      </c>
      <c r="Y214" s="10">
        <f>-Q214+Z207</f>
        <v>11199.393281930461</v>
      </c>
      <c r="Z214" s="12"/>
      <c r="AA214" s="9"/>
      <c r="AB214" s="21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3:60" x14ac:dyDescent="0.25">
      <c r="C215" s="1">
        <v>52079</v>
      </c>
      <c r="D215" s="3">
        <f t="shared" si="452"/>
        <v>1204.3533333333332</v>
      </c>
      <c r="E215" s="3">
        <f t="shared" si="453"/>
        <v>747</v>
      </c>
      <c r="F215" s="24">
        <v>0</v>
      </c>
      <c r="G215" s="7">
        <f t="shared" si="436"/>
        <v>413686.90666666656</v>
      </c>
      <c r="H215" s="4">
        <f t="shared" si="454"/>
        <v>1560</v>
      </c>
      <c r="I215" s="4">
        <f t="shared" si="455"/>
        <v>100</v>
      </c>
      <c r="J215" s="4">
        <v>0</v>
      </c>
      <c r="K215" s="14">
        <f t="shared" si="437"/>
        <v>812.66954213776694</v>
      </c>
      <c r="L215" s="14">
        <f t="shared" si="438"/>
        <v>391.68379119556636</v>
      </c>
      <c r="M215" s="13">
        <f t="shared" si="449"/>
        <v>118333.47166029195</v>
      </c>
      <c r="N215" s="15">
        <f t="shared" si="442"/>
        <v>3.9719999999999998E-2</v>
      </c>
      <c r="O215" s="15">
        <f t="shared" si="443"/>
        <v>8.2139580854353952E-2</v>
      </c>
      <c r="P215" s="4">
        <f t="shared" si="439"/>
        <v>427151.25822961744</v>
      </c>
      <c r="Q215" s="4">
        <f t="shared" si="444"/>
        <v>-10735.648437049123</v>
      </c>
      <c r="R215" s="26">
        <f t="shared" si="445"/>
        <v>-291.35333333333324</v>
      </c>
      <c r="S215" s="3">
        <f t="shared" ref="S215" si="492">R196+J219/12</f>
        <v>-10.729875804354663</v>
      </c>
      <c r="T215" s="5">
        <f t="shared" si="368"/>
        <v>286601.67239225045</v>
      </c>
      <c r="U215" s="5"/>
      <c r="V215" s="5">
        <f t="shared" ref="V215" si="493">V219</f>
        <v>238.83472699354266</v>
      </c>
      <c r="W215" s="5">
        <f t="shared" si="448"/>
        <v>46512.350208198775</v>
      </c>
      <c r="X215" s="5">
        <f>Q215+W215</f>
        <v>35776.701771149652</v>
      </c>
      <c r="Y215" s="10">
        <f>-Q215+Z207</f>
        <v>11490.746615263794</v>
      </c>
      <c r="Z215" s="12"/>
      <c r="AA215" s="9"/>
      <c r="AB215" s="21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3:60" x14ac:dyDescent="0.25">
      <c r="C216" s="1">
        <v>52110</v>
      </c>
      <c r="D216" s="3">
        <f t="shared" si="452"/>
        <v>1204.3533333333332</v>
      </c>
      <c r="E216" s="3">
        <f t="shared" si="453"/>
        <v>747</v>
      </c>
      <c r="F216" s="24">
        <v>0</v>
      </c>
      <c r="G216" s="7">
        <f t="shared" si="436"/>
        <v>415638.25999999989</v>
      </c>
      <c r="H216" s="4">
        <f t="shared" si="454"/>
        <v>1560</v>
      </c>
      <c r="I216" s="4">
        <f t="shared" si="455"/>
        <v>100</v>
      </c>
      <c r="J216" s="4">
        <v>0</v>
      </c>
      <c r="K216" s="14">
        <f t="shared" si="437"/>
        <v>815.35947832224292</v>
      </c>
      <c r="L216" s="14">
        <f t="shared" si="438"/>
        <v>388.99385501109032</v>
      </c>
      <c r="M216" s="13">
        <f t="shared" si="449"/>
        <v>117520.80211815418</v>
      </c>
      <c r="N216" s="15">
        <f t="shared" si="442"/>
        <v>3.9719999999999998E-2</v>
      </c>
      <c r="O216" s="15">
        <f t="shared" si="443"/>
        <v>8.2981347386044971E-2</v>
      </c>
      <c r="P216" s="4">
        <f t="shared" si="439"/>
        <v>428811.25822961744</v>
      </c>
      <c r="Q216" s="4">
        <f t="shared" si="444"/>
        <v>-11027.001770382456</v>
      </c>
      <c r="R216" s="26">
        <f t="shared" si="445"/>
        <v>-291.35333333333324</v>
      </c>
      <c r="S216" s="3">
        <f t="shared" ref="S216" si="494">R196+J219/12</f>
        <v>-10.729875804354663</v>
      </c>
      <c r="T216" s="5">
        <f t="shared" si="368"/>
        <v>286601.67239225045</v>
      </c>
      <c r="U216" s="5"/>
      <c r="V216" s="5">
        <f t="shared" ref="V216" si="495">V219</f>
        <v>238.83472699354266</v>
      </c>
      <c r="W216" s="5">
        <f t="shared" si="448"/>
        <v>46751.184935192316</v>
      </c>
      <c r="X216" s="5">
        <f>Q216+W216</f>
        <v>35724.18316480986</v>
      </c>
      <c r="Y216" s="10">
        <f>-Q216+Z207</f>
        <v>11782.099948597126</v>
      </c>
      <c r="Z216" s="12"/>
      <c r="AA216" s="9"/>
      <c r="AB216" s="21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3:60" x14ac:dyDescent="0.25">
      <c r="C217" s="1">
        <v>52140</v>
      </c>
      <c r="D217" s="3">
        <f t="shared" si="452"/>
        <v>1204.3533333333332</v>
      </c>
      <c r="E217" s="3">
        <f t="shared" si="453"/>
        <v>747</v>
      </c>
      <c r="F217" s="24">
        <v>0</v>
      </c>
      <c r="G217" s="7">
        <f t="shared" si="436"/>
        <v>417589.61333333323</v>
      </c>
      <c r="H217" s="4">
        <f t="shared" si="454"/>
        <v>1560</v>
      </c>
      <c r="I217" s="4">
        <f t="shared" si="455"/>
        <v>100</v>
      </c>
      <c r="J217" s="4">
        <v>0</v>
      </c>
      <c r="K217" s="14">
        <f t="shared" si="437"/>
        <v>818.05831819548962</v>
      </c>
      <c r="L217" s="14">
        <f t="shared" si="438"/>
        <v>386.29501513784368</v>
      </c>
      <c r="M217" s="13">
        <f t="shared" si="449"/>
        <v>116705.44263983195</v>
      </c>
      <c r="N217" s="15">
        <f t="shared" si="442"/>
        <v>3.9719999999999998E-2</v>
      </c>
      <c r="O217" s="15">
        <f t="shared" si="443"/>
        <v>8.3837681590074334E-2</v>
      </c>
      <c r="P217" s="4">
        <f t="shared" si="439"/>
        <v>430471.25822961744</v>
      </c>
      <c r="Q217" s="4">
        <f t="shared" si="444"/>
        <v>-11318.355103715789</v>
      </c>
      <c r="R217" s="26">
        <f t="shared" si="445"/>
        <v>-291.35333333333324</v>
      </c>
      <c r="S217" s="3">
        <f t="shared" ref="S217" si="496">R196+J219/12</f>
        <v>-10.729875804354663</v>
      </c>
      <c r="T217" s="5">
        <f t="shared" si="368"/>
        <v>286601.67239225045</v>
      </c>
      <c r="U217" s="5"/>
      <c r="V217" s="5">
        <f t="shared" ref="V217" si="497">V219</f>
        <v>238.83472699354266</v>
      </c>
      <c r="W217" s="5">
        <f t="shared" si="448"/>
        <v>46990.019662185856</v>
      </c>
      <c r="X217" s="5">
        <f>Q217+W217</f>
        <v>35671.664558470067</v>
      </c>
      <c r="Y217" s="10">
        <f>-Q217+Z207</f>
        <v>12073.453281930459</v>
      </c>
      <c r="Z217" s="12"/>
      <c r="AA217" s="9"/>
      <c r="AB217" s="21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3:60" x14ac:dyDescent="0.25">
      <c r="C218" s="1">
        <v>52171</v>
      </c>
      <c r="D218" s="3">
        <f t="shared" si="452"/>
        <v>1204.3533333333332</v>
      </c>
      <c r="E218" s="3">
        <f t="shared" si="453"/>
        <v>747</v>
      </c>
      <c r="F218" s="24">
        <v>0</v>
      </c>
      <c r="G218" s="7">
        <f t="shared" si="436"/>
        <v>419540.96666666656</v>
      </c>
      <c r="H218" s="4">
        <f t="shared" si="454"/>
        <v>1560</v>
      </c>
      <c r="I218" s="4">
        <f t="shared" si="455"/>
        <v>100</v>
      </c>
      <c r="J218" s="4">
        <v>0</v>
      </c>
      <c r="K218" s="14">
        <f t="shared" si="437"/>
        <v>820.7660912287165</v>
      </c>
      <c r="L218" s="14">
        <f t="shared" si="438"/>
        <v>383.58724210461668</v>
      </c>
      <c r="M218" s="13">
        <f t="shared" si="449"/>
        <v>115887.38432163646</v>
      </c>
      <c r="N218" s="15">
        <f t="shared" si="442"/>
        <v>3.9719999999999998E-2</v>
      </c>
      <c r="O218" s="15">
        <f t="shared" si="443"/>
        <v>8.4708960132367686E-2</v>
      </c>
      <c r="P218" s="4">
        <f t="shared" si="439"/>
        <v>432131.25822961744</v>
      </c>
      <c r="Q218" s="4">
        <f t="shared" si="444"/>
        <v>-11609.708437049121</v>
      </c>
      <c r="R218" s="26">
        <f t="shared" si="445"/>
        <v>-291.35333333333324</v>
      </c>
      <c r="S218" s="3">
        <f t="shared" ref="S218" si="498">R196+J219/12</f>
        <v>-10.729875804354663</v>
      </c>
      <c r="T218" s="5">
        <f t="shared" si="368"/>
        <v>286601.67239225045</v>
      </c>
      <c r="U218" s="5"/>
      <c r="V218" s="5">
        <f t="shared" ref="V218" si="499">V219</f>
        <v>238.83472699354266</v>
      </c>
      <c r="W218" s="5">
        <f t="shared" si="448"/>
        <v>47228.854389179396</v>
      </c>
      <c r="X218" s="5">
        <f>Q218+W218</f>
        <v>35619.145952130275</v>
      </c>
      <c r="Y218" s="10">
        <f>-Q218+Z207</f>
        <v>12364.806615263791</v>
      </c>
      <c r="Z218" s="12"/>
      <c r="AA218" s="9"/>
      <c r="AB218" s="21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3:60" x14ac:dyDescent="0.25">
      <c r="C219" s="1">
        <v>52201</v>
      </c>
      <c r="D219" s="3">
        <f t="shared" si="452"/>
        <v>1204.3533333333332</v>
      </c>
      <c r="E219" s="3">
        <f t="shared" si="453"/>
        <v>747</v>
      </c>
      <c r="F219" s="24">
        <v>0</v>
      </c>
      <c r="G219" s="7">
        <f t="shared" si="436"/>
        <v>421492.31999999989</v>
      </c>
      <c r="H219" s="4">
        <f t="shared" si="454"/>
        <v>1560</v>
      </c>
      <c r="I219" s="4">
        <f t="shared" si="455"/>
        <v>100</v>
      </c>
      <c r="J219" s="4">
        <f>SUM(L208:L219)*$B$11+$B$3*$B$12*$B$11*$B$13</f>
        <v>3367.4814903477427</v>
      </c>
      <c r="K219" s="14">
        <f t="shared" si="437"/>
        <v>823.48282699068363</v>
      </c>
      <c r="L219" s="14">
        <f t="shared" si="438"/>
        <v>380.87050634264966</v>
      </c>
      <c r="M219" s="13">
        <f t="shared" si="449"/>
        <v>115066.61823040775</v>
      </c>
      <c r="N219" s="15">
        <f t="shared" si="442"/>
        <v>3.9719999999999998E-2</v>
      </c>
      <c r="O219" s="15">
        <f t="shared" si="443"/>
        <v>8.5595572775265846E-2</v>
      </c>
      <c r="P219" s="4">
        <f t="shared" si="439"/>
        <v>437158.7397199652</v>
      </c>
      <c r="Q219" s="4">
        <f t="shared" si="444"/>
        <v>-8533.5802800346864</v>
      </c>
      <c r="R219" s="26">
        <f t="shared" si="445"/>
        <v>-291.35333333333324</v>
      </c>
      <c r="S219" s="3">
        <f t="shared" ref="S219" si="500">R196+J219/12</f>
        <v>-10.729875804354663</v>
      </c>
      <c r="T219" s="5">
        <f t="shared" ref="T219" si="501">T218*(U219+1)</f>
        <v>289467.68911617296</v>
      </c>
      <c r="U219" s="6">
        <f t="shared" ref="U219" si="502">U207</f>
        <v>0.01</v>
      </c>
      <c r="V219" s="5">
        <f t="shared" ref="V219" si="503">(T219-T207)/12</f>
        <v>238.83472699354266</v>
      </c>
      <c r="W219" s="5">
        <f t="shared" si="448"/>
        <v>47467.689116172936</v>
      </c>
      <c r="X219" s="5">
        <f>Q219+W219</f>
        <v>38934.10883613825</v>
      </c>
      <c r="Y219" s="10">
        <f>-Q219+Z207</f>
        <v>9288.6784582493565</v>
      </c>
      <c r="Z219" s="10">
        <f t="shared" ref="Z219" si="504">AVERAGE(Y208:Y219)*(AA219)</f>
        <v>754.11652104143707</v>
      </c>
      <c r="AA219" s="11">
        <f t="shared" si="435"/>
        <v>7.0000000000000007E-2</v>
      </c>
      <c r="AB219" s="22">
        <v>19</v>
      </c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3:60" x14ac:dyDescent="0.25">
      <c r="C220" s="1">
        <v>52232</v>
      </c>
      <c r="D220" s="3">
        <f t="shared" si="452"/>
        <v>1204.3533333333332</v>
      </c>
      <c r="E220" s="3">
        <f t="shared" si="453"/>
        <v>747</v>
      </c>
      <c r="F220" s="24">
        <v>0</v>
      </c>
      <c r="G220" s="7">
        <f t="shared" si="436"/>
        <v>423443.67333333322</v>
      </c>
      <c r="H220" s="4">
        <f t="shared" si="454"/>
        <v>1560</v>
      </c>
      <c r="I220" s="4">
        <f t="shared" si="455"/>
        <v>100</v>
      </c>
      <c r="J220" s="4">
        <v>0</v>
      </c>
      <c r="K220" s="14">
        <f t="shared" si="437"/>
        <v>826.2085551480227</v>
      </c>
      <c r="L220" s="14">
        <f t="shared" si="438"/>
        <v>378.14477818531049</v>
      </c>
      <c r="M220" s="13">
        <f t="shared" si="449"/>
        <v>114243.13540341707</v>
      </c>
      <c r="N220" s="15">
        <f t="shared" si="442"/>
        <v>3.9719999999999998E-2</v>
      </c>
      <c r="O220" s="15">
        <f t="shared" si="443"/>
        <v>8.6497922951724537E-2</v>
      </c>
      <c r="P220" s="4">
        <f t="shared" si="439"/>
        <v>438818.7397199652</v>
      </c>
      <c r="Q220" s="4">
        <f t="shared" si="444"/>
        <v>-8824.933613368019</v>
      </c>
      <c r="R220" s="26">
        <f t="shared" si="445"/>
        <v>-291.35333333333324</v>
      </c>
      <c r="S220" s="3">
        <f t="shared" ref="S220" si="505">R220+J231/12</f>
        <v>-23.160813705037356</v>
      </c>
      <c r="T220" s="5">
        <f t="shared" si="380"/>
        <v>289467.68911617296</v>
      </c>
      <c r="U220" s="5"/>
      <c r="V220" s="5">
        <f t="shared" ref="V220" si="506">V231</f>
        <v>241.22307426347592</v>
      </c>
      <c r="W220" s="5">
        <f t="shared" si="448"/>
        <v>47708.912190436415</v>
      </c>
      <c r="X220" s="5">
        <f>Q220+W220</f>
        <v>38883.978577068396</v>
      </c>
      <c r="Y220" s="10">
        <f>-Q220+Z219</f>
        <v>9579.0501344094555</v>
      </c>
      <c r="Z220" s="12"/>
      <c r="AA220" s="9"/>
      <c r="AB220" s="2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3:60" x14ac:dyDescent="0.25">
      <c r="C221" s="1">
        <v>52263</v>
      </c>
      <c r="D221" s="3">
        <f t="shared" si="452"/>
        <v>1204.3533333333332</v>
      </c>
      <c r="E221" s="3">
        <f t="shared" si="453"/>
        <v>747</v>
      </c>
      <c r="F221" s="24">
        <v>0</v>
      </c>
      <c r="G221" s="7">
        <f t="shared" si="436"/>
        <v>425395.02666666656</v>
      </c>
      <c r="H221" s="4">
        <f t="shared" si="454"/>
        <v>1560</v>
      </c>
      <c r="I221" s="4">
        <f t="shared" si="455"/>
        <v>100</v>
      </c>
      <c r="J221" s="4">
        <v>0</v>
      </c>
      <c r="K221" s="14">
        <f t="shared" si="437"/>
        <v>828.94330546556284</v>
      </c>
      <c r="L221" s="14">
        <f t="shared" si="438"/>
        <v>375.41002786777045</v>
      </c>
      <c r="M221" s="13">
        <f t="shared" si="449"/>
        <v>113416.92684826904</v>
      </c>
      <c r="N221" s="15">
        <f t="shared" si="442"/>
        <v>3.9719999999999998E-2</v>
      </c>
      <c r="O221" s="15">
        <f t="shared" si="443"/>
        <v>8.7416428369991472E-2</v>
      </c>
      <c r="P221" s="4">
        <f t="shared" si="439"/>
        <v>440478.7397199652</v>
      </c>
      <c r="Q221" s="4">
        <f t="shared" si="444"/>
        <v>-9116.2869467013516</v>
      </c>
      <c r="R221" s="26">
        <f t="shared" si="445"/>
        <v>-291.35333333333324</v>
      </c>
      <c r="S221" s="3">
        <f t="shared" ref="S221" si="507">R220+J231/12</f>
        <v>-23.160813705037356</v>
      </c>
      <c r="T221" s="5">
        <f t="shared" si="380"/>
        <v>289467.68911617296</v>
      </c>
      <c r="U221" s="5"/>
      <c r="V221" s="5">
        <f t="shared" ref="V221" si="508">V231</f>
        <v>241.22307426347592</v>
      </c>
      <c r="W221" s="5">
        <f t="shared" si="448"/>
        <v>47950.135264699893</v>
      </c>
      <c r="X221" s="5">
        <f>Q221+W221</f>
        <v>38833.848317998541</v>
      </c>
      <c r="Y221" s="10">
        <f>-Q221+Z219</f>
        <v>9870.4034677427881</v>
      </c>
      <c r="Z221" s="12"/>
      <c r="AA221" s="9"/>
      <c r="AB221" s="2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3:60" x14ac:dyDescent="0.25">
      <c r="C222" s="1">
        <v>52291</v>
      </c>
      <c r="D222" s="3">
        <f t="shared" si="452"/>
        <v>1204.3533333333332</v>
      </c>
      <c r="E222" s="3">
        <f t="shared" si="453"/>
        <v>747</v>
      </c>
      <c r="F222" s="24">
        <v>0</v>
      </c>
      <c r="G222" s="7">
        <f t="shared" si="436"/>
        <v>427346.37999999989</v>
      </c>
      <c r="H222" s="4">
        <f t="shared" si="454"/>
        <v>1560</v>
      </c>
      <c r="I222" s="4">
        <f t="shared" si="455"/>
        <v>100</v>
      </c>
      <c r="J222" s="4">
        <v>0</v>
      </c>
      <c r="K222" s="14">
        <f t="shared" si="437"/>
        <v>831.68710780665378</v>
      </c>
      <c r="L222" s="14">
        <f t="shared" si="438"/>
        <v>372.66622552667945</v>
      </c>
      <c r="M222" s="13">
        <f t="shared" si="449"/>
        <v>112587.98354280347</v>
      </c>
      <c r="N222" s="15">
        <f t="shared" si="442"/>
        <v>3.9719999999999998E-2</v>
      </c>
      <c r="O222" s="15">
        <f t="shared" si="443"/>
        <v>8.8351521650665343E-2</v>
      </c>
      <c r="P222" s="4">
        <f t="shared" si="439"/>
        <v>442138.7397199652</v>
      </c>
      <c r="Q222" s="4">
        <f t="shared" si="444"/>
        <v>-9407.6402800346841</v>
      </c>
      <c r="R222" s="26">
        <f t="shared" si="445"/>
        <v>-291.35333333333324</v>
      </c>
      <c r="S222" s="3">
        <f t="shared" ref="S222" si="509">R220+J231/12</f>
        <v>-23.160813705037356</v>
      </c>
      <c r="T222" s="5">
        <f t="shared" si="380"/>
        <v>289467.68911617296</v>
      </c>
      <c r="U222" s="5"/>
      <c r="V222" s="5">
        <f t="shared" ref="V222" si="510">V231</f>
        <v>241.22307426347592</v>
      </c>
      <c r="W222" s="5">
        <f t="shared" si="448"/>
        <v>48191.358338963371</v>
      </c>
      <c r="X222" s="5">
        <f>Q222+W222</f>
        <v>38783.718058928687</v>
      </c>
      <c r="Y222" s="10">
        <f>-Q222+Z219</f>
        <v>10161.756801076121</v>
      </c>
      <c r="Z222" s="12"/>
      <c r="AA222" s="9"/>
      <c r="AB222" s="2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3:60" x14ac:dyDescent="0.25">
      <c r="C223" s="1">
        <v>52322</v>
      </c>
      <c r="D223" s="3">
        <f t="shared" si="452"/>
        <v>1204.3533333333332</v>
      </c>
      <c r="E223" s="3">
        <f t="shared" si="453"/>
        <v>747</v>
      </c>
      <c r="F223" s="24">
        <v>0</v>
      </c>
      <c r="G223" s="7">
        <f t="shared" si="436"/>
        <v>429297.73333333322</v>
      </c>
      <c r="H223" s="4">
        <f t="shared" si="454"/>
        <v>1560</v>
      </c>
      <c r="I223" s="4">
        <f t="shared" si="455"/>
        <v>100</v>
      </c>
      <c r="J223" s="4">
        <v>0</v>
      </c>
      <c r="K223" s="14">
        <f t="shared" si="437"/>
        <v>834.43999213349366</v>
      </c>
      <c r="L223" s="14">
        <f t="shared" si="438"/>
        <v>369.91334119983952</v>
      </c>
      <c r="M223" s="13">
        <f t="shared" si="449"/>
        <v>111756.29643499682</v>
      </c>
      <c r="N223" s="15">
        <f t="shared" si="442"/>
        <v>3.9719999999999998E-2</v>
      </c>
      <c r="O223" s="15">
        <f t="shared" si="443"/>
        <v>8.9303650998177692E-2</v>
      </c>
      <c r="P223" s="4">
        <f t="shared" si="439"/>
        <v>443798.7397199652</v>
      </c>
      <c r="Q223" s="4">
        <f t="shared" si="444"/>
        <v>-9698.9936133680167</v>
      </c>
      <c r="R223" s="26">
        <f t="shared" si="445"/>
        <v>-291.35333333333324</v>
      </c>
      <c r="S223" s="3">
        <f t="shared" ref="S223" si="511">R220+J231/12</f>
        <v>-23.160813705037356</v>
      </c>
      <c r="T223" s="5">
        <f t="shared" si="380"/>
        <v>289467.68911617296</v>
      </c>
      <c r="U223" s="5"/>
      <c r="V223" s="5">
        <f t="shared" ref="V223" si="512">V231</f>
        <v>241.22307426347592</v>
      </c>
      <c r="W223" s="5">
        <f t="shared" si="448"/>
        <v>48432.58141322685</v>
      </c>
      <c r="X223" s="5">
        <f>Q223+W223</f>
        <v>38733.587799858833</v>
      </c>
      <c r="Y223" s="10">
        <f>-Q223+Z219</f>
        <v>10453.110134409453</v>
      </c>
      <c r="Z223" s="12"/>
      <c r="AA223" s="9"/>
      <c r="AB223" s="2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3:60" x14ac:dyDescent="0.25">
      <c r="C224" s="1">
        <v>52352</v>
      </c>
      <c r="D224" s="3">
        <f t="shared" si="452"/>
        <v>1204.3533333333332</v>
      </c>
      <c r="E224" s="3">
        <f t="shared" si="453"/>
        <v>747</v>
      </c>
      <c r="F224" s="24">
        <v>0</v>
      </c>
      <c r="G224" s="7">
        <f t="shared" si="436"/>
        <v>431249.08666666655</v>
      </c>
      <c r="H224" s="4">
        <f t="shared" si="454"/>
        <v>1560</v>
      </c>
      <c r="I224" s="4">
        <f t="shared" si="455"/>
        <v>100</v>
      </c>
      <c r="J224" s="4">
        <v>0</v>
      </c>
      <c r="K224" s="14">
        <f t="shared" si="437"/>
        <v>837.20198850745555</v>
      </c>
      <c r="L224" s="14">
        <f t="shared" si="438"/>
        <v>367.15134482587763</v>
      </c>
      <c r="M224" s="13">
        <f t="shared" si="449"/>
        <v>110921.85644286333</v>
      </c>
      <c r="N224" s="15">
        <f t="shared" si="442"/>
        <v>3.9719999999999998E-2</v>
      </c>
      <c r="O224" s="15">
        <f t="shared" si="443"/>
        <v>9.0273280908887782E-2</v>
      </c>
      <c r="P224" s="4">
        <f t="shared" si="439"/>
        <v>445458.7397199652</v>
      </c>
      <c r="Q224" s="4">
        <f t="shared" si="444"/>
        <v>-9990.3469467013492</v>
      </c>
      <c r="R224" s="26">
        <f t="shared" si="445"/>
        <v>-291.35333333333324</v>
      </c>
      <c r="S224" s="3">
        <f t="shared" ref="S224" si="513">R220+J231/12</f>
        <v>-23.160813705037356</v>
      </c>
      <c r="T224" s="5">
        <f t="shared" si="380"/>
        <v>289467.68911617296</v>
      </c>
      <c r="U224" s="5"/>
      <c r="V224" s="5">
        <f t="shared" ref="V224" si="514">V231</f>
        <v>241.22307426347592</v>
      </c>
      <c r="W224" s="5">
        <f t="shared" si="448"/>
        <v>48673.804487490328</v>
      </c>
      <c r="X224" s="5">
        <f>Q224+W224</f>
        <v>38683.457540788979</v>
      </c>
      <c r="Y224" s="10">
        <f>-Q224+Z219</f>
        <v>10744.463467742786</v>
      </c>
      <c r="Z224" s="12"/>
      <c r="AA224" s="9"/>
      <c r="AB224" s="2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3:60" x14ac:dyDescent="0.25">
      <c r="C225" s="1">
        <v>52383</v>
      </c>
      <c r="D225" s="3">
        <f t="shared" si="452"/>
        <v>1204.3533333333332</v>
      </c>
      <c r="E225" s="3">
        <f t="shared" si="453"/>
        <v>747</v>
      </c>
      <c r="F225" s="24">
        <v>0</v>
      </c>
      <c r="G225" s="7">
        <f t="shared" si="436"/>
        <v>433200.43999999989</v>
      </c>
      <c r="H225" s="4">
        <f t="shared" si="454"/>
        <v>1560</v>
      </c>
      <c r="I225" s="4">
        <f t="shared" si="455"/>
        <v>100</v>
      </c>
      <c r="J225" s="4">
        <v>0</v>
      </c>
      <c r="K225" s="14">
        <f t="shared" si="437"/>
        <v>839.97312708941536</v>
      </c>
      <c r="L225" s="14">
        <f t="shared" si="438"/>
        <v>364.38020624391788</v>
      </c>
      <c r="M225" s="13">
        <f t="shared" si="449"/>
        <v>110084.65445435587</v>
      </c>
      <c r="N225" s="15">
        <f t="shared" si="442"/>
        <v>3.9719999999999998E-2</v>
      </c>
      <c r="O225" s="15">
        <f t="shared" si="443"/>
        <v>9.1260892918140477E-2</v>
      </c>
      <c r="P225" s="4">
        <f t="shared" si="439"/>
        <v>447118.7397199652</v>
      </c>
      <c r="Q225" s="4">
        <f t="shared" si="444"/>
        <v>-10281.700280034682</v>
      </c>
      <c r="R225" s="26">
        <f t="shared" si="445"/>
        <v>-291.35333333333324</v>
      </c>
      <c r="S225" s="3">
        <f t="shared" ref="S225" si="515">R220+J231/12</f>
        <v>-23.160813705037356</v>
      </c>
      <c r="T225" s="5">
        <f t="shared" si="380"/>
        <v>289467.68911617296</v>
      </c>
      <c r="U225" s="5"/>
      <c r="V225" s="5">
        <f t="shared" ref="V225" si="516">V231</f>
        <v>241.22307426347592</v>
      </c>
      <c r="W225" s="5">
        <f t="shared" si="448"/>
        <v>48915.027561753806</v>
      </c>
      <c r="X225" s="5">
        <f>Q225+W225</f>
        <v>38633.327281719125</v>
      </c>
      <c r="Y225" s="10">
        <f>-Q225+Z219</f>
        <v>11035.816801076118</v>
      </c>
      <c r="Z225" s="12"/>
      <c r="AA225" s="9"/>
      <c r="AB225" s="2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3:60" x14ac:dyDescent="0.25">
      <c r="C226" s="1">
        <v>52413</v>
      </c>
      <c r="D226" s="3">
        <f t="shared" si="452"/>
        <v>1204.3533333333332</v>
      </c>
      <c r="E226" s="3">
        <f t="shared" si="453"/>
        <v>747</v>
      </c>
      <c r="F226" s="24">
        <v>0</v>
      </c>
      <c r="G226" s="7">
        <f t="shared" si="436"/>
        <v>435151.79333333322</v>
      </c>
      <c r="H226" s="4">
        <f t="shared" si="454"/>
        <v>1560</v>
      </c>
      <c r="I226" s="4">
        <f t="shared" si="455"/>
        <v>100</v>
      </c>
      <c r="J226" s="4">
        <v>0</v>
      </c>
      <c r="K226" s="14">
        <f t="shared" si="437"/>
        <v>842.75343814008124</v>
      </c>
      <c r="L226" s="14">
        <f t="shared" si="438"/>
        <v>361.599895193252</v>
      </c>
      <c r="M226" s="13">
        <f t="shared" si="449"/>
        <v>109244.68132726646</v>
      </c>
      <c r="N226" s="15">
        <f t="shared" si="442"/>
        <v>3.9719999999999998E-2</v>
      </c>
      <c r="O226" s="15">
        <f t="shared" si="443"/>
        <v>9.2266986388811867E-2</v>
      </c>
      <c r="P226" s="4">
        <f t="shared" si="439"/>
        <v>448778.7397199652</v>
      </c>
      <c r="Q226" s="4">
        <f t="shared" si="444"/>
        <v>-10573.053613368014</v>
      </c>
      <c r="R226" s="26">
        <f t="shared" si="445"/>
        <v>-291.35333333333324</v>
      </c>
      <c r="S226" s="3">
        <f t="shared" ref="S226" si="517">R220+J231/12</f>
        <v>-23.160813705037356</v>
      </c>
      <c r="T226" s="5">
        <f t="shared" si="380"/>
        <v>289467.68911617296</v>
      </c>
      <c r="U226" s="5"/>
      <c r="V226" s="5">
        <f t="shared" ref="V226" si="518">V231</f>
        <v>241.22307426347592</v>
      </c>
      <c r="W226" s="5">
        <f t="shared" si="448"/>
        <v>49156.250636017285</v>
      </c>
      <c r="X226" s="5">
        <f>Q226+W226</f>
        <v>38583.19702264927</v>
      </c>
      <c r="Y226" s="10">
        <f>-Q226+Z219</f>
        <v>11327.170134409451</v>
      </c>
      <c r="Z226" s="12"/>
      <c r="AA226" s="9"/>
      <c r="AB226" s="2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3:60" x14ac:dyDescent="0.25">
      <c r="C227" s="1">
        <v>52444</v>
      </c>
      <c r="D227" s="3">
        <f t="shared" si="452"/>
        <v>1204.3533333333332</v>
      </c>
      <c r="E227" s="3">
        <f t="shared" si="453"/>
        <v>747</v>
      </c>
      <c r="F227" s="24">
        <v>0</v>
      </c>
      <c r="G227" s="7">
        <f t="shared" si="436"/>
        <v>437103.14666666655</v>
      </c>
      <c r="H227" s="4">
        <f t="shared" si="454"/>
        <v>1560</v>
      </c>
      <c r="I227" s="4">
        <f t="shared" si="455"/>
        <v>100</v>
      </c>
      <c r="J227" s="4">
        <v>0</v>
      </c>
      <c r="K227" s="14">
        <f t="shared" si="437"/>
        <v>845.54295202032495</v>
      </c>
      <c r="L227" s="14">
        <f t="shared" si="438"/>
        <v>358.81038131300829</v>
      </c>
      <c r="M227" s="13">
        <f t="shared" si="449"/>
        <v>108401.92788912638</v>
      </c>
      <c r="N227" s="15">
        <f t="shared" si="442"/>
        <v>3.9719999999999998E-2</v>
      </c>
      <c r="O227" s="15">
        <f t="shared" si="443"/>
        <v>9.3292079344055631E-2</v>
      </c>
      <c r="P227" s="4">
        <f t="shared" si="439"/>
        <v>450438.7397199652</v>
      </c>
      <c r="Q227" s="4">
        <f t="shared" si="444"/>
        <v>-10864.406946701347</v>
      </c>
      <c r="R227" s="26">
        <f t="shared" si="445"/>
        <v>-291.35333333333324</v>
      </c>
      <c r="S227" s="3">
        <f t="shared" ref="S227" si="519">R220+J231/12</f>
        <v>-23.160813705037356</v>
      </c>
      <c r="T227" s="5">
        <f t="shared" si="380"/>
        <v>289467.68911617296</v>
      </c>
      <c r="U227" s="5"/>
      <c r="V227" s="5">
        <f t="shared" ref="V227" si="520">V231</f>
        <v>241.22307426347592</v>
      </c>
      <c r="W227" s="5">
        <f t="shared" si="448"/>
        <v>49397.473710280763</v>
      </c>
      <c r="X227" s="5">
        <f>Q227+W227</f>
        <v>38533.066763579416</v>
      </c>
      <c r="Y227" s="10">
        <f>-Q227+Z219</f>
        <v>11618.523467742783</v>
      </c>
      <c r="Z227" s="12"/>
      <c r="AA227" s="9"/>
      <c r="AB227" s="2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3:60" x14ac:dyDescent="0.25">
      <c r="C228" s="1">
        <v>52475</v>
      </c>
      <c r="D228" s="3">
        <f t="shared" si="452"/>
        <v>1204.3533333333332</v>
      </c>
      <c r="E228" s="3">
        <f t="shared" si="453"/>
        <v>747</v>
      </c>
      <c r="F228" s="24">
        <v>0</v>
      </c>
      <c r="G228" s="7">
        <f t="shared" si="436"/>
        <v>439054.49999999988</v>
      </c>
      <c r="H228" s="4">
        <f t="shared" si="454"/>
        <v>1560</v>
      </c>
      <c r="I228" s="4">
        <f t="shared" si="455"/>
        <v>100</v>
      </c>
      <c r="J228" s="4">
        <v>0</v>
      </c>
      <c r="K228" s="14">
        <f t="shared" si="437"/>
        <v>848.34169919151213</v>
      </c>
      <c r="L228" s="14">
        <f t="shared" si="438"/>
        <v>356.01163414182105</v>
      </c>
      <c r="M228" s="13">
        <f t="shared" si="449"/>
        <v>107556.38493710606</v>
      </c>
      <c r="N228" s="15">
        <f t="shared" si="442"/>
        <v>3.9719999999999998E-2</v>
      </c>
      <c r="O228" s="15">
        <f t="shared" si="443"/>
        <v>9.4336709347168049E-2</v>
      </c>
      <c r="P228" s="4">
        <f t="shared" si="439"/>
        <v>452098.7397199652</v>
      </c>
      <c r="Q228" s="4">
        <f t="shared" si="444"/>
        <v>-11155.760280034679</v>
      </c>
      <c r="R228" s="26">
        <f t="shared" si="445"/>
        <v>-291.35333333333324</v>
      </c>
      <c r="S228" s="3">
        <f t="shared" ref="S228" si="521">R220+J231/12</f>
        <v>-23.160813705037356</v>
      </c>
      <c r="T228" s="5">
        <f t="shared" si="380"/>
        <v>289467.68911617296</v>
      </c>
      <c r="U228" s="5"/>
      <c r="V228" s="5">
        <f t="shared" ref="V228" si="522">V231</f>
        <v>241.22307426347592</v>
      </c>
      <c r="W228" s="5">
        <f t="shared" si="448"/>
        <v>49638.696784544241</v>
      </c>
      <c r="X228" s="5">
        <f>Q228+W228</f>
        <v>38482.936504509562</v>
      </c>
      <c r="Y228" s="10">
        <f>-Q228+Z219</f>
        <v>11909.876801076116</v>
      </c>
      <c r="Z228" s="12"/>
      <c r="AA228" s="9"/>
      <c r="AB228" s="2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3:60" x14ac:dyDescent="0.25">
      <c r="C229" s="1">
        <v>52505</v>
      </c>
      <c r="D229" s="3">
        <f t="shared" si="452"/>
        <v>1204.3533333333332</v>
      </c>
      <c r="E229" s="3">
        <f t="shared" si="453"/>
        <v>747</v>
      </c>
      <c r="F229" s="24">
        <v>0</v>
      </c>
      <c r="G229" s="7">
        <f t="shared" si="436"/>
        <v>441005.85333333322</v>
      </c>
      <c r="H229" s="4">
        <f t="shared" si="454"/>
        <v>1560</v>
      </c>
      <c r="I229" s="4">
        <f t="shared" si="455"/>
        <v>100</v>
      </c>
      <c r="J229" s="4">
        <v>0</v>
      </c>
      <c r="K229" s="14">
        <f t="shared" si="437"/>
        <v>851.14971021583619</v>
      </c>
      <c r="L229" s="14">
        <f t="shared" si="438"/>
        <v>353.2036231174971</v>
      </c>
      <c r="M229" s="13">
        <f t="shared" si="449"/>
        <v>106708.04323791455</v>
      </c>
      <c r="N229" s="15">
        <f t="shared" si="442"/>
        <v>3.9719999999999998E-2</v>
      </c>
      <c r="O229" s="15">
        <f t="shared" si="443"/>
        <v>9.5401434431711549E-2</v>
      </c>
      <c r="P229" s="4">
        <f t="shared" si="439"/>
        <v>453758.7397199652</v>
      </c>
      <c r="Q229" s="4">
        <f t="shared" si="444"/>
        <v>-11447.113613368012</v>
      </c>
      <c r="R229" s="26">
        <f t="shared" si="445"/>
        <v>-291.35333333333324</v>
      </c>
      <c r="S229" s="3">
        <f t="shared" ref="S229" si="523">R220+J231/12</f>
        <v>-23.160813705037356</v>
      </c>
      <c r="T229" s="5">
        <f t="shared" si="380"/>
        <v>289467.68911617296</v>
      </c>
      <c r="U229" s="5"/>
      <c r="V229" s="5">
        <f t="shared" ref="V229" si="524">V231</f>
        <v>241.22307426347592</v>
      </c>
      <c r="W229" s="5">
        <f t="shared" si="448"/>
        <v>49879.91985880772</v>
      </c>
      <c r="X229" s="5">
        <f>Q229+W229</f>
        <v>38432.806245439708</v>
      </c>
      <c r="Y229" s="10">
        <f>-Q229+Z219</f>
        <v>12201.230134409449</v>
      </c>
      <c r="Z229" s="12"/>
      <c r="AA229" s="9"/>
      <c r="AB229" s="2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3:60" x14ac:dyDescent="0.25">
      <c r="C230" s="1">
        <v>52536</v>
      </c>
      <c r="D230" s="3">
        <f t="shared" si="452"/>
        <v>1204.3533333333332</v>
      </c>
      <c r="E230" s="3">
        <f t="shared" si="453"/>
        <v>747</v>
      </c>
      <c r="F230" s="24">
        <v>0</v>
      </c>
      <c r="G230" s="7">
        <f t="shared" si="436"/>
        <v>442957.20666666655</v>
      </c>
      <c r="H230" s="4">
        <f t="shared" si="454"/>
        <v>1560</v>
      </c>
      <c r="I230" s="4">
        <f t="shared" si="455"/>
        <v>100</v>
      </c>
      <c r="J230" s="4">
        <v>0</v>
      </c>
      <c r="K230" s="14">
        <f t="shared" si="437"/>
        <v>853.96701575665043</v>
      </c>
      <c r="L230" s="14">
        <f t="shared" si="438"/>
        <v>350.38631757668276</v>
      </c>
      <c r="M230" s="13">
        <f t="shared" si="449"/>
        <v>105856.89352769872</v>
      </c>
      <c r="N230" s="15">
        <f t="shared" si="442"/>
        <v>3.9719999999999998E-2</v>
      </c>
      <c r="O230" s="15">
        <f t="shared" si="443"/>
        <v>9.6486834085278264E-2</v>
      </c>
      <c r="P230" s="4">
        <f t="shared" si="439"/>
        <v>455418.7397199652</v>
      </c>
      <c r="Q230" s="4">
        <f t="shared" si="444"/>
        <v>-11738.466946701345</v>
      </c>
      <c r="R230" s="26">
        <f t="shared" si="445"/>
        <v>-291.35333333333324</v>
      </c>
      <c r="S230" s="3">
        <f t="shared" ref="S230" si="525">R220+J231/12</f>
        <v>-23.160813705037356</v>
      </c>
      <c r="T230" s="5">
        <f t="shared" si="380"/>
        <v>289467.68911617296</v>
      </c>
      <c r="U230" s="5"/>
      <c r="V230" s="5">
        <f t="shared" ref="V230" si="526">V231</f>
        <v>241.22307426347592</v>
      </c>
      <c r="W230" s="5">
        <f t="shared" si="448"/>
        <v>50121.142933071198</v>
      </c>
      <c r="X230" s="5">
        <f>Q230+W230</f>
        <v>38382.675986369853</v>
      </c>
      <c r="Y230" s="10">
        <f>-Q230+Z219</f>
        <v>12492.583467742781</v>
      </c>
      <c r="Z230" s="12"/>
      <c r="AA230" s="9"/>
      <c r="AB230" s="2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3:60" x14ac:dyDescent="0.25">
      <c r="C231" s="1">
        <v>52566</v>
      </c>
      <c r="D231" s="3">
        <f t="shared" si="452"/>
        <v>1204.3533333333332</v>
      </c>
      <c r="E231" s="3">
        <f t="shared" si="453"/>
        <v>747</v>
      </c>
      <c r="F231" s="24">
        <v>0</v>
      </c>
      <c r="G231" s="7">
        <f t="shared" si="436"/>
        <v>444908.55999999988</v>
      </c>
      <c r="H231" s="4">
        <f t="shared" si="454"/>
        <v>1560</v>
      </c>
      <c r="I231" s="4">
        <f t="shared" si="455"/>
        <v>100</v>
      </c>
      <c r="J231" s="4">
        <f>SUM(L220:L231)*$B$11+$B$3*$B$12*$B$11*$B$13</f>
        <v>3218.3102355395504</v>
      </c>
      <c r="K231" s="14">
        <f t="shared" si="437"/>
        <v>856.79364657880501</v>
      </c>
      <c r="L231" s="14">
        <f t="shared" si="438"/>
        <v>347.55968675452823</v>
      </c>
      <c r="M231" s="13">
        <f t="shared" si="449"/>
        <v>105002.92651194207</v>
      </c>
      <c r="N231" s="15">
        <f t="shared" si="442"/>
        <v>3.9719999999999998E-2</v>
      </c>
      <c r="O231" s="15">
        <f t="shared" si="443"/>
        <v>9.759351029053781E-2</v>
      </c>
      <c r="P231" s="4">
        <f t="shared" si="439"/>
        <v>460297.04995550477</v>
      </c>
      <c r="Q231" s="4">
        <f t="shared" si="444"/>
        <v>-8811.5100444951095</v>
      </c>
      <c r="R231" s="26">
        <f t="shared" si="445"/>
        <v>-291.35333333333324</v>
      </c>
      <c r="S231" s="3">
        <f t="shared" ref="S231" si="527">R220+J231/12</f>
        <v>-23.160813705037356</v>
      </c>
      <c r="T231" s="5">
        <f t="shared" ref="T231" si="528">T230*(U231+1)</f>
        <v>292362.36600733467</v>
      </c>
      <c r="U231" s="6">
        <f t="shared" ref="U231" si="529">U219</f>
        <v>0.01</v>
      </c>
      <c r="V231" s="5">
        <f t="shared" ref="V231" si="530">(T231-T219)/12</f>
        <v>241.22307426347592</v>
      </c>
      <c r="W231" s="5">
        <f t="shared" si="448"/>
        <v>50362.366007334676</v>
      </c>
      <c r="X231" s="5">
        <f>Q231+W231</f>
        <v>41550.855962839567</v>
      </c>
      <c r="Y231" s="10">
        <f>-Q231+Z219</f>
        <v>9565.626565536546</v>
      </c>
      <c r="Z231" s="10">
        <f t="shared" ref="Z231" si="531">AVERAGE(Y220:Y231)*(AA231)</f>
        <v>763.93106636801406</v>
      </c>
      <c r="AA231" s="11">
        <f t="shared" ref="AA231" si="532">AA219</f>
        <v>7.0000000000000007E-2</v>
      </c>
      <c r="AB231" s="22">
        <v>20</v>
      </c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3:60" x14ac:dyDescent="0.25">
      <c r="C232" s="1">
        <v>52597</v>
      </c>
      <c r="D232" s="3">
        <f t="shared" si="452"/>
        <v>1204.3533333333332</v>
      </c>
      <c r="E232" s="3">
        <f t="shared" si="453"/>
        <v>747</v>
      </c>
      <c r="F232" s="24">
        <v>0</v>
      </c>
      <c r="G232" s="7">
        <f t="shared" si="436"/>
        <v>446859.91333333321</v>
      </c>
      <c r="H232" s="4">
        <f t="shared" si="454"/>
        <v>1560</v>
      </c>
      <c r="I232" s="4">
        <f t="shared" si="455"/>
        <v>100</v>
      </c>
      <c r="J232" s="4">
        <v>0</v>
      </c>
      <c r="K232" s="14">
        <f t="shared" si="437"/>
        <v>859.62963354898079</v>
      </c>
      <c r="L232" s="14">
        <f t="shared" si="438"/>
        <v>344.72369978435239</v>
      </c>
      <c r="M232" s="13">
        <f t="shared" si="449"/>
        <v>104146.13286536327</v>
      </c>
      <c r="N232" s="15">
        <f t="shared" si="442"/>
        <v>3.9719999999999998E-2</v>
      </c>
      <c r="O232" s="15">
        <f t="shared" si="443"/>
        <v>9.8722088627498816E-2</v>
      </c>
      <c r="P232" s="4">
        <f t="shared" si="439"/>
        <v>461957.04995550477</v>
      </c>
      <c r="Q232" s="4">
        <f t="shared" si="444"/>
        <v>-9102.863377828442</v>
      </c>
      <c r="R232" s="26">
        <f t="shared" si="445"/>
        <v>-291.35333333333324</v>
      </c>
      <c r="S232" s="3">
        <f t="shared" ref="S232" si="533">R220+J243/12</f>
        <v>-36.094597222105335</v>
      </c>
      <c r="T232" s="5">
        <f t="shared" si="380"/>
        <v>292362.36600733467</v>
      </c>
      <c r="U232" s="5"/>
      <c r="V232" s="5">
        <f t="shared" ref="V232" si="534">V243</f>
        <v>243.63530500611037</v>
      </c>
      <c r="W232" s="5">
        <f t="shared" si="448"/>
        <v>50606.001312340784</v>
      </c>
      <c r="X232" s="5">
        <f>Q232+W232</f>
        <v>41503.137934512342</v>
      </c>
      <c r="Y232" s="10">
        <f>-Q232+Z231</f>
        <v>9866.7944441964555</v>
      </c>
      <c r="Z232" s="12"/>
      <c r="AA232" s="9"/>
      <c r="AB232" s="2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3:60" x14ac:dyDescent="0.25">
      <c r="C233" s="1">
        <v>52628</v>
      </c>
      <c r="D233" s="3">
        <f t="shared" si="452"/>
        <v>1204.3533333333332</v>
      </c>
      <c r="E233" s="3">
        <f t="shared" si="453"/>
        <v>747</v>
      </c>
      <c r="F233" s="24">
        <v>0</v>
      </c>
      <c r="G233" s="7">
        <f t="shared" si="436"/>
        <v>448811.26666666655</v>
      </c>
      <c r="H233" s="4">
        <f t="shared" si="454"/>
        <v>1560</v>
      </c>
      <c r="I233" s="4">
        <f t="shared" si="455"/>
        <v>100</v>
      </c>
      <c r="J233" s="4">
        <v>0</v>
      </c>
      <c r="K233" s="14">
        <f t="shared" si="437"/>
        <v>862.47500763602784</v>
      </c>
      <c r="L233" s="14">
        <f t="shared" si="438"/>
        <v>341.87832569730534</v>
      </c>
      <c r="M233" s="13">
        <f t="shared" si="449"/>
        <v>103286.50323181429</v>
      </c>
      <c r="N233" s="15">
        <f t="shared" si="442"/>
        <v>3.9719999999999998E-2</v>
      </c>
      <c r="O233" s="15">
        <f t="shared" si="443"/>
        <v>9.9873219441224875E-2</v>
      </c>
      <c r="P233" s="4">
        <f t="shared" si="439"/>
        <v>463617.04995550477</v>
      </c>
      <c r="Q233" s="4">
        <f t="shared" si="444"/>
        <v>-9394.2167111617746</v>
      </c>
      <c r="R233" s="26">
        <f t="shared" si="445"/>
        <v>-291.35333333333324</v>
      </c>
      <c r="S233" s="3">
        <f t="shared" ref="S233" si="535">R220+J243/12</f>
        <v>-36.094597222105335</v>
      </c>
      <c r="T233" s="5">
        <f t="shared" si="380"/>
        <v>292362.36600733467</v>
      </c>
      <c r="U233" s="5"/>
      <c r="V233" s="5">
        <f t="shared" ref="V233" si="536">V243</f>
        <v>243.63530500611037</v>
      </c>
      <c r="W233" s="5">
        <f t="shared" si="448"/>
        <v>50849.636617346892</v>
      </c>
      <c r="X233" s="5">
        <f>Q233+W233</f>
        <v>41455.419906185118</v>
      </c>
      <c r="Y233" s="10">
        <f>-Q233+Z231</f>
        <v>10158.147777529788</v>
      </c>
      <c r="Z233" s="12"/>
      <c r="AA233" s="9"/>
      <c r="AB233" s="2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3:60" x14ac:dyDescent="0.25">
      <c r="C234" s="1">
        <v>52657</v>
      </c>
      <c r="D234" s="3">
        <f t="shared" si="452"/>
        <v>1204.3533333333332</v>
      </c>
      <c r="E234" s="3">
        <f t="shared" si="453"/>
        <v>747</v>
      </c>
      <c r="F234" s="24">
        <v>0</v>
      </c>
      <c r="G234" s="7">
        <f t="shared" si="436"/>
        <v>450762.61999999988</v>
      </c>
      <c r="H234" s="4">
        <f t="shared" si="454"/>
        <v>1560</v>
      </c>
      <c r="I234" s="4">
        <f t="shared" si="455"/>
        <v>100</v>
      </c>
      <c r="J234" s="4">
        <v>0</v>
      </c>
      <c r="K234" s="14">
        <f t="shared" si="437"/>
        <v>865.3297999113031</v>
      </c>
      <c r="L234" s="14">
        <f t="shared" si="438"/>
        <v>339.02353342203008</v>
      </c>
      <c r="M234" s="13">
        <f t="shared" si="449"/>
        <v>102424.02822417827</v>
      </c>
      <c r="N234" s="15">
        <f t="shared" si="442"/>
        <v>3.9719999999999998E-2</v>
      </c>
      <c r="O234" s="15">
        <f t="shared" si="443"/>
        <v>0.10104757907958534</v>
      </c>
      <c r="P234" s="4">
        <f t="shared" si="439"/>
        <v>465277.04995550477</v>
      </c>
      <c r="Q234" s="4">
        <f t="shared" si="444"/>
        <v>-9685.5700444951071</v>
      </c>
      <c r="R234" s="26">
        <f t="shared" si="445"/>
        <v>-291.35333333333324</v>
      </c>
      <c r="S234" s="3">
        <f t="shared" ref="S234" si="537">R220+J243/12</f>
        <v>-36.094597222105335</v>
      </c>
      <c r="T234" s="5">
        <f t="shared" si="380"/>
        <v>292362.36600733467</v>
      </c>
      <c r="U234" s="5"/>
      <c r="V234" s="5">
        <f t="shared" ref="V234" si="538">V243</f>
        <v>243.63530500611037</v>
      </c>
      <c r="W234" s="5">
        <f t="shared" si="448"/>
        <v>51093.271922353</v>
      </c>
      <c r="X234" s="5">
        <f>Q234+W234</f>
        <v>41407.701877857893</v>
      </c>
      <c r="Y234" s="10">
        <f>-Q234+Z231</f>
        <v>10449.501110863121</v>
      </c>
      <c r="Z234" s="12"/>
      <c r="AA234" s="9"/>
      <c r="AB234" s="2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3:60" x14ac:dyDescent="0.25">
      <c r="C235" s="1">
        <v>52688</v>
      </c>
      <c r="D235" s="3">
        <f t="shared" si="452"/>
        <v>1204.3533333333332</v>
      </c>
      <c r="E235" s="3">
        <f t="shared" si="453"/>
        <v>747</v>
      </c>
      <c r="F235" s="24">
        <v>0</v>
      </c>
      <c r="G235" s="7">
        <f t="shared" si="436"/>
        <v>452713.97333333321</v>
      </c>
      <c r="H235" s="4">
        <f t="shared" si="454"/>
        <v>1560</v>
      </c>
      <c r="I235" s="4">
        <f t="shared" si="455"/>
        <v>100</v>
      </c>
      <c r="J235" s="4">
        <v>0</v>
      </c>
      <c r="K235" s="14">
        <f t="shared" si="437"/>
        <v>868.19404154900963</v>
      </c>
      <c r="L235" s="14">
        <f t="shared" si="438"/>
        <v>336.15929178432367</v>
      </c>
      <c r="M235" s="13">
        <f t="shared" si="449"/>
        <v>101558.69842426697</v>
      </c>
      <c r="N235" s="15">
        <f t="shared" si="442"/>
        <v>3.9719999999999998E-2</v>
      </c>
      <c r="O235" s="15">
        <f t="shared" si="443"/>
        <v>0.10224587120599057</v>
      </c>
      <c r="P235" s="4">
        <f t="shared" si="439"/>
        <v>466937.04995550477</v>
      </c>
      <c r="Q235" s="4">
        <f t="shared" si="444"/>
        <v>-9976.9233778284397</v>
      </c>
      <c r="R235" s="26">
        <f t="shared" si="445"/>
        <v>-291.35333333333324</v>
      </c>
      <c r="S235" s="3">
        <f t="shared" ref="S235" si="539">R220+J243/12</f>
        <v>-36.094597222105335</v>
      </c>
      <c r="T235" s="5">
        <f t="shared" si="380"/>
        <v>292362.36600733467</v>
      </c>
      <c r="U235" s="5"/>
      <c r="V235" s="5">
        <f t="shared" ref="V235" si="540">V243</f>
        <v>243.63530500611037</v>
      </c>
      <c r="W235" s="5">
        <f t="shared" si="448"/>
        <v>51336.907227359108</v>
      </c>
      <c r="X235" s="5">
        <f>Q235+W235</f>
        <v>41359.983849530669</v>
      </c>
      <c r="Y235" s="10">
        <f>-Q235+Z231</f>
        <v>10740.854444196453</v>
      </c>
      <c r="Z235" s="12"/>
      <c r="AA235" s="9"/>
      <c r="AB235" s="2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3:60" x14ac:dyDescent="0.25">
      <c r="C236" s="1">
        <v>52718</v>
      </c>
      <c r="D236" s="3">
        <f t="shared" si="452"/>
        <v>1204.3533333333332</v>
      </c>
      <c r="E236" s="3">
        <f t="shared" si="453"/>
        <v>747</v>
      </c>
      <c r="F236" s="24">
        <v>0</v>
      </c>
      <c r="G236" s="7">
        <f t="shared" si="436"/>
        <v>454665.32666666654</v>
      </c>
      <c r="H236" s="4">
        <f t="shared" si="454"/>
        <v>1560</v>
      </c>
      <c r="I236" s="4">
        <f t="shared" si="455"/>
        <v>100</v>
      </c>
      <c r="J236" s="4">
        <v>0</v>
      </c>
      <c r="K236" s="14">
        <f t="shared" si="437"/>
        <v>871.06776382653675</v>
      </c>
      <c r="L236" s="14">
        <f t="shared" si="438"/>
        <v>333.28556950679643</v>
      </c>
      <c r="M236" s="13">
        <f t="shared" si="449"/>
        <v>100690.50438271796</v>
      </c>
      <c r="N236" s="15">
        <f t="shared" si="442"/>
        <v>3.9719999999999998E-2</v>
      </c>
      <c r="O236" s="15">
        <f t="shared" si="443"/>
        <v>0.10346882819246525</v>
      </c>
      <c r="P236" s="4">
        <f t="shared" si="439"/>
        <v>468597.04995550477</v>
      </c>
      <c r="Q236" s="4">
        <f t="shared" si="444"/>
        <v>-10268.276711161772</v>
      </c>
      <c r="R236" s="26">
        <f t="shared" si="445"/>
        <v>-291.35333333333324</v>
      </c>
      <c r="S236" s="3">
        <f t="shared" ref="S236" si="541">R220+J243/12</f>
        <v>-36.094597222105335</v>
      </c>
      <c r="T236" s="5">
        <f t="shared" ref="T236:T266" si="542">T235</f>
        <v>292362.36600733467</v>
      </c>
      <c r="U236" s="5"/>
      <c r="V236" s="5">
        <f t="shared" ref="V236" si="543">V243</f>
        <v>243.63530500611037</v>
      </c>
      <c r="W236" s="5">
        <f t="shared" si="448"/>
        <v>51580.542532365216</v>
      </c>
      <c r="X236" s="5">
        <f>Q236+W236</f>
        <v>41312.265821203444</v>
      </c>
      <c r="Y236" s="10">
        <f>-Q236+Z231</f>
        <v>11032.207777529786</v>
      </c>
      <c r="Z236" s="12"/>
      <c r="AA236" s="9"/>
      <c r="AB236" s="21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3:60" x14ac:dyDescent="0.25">
      <c r="C237" s="1">
        <v>52749</v>
      </c>
      <c r="D237" s="3">
        <f t="shared" si="452"/>
        <v>1204.3533333333332</v>
      </c>
      <c r="E237" s="3">
        <f t="shared" si="453"/>
        <v>747</v>
      </c>
      <c r="F237" s="24">
        <v>0</v>
      </c>
      <c r="G237" s="7">
        <f t="shared" si="436"/>
        <v>456616.67999999988</v>
      </c>
      <c r="H237" s="4">
        <f t="shared" si="454"/>
        <v>1560</v>
      </c>
      <c r="I237" s="4">
        <f t="shared" si="455"/>
        <v>100</v>
      </c>
      <c r="J237" s="4">
        <v>0</v>
      </c>
      <c r="K237" s="14">
        <f t="shared" si="437"/>
        <v>873.95099812480271</v>
      </c>
      <c r="L237" s="14">
        <f t="shared" si="438"/>
        <v>330.40233520853059</v>
      </c>
      <c r="M237" s="13">
        <f t="shared" si="449"/>
        <v>99819.436618891428</v>
      </c>
      <c r="N237" s="15">
        <f t="shared" si="442"/>
        <v>3.9719999999999998E-2</v>
      </c>
      <c r="O237" s="15">
        <f t="shared" si="443"/>
        <v>0.10471721259885555</v>
      </c>
      <c r="P237" s="4">
        <f t="shared" si="439"/>
        <v>470257.04995550477</v>
      </c>
      <c r="Q237" s="4">
        <f t="shared" si="444"/>
        <v>-10559.630044495105</v>
      </c>
      <c r="R237" s="26">
        <f t="shared" si="445"/>
        <v>-291.35333333333324</v>
      </c>
      <c r="S237" s="3">
        <f t="shared" ref="S237" si="544">R220+J243/12</f>
        <v>-36.094597222105335</v>
      </c>
      <c r="T237" s="5">
        <f t="shared" si="542"/>
        <v>292362.36600733467</v>
      </c>
      <c r="U237" s="5"/>
      <c r="V237" s="5">
        <f t="shared" ref="V237" si="545">V243</f>
        <v>243.63530500611037</v>
      </c>
      <c r="W237" s="5">
        <f t="shared" si="448"/>
        <v>51824.177837371324</v>
      </c>
      <c r="X237" s="5">
        <f>Q237+W237</f>
        <v>41264.547792876219</v>
      </c>
      <c r="Y237" s="10">
        <f>-Q237+Z231</f>
        <v>11323.561110863118</v>
      </c>
      <c r="Z237" s="12"/>
      <c r="AA237" s="9"/>
      <c r="AB237" s="21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3:60" x14ac:dyDescent="0.25">
      <c r="C238" s="1">
        <v>52779</v>
      </c>
      <c r="D238" s="3">
        <f t="shared" si="452"/>
        <v>1204.3533333333332</v>
      </c>
      <c r="E238" s="3">
        <f t="shared" si="453"/>
        <v>747</v>
      </c>
      <c r="F238" s="24">
        <v>0</v>
      </c>
      <c r="G238" s="7">
        <f t="shared" si="436"/>
        <v>458568.03333333321</v>
      </c>
      <c r="H238" s="4">
        <f t="shared" si="454"/>
        <v>1560</v>
      </c>
      <c r="I238" s="4">
        <f t="shared" si="455"/>
        <v>100</v>
      </c>
      <c r="J238" s="4">
        <v>0</v>
      </c>
      <c r="K238" s="14">
        <f t="shared" si="437"/>
        <v>876.84377592859573</v>
      </c>
      <c r="L238" s="14">
        <f t="shared" si="438"/>
        <v>327.50955740473756</v>
      </c>
      <c r="M238" s="13">
        <f t="shared" si="449"/>
        <v>98945.485620766631</v>
      </c>
      <c r="N238" s="15">
        <f t="shared" si="442"/>
        <v>3.9719999999999998E-2</v>
      </c>
      <c r="O238" s="15">
        <f t="shared" si="443"/>
        <v>0.10599181874444748</v>
      </c>
      <c r="P238" s="4">
        <f t="shared" si="439"/>
        <v>471917.04995550477</v>
      </c>
      <c r="Q238" s="4">
        <f t="shared" si="444"/>
        <v>-10850.983377828437</v>
      </c>
      <c r="R238" s="26">
        <f t="shared" si="445"/>
        <v>-291.35333333333324</v>
      </c>
      <c r="S238" s="3">
        <f t="shared" ref="S238" si="546">R220+J243/12</f>
        <v>-36.094597222105335</v>
      </c>
      <c r="T238" s="5">
        <f t="shared" si="542"/>
        <v>292362.36600733467</v>
      </c>
      <c r="U238" s="5"/>
      <c r="V238" s="5">
        <f t="shared" ref="V238" si="547">V243</f>
        <v>243.63530500611037</v>
      </c>
      <c r="W238" s="5">
        <f t="shared" si="448"/>
        <v>52067.813142377432</v>
      </c>
      <c r="X238" s="5">
        <f>Q238+W238</f>
        <v>41216.829764548995</v>
      </c>
      <c r="Y238" s="10">
        <f>-Q238+Z231</f>
        <v>11614.914444196451</v>
      </c>
      <c r="Z238" s="12"/>
      <c r="AA238" s="9"/>
      <c r="AB238" s="21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3:60" x14ac:dyDescent="0.25">
      <c r="C239" s="1">
        <v>52810</v>
      </c>
      <c r="D239" s="3">
        <f t="shared" si="452"/>
        <v>1204.3533333333332</v>
      </c>
      <c r="E239" s="3">
        <f t="shared" si="453"/>
        <v>747</v>
      </c>
      <c r="F239" s="24">
        <v>0</v>
      </c>
      <c r="G239" s="7">
        <f t="shared" si="436"/>
        <v>460519.38666666654</v>
      </c>
      <c r="H239" s="4">
        <f t="shared" si="454"/>
        <v>1560</v>
      </c>
      <c r="I239" s="4">
        <f t="shared" si="455"/>
        <v>100</v>
      </c>
      <c r="J239" s="4">
        <v>0</v>
      </c>
      <c r="K239" s="14">
        <f t="shared" si="437"/>
        <v>879.7461288269194</v>
      </c>
      <c r="L239" s="14">
        <f t="shared" si="438"/>
        <v>324.60720450641389</v>
      </c>
      <c r="M239" s="13">
        <f t="shared" si="449"/>
        <v>98068.641844838028</v>
      </c>
      <c r="N239" s="15">
        <f t="shared" si="442"/>
        <v>3.9719999999999998E-2</v>
      </c>
      <c r="O239" s="15">
        <f t="shared" si="443"/>
        <v>0.10729347437880313</v>
      </c>
      <c r="P239" s="4">
        <f t="shared" si="439"/>
        <v>473577.04995550477</v>
      </c>
      <c r="Q239" s="4">
        <f t="shared" si="444"/>
        <v>-11142.33671116177</v>
      </c>
      <c r="R239" s="26">
        <f t="shared" si="445"/>
        <v>-291.35333333333324</v>
      </c>
      <c r="S239" s="3">
        <f t="shared" ref="S239" si="548">R220+J243/12</f>
        <v>-36.094597222105335</v>
      </c>
      <c r="T239" s="5">
        <f t="shared" si="542"/>
        <v>292362.36600733467</v>
      </c>
      <c r="U239" s="5"/>
      <c r="V239" s="5">
        <f t="shared" ref="V239" si="549">V243</f>
        <v>243.63530500611037</v>
      </c>
      <c r="W239" s="5">
        <f t="shared" si="448"/>
        <v>52311.44844738354</v>
      </c>
      <c r="X239" s="5">
        <f>Q239+W239</f>
        <v>41169.11173622177</v>
      </c>
      <c r="Y239" s="10">
        <f>-Q239+Z231</f>
        <v>11906.267777529783</v>
      </c>
      <c r="Z239" s="12"/>
      <c r="AA239" s="9"/>
      <c r="AB239" s="21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3:60" x14ac:dyDescent="0.25">
      <c r="C240" s="1">
        <v>52841</v>
      </c>
      <c r="D240" s="3">
        <f t="shared" si="452"/>
        <v>1204.3533333333332</v>
      </c>
      <c r="E240" s="3">
        <f t="shared" si="453"/>
        <v>747</v>
      </c>
      <c r="F240" s="24">
        <v>0</v>
      </c>
      <c r="G240" s="7">
        <f t="shared" si="436"/>
        <v>462470.73999999987</v>
      </c>
      <c r="H240" s="4">
        <f t="shared" si="454"/>
        <v>1560</v>
      </c>
      <c r="I240" s="4">
        <f t="shared" si="455"/>
        <v>100</v>
      </c>
      <c r="J240" s="4">
        <v>0</v>
      </c>
      <c r="K240" s="14">
        <f t="shared" si="437"/>
        <v>882.65808851333645</v>
      </c>
      <c r="L240" s="14">
        <f t="shared" si="438"/>
        <v>321.69524481999673</v>
      </c>
      <c r="M240" s="13">
        <f t="shared" si="449"/>
        <v>97188.895716011102</v>
      </c>
      <c r="N240" s="15">
        <f t="shared" si="442"/>
        <v>3.9719999999999998E-2</v>
      </c>
      <c r="O240" s="15">
        <f t="shared" si="443"/>
        <v>0.10862304245919997</v>
      </c>
      <c r="P240" s="4">
        <f t="shared" si="439"/>
        <v>475237.04995550477</v>
      </c>
      <c r="Q240" s="4">
        <f t="shared" si="444"/>
        <v>-11433.690044495102</v>
      </c>
      <c r="R240" s="26">
        <f t="shared" si="445"/>
        <v>-291.35333333333324</v>
      </c>
      <c r="S240" s="3">
        <f t="shared" ref="S240" si="550">R220+J243/12</f>
        <v>-36.094597222105335</v>
      </c>
      <c r="T240" s="5">
        <f t="shared" si="542"/>
        <v>292362.36600733467</v>
      </c>
      <c r="U240" s="5"/>
      <c r="V240" s="5">
        <f t="shared" ref="V240" si="551">V243</f>
        <v>243.63530500611037</v>
      </c>
      <c r="W240" s="5">
        <f t="shared" si="448"/>
        <v>52555.083752389648</v>
      </c>
      <c r="X240" s="5">
        <f>Q240+W240</f>
        <v>41121.393707894546</v>
      </c>
      <c r="Y240" s="10">
        <f>-Q240+Z231</f>
        <v>12197.621110863116</v>
      </c>
      <c r="Z240" s="12"/>
      <c r="AA240" s="9"/>
      <c r="AB240" s="21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3:60" x14ac:dyDescent="0.25">
      <c r="C241" s="1">
        <v>52871</v>
      </c>
      <c r="D241" s="3">
        <f t="shared" si="452"/>
        <v>1204.3533333333332</v>
      </c>
      <c r="E241" s="3">
        <f t="shared" si="453"/>
        <v>747</v>
      </c>
      <c r="F241" s="24">
        <v>0</v>
      </c>
      <c r="G241" s="7">
        <f t="shared" si="436"/>
        <v>464422.09333333321</v>
      </c>
      <c r="H241" s="4">
        <f t="shared" si="454"/>
        <v>1560</v>
      </c>
      <c r="I241" s="4">
        <f t="shared" si="455"/>
        <v>100</v>
      </c>
      <c r="J241" s="4">
        <v>0</v>
      </c>
      <c r="K241" s="14">
        <f t="shared" si="437"/>
        <v>885.57968678631562</v>
      </c>
      <c r="L241" s="14">
        <f t="shared" si="438"/>
        <v>318.77364654701762</v>
      </c>
      <c r="M241" s="13">
        <f t="shared" si="449"/>
        <v>96306.237627497772</v>
      </c>
      <c r="N241" s="15">
        <f t="shared" si="442"/>
        <v>3.9719999999999998E-2</v>
      </c>
      <c r="O241" s="15">
        <f t="shared" si="443"/>
        <v>0.1099814230426939</v>
      </c>
      <c r="P241" s="4">
        <f t="shared" si="439"/>
        <v>476897.04995550477</v>
      </c>
      <c r="Q241" s="4">
        <f t="shared" si="444"/>
        <v>-11725.043377828435</v>
      </c>
      <c r="R241" s="26">
        <f t="shared" si="445"/>
        <v>-291.35333333333324</v>
      </c>
      <c r="S241" s="3">
        <f t="shared" ref="S241" si="552">R220+J243/12</f>
        <v>-36.094597222105335</v>
      </c>
      <c r="T241" s="5">
        <f t="shared" si="542"/>
        <v>292362.36600733467</v>
      </c>
      <c r="U241" s="5"/>
      <c r="V241" s="5">
        <f t="shared" ref="V241" si="553">V243</f>
        <v>243.63530500611037</v>
      </c>
      <c r="W241" s="5">
        <f t="shared" si="448"/>
        <v>52798.719057395756</v>
      </c>
      <c r="X241" s="5">
        <f>Q241+W241</f>
        <v>41073.675679567321</v>
      </c>
      <c r="Y241" s="10">
        <f>-Q241+Z231</f>
        <v>12488.974444196449</v>
      </c>
      <c r="Z241" s="12"/>
      <c r="AA241" s="9"/>
      <c r="AB241" s="21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3:60" x14ac:dyDescent="0.25">
      <c r="C242" s="1">
        <v>52902</v>
      </c>
      <c r="D242" s="3">
        <f t="shared" si="452"/>
        <v>1204.3533333333332</v>
      </c>
      <c r="E242" s="3">
        <f t="shared" si="453"/>
        <v>747</v>
      </c>
      <c r="F242" s="24">
        <v>0</v>
      </c>
      <c r="G242" s="7">
        <f t="shared" si="436"/>
        <v>466373.44666666654</v>
      </c>
      <c r="H242" s="4">
        <f t="shared" si="454"/>
        <v>1560</v>
      </c>
      <c r="I242" s="4">
        <f t="shared" si="455"/>
        <v>100</v>
      </c>
      <c r="J242" s="4">
        <v>0</v>
      </c>
      <c r="K242" s="14">
        <f t="shared" si="437"/>
        <v>888.51095554957828</v>
      </c>
      <c r="L242" s="14">
        <f t="shared" si="438"/>
        <v>315.8423777837549</v>
      </c>
      <c r="M242" s="13">
        <f t="shared" si="449"/>
        <v>95420.657940711462</v>
      </c>
      <c r="N242" s="15">
        <f t="shared" si="442"/>
        <v>3.9719999999999998E-2</v>
      </c>
      <c r="O242" s="15">
        <f t="shared" si="443"/>
        <v>0.11136955530152313</v>
      </c>
      <c r="P242" s="4">
        <f t="shared" si="439"/>
        <v>478557.04995550477</v>
      </c>
      <c r="Q242" s="4">
        <f t="shared" si="444"/>
        <v>-12016.396711161768</v>
      </c>
      <c r="R242" s="26">
        <f t="shared" si="445"/>
        <v>-291.35333333333324</v>
      </c>
      <c r="S242" s="3">
        <f t="shared" ref="S242" si="554">R220+J243/12</f>
        <v>-36.094597222105335</v>
      </c>
      <c r="T242" s="5">
        <f t="shared" si="542"/>
        <v>292362.36600733467</v>
      </c>
      <c r="U242" s="5"/>
      <c r="V242" s="5">
        <f>V243</f>
        <v>243.63530500611037</v>
      </c>
      <c r="W242" s="5">
        <f t="shared" si="448"/>
        <v>53042.354362401864</v>
      </c>
      <c r="X242" s="5">
        <f>Q242+W242</f>
        <v>41025.957651240096</v>
      </c>
      <c r="Y242" s="10">
        <f>-Q242+Z231</f>
        <v>12780.327777529781</v>
      </c>
      <c r="Z242" s="12"/>
      <c r="AA242" s="9"/>
      <c r="AB242" s="21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3:60" x14ac:dyDescent="0.25">
      <c r="C243" s="1">
        <v>52932</v>
      </c>
      <c r="D243" s="3">
        <f t="shared" si="452"/>
        <v>1204.3533333333332</v>
      </c>
      <c r="E243" s="3">
        <f t="shared" si="453"/>
        <v>747</v>
      </c>
      <c r="F243" s="24">
        <v>0</v>
      </c>
      <c r="G243" s="7">
        <f t="shared" si="436"/>
        <v>468324.79999999987</v>
      </c>
      <c r="H243" s="4">
        <f t="shared" si="454"/>
        <v>1560</v>
      </c>
      <c r="I243" s="4">
        <f t="shared" si="455"/>
        <v>100</v>
      </c>
      <c r="J243" s="4">
        <f>SUM(L232:L243)*$B$11+$B$3*$B$12*$B$11*$B$13</f>
        <v>3063.1048333347348</v>
      </c>
      <c r="K243" s="14">
        <f t="shared" si="437"/>
        <v>891.45192681244748</v>
      </c>
      <c r="L243" s="14">
        <f t="shared" si="438"/>
        <v>312.90140652088581</v>
      </c>
      <c r="M243" s="13">
        <f t="shared" si="449"/>
        <v>94532.146985161889</v>
      </c>
      <c r="N243" s="15">
        <f t="shared" si="442"/>
        <v>3.9719999999999998E-2</v>
      </c>
      <c r="O243" s="15">
        <f t="shared" si="443"/>
        <v>0.11278841967133685</v>
      </c>
      <c r="P243" s="4">
        <f t="shared" si="439"/>
        <v>483280.15478883951</v>
      </c>
      <c r="Q243" s="4">
        <f t="shared" si="444"/>
        <v>-9244.6452111603576</v>
      </c>
      <c r="R243" s="26">
        <f t="shared" si="445"/>
        <v>-291.35333333333324</v>
      </c>
      <c r="S243" s="3">
        <f t="shared" ref="S243" si="555">R220+J243/12</f>
        <v>-36.094597222105335</v>
      </c>
      <c r="T243" s="5">
        <f t="shared" ref="T243" si="556">T242*(U243+1)</f>
        <v>295285.98966740799</v>
      </c>
      <c r="U243" s="6">
        <f t="shared" ref="U243" si="557">U231</f>
        <v>0.01</v>
      </c>
      <c r="V243" s="5">
        <f t="shared" ref="V243" si="558">(T243-T231)/12</f>
        <v>243.63530500611037</v>
      </c>
      <c r="W243" s="5">
        <f t="shared" si="448"/>
        <v>53285.989667407972</v>
      </c>
      <c r="X243" s="5">
        <f>Q243+W243</f>
        <v>44041.344456247614</v>
      </c>
      <c r="Y243" s="10">
        <f>-Q243+Z231</f>
        <v>10008.576277528371</v>
      </c>
      <c r="Z243" s="10">
        <f t="shared" ref="Z243" si="559">AVERAGE(Y232:Y243)*(AA243)</f>
        <v>784.9785328992989</v>
      </c>
      <c r="AA243" s="11">
        <f t="shared" si="435"/>
        <v>7.0000000000000007E-2</v>
      </c>
      <c r="AB243" s="22">
        <v>21</v>
      </c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3:60" x14ac:dyDescent="0.25">
      <c r="C244" s="1">
        <v>52963</v>
      </c>
      <c r="D244" s="3">
        <f t="shared" si="452"/>
        <v>1204.3533333333332</v>
      </c>
      <c r="E244" s="3">
        <f t="shared" si="453"/>
        <v>747</v>
      </c>
      <c r="F244" s="24">
        <v>0</v>
      </c>
      <c r="G244" s="7">
        <f t="shared" si="436"/>
        <v>470276.1533333332</v>
      </c>
      <c r="H244" s="4">
        <f t="shared" si="454"/>
        <v>1560</v>
      </c>
      <c r="I244" s="4">
        <f t="shared" si="455"/>
        <v>100</v>
      </c>
      <c r="J244" s="4">
        <v>0</v>
      </c>
      <c r="K244" s="14">
        <f t="shared" si="437"/>
        <v>894.40263269019658</v>
      </c>
      <c r="L244" s="14">
        <f t="shared" si="438"/>
        <v>309.95070064313666</v>
      </c>
      <c r="M244" s="13">
        <f t="shared" si="449"/>
        <v>93640.695058349447</v>
      </c>
      <c r="N244" s="15">
        <f t="shared" si="442"/>
        <v>3.9719999999999998E-2</v>
      </c>
      <c r="O244" s="15">
        <f t="shared" si="443"/>
        <v>0.11423904014257459</v>
      </c>
      <c r="P244" s="4">
        <f t="shared" si="439"/>
        <v>484940.15478883951</v>
      </c>
      <c r="Q244" s="4">
        <f t="shared" si="444"/>
        <v>-9535.9985444936901</v>
      </c>
      <c r="R244" s="26">
        <f t="shared" si="445"/>
        <v>-291.35333333333324</v>
      </c>
      <c r="S244" s="3">
        <f t="shared" ref="S244" si="560">R244+J255/12</f>
        <v>-49.551567034269766</v>
      </c>
      <c r="T244" s="5">
        <f t="shared" ref="T244:T307" si="561">T243</f>
        <v>295285.98966740799</v>
      </c>
      <c r="U244" s="5"/>
      <c r="V244" s="5">
        <f t="shared" ref="V244" si="562">V255</f>
        <v>246.07165805617115</v>
      </c>
      <c r="W244" s="5">
        <f t="shared" si="448"/>
        <v>53532.061325464143</v>
      </c>
      <c r="X244" s="5">
        <f>Q244+W244</f>
        <v>43996.062780970453</v>
      </c>
      <c r="Y244" s="10">
        <f>-Q244+Z243</f>
        <v>10320.977077392989</v>
      </c>
      <c r="Z244" s="12"/>
      <c r="AA244" s="9"/>
      <c r="AB244" s="2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3:60" x14ac:dyDescent="0.25">
      <c r="C245" s="1">
        <v>52994</v>
      </c>
      <c r="D245" s="3">
        <f t="shared" si="452"/>
        <v>1204.3533333333332</v>
      </c>
      <c r="E245" s="3">
        <f t="shared" si="453"/>
        <v>747</v>
      </c>
      <c r="F245" s="24">
        <v>0</v>
      </c>
      <c r="G245" s="7">
        <f t="shared" si="436"/>
        <v>472227.50666666654</v>
      </c>
      <c r="H245" s="4">
        <f t="shared" si="454"/>
        <v>1560</v>
      </c>
      <c r="I245" s="4">
        <f t="shared" si="455"/>
        <v>100</v>
      </c>
      <c r="J245" s="4">
        <v>0</v>
      </c>
      <c r="K245" s="14">
        <f t="shared" si="437"/>
        <v>897.36310540440104</v>
      </c>
      <c r="L245" s="14">
        <f t="shared" si="438"/>
        <v>306.99022792893214</v>
      </c>
      <c r="M245" s="13">
        <f t="shared" si="449"/>
        <v>92746.292425659252</v>
      </c>
      <c r="N245" s="15">
        <f t="shared" si="442"/>
        <v>3.9719999999999998E-2</v>
      </c>
      <c r="O245" s="15">
        <f t="shared" si="443"/>
        <v>0.11572248670625034</v>
      </c>
      <c r="P245" s="4">
        <f t="shared" si="439"/>
        <v>486600.15478883951</v>
      </c>
      <c r="Q245" s="4">
        <f t="shared" si="444"/>
        <v>-9827.3518778270227</v>
      </c>
      <c r="R245" s="26">
        <f t="shared" si="445"/>
        <v>-291.35333333333324</v>
      </c>
      <c r="S245" s="3">
        <f t="shared" ref="S245" si="563">R244+J255/12</f>
        <v>-49.551567034269766</v>
      </c>
      <c r="T245" s="5">
        <f t="shared" si="561"/>
        <v>295285.98966740799</v>
      </c>
      <c r="U245" s="5"/>
      <c r="V245" s="5">
        <f t="shared" ref="V245" si="564">V255</f>
        <v>246.07165805617115</v>
      </c>
      <c r="W245" s="5">
        <f t="shared" si="448"/>
        <v>53778.132983520314</v>
      </c>
      <c r="X245" s="5">
        <f>Q245+W245</f>
        <v>43950.781105693291</v>
      </c>
      <c r="Y245" s="10">
        <f>-Q245+Z243</f>
        <v>10612.330410726321</v>
      </c>
      <c r="Z245" s="12"/>
      <c r="AA245" s="9"/>
      <c r="AB245" s="2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3:60" x14ac:dyDescent="0.25">
      <c r="C246" s="1">
        <v>53022</v>
      </c>
      <c r="D246" s="3">
        <f t="shared" si="452"/>
        <v>1204.3533333333332</v>
      </c>
      <c r="E246" s="3">
        <f t="shared" si="453"/>
        <v>747</v>
      </c>
      <c r="F246" s="24">
        <v>0</v>
      </c>
      <c r="G246" s="7">
        <f t="shared" si="436"/>
        <v>474178.85999999987</v>
      </c>
      <c r="H246" s="4">
        <f t="shared" si="454"/>
        <v>1560</v>
      </c>
      <c r="I246" s="4">
        <f t="shared" si="455"/>
        <v>100</v>
      </c>
      <c r="J246" s="4">
        <v>0</v>
      </c>
      <c r="K246" s="14">
        <f t="shared" si="437"/>
        <v>900.33337728328968</v>
      </c>
      <c r="L246" s="14">
        <f t="shared" si="438"/>
        <v>304.01995605004356</v>
      </c>
      <c r="M246" s="13">
        <f t="shared" si="449"/>
        <v>91848.929320254858</v>
      </c>
      <c r="N246" s="15">
        <f t="shared" si="442"/>
        <v>3.9719999999999998E-2</v>
      </c>
      <c r="O246" s="15">
        <f t="shared" si="443"/>
        <v>0.1172398779664178</v>
      </c>
      <c r="P246" s="4">
        <f t="shared" si="439"/>
        <v>488260.15478883951</v>
      </c>
      <c r="Q246" s="4">
        <f t="shared" si="444"/>
        <v>-10118.705211160355</v>
      </c>
      <c r="R246" s="26">
        <f t="shared" si="445"/>
        <v>-291.35333333333324</v>
      </c>
      <c r="S246" s="3">
        <f t="shared" ref="S246" si="565">R244+J255/12</f>
        <v>-49.551567034269766</v>
      </c>
      <c r="T246" s="5">
        <f t="shared" si="561"/>
        <v>295285.98966740799</v>
      </c>
      <c r="U246" s="5"/>
      <c r="V246" s="5">
        <f t="shared" ref="V246" si="566">V255</f>
        <v>246.07165805617115</v>
      </c>
      <c r="W246" s="5">
        <f t="shared" si="448"/>
        <v>54024.204641576485</v>
      </c>
      <c r="X246" s="5">
        <f>Q246+W246</f>
        <v>43905.49943041613</v>
      </c>
      <c r="Y246" s="10">
        <f>-Q246+Z243</f>
        <v>10903.683744059654</v>
      </c>
      <c r="Z246" s="12"/>
      <c r="AA246" s="9"/>
      <c r="AB246" s="2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3:60" x14ac:dyDescent="0.25">
      <c r="C247" s="1">
        <v>53053</v>
      </c>
      <c r="D247" s="3">
        <f t="shared" si="452"/>
        <v>1204.3533333333332</v>
      </c>
      <c r="E247" s="3">
        <f t="shared" si="453"/>
        <v>747</v>
      </c>
      <c r="F247" s="24">
        <v>0</v>
      </c>
      <c r="G247" s="7">
        <f t="shared" si="436"/>
        <v>476130.2133333332</v>
      </c>
      <c r="H247" s="4">
        <f t="shared" si="454"/>
        <v>1560</v>
      </c>
      <c r="I247" s="4">
        <f t="shared" si="455"/>
        <v>100</v>
      </c>
      <c r="J247" s="4">
        <v>0</v>
      </c>
      <c r="K247" s="14">
        <f t="shared" si="437"/>
        <v>903.31348076209736</v>
      </c>
      <c r="L247" s="14">
        <f t="shared" si="438"/>
        <v>301.03985257123588</v>
      </c>
      <c r="M247" s="13">
        <f t="shared" si="449"/>
        <v>90948.595942971573</v>
      </c>
      <c r="N247" s="15">
        <f t="shared" si="442"/>
        <v>3.9719999999999998E-2</v>
      </c>
      <c r="O247" s="15">
        <f t="shared" si="443"/>
        <v>0.11879238393272193</v>
      </c>
      <c r="P247" s="4">
        <f t="shared" si="439"/>
        <v>489920.15478883951</v>
      </c>
      <c r="Q247" s="4">
        <f t="shared" si="444"/>
        <v>-10410.058544493688</v>
      </c>
      <c r="R247" s="26">
        <f t="shared" si="445"/>
        <v>-291.35333333333324</v>
      </c>
      <c r="S247" s="3">
        <f t="shared" ref="S247" si="567">R244+J255/12</f>
        <v>-49.551567034269766</v>
      </c>
      <c r="T247" s="5">
        <f t="shared" si="561"/>
        <v>295285.98966740799</v>
      </c>
      <c r="U247" s="5"/>
      <c r="V247" s="5">
        <f t="shared" ref="V247" si="568">V255</f>
        <v>246.07165805617115</v>
      </c>
      <c r="W247" s="5">
        <f t="shared" si="448"/>
        <v>54270.276299632656</v>
      </c>
      <c r="X247" s="5">
        <f>Q247+W247</f>
        <v>43860.217755138969</v>
      </c>
      <c r="Y247" s="10">
        <f>-Q247+Z243</f>
        <v>11195.037077392986</v>
      </c>
      <c r="Z247" s="12"/>
      <c r="AA247" s="9"/>
      <c r="AB247" s="2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3:60" x14ac:dyDescent="0.25">
      <c r="C248" s="1">
        <v>53083</v>
      </c>
      <c r="D248" s="3">
        <f t="shared" si="452"/>
        <v>1204.3533333333332</v>
      </c>
      <c r="E248" s="3">
        <f t="shared" si="453"/>
        <v>747</v>
      </c>
      <c r="F248" s="24">
        <v>0</v>
      </c>
      <c r="G248" s="7">
        <f t="shared" si="436"/>
        <v>478081.56666666653</v>
      </c>
      <c r="H248" s="4">
        <f t="shared" si="454"/>
        <v>1560</v>
      </c>
      <c r="I248" s="4">
        <f t="shared" si="455"/>
        <v>100</v>
      </c>
      <c r="J248" s="4">
        <v>0</v>
      </c>
      <c r="K248" s="14">
        <f t="shared" si="437"/>
        <v>906.30344838341989</v>
      </c>
      <c r="L248" s="14">
        <f t="shared" si="438"/>
        <v>298.04988494991335</v>
      </c>
      <c r="M248" s="13">
        <f t="shared" si="449"/>
        <v>90045.282462209478</v>
      </c>
      <c r="N248" s="15">
        <f t="shared" si="442"/>
        <v>3.9719999999999998E-2</v>
      </c>
      <c r="O248" s="15">
        <f t="shared" si="443"/>
        <v>0.12038122900768775</v>
      </c>
      <c r="P248" s="4">
        <f t="shared" si="439"/>
        <v>491580.15478883951</v>
      </c>
      <c r="Q248" s="4">
        <f t="shared" si="444"/>
        <v>-10701.41187782702</v>
      </c>
      <c r="R248" s="26">
        <f t="shared" si="445"/>
        <v>-291.35333333333324</v>
      </c>
      <c r="S248" s="3">
        <f t="shared" ref="S248" si="569">R244+J255/12</f>
        <v>-49.551567034269766</v>
      </c>
      <c r="T248" s="5">
        <f t="shared" si="561"/>
        <v>295285.98966740799</v>
      </c>
      <c r="U248" s="5"/>
      <c r="V248" s="5">
        <f t="shared" ref="V248" si="570">V255</f>
        <v>246.07165805617115</v>
      </c>
      <c r="W248" s="5">
        <f t="shared" si="448"/>
        <v>54516.347957688828</v>
      </c>
      <c r="X248" s="5">
        <f>Q248+W248</f>
        <v>43814.936079861807</v>
      </c>
      <c r="Y248" s="10">
        <f>-Q248+Z243</f>
        <v>11486.390410726319</v>
      </c>
      <c r="Z248" s="12"/>
      <c r="AA248" s="9"/>
      <c r="AB248" s="2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3:60" x14ac:dyDescent="0.25">
      <c r="C249" s="1">
        <v>53114</v>
      </c>
      <c r="D249" s="3">
        <f t="shared" si="452"/>
        <v>1204.3533333333332</v>
      </c>
      <c r="E249" s="3">
        <f t="shared" si="453"/>
        <v>747</v>
      </c>
      <c r="F249" s="24">
        <v>0</v>
      </c>
      <c r="G249" s="7">
        <f t="shared" si="436"/>
        <v>480032.91999999987</v>
      </c>
      <c r="H249" s="4">
        <f t="shared" si="454"/>
        <v>1560</v>
      </c>
      <c r="I249" s="4">
        <f t="shared" si="455"/>
        <v>100</v>
      </c>
      <c r="J249" s="4">
        <v>0</v>
      </c>
      <c r="K249" s="14">
        <f t="shared" si="437"/>
        <v>909.30331279756899</v>
      </c>
      <c r="L249" s="14">
        <f t="shared" si="438"/>
        <v>295.05002053576425</v>
      </c>
      <c r="M249" s="13">
        <f t="shared" si="449"/>
        <v>89138.979013826058</v>
      </c>
      <c r="N249" s="15">
        <f t="shared" si="442"/>
        <v>3.9719999999999998E-2</v>
      </c>
      <c r="O249" s="15">
        <f t="shared" si="443"/>
        <v>0.12200769518477604</v>
      </c>
      <c r="P249" s="4">
        <f t="shared" si="439"/>
        <v>493240.15478883951</v>
      </c>
      <c r="Q249" s="4">
        <f t="shared" si="444"/>
        <v>-10992.765211160353</v>
      </c>
      <c r="R249" s="26">
        <f t="shared" si="445"/>
        <v>-291.35333333333324</v>
      </c>
      <c r="S249" s="3">
        <f t="shared" ref="S249" si="571">R244+J255/12</f>
        <v>-49.551567034269766</v>
      </c>
      <c r="T249" s="5">
        <f t="shared" si="561"/>
        <v>295285.98966740799</v>
      </c>
      <c r="U249" s="5"/>
      <c r="V249" s="5">
        <f t="shared" ref="V249" si="572">V255</f>
        <v>246.07165805617115</v>
      </c>
      <c r="W249" s="5">
        <f t="shared" si="448"/>
        <v>54762.419615744999</v>
      </c>
      <c r="X249" s="5">
        <f>Q249+W249</f>
        <v>43769.654404584646</v>
      </c>
      <c r="Y249" s="10">
        <f>-Q249+Z243</f>
        <v>11777.743744059651</v>
      </c>
      <c r="Z249" s="12"/>
      <c r="AA249" s="9"/>
      <c r="AB249" s="2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3:60" x14ac:dyDescent="0.25">
      <c r="C250" s="1">
        <v>53144</v>
      </c>
      <c r="D250" s="3">
        <f t="shared" si="452"/>
        <v>1204.3533333333332</v>
      </c>
      <c r="E250" s="3">
        <f t="shared" si="453"/>
        <v>747</v>
      </c>
      <c r="F250" s="24">
        <v>0</v>
      </c>
      <c r="G250" s="7">
        <f t="shared" si="436"/>
        <v>481984.2733333332</v>
      </c>
      <c r="H250" s="4">
        <f t="shared" si="454"/>
        <v>1560</v>
      </c>
      <c r="I250" s="4">
        <f t="shared" si="455"/>
        <v>100</v>
      </c>
      <c r="J250" s="4">
        <v>0</v>
      </c>
      <c r="K250" s="14">
        <f t="shared" si="437"/>
        <v>912.31310676292901</v>
      </c>
      <c r="L250" s="14">
        <f t="shared" si="438"/>
        <v>292.04022657040429</v>
      </c>
      <c r="M250" s="13">
        <f t="shared" si="449"/>
        <v>88229.675701028493</v>
      </c>
      <c r="N250" s="15">
        <f t="shared" si="442"/>
        <v>3.9719999999999998E-2</v>
      </c>
      <c r="O250" s="15">
        <f t="shared" si="443"/>
        <v>0.12367312547476167</v>
      </c>
      <c r="P250" s="4">
        <f t="shared" si="439"/>
        <v>494900.15478883951</v>
      </c>
      <c r="Q250" s="4">
        <f t="shared" si="444"/>
        <v>-11284.118544493685</v>
      </c>
      <c r="R250" s="26">
        <f t="shared" si="445"/>
        <v>-291.35333333333324</v>
      </c>
      <c r="S250" s="3">
        <f t="shared" ref="S250" si="573">R244+J255/12</f>
        <v>-49.551567034269766</v>
      </c>
      <c r="T250" s="5">
        <f t="shared" si="561"/>
        <v>295285.98966740799</v>
      </c>
      <c r="U250" s="5"/>
      <c r="V250" s="5">
        <f t="shared" ref="V250" si="574">V255</f>
        <v>246.07165805617115</v>
      </c>
      <c r="W250" s="5">
        <f t="shared" si="448"/>
        <v>55008.49127380117</v>
      </c>
      <c r="X250" s="5">
        <f>Q250+W250</f>
        <v>43724.372729307484</v>
      </c>
      <c r="Y250" s="10">
        <f>-Q250+Z243</f>
        <v>12069.097077392984</v>
      </c>
      <c r="Z250" s="12"/>
      <c r="AA250" s="9"/>
      <c r="AB250" s="2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3:60" x14ac:dyDescent="0.25">
      <c r="C251" s="1">
        <v>53175</v>
      </c>
      <c r="D251" s="3">
        <f t="shared" si="452"/>
        <v>1204.3533333333332</v>
      </c>
      <c r="E251" s="3">
        <f t="shared" si="453"/>
        <v>747</v>
      </c>
      <c r="F251" s="24">
        <v>0</v>
      </c>
      <c r="G251" s="7">
        <f t="shared" si="436"/>
        <v>483935.62666666653</v>
      </c>
      <c r="H251" s="4">
        <f t="shared" si="454"/>
        <v>1560</v>
      </c>
      <c r="I251" s="4">
        <f t="shared" si="455"/>
        <v>100</v>
      </c>
      <c r="J251" s="4">
        <v>0</v>
      </c>
      <c r="K251" s="14">
        <f t="shared" si="437"/>
        <v>915.33286314631425</v>
      </c>
      <c r="L251" s="14">
        <f t="shared" si="438"/>
        <v>289.02047018701899</v>
      </c>
      <c r="M251" s="13">
        <f t="shared" si="449"/>
        <v>87317.362594265564</v>
      </c>
      <c r="N251" s="15">
        <f t="shared" si="442"/>
        <v>3.9719999999999998E-2</v>
      </c>
      <c r="O251" s="15">
        <f t="shared" si="443"/>
        <v>0.12537892757968075</v>
      </c>
      <c r="P251" s="4">
        <f t="shared" si="439"/>
        <v>496560.15478883951</v>
      </c>
      <c r="Q251" s="4">
        <f t="shared" si="444"/>
        <v>-11575.471877827018</v>
      </c>
      <c r="R251" s="26">
        <f t="shared" si="445"/>
        <v>-291.35333333333324</v>
      </c>
      <c r="S251" s="3">
        <f t="shared" ref="S251" si="575">R244+J255/12</f>
        <v>-49.551567034269766</v>
      </c>
      <c r="T251" s="5">
        <f t="shared" si="561"/>
        <v>295285.98966740799</v>
      </c>
      <c r="U251" s="5"/>
      <c r="V251" s="5">
        <f t="shared" ref="V251" si="576">V255</f>
        <v>246.07165805617115</v>
      </c>
      <c r="W251" s="5">
        <f t="shared" si="448"/>
        <v>55254.562931857341</v>
      </c>
      <c r="X251" s="5">
        <f>Q251+W251</f>
        <v>43679.091054030323</v>
      </c>
      <c r="Y251" s="10">
        <f>-Q251+Z243</f>
        <v>12360.450410726316</v>
      </c>
      <c r="Z251" s="12"/>
      <c r="AA251" s="9"/>
      <c r="AB251" s="2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3:60" x14ac:dyDescent="0.25">
      <c r="C252" s="1">
        <v>53206</v>
      </c>
      <c r="D252" s="3">
        <f t="shared" si="452"/>
        <v>1204.3533333333332</v>
      </c>
      <c r="E252" s="3">
        <f t="shared" si="453"/>
        <v>747</v>
      </c>
      <c r="F252" s="24">
        <v>0</v>
      </c>
      <c r="G252" s="7">
        <f t="shared" si="436"/>
        <v>485886.97999999986</v>
      </c>
      <c r="H252" s="4">
        <f t="shared" si="454"/>
        <v>1560</v>
      </c>
      <c r="I252" s="4">
        <f t="shared" si="455"/>
        <v>100</v>
      </c>
      <c r="J252" s="4">
        <v>0</v>
      </c>
      <c r="K252" s="14">
        <f t="shared" si="437"/>
        <v>918.36261492332847</v>
      </c>
      <c r="L252" s="14">
        <f t="shared" si="438"/>
        <v>285.99071841000472</v>
      </c>
      <c r="M252" s="13">
        <f t="shared" si="449"/>
        <v>86402.029731119255</v>
      </c>
      <c r="N252" s="15">
        <f t="shared" si="442"/>
        <v>3.9719999999999998E-2</v>
      </c>
      <c r="O252" s="15">
        <f t="shared" si="443"/>
        <v>0.12712657783547054</v>
      </c>
      <c r="P252" s="4">
        <f t="shared" si="439"/>
        <v>498220.15478883951</v>
      </c>
      <c r="Q252" s="4">
        <f t="shared" si="444"/>
        <v>-11866.825211160351</v>
      </c>
      <c r="R252" s="26">
        <f t="shared" si="445"/>
        <v>-291.35333333333324</v>
      </c>
      <c r="S252" s="3">
        <f t="shared" ref="S252" si="577">R244+J255/12</f>
        <v>-49.551567034269766</v>
      </c>
      <c r="T252" s="5">
        <f t="shared" si="561"/>
        <v>295285.98966740799</v>
      </c>
      <c r="U252" s="5"/>
      <c r="V252" s="5">
        <f t="shared" ref="V252" si="578">V255</f>
        <v>246.07165805617115</v>
      </c>
      <c r="W252" s="5">
        <f t="shared" si="448"/>
        <v>55500.634589913512</v>
      </c>
      <c r="X252" s="5">
        <f>Q252+W252</f>
        <v>43633.809378753162</v>
      </c>
      <c r="Y252" s="10">
        <f>-Q252+Z243</f>
        <v>12651.803744059649</v>
      </c>
      <c r="Z252" s="12"/>
      <c r="AA252" s="9"/>
      <c r="AB252" s="2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3:60" x14ac:dyDescent="0.25">
      <c r="C253" s="1">
        <v>53236</v>
      </c>
      <c r="D253" s="3">
        <f t="shared" si="452"/>
        <v>1204.3533333333332</v>
      </c>
      <c r="E253" s="3">
        <f t="shared" si="453"/>
        <v>747</v>
      </c>
      <c r="F253" s="24">
        <v>0</v>
      </c>
      <c r="G253" s="7">
        <f t="shared" si="436"/>
        <v>487838.3333333332</v>
      </c>
      <c r="H253" s="4">
        <f t="shared" si="454"/>
        <v>1560</v>
      </c>
      <c r="I253" s="4">
        <f t="shared" si="455"/>
        <v>100</v>
      </c>
      <c r="J253" s="4">
        <v>0</v>
      </c>
      <c r="K253" s="14">
        <f t="shared" si="437"/>
        <v>921.40239517872476</v>
      </c>
      <c r="L253" s="14">
        <f t="shared" si="438"/>
        <v>282.95093815460848</v>
      </c>
      <c r="M253" s="13">
        <f t="shared" si="449"/>
        <v>85483.667116195924</v>
      </c>
      <c r="N253" s="15">
        <f t="shared" si="442"/>
        <v>3.9719999999999998E-2</v>
      </c>
      <c r="O253" s="15">
        <f t="shared" si="443"/>
        <v>0.12891762544651059</v>
      </c>
      <c r="P253" s="4">
        <f t="shared" si="439"/>
        <v>499880.15478883951</v>
      </c>
      <c r="Q253" s="4">
        <f t="shared" si="444"/>
        <v>-12158.178544493683</v>
      </c>
      <c r="R253" s="26">
        <f t="shared" si="445"/>
        <v>-291.35333333333324</v>
      </c>
      <c r="S253" s="3">
        <f t="shared" ref="S253" si="579">R244+J255/12</f>
        <v>-49.551567034269766</v>
      </c>
      <c r="T253" s="5">
        <f t="shared" si="561"/>
        <v>295285.98966740799</v>
      </c>
      <c r="U253" s="5"/>
      <c r="V253" s="5">
        <f t="shared" ref="V253" si="580">V255</f>
        <v>246.07165805617115</v>
      </c>
      <c r="W253" s="5">
        <f t="shared" si="448"/>
        <v>55746.706247969683</v>
      </c>
      <c r="X253" s="5">
        <f>Q253+W253</f>
        <v>43588.527703476</v>
      </c>
      <c r="Y253" s="10">
        <f>-Q253+Z243</f>
        <v>12943.157077392982</v>
      </c>
      <c r="Z253" s="12"/>
      <c r="AA253" s="9"/>
      <c r="AB253" s="2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3:60" x14ac:dyDescent="0.25">
      <c r="C254" s="1">
        <v>53267</v>
      </c>
      <c r="D254" s="3">
        <f t="shared" si="452"/>
        <v>1204.3533333333332</v>
      </c>
      <c r="E254" s="3">
        <f t="shared" si="453"/>
        <v>747</v>
      </c>
      <c r="F254" s="24">
        <v>0</v>
      </c>
      <c r="G254" s="7">
        <f t="shared" si="436"/>
        <v>489789.68666666653</v>
      </c>
      <c r="H254" s="4">
        <f t="shared" si="454"/>
        <v>1560</v>
      </c>
      <c r="I254" s="4">
        <f t="shared" si="455"/>
        <v>100</v>
      </c>
      <c r="J254" s="4">
        <v>0</v>
      </c>
      <c r="K254" s="14">
        <f t="shared" si="437"/>
        <v>924.45223710676623</v>
      </c>
      <c r="L254" s="14">
        <f t="shared" si="438"/>
        <v>279.90109622656695</v>
      </c>
      <c r="M254" s="13">
        <f t="shared" si="449"/>
        <v>84562.2647210172</v>
      </c>
      <c r="N254" s="15">
        <f t="shared" si="442"/>
        <v>3.9719999999999998E-2</v>
      </c>
      <c r="O254" s="15">
        <f t="shared" si="443"/>
        <v>0.13075369703759387</v>
      </c>
      <c r="P254" s="4">
        <f t="shared" si="439"/>
        <v>501540.15478883951</v>
      </c>
      <c r="Q254" s="4">
        <f t="shared" si="444"/>
        <v>-12449.531877827016</v>
      </c>
      <c r="R254" s="26">
        <f t="shared" si="445"/>
        <v>-291.35333333333324</v>
      </c>
      <c r="S254" s="3">
        <f t="shared" ref="S254" si="581">R244+J255/12</f>
        <v>-49.551567034269766</v>
      </c>
      <c r="T254" s="5">
        <f t="shared" si="561"/>
        <v>295285.98966740799</v>
      </c>
      <c r="U254" s="5"/>
      <c r="V254" s="5">
        <f>V255</f>
        <v>246.07165805617115</v>
      </c>
      <c r="W254" s="5">
        <f t="shared" si="448"/>
        <v>55992.777906025854</v>
      </c>
      <c r="X254" s="5">
        <f>Q254+W254</f>
        <v>43543.246028198839</v>
      </c>
      <c r="Y254" s="10">
        <f>-Q254+Z243</f>
        <v>13234.510410726314</v>
      </c>
      <c r="Z254" s="12"/>
      <c r="AA254" s="9"/>
      <c r="AB254" s="2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3:60" x14ac:dyDescent="0.25">
      <c r="C255" s="1">
        <v>53297</v>
      </c>
      <c r="D255" s="3">
        <f t="shared" si="452"/>
        <v>1204.3533333333332</v>
      </c>
      <c r="E255" s="3">
        <f t="shared" si="453"/>
        <v>747</v>
      </c>
      <c r="F255" s="24">
        <v>0</v>
      </c>
      <c r="G255" s="7">
        <f t="shared" si="436"/>
        <v>491741.03999999986</v>
      </c>
      <c r="H255" s="4">
        <f t="shared" si="454"/>
        <v>1560</v>
      </c>
      <c r="I255" s="4">
        <f t="shared" si="455"/>
        <v>100</v>
      </c>
      <c r="J255" s="4">
        <f>SUM(L244:L255)*$B$11+$B$3*$B$12*$B$11*$B$13</f>
        <v>2901.6211955887616</v>
      </c>
      <c r="K255" s="14">
        <f t="shared" si="437"/>
        <v>927.51217401158965</v>
      </c>
      <c r="L255" s="14">
        <f t="shared" si="438"/>
        <v>276.84115932174353</v>
      </c>
      <c r="M255" s="13">
        <f t="shared" si="449"/>
        <v>83637.812483910428</v>
      </c>
      <c r="N255" s="15">
        <f t="shared" si="442"/>
        <v>3.9719999999999998E-2</v>
      </c>
      <c r="O255" s="15">
        <f t="shared" si="443"/>
        <v>0.13263650155143955</v>
      </c>
      <c r="P255" s="4">
        <f t="shared" si="439"/>
        <v>506101.7759844283</v>
      </c>
      <c r="Q255" s="4">
        <f t="shared" si="444"/>
        <v>-9839.2640155715635</v>
      </c>
      <c r="R255" s="26">
        <f t="shared" si="445"/>
        <v>-291.35333333333324</v>
      </c>
      <c r="S255" s="3">
        <f t="shared" ref="S255" si="582">R244+J255/12</f>
        <v>-49.551567034269766</v>
      </c>
      <c r="T255" s="5">
        <f t="shared" ref="T255" si="583">T254*(U255+1)</f>
        <v>298238.84956408205</v>
      </c>
      <c r="U255" s="6">
        <f t="shared" ref="U255" si="584">U243</f>
        <v>0.01</v>
      </c>
      <c r="V255" s="5">
        <f t="shared" ref="V255" si="585">(T255-T243)/12</f>
        <v>246.07165805617115</v>
      </c>
      <c r="W255" s="5">
        <f t="shared" si="448"/>
        <v>56238.849564082026</v>
      </c>
      <c r="X255" s="5">
        <f>Q255+W255</f>
        <v>46399.585548510462</v>
      </c>
      <c r="Y255" s="10">
        <f>-Q255+Z243</f>
        <v>10624.242548470862</v>
      </c>
      <c r="Z255" s="10">
        <f t="shared" ref="Z255" si="586">AVERAGE(Y244:Y255)*(AA255)</f>
        <v>817.71330510990776</v>
      </c>
      <c r="AA255" s="11">
        <f t="shared" ref="AA255" si="587">AA243</f>
        <v>7.0000000000000007E-2</v>
      </c>
      <c r="AB255" s="22">
        <v>22</v>
      </c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3:60" x14ac:dyDescent="0.25">
      <c r="C256" s="1">
        <v>53328</v>
      </c>
      <c r="D256" s="3">
        <f t="shared" si="452"/>
        <v>1204.3533333333332</v>
      </c>
      <c r="E256" s="3">
        <f t="shared" si="453"/>
        <v>747</v>
      </c>
      <c r="F256" s="24">
        <v>0</v>
      </c>
      <c r="G256" s="7">
        <f t="shared" si="436"/>
        <v>493692.3933333332</v>
      </c>
      <c r="H256" s="4">
        <f t="shared" si="454"/>
        <v>1560</v>
      </c>
      <c r="I256" s="4">
        <f t="shared" si="455"/>
        <v>100</v>
      </c>
      <c r="J256" s="4">
        <v>0</v>
      </c>
      <c r="K256" s="14">
        <f t="shared" si="437"/>
        <v>930.5822393075681</v>
      </c>
      <c r="L256" s="14">
        <f t="shared" si="438"/>
        <v>273.77109402576514</v>
      </c>
      <c r="M256" s="13">
        <f t="shared" si="449"/>
        <v>82710.300309898841</v>
      </c>
      <c r="N256" s="15">
        <f t="shared" si="442"/>
        <v>3.9719999999999998E-2</v>
      </c>
      <c r="O256" s="15">
        <f t="shared" si="443"/>
        <v>0.13456783552274215</v>
      </c>
      <c r="P256" s="4">
        <f t="shared" si="439"/>
        <v>507761.7759844283</v>
      </c>
      <c r="Q256" s="4">
        <f t="shared" si="444"/>
        <v>-10130.617348904896</v>
      </c>
      <c r="R256" s="26">
        <f t="shared" si="445"/>
        <v>-291.35333333333324</v>
      </c>
      <c r="S256" s="3">
        <f t="shared" ref="S256" si="588">R244+J267/12</f>
        <v>-63.552886623895802</v>
      </c>
      <c r="T256" s="5">
        <f t="shared" si="561"/>
        <v>298238.84956408205</v>
      </c>
      <c r="U256" s="5"/>
      <c r="V256" s="5">
        <f t="shared" ref="V256" si="589">V267</f>
        <v>248.53237463673577</v>
      </c>
      <c r="W256" s="5">
        <f t="shared" si="448"/>
        <v>56487.381938718761</v>
      </c>
      <c r="X256" s="5">
        <f>Q256+W256</f>
        <v>46356.764589813865</v>
      </c>
      <c r="Y256" s="10">
        <f>-Q256+Z255</f>
        <v>10948.330654014804</v>
      </c>
      <c r="Z256" s="12"/>
      <c r="AA256" s="9"/>
      <c r="AB256" s="2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3:60" x14ac:dyDescent="0.25">
      <c r="C257" s="1">
        <v>53359</v>
      </c>
      <c r="D257" s="3">
        <f t="shared" si="452"/>
        <v>1204.3533333333332</v>
      </c>
      <c r="E257" s="3">
        <f t="shared" si="453"/>
        <v>747</v>
      </c>
      <c r="F257" s="24">
        <v>0</v>
      </c>
      <c r="G257" s="7">
        <f t="shared" si="436"/>
        <v>495643.74666666653</v>
      </c>
      <c r="H257" s="4">
        <f t="shared" si="454"/>
        <v>1560</v>
      </c>
      <c r="I257" s="4">
        <f t="shared" si="455"/>
        <v>100</v>
      </c>
      <c r="J257" s="4">
        <v>0</v>
      </c>
      <c r="K257" s="14">
        <f t="shared" si="437"/>
        <v>933.66246651967617</v>
      </c>
      <c r="L257" s="14">
        <f t="shared" si="438"/>
        <v>270.69086681365712</v>
      </c>
      <c r="M257" s="13">
        <f t="shared" si="449"/>
        <v>81779.718070591276</v>
      </c>
      <c r="N257" s="15">
        <f t="shared" si="442"/>
        <v>3.9719999999999998E-2</v>
      </c>
      <c r="O257" s="15">
        <f t="shared" si="443"/>
        <v>0.13654958876296941</v>
      </c>
      <c r="P257" s="4">
        <f t="shared" si="439"/>
        <v>509421.7759844283</v>
      </c>
      <c r="Q257" s="4">
        <f t="shared" si="444"/>
        <v>-10421.970682238229</v>
      </c>
      <c r="R257" s="26">
        <f t="shared" si="445"/>
        <v>-291.35333333333324</v>
      </c>
      <c r="S257" s="3">
        <f t="shared" ref="S257" si="590">R244+J267/12</f>
        <v>-63.552886623895802</v>
      </c>
      <c r="T257" s="5">
        <f t="shared" si="542"/>
        <v>298238.84956408205</v>
      </c>
      <c r="U257" s="5"/>
      <c r="V257" s="5">
        <f t="shared" ref="V257" si="591">V267</f>
        <v>248.53237463673577</v>
      </c>
      <c r="W257" s="5">
        <f t="shared" si="448"/>
        <v>56735.914313355497</v>
      </c>
      <c r="X257" s="5">
        <f>Q257+W257</f>
        <v>46313.943631117269</v>
      </c>
      <c r="Y257" s="10">
        <f>-Q257+Z255</f>
        <v>11239.683987348137</v>
      </c>
      <c r="Z257" s="12"/>
      <c r="AA257" s="9"/>
      <c r="AB257" s="2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3:60" x14ac:dyDescent="0.25">
      <c r="C258" s="1">
        <v>53387</v>
      </c>
      <c r="D258" s="3">
        <f t="shared" si="452"/>
        <v>1204.3533333333332</v>
      </c>
      <c r="E258" s="3">
        <f t="shared" si="453"/>
        <v>747</v>
      </c>
      <c r="F258" s="24">
        <v>0</v>
      </c>
      <c r="G258" s="7">
        <f t="shared" si="436"/>
        <v>497595.09999999986</v>
      </c>
      <c r="H258" s="4">
        <f t="shared" si="454"/>
        <v>1560</v>
      </c>
      <c r="I258" s="4">
        <f t="shared" si="455"/>
        <v>100</v>
      </c>
      <c r="J258" s="4">
        <v>0</v>
      </c>
      <c r="K258" s="14">
        <f t="shared" si="437"/>
        <v>936.75288928385623</v>
      </c>
      <c r="L258" s="14">
        <f t="shared" si="438"/>
        <v>267.60044404947701</v>
      </c>
      <c r="M258" s="13">
        <f t="shared" si="449"/>
        <v>80846.055604071604</v>
      </c>
      <c r="N258" s="15">
        <f t="shared" si="442"/>
        <v>3.9719999999999998E-2</v>
      </c>
      <c r="O258" s="15">
        <f t="shared" si="443"/>
        <v>0.13858375049372051</v>
      </c>
      <c r="P258" s="4">
        <f t="shared" si="439"/>
        <v>511081.7759844283</v>
      </c>
      <c r="Q258" s="4">
        <f t="shared" si="444"/>
        <v>-10713.324015571561</v>
      </c>
      <c r="R258" s="26">
        <f t="shared" si="445"/>
        <v>-291.35333333333324</v>
      </c>
      <c r="S258" s="3">
        <f t="shared" ref="S258" si="592">R244+J267/12</f>
        <v>-63.552886623895802</v>
      </c>
      <c r="T258" s="5">
        <f t="shared" si="542"/>
        <v>298238.84956408205</v>
      </c>
      <c r="U258" s="5"/>
      <c r="V258" s="5">
        <f t="shared" ref="V258" si="593">V267</f>
        <v>248.53237463673577</v>
      </c>
      <c r="W258" s="5">
        <f t="shared" si="448"/>
        <v>56984.446687992233</v>
      </c>
      <c r="X258" s="5">
        <f>Q258+W258</f>
        <v>46271.122672420672</v>
      </c>
      <c r="Y258" s="10">
        <f>-Q258+Z255</f>
        <v>11531.037320681469</v>
      </c>
      <c r="Z258" s="12"/>
      <c r="AA258" s="9"/>
      <c r="AB258" s="2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3:60" x14ac:dyDescent="0.25">
      <c r="C259" s="1">
        <v>53418</v>
      </c>
      <c r="D259" s="3">
        <f t="shared" si="452"/>
        <v>1204.3533333333332</v>
      </c>
      <c r="E259" s="3">
        <f t="shared" si="453"/>
        <v>747</v>
      </c>
      <c r="F259" s="24">
        <v>0</v>
      </c>
      <c r="G259" s="7">
        <f t="shared" si="436"/>
        <v>499546.45333333319</v>
      </c>
      <c r="H259" s="4">
        <f t="shared" si="454"/>
        <v>1560</v>
      </c>
      <c r="I259" s="4">
        <f t="shared" si="455"/>
        <v>100</v>
      </c>
      <c r="J259" s="4">
        <v>0</v>
      </c>
      <c r="K259" s="14">
        <f t="shared" si="437"/>
        <v>939.85354134738577</v>
      </c>
      <c r="L259" s="14">
        <f t="shared" si="438"/>
        <v>264.49979198594741</v>
      </c>
      <c r="M259" s="13">
        <f t="shared" si="449"/>
        <v>79909.302714787744</v>
      </c>
      <c r="N259" s="15">
        <f t="shared" si="442"/>
        <v>3.9719999999999998E-2</v>
      </c>
      <c r="O259" s="15">
        <f t="shared" si="443"/>
        <v>0.14067241597048807</v>
      </c>
      <c r="P259" s="4">
        <f t="shared" si="439"/>
        <v>512741.7759844283</v>
      </c>
      <c r="Q259" s="4">
        <f t="shared" si="444"/>
        <v>-11004.677348904894</v>
      </c>
      <c r="R259" s="26">
        <f t="shared" si="445"/>
        <v>-291.35333333333324</v>
      </c>
      <c r="S259" s="3">
        <f t="shared" ref="S259" si="594">R244+J267/12</f>
        <v>-63.552886623895802</v>
      </c>
      <c r="T259" s="5">
        <f t="shared" si="542"/>
        <v>298238.84956408205</v>
      </c>
      <c r="U259" s="5"/>
      <c r="V259" s="5">
        <f t="shared" ref="V259" si="595">V267</f>
        <v>248.53237463673577</v>
      </c>
      <c r="W259" s="5">
        <f t="shared" si="448"/>
        <v>57232.979062628969</v>
      </c>
      <c r="X259" s="5">
        <f>Q259+W259</f>
        <v>46228.301713724075</v>
      </c>
      <c r="Y259" s="10">
        <f>-Q259+Z255</f>
        <v>11822.390654014802</v>
      </c>
      <c r="Z259" s="12"/>
      <c r="AA259" s="9"/>
      <c r="AB259" s="2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3:60" x14ac:dyDescent="0.25">
      <c r="C260" s="1">
        <v>53448</v>
      </c>
      <c r="D260" s="3">
        <f t="shared" si="452"/>
        <v>1204.3533333333332</v>
      </c>
      <c r="E260" s="3">
        <f t="shared" si="453"/>
        <v>747</v>
      </c>
      <c r="F260" s="24">
        <v>0</v>
      </c>
      <c r="G260" s="7">
        <f t="shared" ref="G260:G323" si="596">SUM(D260:F260)+G259</f>
        <v>501497.80666666653</v>
      </c>
      <c r="H260" s="4">
        <f t="shared" si="454"/>
        <v>1560</v>
      </c>
      <c r="I260" s="4">
        <f t="shared" si="455"/>
        <v>100</v>
      </c>
      <c r="J260" s="4">
        <v>0</v>
      </c>
      <c r="K260" s="14">
        <f t="shared" ref="K260:K323" si="597">$B$7-L260</f>
        <v>942.96445656924561</v>
      </c>
      <c r="L260" s="14">
        <f t="shared" ref="L260:L323" si="598">(M260*N260)/12</f>
        <v>261.38887676408757</v>
      </c>
      <c r="M260" s="13">
        <f t="shared" si="449"/>
        <v>78969.449173440356</v>
      </c>
      <c r="N260" s="15">
        <f t="shared" si="442"/>
        <v>3.9719999999999998E-2</v>
      </c>
      <c r="O260" s="15">
        <f t="shared" si="443"/>
        <v>0.14281779364318803</v>
      </c>
      <c r="P260" s="4">
        <f t="shared" ref="P260:P323" si="599">SUM(H260:J260)+P259</f>
        <v>514401.7759844283</v>
      </c>
      <c r="Q260" s="4">
        <f t="shared" si="444"/>
        <v>-11296.030682238226</v>
      </c>
      <c r="R260" s="26">
        <f t="shared" si="445"/>
        <v>-291.35333333333324</v>
      </c>
      <c r="S260" s="3">
        <f t="shared" ref="S260" si="600">R244+J267/12</f>
        <v>-63.552886623895802</v>
      </c>
      <c r="T260" s="5">
        <f t="shared" si="542"/>
        <v>298238.84956408205</v>
      </c>
      <c r="U260" s="5"/>
      <c r="V260" s="5">
        <f t="shared" ref="V260" si="601">V267</f>
        <v>248.53237463673577</v>
      </c>
      <c r="W260" s="5">
        <f t="shared" si="448"/>
        <v>57481.511437265704</v>
      </c>
      <c r="X260" s="5">
        <f>Q260+W260</f>
        <v>46185.480755027478</v>
      </c>
      <c r="Y260" s="10">
        <f>-Q260+Z255</f>
        <v>12113.743987348134</v>
      </c>
      <c r="Z260" s="12"/>
      <c r="AA260" s="9"/>
      <c r="AB260" s="21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3:60" x14ac:dyDescent="0.25">
      <c r="C261" s="1">
        <v>53479</v>
      </c>
      <c r="D261" s="3">
        <f t="shared" si="452"/>
        <v>1204.3533333333332</v>
      </c>
      <c r="E261" s="3">
        <f t="shared" si="453"/>
        <v>747</v>
      </c>
      <c r="F261" s="24">
        <v>0</v>
      </c>
      <c r="G261" s="7">
        <f t="shared" si="596"/>
        <v>503449.15999999986</v>
      </c>
      <c r="H261" s="4">
        <f t="shared" si="454"/>
        <v>1560</v>
      </c>
      <c r="I261" s="4">
        <f t="shared" si="455"/>
        <v>100</v>
      </c>
      <c r="J261" s="4">
        <v>0</v>
      </c>
      <c r="K261" s="14">
        <f t="shared" si="597"/>
        <v>946.08566892048987</v>
      </c>
      <c r="L261" s="14">
        <f t="shared" si="598"/>
        <v>258.26766441284337</v>
      </c>
      <c r="M261" s="13">
        <f t="shared" si="449"/>
        <v>78026.484716871113</v>
      </c>
      <c r="N261" s="15">
        <f t="shared" ref="N261:N324" si="602">N260</f>
        <v>3.9719999999999998E-2</v>
      </c>
      <c r="O261" s="15">
        <f t="shared" ref="O261:O324" si="603">K260*12/M261</f>
        <v>0.14502221290489922</v>
      </c>
      <c r="P261" s="4">
        <f t="shared" si="599"/>
        <v>516061.7759844283</v>
      </c>
      <c r="Q261" s="4">
        <f t="shared" ref="Q261:Q324" si="604">P261-G261-$B$4</f>
        <v>-11587.384015571559</v>
      </c>
      <c r="R261" s="26">
        <f t="shared" ref="R261:R324" si="605">SUM(H261:I261)-SUM(D261:F261)</f>
        <v>-291.35333333333324</v>
      </c>
      <c r="S261" s="3">
        <f t="shared" ref="S261" si="606">R244+J267/12</f>
        <v>-63.552886623895802</v>
      </c>
      <c r="T261" s="5">
        <f t="shared" si="542"/>
        <v>298238.84956408205</v>
      </c>
      <c r="U261" s="5"/>
      <c r="V261" s="5">
        <f t="shared" ref="V261" si="607">V267</f>
        <v>248.53237463673577</v>
      </c>
      <c r="W261" s="5">
        <f t="shared" ref="W261:W284" si="608">V261+W260</f>
        <v>57730.04381190244</v>
      </c>
      <c r="X261" s="5">
        <f>Q261+W261</f>
        <v>46142.659796330881</v>
      </c>
      <c r="Y261" s="10">
        <f>-Q261+Z255</f>
        <v>12405.097320681467</v>
      </c>
      <c r="Z261" s="12"/>
      <c r="AA261" s="9"/>
      <c r="AB261" s="21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3:60" x14ac:dyDescent="0.25">
      <c r="C262" s="1">
        <v>53509</v>
      </c>
      <c r="D262" s="3">
        <f t="shared" si="452"/>
        <v>1204.3533333333332</v>
      </c>
      <c r="E262" s="3">
        <f t="shared" si="453"/>
        <v>747</v>
      </c>
      <c r="F262" s="24">
        <v>0</v>
      </c>
      <c r="G262" s="7">
        <f t="shared" si="596"/>
        <v>505400.51333333319</v>
      </c>
      <c r="H262" s="4">
        <f t="shared" si="454"/>
        <v>1560</v>
      </c>
      <c r="I262" s="4">
        <f t="shared" si="455"/>
        <v>100</v>
      </c>
      <c r="J262" s="4">
        <v>0</v>
      </c>
      <c r="K262" s="14">
        <f t="shared" si="597"/>
        <v>949.21721248461665</v>
      </c>
      <c r="L262" s="14">
        <f t="shared" si="598"/>
        <v>255.13612084871656</v>
      </c>
      <c r="M262" s="13">
        <f t="shared" ref="M262:M325" si="609">M261-K261</f>
        <v>77080.399047950617</v>
      </c>
      <c r="N262" s="15">
        <f t="shared" si="602"/>
        <v>3.9719999999999998E-2</v>
      </c>
      <c r="O262" s="15">
        <f t="shared" si="603"/>
        <v>0.14728813248596861</v>
      </c>
      <c r="P262" s="4">
        <f t="shared" si="599"/>
        <v>517721.7759844283</v>
      </c>
      <c r="Q262" s="4">
        <f t="shared" si="604"/>
        <v>-11878.737348904891</v>
      </c>
      <c r="R262" s="26">
        <f t="shared" si="605"/>
        <v>-291.35333333333324</v>
      </c>
      <c r="S262" s="3">
        <f t="shared" ref="S262" si="610">R244+J267/12</f>
        <v>-63.552886623895802</v>
      </c>
      <c r="T262" s="5">
        <f t="shared" si="542"/>
        <v>298238.84956408205</v>
      </c>
      <c r="U262" s="5"/>
      <c r="V262" s="5">
        <f t="shared" ref="V262" si="611">V267</f>
        <v>248.53237463673577</v>
      </c>
      <c r="W262" s="5">
        <f t="shared" si="608"/>
        <v>57978.576186539176</v>
      </c>
      <c r="X262" s="5">
        <f>Q262+W262</f>
        <v>46099.838837634285</v>
      </c>
      <c r="Y262" s="10">
        <f>-Q262+Z255</f>
        <v>12696.4506540148</v>
      </c>
      <c r="Z262" s="12"/>
      <c r="AA262" s="9"/>
      <c r="AB262" s="21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3:60" x14ac:dyDescent="0.25">
      <c r="C263" s="1">
        <v>53540</v>
      </c>
      <c r="D263" s="3">
        <f t="shared" ref="D263:D326" si="612">D262</f>
        <v>1204.3533333333332</v>
      </c>
      <c r="E263" s="3">
        <f t="shared" ref="E263:E326" si="613">E262</f>
        <v>747</v>
      </c>
      <c r="F263" s="24">
        <v>0</v>
      </c>
      <c r="G263" s="7">
        <f t="shared" si="596"/>
        <v>507351.86666666652</v>
      </c>
      <c r="H263" s="4">
        <f t="shared" ref="H263:H326" si="614">H262</f>
        <v>1560</v>
      </c>
      <c r="I263" s="4">
        <f t="shared" ref="I263:I326" si="615">I262</f>
        <v>100</v>
      </c>
      <c r="J263" s="4">
        <v>0</v>
      </c>
      <c r="K263" s="14">
        <f t="shared" si="597"/>
        <v>952.35912145794077</v>
      </c>
      <c r="L263" s="14">
        <f t="shared" si="598"/>
        <v>251.99421187539247</v>
      </c>
      <c r="M263" s="13">
        <f t="shared" si="609"/>
        <v>76131.181835466006</v>
      </c>
      <c r="N263" s="15">
        <f t="shared" si="602"/>
        <v>3.9719999999999998E-2</v>
      </c>
      <c r="O263" s="15">
        <f t="shared" si="603"/>
        <v>0.14961814955707206</v>
      </c>
      <c r="P263" s="4">
        <f t="shared" si="599"/>
        <v>519381.7759844283</v>
      </c>
      <c r="Q263" s="4">
        <f t="shared" si="604"/>
        <v>-12170.090682238224</v>
      </c>
      <c r="R263" s="26">
        <f t="shared" si="605"/>
        <v>-291.35333333333324</v>
      </c>
      <c r="S263" s="3">
        <f t="shared" ref="S263" si="616">R244+J267/12</f>
        <v>-63.552886623895802</v>
      </c>
      <c r="T263" s="5">
        <f t="shared" si="542"/>
        <v>298238.84956408205</v>
      </c>
      <c r="U263" s="5"/>
      <c r="V263" s="5">
        <f t="shared" ref="V263" si="617">V267</f>
        <v>248.53237463673577</v>
      </c>
      <c r="W263" s="5">
        <f t="shared" si="608"/>
        <v>58227.108561175912</v>
      </c>
      <c r="X263" s="5">
        <f>Q263+W263</f>
        <v>46057.017878937688</v>
      </c>
      <c r="Y263" s="10">
        <f>-Q263+Z255</f>
        <v>12987.803987348132</v>
      </c>
      <c r="Z263" s="12"/>
      <c r="AA263" s="9"/>
      <c r="AB263" s="21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3:60" x14ac:dyDescent="0.25">
      <c r="C264" s="1">
        <v>53571</v>
      </c>
      <c r="D264" s="3">
        <f t="shared" si="612"/>
        <v>1204.3533333333332</v>
      </c>
      <c r="E264" s="3">
        <f t="shared" si="613"/>
        <v>747</v>
      </c>
      <c r="F264" s="24">
        <v>0</v>
      </c>
      <c r="G264" s="7">
        <f t="shared" si="596"/>
        <v>509303.21999999986</v>
      </c>
      <c r="H264" s="4">
        <f t="shared" si="614"/>
        <v>1560</v>
      </c>
      <c r="I264" s="4">
        <f t="shared" si="615"/>
        <v>100</v>
      </c>
      <c r="J264" s="4">
        <v>0</v>
      </c>
      <c r="K264" s="14">
        <f t="shared" si="597"/>
        <v>955.51143014996649</v>
      </c>
      <c r="L264" s="14">
        <f t="shared" si="598"/>
        <v>248.84190318336672</v>
      </c>
      <c r="M264" s="13">
        <f t="shared" si="609"/>
        <v>75178.822714008071</v>
      </c>
      <c r="N264" s="15">
        <f t="shared" si="602"/>
        <v>3.9719999999999998E-2</v>
      </c>
      <c r="O264" s="15">
        <f t="shared" si="603"/>
        <v>0.15201500961208655</v>
      </c>
      <c r="P264" s="4">
        <f t="shared" si="599"/>
        <v>521041.7759844283</v>
      </c>
      <c r="Q264" s="4">
        <f t="shared" si="604"/>
        <v>-12461.444015571557</v>
      </c>
      <c r="R264" s="26">
        <f t="shared" si="605"/>
        <v>-291.35333333333324</v>
      </c>
      <c r="S264" s="3">
        <f t="shared" ref="S264" si="618">R244+J267/12</f>
        <v>-63.552886623895802</v>
      </c>
      <c r="T264" s="5">
        <f t="shared" si="542"/>
        <v>298238.84956408205</v>
      </c>
      <c r="U264" s="5"/>
      <c r="V264" s="5">
        <f t="shared" ref="V264" si="619">V267</f>
        <v>248.53237463673577</v>
      </c>
      <c r="W264" s="5">
        <f t="shared" si="608"/>
        <v>58475.640935812648</v>
      </c>
      <c r="X264" s="5">
        <f>Q264+W264</f>
        <v>46014.196920241091</v>
      </c>
      <c r="Y264" s="10">
        <f>-Q264+Z255</f>
        <v>13279.157320681465</v>
      </c>
      <c r="Z264" s="12"/>
      <c r="AA264" s="9"/>
      <c r="AB264" s="21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3:60" x14ac:dyDescent="0.25">
      <c r="C265" s="1">
        <v>53601</v>
      </c>
      <c r="D265" s="3">
        <f t="shared" si="612"/>
        <v>1204.3533333333332</v>
      </c>
      <c r="E265" s="3">
        <f t="shared" si="613"/>
        <v>747</v>
      </c>
      <c r="F265" s="24">
        <v>0</v>
      </c>
      <c r="G265" s="7">
        <f t="shared" si="596"/>
        <v>511254.57333333319</v>
      </c>
      <c r="H265" s="4">
        <f t="shared" si="614"/>
        <v>1560</v>
      </c>
      <c r="I265" s="4">
        <f t="shared" si="615"/>
        <v>100</v>
      </c>
      <c r="J265" s="4">
        <v>0</v>
      </c>
      <c r="K265" s="14">
        <f t="shared" si="597"/>
        <v>958.6741729837629</v>
      </c>
      <c r="L265" s="14">
        <f t="shared" si="598"/>
        <v>245.67916034957031</v>
      </c>
      <c r="M265" s="13">
        <f t="shared" si="609"/>
        <v>74223.3112838581</v>
      </c>
      <c r="N265" s="15">
        <f t="shared" si="602"/>
        <v>3.9719999999999998E-2</v>
      </c>
      <c r="O265" s="15">
        <f t="shared" si="603"/>
        <v>0.15448161720983775</v>
      </c>
      <c r="P265" s="4">
        <f t="shared" si="599"/>
        <v>522701.7759844283</v>
      </c>
      <c r="Q265" s="4">
        <f t="shared" si="604"/>
        <v>-12752.797348904889</v>
      </c>
      <c r="R265" s="26">
        <f t="shared" si="605"/>
        <v>-291.35333333333324</v>
      </c>
      <c r="S265" s="3">
        <f t="shared" ref="S265" si="620">R244+J267/12</f>
        <v>-63.552886623895802</v>
      </c>
      <c r="T265" s="5">
        <f t="shared" si="542"/>
        <v>298238.84956408205</v>
      </c>
      <c r="U265" s="5"/>
      <c r="V265" s="5">
        <f t="shared" ref="V265" si="621">V267</f>
        <v>248.53237463673577</v>
      </c>
      <c r="W265" s="5">
        <f t="shared" si="608"/>
        <v>58724.173310449383</v>
      </c>
      <c r="X265" s="5">
        <f>Q265+W265</f>
        <v>45971.375961544494</v>
      </c>
      <c r="Y265" s="10">
        <f>-Q265+Z255</f>
        <v>13570.510654014797</v>
      </c>
      <c r="Z265" s="12"/>
      <c r="AA265" s="9"/>
      <c r="AB265" s="21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3:60" x14ac:dyDescent="0.25">
      <c r="C266" s="1">
        <v>53632</v>
      </c>
      <c r="D266" s="3">
        <f t="shared" si="612"/>
        <v>1204.3533333333332</v>
      </c>
      <c r="E266" s="3">
        <f t="shared" si="613"/>
        <v>747</v>
      </c>
      <c r="F266" s="24">
        <v>0</v>
      </c>
      <c r="G266" s="7">
        <f t="shared" si="596"/>
        <v>513205.92666666652</v>
      </c>
      <c r="H266" s="4">
        <f t="shared" si="614"/>
        <v>1560</v>
      </c>
      <c r="I266" s="4">
        <f t="shared" si="615"/>
        <v>100</v>
      </c>
      <c r="J266" s="4">
        <v>0</v>
      </c>
      <c r="K266" s="14">
        <f t="shared" si="597"/>
        <v>961.84738449633926</v>
      </c>
      <c r="L266" s="14">
        <f t="shared" si="598"/>
        <v>242.50594883699401</v>
      </c>
      <c r="M266" s="13">
        <f t="shared" si="609"/>
        <v>73264.637110874333</v>
      </c>
      <c r="N266" s="15">
        <f t="shared" si="602"/>
        <v>3.9719999999999998E-2</v>
      </c>
      <c r="O266" s="15">
        <f t="shared" si="603"/>
        <v>0.15702104766308403</v>
      </c>
      <c r="P266" s="4">
        <f t="shared" si="599"/>
        <v>524361.77598442836</v>
      </c>
      <c r="Q266" s="4">
        <f t="shared" si="604"/>
        <v>-13044.150682238163</v>
      </c>
      <c r="R266" s="26">
        <f t="shared" si="605"/>
        <v>-291.35333333333324</v>
      </c>
      <c r="S266" s="3">
        <f t="shared" ref="S266" si="622">R244+J267/12</f>
        <v>-63.552886623895802</v>
      </c>
      <c r="T266" s="5">
        <f t="shared" si="542"/>
        <v>298238.84956408205</v>
      </c>
      <c r="U266" s="5"/>
      <c r="V266" s="5">
        <f>V267</f>
        <v>248.53237463673577</v>
      </c>
      <c r="W266" s="5">
        <f t="shared" si="608"/>
        <v>58972.705685086119</v>
      </c>
      <c r="X266" s="5">
        <f>Q266+W266</f>
        <v>45928.555002847956</v>
      </c>
      <c r="Y266" s="10">
        <f>-Q266+Z255</f>
        <v>13861.863987348072</v>
      </c>
      <c r="Z266" s="12"/>
      <c r="AA266" s="9"/>
      <c r="AB266" s="21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3:60" x14ac:dyDescent="0.25">
      <c r="C267" s="1">
        <v>53662</v>
      </c>
      <c r="D267" s="3">
        <f t="shared" si="612"/>
        <v>1204.3533333333332</v>
      </c>
      <c r="E267" s="3">
        <f t="shared" si="613"/>
        <v>747</v>
      </c>
      <c r="F267" s="24">
        <v>0</v>
      </c>
      <c r="G267" s="7">
        <f t="shared" si="596"/>
        <v>515157.27999999985</v>
      </c>
      <c r="H267" s="4">
        <f t="shared" si="614"/>
        <v>1560</v>
      </c>
      <c r="I267" s="4">
        <f t="shared" si="615"/>
        <v>100</v>
      </c>
      <c r="J267" s="4">
        <f>SUM(L256:L267)*$B$11+$B$3*$B$12*$B$11*$B$13</f>
        <v>2733.6053605132493</v>
      </c>
      <c r="K267" s="14">
        <f t="shared" si="597"/>
        <v>965.03109933902215</v>
      </c>
      <c r="L267" s="14">
        <f t="shared" si="598"/>
        <v>239.32223399431112</v>
      </c>
      <c r="M267" s="13">
        <f t="shared" si="609"/>
        <v>72302.789726377989</v>
      </c>
      <c r="N267" s="15">
        <f t="shared" si="602"/>
        <v>3.9719999999999998E-2</v>
      </c>
      <c r="O267" s="15">
        <f t="shared" si="603"/>
        <v>0.15963655977364288</v>
      </c>
      <c r="P267" s="4">
        <f t="shared" si="599"/>
        <v>528755.38134494156</v>
      </c>
      <c r="Q267" s="4">
        <f t="shared" si="604"/>
        <v>-10601.898655058292</v>
      </c>
      <c r="R267" s="26">
        <f t="shared" si="605"/>
        <v>-291.35333333333324</v>
      </c>
      <c r="S267" s="3">
        <f t="shared" ref="S267" si="623">R244+J267/12</f>
        <v>-63.552886623895802</v>
      </c>
      <c r="T267" s="5">
        <f t="shared" ref="T267" si="624">T266*(U267+1)</f>
        <v>301221.23805972288</v>
      </c>
      <c r="U267" s="6">
        <f t="shared" ref="U267" si="625">U255</f>
        <v>0.01</v>
      </c>
      <c r="V267" s="5">
        <f t="shared" ref="V267" si="626">(T267-T255)/12</f>
        <v>248.53237463673577</v>
      </c>
      <c r="W267" s="5">
        <f t="shared" si="608"/>
        <v>59221.238059722855</v>
      </c>
      <c r="X267" s="5">
        <f>Q267+W267</f>
        <v>48619.339404664563</v>
      </c>
      <c r="Y267" s="10">
        <f>-Q267+Z255</f>
        <v>11419.6119601682</v>
      </c>
      <c r="Z267" s="10">
        <f t="shared" ref="Z267" si="627">AVERAGE(Y256:Y267)*(AA267)</f>
        <v>862.60814784470836</v>
      </c>
      <c r="AA267" s="11">
        <f t="shared" ref="AA267:AA315" si="628">AA255</f>
        <v>7.0000000000000007E-2</v>
      </c>
      <c r="AB267" s="22">
        <v>23</v>
      </c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3:60" x14ac:dyDescent="0.25">
      <c r="C268" s="1">
        <v>53693</v>
      </c>
      <c r="D268" s="3">
        <f t="shared" si="612"/>
        <v>1204.3533333333332</v>
      </c>
      <c r="E268" s="3">
        <f t="shared" si="613"/>
        <v>747</v>
      </c>
      <c r="F268" s="24">
        <v>0</v>
      </c>
      <c r="G268" s="7">
        <f t="shared" si="596"/>
        <v>517108.63333333319</v>
      </c>
      <c r="H268" s="4">
        <f t="shared" si="614"/>
        <v>1560</v>
      </c>
      <c r="I268" s="4">
        <f t="shared" si="615"/>
        <v>100</v>
      </c>
      <c r="J268" s="4">
        <v>0</v>
      </c>
      <c r="K268" s="14">
        <f t="shared" si="597"/>
        <v>968.2253522778343</v>
      </c>
      <c r="L268" s="14">
        <f t="shared" si="598"/>
        <v>236.12798105549896</v>
      </c>
      <c r="M268" s="13">
        <f t="shared" si="609"/>
        <v>71337.758627038973</v>
      </c>
      <c r="N268" s="15">
        <f t="shared" si="602"/>
        <v>3.9719999999999998E-2</v>
      </c>
      <c r="O268" s="15">
        <f t="shared" si="603"/>
        <v>0.16233160972454475</v>
      </c>
      <c r="P268" s="4">
        <f t="shared" si="599"/>
        <v>530415.38134494156</v>
      </c>
      <c r="Q268" s="4">
        <f t="shared" si="604"/>
        <v>-10893.251988391625</v>
      </c>
      <c r="R268" s="26">
        <f t="shared" si="605"/>
        <v>-291.35333333333324</v>
      </c>
      <c r="S268" s="3">
        <f t="shared" ref="S268" si="629">R268+J279/12</f>
        <v>-78.120575560348556</v>
      </c>
      <c r="T268" s="5">
        <f t="shared" si="561"/>
        <v>301221.23805972288</v>
      </c>
      <c r="U268" s="5"/>
      <c r="V268" s="5">
        <f t="shared" ref="V268" si="630">V279</f>
        <v>251.01769838310429</v>
      </c>
      <c r="W268" s="5">
        <f t="shared" si="608"/>
        <v>59472.255758105959</v>
      </c>
      <c r="X268" s="5">
        <f>Q268+W268</f>
        <v>48579.003769714334</v>
      </c>
      <c r="Y268" s="10">
        <f>-Q268+Z267</f>
        <v>11755.860136236333</v>
      </c>
      <c r="Z268" s="12"/>
      <c r="AA268" s="9"/>
      <c r="AB268" s="2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3:60" x14ac:dyDescent="0.25">
      <c r="C269" s="1">
        <v>53724</v>
      </c>
      <c r="D269" s="3">
        <f t="shared" si="612"/>
        <v>1204.3533333333332</v>
      </c>
      <c r="E269" s="3">
        <f t="shared" si="613"/>
        <v>747</v>
      </c>
      <c r="F269" s="24">
        <v>0</v>
      </c>
      <c r="G269" s="7">
        <f t="shared" si="596"/>
        <v>519059.98666666652</v>
      </c>
      <c r="H269" s="4">
        <f t="shared" si="614"/>
        <v>1560</v>
      </c>
      <c r="I269" s="4">
        <f t="shared" si="615"/>
        <v>100</v>
      </c>
      <c r="J269" s="4">
        <v>0</v>
      </c>
      <c r="K269" s="14">
        <f t="shared" si="597"/>
        <v>971.43017819387387</v>
      </c>
      <c r="L269" s="14">
        <f t="shared" si="598"/>
        <v>232.92315513945937</v>
      </c>
      <c r="M269" s="13">
        <f t="shared" si="609"/>
        <v>70369.533274761139</v>
      </c>
      <c r="N269" s="15">
        <f t="shared" si="602"/>
        <v>3.9719999999999998E-2</v>
      </c>
      <c r="O269" s="15">
        <f t="shared" si="603"/>
        <v>0.16510986625374133</v>
      </c>
      <c r="P269" s="4">
        <f t="shared" si="599"/>
        <v>532075.38134494156</v>
      </c>
      <c r="Q269" s="4">
        <f t="shared" si="604"/>
        <v>-11184.605321724957</v>
      </c>
      <c r="R269" s="26">
        <f t="shared" si="605"/>
        <v>-291.35333333333324</v>
      </c>
      <c r="S269" s="3">
        <f t="shared" ref="S269" si="631">R268+J279/12</f>
        <v>-78.120575560348556</v>
      </c>
      <c r="T269" s="5">
        <f t="shared" si="561"/>
        <v>301221.23805972288</v>
      </c>
      <c r="U269" s="5"/>
      <c r="V269" s="5">
        <f t="shared" ref="V269" si="632">V279</f>
        <v>251.01769838310429</v>
      </c>
      <c r="W269" s="5">
        <f t="shared" si="608"/>
        <v>59723.273456489063</v>
      </c>
      <c r="X269" s="5">
        <f>Q269+W269</f>
        <v>48538.668134764106</v>
      </c>
      <c r="Y269" s="10">
        <f>-Q269+Z267</f>
        <v>12047.213469569666</v>
      </c>
      <c r="Z269" s="12"/>
      <c r="AA269" s="9"/>
      <c r="AB269" s="2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3:60" x14ac:dyDescent="0.25">
      <c r="C270" s="1">
        <v>53752</v>
      </c>
      <c r="D270" s="3">
        <f t="shared" si="612"/>
        <v>1204.3533333333332</v>
      </c>
      <c r="E270" s="3">
        <f t="shared" si="613"/>
        <v>747</v>
      </c>
      <c r="F270" s="24">
        <v>0</v>
      </c>
      <c r="G270" s="7">
        <f t="shared" si="596"/>
        <v>521011.33999999985</v>
      </c>
      <c r="H270" s="4">
        <f t="shared" si="614"/>
        <v>1560</v>
      </c>
      <c r="I270" s="4">
        <f t="shared" si="615"/>
        <v>100</v>
      </c>
      <c r="J270" s="4">
        <v>0</v>
      </c>
      <c r="K270" s="14">
        <f t="shared" si="597"/>
        <v>974.6456120836956</v>
      </c>
      <c r="L270" s="14">
        <f t="shared" si="598"/>
        <v>229.70772124963764</v>
      </c>
      <c r="M270" s="13">
        <f t="shared" si="609"/>
        <v>69398.103096567269</v>
      </c>
      <c r="N270" s="15">
        <f t="shared" si="602"/>
        <v>3.9719999999999998E-2</v>
      </c>
      <c r="O270" s="15">
        <f t="shared" si="603"/>
        <v>0.16797522724944769</v>
      </c>
      <c r="P270" s="4">
        <f t="shared" si="599"/>
        <v>533735.38134494156</v>
      </c>
      <c r="Q270" s="4">
        <f t="shared" si="604"/>
        <v>-11475.95865505829</v>
      </c>
      <c r="R270" s="26">
        <f t="shared" si="605"/>
        <v>-291.35333333333324</v>
      </c>
      <c r="S270" s="3">
        <f t="shared" ref="S270" si="633">R268+J279/12</f>
        <v>-78.120575560348556</v>
      </c>
      <c r="T270" s="5">
        <f t="shared" si="561"/>
        <v>301221.23805972288</v>
      </c>
      <c r="U270" s="5"/>
      <c r="V270" s="5">
        <f t="shared" ref="V270" si="634">V279</f>
        <v>251.01769838310429</v>
      </c>
      <c r="W270" s="5">
        <f t="shared" si="608"/>
        <v>59974.291154872168</v>
      </c>
      <c r="X270" s="5">
        <f>Q270+W270</f>
        <v>48498.332499813878</v>
      </c>
      <c r="Y270" s="10">
        <f>-Q270+Z267</f>
        <v>12338.566802902998</v>
      </c>
      <c r="Z270" s="12"/>
      <c r="AA270" s="9"/>
      <c r="AB270" s="2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3:60" x14ac:dyDescent="0.25">
      <c r="C271" s="1">
        <v>53783</v>
      </c>
      <c r="D271" s="3">
        <f t="shared" si="612"/>
        <v>1204.3533333333332</v>
      </c>
      <c r="E271" s="3">
        <f t="shared" si="613"/>
        <v>747</v>
      </c>
      <c r="F271" s="24">
        <v>0</v>
      </c>
      <c r="G271" s="7">
        <f t="shared" si="596"/>
        <v>522962.69333333318</v>
      </c>
      <c r="H271" s="4">
        <f t="shared" si="614"/>
        <v>1560</v>
      </c>
      <c r="I271" s="4">
        <f t="shared" si="615"/>
        <v>100</v>
      </c>
      <c r="J271" s="4">
        <v>0</v>
      </c>
      <c r="K271" s="14">
        <f t="shared" si="597"/>
        <v>977.87168905969259</v>
      </c>
      <c r="L271" s="14">
        <f t="shared" si="598"/>
        <v>226.48164427364063</v>
      </c>
      <c r="M271" s="13">
        <f t="shared" si="609"/>
        <v>68423.457484483573</v>
      </c>
      <c r="N271" s="15">
        <f t="shared" si="602"/>
        <v>3.9719999999999998E-2</v>
      </c>
      <c r="O271" s="15">
        <f t="shared" si="603"/>
        <v>0.17093183792497768</v>
      </c>
      <c r="P271" s="4">
        <f t="shared" si="599"/>
        <v>535395.38134494156</v>
      </c>
      <c r="Q271" s="4">
        <f t="shared" si="604"/>
        <v>-11767.311988391622</v>
      </c>
      <c r="R271" s="26">
        <f t="shared" si="605"/>
        <v>-291.35333333333324</v>
      </c>
      <c r="S271" s="3">
        <f t="shared" ref="S271" si="635">R268+J279/12</f>
        <v>-78.120575560348556</v>
      </c>
      <c r="T271" s="5">
        <f t="shared" si="561"/>
        <v>301221.23805972288</v>
      </c>
      <c r="U271" s="5"/>
      <c r="V271" s="5">
        <f t="shared" ref="V271" si="636">V279</f>
        <v>251.01769838310429</v>
      </c>
      <c r="W271" s="5">
        <f t="shared" si="608"/>
        <v>60225.308853255272</v>
      </c>
      <c r="X271" s="5">
        <f>Q271+W271</f>
        <v>48457.99686486365</v>
      </c>
      <c r="Y271" s="10">
        <f>-Q271+Z267</f>
        <v>12629.920136236331</v>
      </c>
      <c r="Z271" s="12"/>
      <c r="AA271" s="9"/>
      <c r="AB271" s="2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3:60" x14ac:dyDescent="0.25">
      <c r="C272" s="1">
        <v>53813</v>
      </c>
      <c r="D272" s="3">
        <f t="shared" si="612"/>
        <v>1204.3533333333332</v>
      </c>
      <c r="E272" s="3">
        <f t="shared" si="613"/>
        <v>747</v>
      </c>
      <c r="F272" s="24">
        <v>0</v>
      </c>
      <c r="G272" s="7">
        <f t="shared" si="596"/>
        <v>524914.04666666652</v>
      </c>
      <c r="H272" s="4">
        <f t="shared" si="614"/>
        <v>1560</v>
      </c>
      <c r="I272" s="4">
        <f t="shared" si="615"/>
        <v>100</v>
      </c>
      <c r="J272" s="4">
        <v>0</v>
      </c>
      <c r="K272" s="14">
        <f t="shared" si="597"/>
        <v>981.10844435048023</v>
      </c>
      <c r="L272" s="14">
        <f t="shared" si="598"/>
        <v>223.24488898285301</v>
      </c>
      <c r="M272" s="13">
        <f t="shared" si="609"/>
        <v>67445.585795423875</v>
      </c>
      <c r="N272" s="15">
        <f t="shared" si="602"/>
        <v>3.9719999999999998E-2</v>
      </c>
      <c r="O272" s="15">
        <f t="shared" si="603"/>
        <v>0.17398411075128484</v>
      </c>
      <c r="P272" s="4">
        <f t="shared" si="599"/>
        <v>537055.38134494156</v>
      </c>
      <c r="Q272" s="4">
        <f t="shared" si="604"/>
        <v>-12058.665321724955</v>
      </c>
      <c r="R272" s="26">
        <f t="shared" si="605"/>
        <v>-291.35333333333324</v>
      </c>
      <c r="S272" s="3">
        <f t="shared" ref="S272" si="637">R268+J279/12</f>
        <v>-78.120575560348556</v>
      </c>
      <c r="T272" s="5">
        <f t="shared" si="561"/>
        <v>301221.23805972288</v>
      </c>
      <c r="U272" s="5"/>
      <c r="V272" s="5">
        <f t="shared" ref="V272" si="638">V279</f>
        <v>251.01769838310429</v>
      </c>
      <c r="W272" s="5">
        <f t="shared" si="608"/>
        <v>60476.326551638376</v>
      </c>
      <c r="X272" s="5">
        <f>Q272+W272</f>
        <v>48417.661229913421</v>
      </c>
      <c r="Y272" s="10">
        <f>-Q272+Z267</f>
        <v>12921.273469569664</v>
      </c>
      <c r="Z272" s="12"/>
      <c r="AA272" s="9"/>
      <c r="AB272" s="2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3:60" x14ac:dyDescent="0.25">
      <c r="C273" s="1">
        <v>53844</v>
      </c>
      <c r="D273" s="3">
        <f t="shared" si="612"/>
        <v>1204.3533333333332</v>
      </c>
      <c r="E273" s="3">
        <f t="shared" si="613"/>
        <v>747</v>
      </c>
      <c r="F273" s="24">
        <v>0</v>
      </c>
      <c r="G273" s="7">
        <f t="shared" si="596"/>
        <v>526865.39999999991</v>
      </c>
      <c r="H273" s="4">
        <f t="shared" si="614"/>
        <v>1560</v>
      </c>
      <c r="I273" s="4">
        <f t="shared" si="615"/>
        <v>100</v>
      </c>
      <c r="J273" s="4">
        <v>0</v>
      </c>
      <c r="K273" s="14">
        <f t="shared" si="597"/>
        <v>984.35591330128034</v>
      </c>
      <c r="L273" s="14">
        <f t="shared" si="598"/>
        <v>219.99742003205293</v>
      </c>
      <c r="M273" s="13">
        <f t="shared" si="609"/>
        <v>66464.477351073394</v>
      </c>
      <c r="N273" s="15">
        <f t="shared" si="602"/>
        <v>3.9719999999999998E-2</v>
      </c>
      <c r="O273" s="15">
        <f t="shared" si="603"/>
        <v>0.17713674734877946</v>
      </c>
      <c r="P273" s="4">
        <f t="shared" si="599"/>
        <v>538715.38134494156</v>
      </c>
      <c r="Q273" s="4">
        <f t="shared" si="604"/>
        <v>-12350.018655058346</v>
      </c>
      <c r="R273" s="26">
        <f t="shared" si="605"/>
        <v>-291.35333333333324</v>
      </c>
      <c r="S273" s="3">
        <f t="shared" ref="S273" si="639">R268+J279/12</f>
        <v>-78.120575560348556</v>
      </c>
      <c r="T273" s="5">
        <f t="shared" si="561"/>
        <v>301221.23805972288</v>
      </c>
      <c r="U273" s="5"/>
      <c r="V273" s="5">
        <f t="shared" ref="V273" si="640">V279</f>
        <v>251.01769838310429</v>
      </c>
      <c r="W273" s="5">
        <f t="shared" si="608"/>
        <v>60727.344250021481</v>
      </c>
      <c r="X273" s="5">
        <f>Q273+W273</f>
        <v>48377.325594963135</v>
      </c>
      <c r="Y273" s="10">
        <f>-Q273+Z267</f>
        <v>13212.626802903054</v>
      </c>
      <c r="Z273" s="12"/>
      <c r="AA273" s="9"/>
      <c r="AB273" s="2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3:60" x14ac:dyDescent="0.25">
      <c r="C274" s="1">
        <v>53874</v>
      </c>
      <c r="D274" s="3">
        <f t="shared" si="612"/>
        <v>1204.3533333333332</v>
      </c>
      <c r="E274" s="3">
        <f t="shared" si="613"/>
        <v>747</v>
      </c>
      <c r="F274" s="24">
        <v>0</v>
      </c>
      <c r="G274" s="7">
        <f t="shared" si="596"/>
        <v>528816.7533333333</v>
      </c>
      <c r="H274" s="4">
        <f t="shared" si="614"/>
        <v>1560</v>
      </c>
      <c r="I274" s="4">
        <f t="shared" si="615"/>
        <v>100</v>
      </c>
      <c r="J274" s="4">
        <v>0</v>
      </c>
      <c r="K274" s="14">
        <f t="shared" si="597"/>
        <v>987.61413137430759</v>
      </c>
      <c r="L274" s="14">
        <f t="shared" si="598"/>
        <v>216.73920195902568</v>
      </c>
      <c r="M274" s="13">
        <f t="shared" si="609"/>
        <v>65480.121437772112</v>
      </c>
      <c r="N274" s="15">
        <f t="shared" si="602"/>
        <v>3.9719999999999998E-2</v>
      </c>
      <c r="O274" s="15">
        <f t="shared" si="603"/>
        <v>0.18039476256684936</v>
      </c>
      <c r="P274" s="4">
        <f t="shared" si="599"/>
        <v>540375.38134494156</v>
      </c>
      <c r="Q274" s="4">
        <f t="shared" si="604"/>
        <v>-12641.371988391737</v>
      </c>
      <c r="R274" s="26">
        <f t="shared" si="605"/>
        <v>-291.35333333333324</v>
      </c>
      <c r="S274" s="3">
        <f t="shared" ref="S274" si="641">R268+J279/12</f>
        <v>-78.120575560348556</v>
      </c>
      <c r="T274" s="5">
        <f t="shared" si="561"/>
        <v>301221.23805972288</v>
      </c>
      <c r="U274" s="5"/>
      <c r="V274" s="5">
        <f t="shared" ref="V274" si="642">V279</f>
        <v>251.01769838310429</v>
      </c>
      <c r="W274" s="5">
        <f t="shared" si="608"/>
        <v>60978.361948404585</v>
      </c>
      <c r="X274" s="5">
        <f>Q274+W274</f>
        <v>48336.989960012848</v>
      </c>
      <c r="Y274" s="10">
        <f>-Q274+Z267</f>
        <v>13503.980136236445</v>
      </c>
      <c r="Z274" s="12"/>
      <c r="AA274" s="9"/>
      <c r="AB274" s="2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3:60" x14ac:dyDescent="0.25">
      <c r="C275" s="1">
        <v>53905</v>
      </c>
      <c r="D275" s="3">
        <f t="shared" si="612"/>
        <v>1204.3533333333332</v>
      </c>
      <c r="E275" s="3">
        <f t="shared" si="613"/>
        <v>747</v>
      </c>
      <c r="F275" s="24">
        <v>0</v>
      </c>
      <c r="G275" s="7">
        <f t="shared" si="596"/>
        <v>530768.10666666669</v>
      </c>
      <c r="H275" s="4">
        <f t="shared" si="614"/>
        <v>1560</v>
      </c>
      <c r="I275" s="4">
        <f t="shared" si="615"/>
        <v>100</v>
      </c>
      <c r="J275" s="4">
        <v>0</v>
      </c>
      <c r="K275" s="14">
        <f t="shared" si="597"/>
        <v>990.88313414915649</v>
      </c>
      <c r="L275" s="14">
        <f t="shared" si="598"/>
        <v>213.47019918417672</v>
      </c>
      <c r="M275" s="13">
        <f t="shared" si="609"/>
        <v>64492.507306397805</v>
      </c>
      <c r="N275" s="15">
        <f t="shared" si="602"/>
        <v>3.9719999999999998E-2</v>
      </c>
      <c r="O275" s="15">
        <f t="shared" si="603"/>
        <v>0.18376351101046445</v>
      </c>
      <c r="P275" s="4">
        <f t="shared" si="599"/>
        <v>542035.38134494156</v>
      </c>
      <c r="Q275" s="4">
        <f t="shared" si="604"/>
        <v>-12932.725321725127</v>
      </c>
      <c r="R275" s="26">
        <f t="shared" si="605"/>
        <v>-291.35333333333324</v>
      </c>
      <c r="S275" s="3">
        <f t="shared" ref="S275" si="643">R268+J279/12</f>
        <v>-78.120575560348556</v>
      </c>
      <c r="T275" s="5">
        <f t="shared" si="561"/>
        <v>301221.23805972288</v>
      </c>
      <c r="U275" s="5"/>
      <c r="V275" s="5">
        <f t="shared" ref="V275" si="644">V279</f>
        <v>251.01769838310429</v>
      </c>
      <c r="W275" s="5">
        <f t="shared" si="608"/>
        <v>61229.379646787689</v>
      </c>
      <c r="X275" s="5">
        <f>Q275+W275</f>
        <v>48296.654325062562</v>
      </c>
      <c r="Y275" s="10">
        <f>-Q275+Z267</f>
        <v>13795.333469569836</v>
      </c>
      <c r="Z275" s="12"/>
      <c r="AA275" s="9"/>
      <c r="AB275" s="2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3:60" x14ac:dyDescent="0.25">
      <c r="C276" s="1">
        <v>53936</v>
      </c>
      <c r="D276" s="3">
        <f t="shared" si="612"/>
        <v>1204.3533333333332</v>
      </c>
      <c r="E276" s="3">
        <f t="shared" si="613"/>
        <v>747</v>
      </c>
      <c r="F276" s="24">
        <v>0</v>
      </c>
      <c r="G276" s="7">
        <f t="shared" si="596"/>
        <v>532719.46000000008</v>
      </c>
      <c r="H276" s="4">
        <f t="shared" si="614"/>
        <v>1560</v>
      </c>
      <c r="I276" s="4">
        <f t="shared" si="615"/>
        <v>100</v>
      </c>
      <c r="J276" s="4">
        <v>0</v>
      </c>
      <c r="K276" s="14">
        <f t="shared" si="597"/>
        <v>994.1629573231902</v>
      </c>
      <c r="L276" s="14">
        <f t="shared" si="598"/>
        <v>210.19037601014304</v>
      </c>
      <c r="M276" s="13">
        <f t="shared" si="609"/>
        <v>63501.624172248652</v>
      </c>
      <c r="N276" s="15">
        <f t="shared" si="602"/>
        <v>3.9719999999999998E-2</v>
      </c>
      <c r="O276" s="15">
        <f t="shared" si="603"/>
        <v>0.18724871630899612</v>
      </c>
      <c r="P276" s="4">
        <f t="shared" si="599"/>
        <v>543695.38134494156</v>
      </c>
      <c r="Q276" s="4">
        <f t="shared" si="604"/>
        <v>-13224.078655058518</v>
      </c>
      <c r="R276" s="26">
        <f t="shared" si="605"/>
        <v>-291.35333333333324</v>
      </c>
      <c r="S276" s="3">
        <f t="shared" ref="S276" si="645">R268+J279/12</f>
        <v>-78.120575560348556</v>
      </c>
      <c r="T276" s="5">
        <f t="shared" si="561"/>
        <v>301221.23805972288</v>
      </c>
      <c r="U276" s="5"/>
      <c r="V276" s="5">
        <f t="shared" ref="V276" si="646">V279</f>
        <v>251.01769838310429</v>
      </c>
      <c r="W276" s="5">
        <f t="shared" si="608"/>
        <v>61480.397345170793</v>
      </c>
      <c r="X276" s="5">
        <f>Q276+W276</f>
        <v>48256.318690112275</v>
      </c>
      <c r="Y276" s="10">
        <f>-Q276+Z267</f>
        <v>14086.686802903227</v>
      </c>
      <c r="Z276" s="12"/>
      <c r="AA276" s="9"/>
      <c r="AB276" s="2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3:60" x14ac:dyDescent="0.25">
      <c r="C277" s="1">
        <v>53966</v>
      </c>
      <c r="D277" s="3">
        <f t="shared" si="612"/>
        <v>1204.3533333333332</v>
      </c>
      <c r="E277" s="3">
        <f t="shared" si="613"/>
        <v>747</v>
      </c>
      <c r="F277" s="24">
        <v>0</v>
      </c>
      <c r="G277" s="7">
        <f t="shared" si="596"/>
        <v>534670.81333333347</v>
      </c>
      <c r="H277" s="4">
        <f t="shared" si="614"/>
        <v>1560</v>
      </c>
      <c r="I277" s="4">
        <f t="shared" si="615"/>
        <v>100</v>
      </c>
      <c r="J277" s="4">
        <v>0</v>
      </c>
      <c r="K277" s="14">
        <f t="shared" si="597"/>
        <v>997.45363671193002</v>
      </c>
      <c r="L277" s="14">
        <f t="shared" si="598"/>
        <v>206.89969662140325</v>
      </c>
      <c r="M277" s="13">
        <f t="shared" si="609"/>
        <v>62507.461214925461</v>
      </c>
      <c r="N277" s="15">
        <f t="shared" si="602"/>
        <v>3.9719999999999998E-2</v>
      </c>
      <c r="O277" s="15">
        <f t="shared" si="603"/>
        <v>0.19085650346377628</v>
      </c>
      <c r="P277" s="4">
        <f t="shared" si="599"/>
        <v>545355.38134494156</v>
      </c>
      <c r="Q277" s="4">
        <f t="shared" si="604"/>
        <v>-13515.431988391909</v>
      </c>
      <c r="R277" s="26">
        <f t="shared" si="605"/>
        <v>-291.35333333333324</v>
      </c>
      <c r="S277" s="3">
        <f t="shared" ref="S277" si="647">R268+J279/12</f>
        <v>-78.120575560348556</v>
      </c>
      <c r="T277" s="5">
        <f t="shared" si="561"/>
        <v>301221.23805972288</v>
      </c>
      <c r="U277" s="5"/>
      <c r="V277" s="5">
        <f t="shared" ref="V277" si="648">V279</f>
        <v>251.01769838310429</v>
      </c>
      <c r="W277" s="5">
        <f t="shared" si="608"/>
        <v>61731.415043553898</v>
      </c>
      <c r="X277" s="5">
        <f>Q277+W277</f>
        <v>48215.983055161989</v>
      </c>
      <c r="Y277" s="10">
        <f>-Q277+Z267</f>
        <v>14378.040136236617</v>
      </c>
      <c r="Z277" s="12"/>
      <c r="AA277" s="9"/>
      <c r="AB277" s="2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3:60" x14ac:dyDescent="0.25">
      <c r="C278" s="1">
        <v>53997</v>
      </c>
      <c r="D278" s="3">
        <f t="shared" si="612"/>
        <v>1204.3533333333332</v>
      </c>
      <c r="E278" s="3">
        <f t="shared" si="613"/>
        <v>747</v>
      </c>
      <c r="F278" s="24">
        <v>0</v>
      </c>
      <c r="G278" s="7">
        <f t="shared" si="596"/>
        <v>536622.16666666686</v>
      </c>
      <c r="H278" s="4">
        <f t="shared" si="614"/>
        <v>1560</v>
      </c>
      <c r="I278" s="4">
        <f t="shared" si="615"/>
        <v>100</v>
      </c>
      <c r="J278" s="4">
        <v>0</v>
      </c>
      <c r="K278" s="14">
        <f t="shared" si="597"/>
        <v>1000.7552082494465</v>
      </c>
      <c r="L278" s="14">
        <f t="shared" si="598"/>
        <v>203.59812508388677</v>
      </c>
      <c r="M278" s="13">
        <f t="shared" si="609"/>
        <v>61510.007578213532</v>
      </c>
      <c r="N278" s="15">
        <f t="shared" si="602"/>
        <v>3.9719999999999998E-2</v>
      </c>
      <c r="O278" s="15">
        <f t="shared" si="603"/>
        <v>0.1945934346589589</v>
      </c>
      <c r="P278" s="4">
        <f t="shared" si="599"/>
        <v>547015.38134494156</v>
      </c>
      <c r="Q278" s="4">
        <f t="shared" si="604"/>
        <v>-13806.7853217253</v>
      </c>
      <c r="R278" s="26">
        <f t="shared" si="605"/>
        <v>-291.35333333333324</v>
      </c>
      <c r="S278" s="3">
        <f t="shared" ref="S278" si="649">R268+J279/12</f>
        <v>-78.120575560348556</v>
      </c>
      <c r="T278" s="5">
        <f t="shared" si="561"/>
        <v>301221.23805972288</v>
      </c>
      <c r="U278" s="5"/>
      <c r="V278" s="5">
        <f>V279</f>
        <v>251.01769838310429</v>
      </c>
      <c r="W278" s="5">
        <f t="shared" si="608"/>
        <v>61982.432741937002</v>
      </c>
      <c r="X278" s="5">
        <f>Q278+W278</f>
        <v>48175.647420211702</v>
      </c>
      <c r="Y278" s="10">
        <f>-Q278+Z267</f>
        <v>14669.393469570008</v>
      </c>
      <c r="Z278" s="12"/>
      <c r="AA278" s="9"/>
      <c r="AB278" s="2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3:60" x14ac:dyDescent="0.25">
      <c r="C279" s="1">
        <v>54027</v>
      </c>
      <c r="D279" s="3">
        <f t="shared" si="612"/>
        <v>1204.3533333333332</v>
      </c>
      <c r="E279" s="3">
        <f t="shared" si="613"/>
        <v>747</v>
      </c>
      <c r="F279" s="24">
        <v>0</v>
      </c>
      <c r="G279" s="7">
        <f t="shared" si="596"/>
        <v>538573.52000000025</v>
      </c>
      <c r="H279" s="4">
        <f t="shared" si="614"/>
        <v>1560</v>
      </c>
      <c r="I279" s="4">
        <f t="shared" si="615"/>
        <v>100</v>
      </c>
      <c r="J279" s="4">
        <f>SUM(L268:L279)*$B$11+$B$3*$B$12*$B$11*$B$13</f>
        <v>2558.7930932758163</v>
      </c>
      <c r="K279" s="14">
        <f t="shared" si="597"/>
        <v>1004.0677079887521</v>
      </c>
      <c r="L279" s="14">
        <f t="shared" si="598"/>
        <v>200.28562534458112</v>
      </c>
      <c r="M279" s="13">
        <f t="shared" si="609"/>
        <v>60509.252369964088</v>
      </c>
      <c r="N279" s="15">
        <f t="shared" si="602"/>
        <v>3.9719999999999998E-2</v>
      </c>
      <c r="O279" s="15">
        <f t="shared" si="603"/>
        <v>0.19846654897614435</v>
      </c>
      <c r="P279" s="4">
        <f t="shared" si="599"/>
        <v>551234.17443821742</v>
      </c>
      <c r="Q279" s="4">
        <f t="shared" si="604"/>
        <v>-11539.345561782829</v>
      </c>
      <c r="R279" s="26">
        <f t="shared" si="605"/>
        <v>-291.35333333333324</v>
      </c>
      <c r="S279" s="3">
        <f t="shared" ref="S279" si="650">R268+J279/12</f>
        <v>-78.120575560348556</v>
      </c>
      <c r="T279" s="5">
        <f t="shared" ref="T279" si="651">T278*(U279+1)</f>
        <v>304233.45044032013</v>
      </c>
      <c r="U279" s="6">
        <f t="shared" ref="U279" si="652">U267</f>
        <v>0.01</v>
      </c>
      <c r="V279" s="5">
        <f>(T279-T267)/12</f>
        <v>251.01769838310429</v>
      </c>
      <c r="W279" s="5">
        <f t="shared" si="608"/>
        <v>62233.450440320106</v>
      </c>
      <c r="X279" s="5">
        <f>Q279+W279</f>
        <v>50694.104878537277</v>
      </c>
      <c r="Y279" s="10">
        <f>-Q279+Z267</f>
        <v>12401.953709627538</v>
      </c>
      <c r="Z279" s="10">
        <f t="shared" ref="Z279" si="653">AVERAGE(Y268:Y279)*(AA279)</f>
        <v>920.15494982577661</v>
      </c>
      <c r="AA279" s="11">
        <f t="shared" ref="AA279" si="654">AA267</f>
        <v>7.0000000000000007E-2</v>
      </c>
      <c r="AB279" s="22">
        <v>24</v>
      </c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3:60" x14ac:dyDescent="0.25">
      <c r="C280" s="1">
        <v>54058</v>
      </c>
      <c r="D280" s="3">
        <f t="shared" si="612"/>
        <v>1204.3533333333332</v>
      </c>
      <c r="E280" s="3">
        <f t="shared" si="613"/>
        <v>747</v>
      </c>
      <c r="F280" s="24">
        <v>0</v>
      </c>
      <c r="G280" s="7">
        <f t="shared" si="596"/>
        <v>540524.87333333364</v>
      </c>
      <c r="H280" s="4">
        <f t="shared" si="614"/>
        <v>1560</v>
      </c>
      <c r="I280" s="4">
        <f t="shared" si="615"/>
        <v>100</v>
      </c>
      <c r="J280" s="4">
        <v>0</v>
      </c>
      <c r="K280" s="14">
        <f t="shared" si="597"/>
        <v>1007.3911721021949</v>
      </c>
      <c r="L280" s="14">
        <f t="shared" si="598"/>
        <v>196.96216123113834</v>
      </c>
      <c r="M280" s="13">
        <f t="shared" si="609"/>
        <v>59505.184661975334</v>
      </c>
      <c r="N280" s="15">
        <f t="shared" si="602"/>
        <v>3.9719999999999998E-2</v>
      </c>
      <c r="O280" s="15">
        <f t="shared" si="603"/>
        <v>0.20248340651843047</v>
      </c>
      <c r="P280" s="4">
        <f t="shared" si="599"/>
        <v>552894.17443821742</v>
      </c>
      <c r="Q280" s="4">
        <f t="shared" si="604"/>
        <v>-11830.69889511622</v>
      </c>
      <c r="R280" s="26">
        <f t="shared" si="605"/>
        <v>-291.35333333333324</v>
      </c>
      <c r="S280" s="3">
        <f t="shared" ref="S280" si="655">R268+J291/12</f>
        <v>-93.277544129688522</v>
      </c>
      <c r="T280" s="5">
        <f t="shared" si="561"/>
        <v>304233.45044032013</v>
      </c>
      <c r="U280" s="5"/>
      <c r="V280" s="5">
        <f t="shared" ref="V280" si="656">V291</f>
        <v>253.527875366936</v>
      </c>
      <c r="W280" s="5">
        <f t="shared" si="608"/>
        <v>62486.97831568704</v>
      </c>
      <c r="X280" s="5">
        <f>Q280+W280</f>
        <v>50656.27942057082</v>
      </c>
      <c r="Y280" s="10">
        <f>-Q280+Z279</f>
        <v>12750.853844941998</v>
      </c>
      <c r="Z280" s="12"/>
      <c r="AA280" s="9"/>
      <c r="AB280" s="2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3:60" x14ac:dyDescent="0.25">
      <c r="C281" s="1">
        <v>54089</v>
      </c>
      <c r="D281" s="3">
        <f t="shared" si="612"/>
        <v>1204.3533333333332</v>
      </c>
      <c r="E281" s="3">
        <f t="shared" si="613"/>
        <v>747</v>
      </c>
      <c r="F281" s="24">
        <v>0</v>
      </c>
      <c r="G281" s="7">
        <f t="shared" si="596"/>
        <v>542476.22666666703</v>
      </c>
      <c r="H281" s="4">
        <f t="shared" si="614"/>
        <v>1560</v>
      </c>
      <c r="I281" s="4">
        <f t="shared" si="615"/>
        <v>100</v>
      </c>
      <c r="J281" s="4">
        <v>0</v>
      </c>
      <c r="K281" s="14">
        <f t="shared" si="597"/>
        <v>1010.7256368818531</v>
      </c>
      <c r="L281" s="14">
        <f t="shared" si="598"/>
        <v>193.62769645148009</v>
      </c>
      <c r="M281" s="13">
        <f t="shared" si="609"/>
        <v>58497.79348987314</v>
      </c>
      <c r="N281" s="15">
        <f t="shared" si="602"/>
        <v>3.9719999999999998E-2</v>
      </c>
      <c r="O281" s="15">
        <f t="shared" si="603"/>
        <v>0.20665213752582096</v>
      </c>
      <c r="P281" s="4">
        <f t="shared" si="599"/>
        <v>554554.17443821742</v>
      </c>
      <c r="Q281" s="4">
        <f t="shared" si="604"/>
        <v>-12122.052228449611</v>
      </c>
      <c r="R281" s="26">
        <f t="shared" si="605"/>
        <v>-291.35333333333324</v>
      </c>
      <c r="S281" s="3">
        <f t="shared" ref="S281" si="657">R268+J291/12</f>
        <v>-93.277544129688522</v>
      </c>
      <c r="T281" s="5">
        <f t="shared" si="561"/>
        <v>304233.45044032013</v>
      </c>
      <c r="U281" s="5"/>
      <c r="V281" s="5">
        <f t="shared" ref="V281" si="658">V291</f>
        <v>253.527875366936</v>
      </c>
      <c r="W281" s="5">
        <f t="shared" si="608"/>
        <v>62740.506191053973</v>
      </c>
      <c r="X281" s="5">
        <f>Q281+W281</f>
        <v>50618.453962604362</v>
      </c>
      <c r="Y281" s="10">
        <f>-Q281+Z279</f>
        <v>13042.207178275388</v>
      </c>
      <c r="Z281" s="12"/>
      <c r="AA281" s="9"/>
      <c r="AB281" s="2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3:60" x14ac:dyDescent="0.25">
      <c r="C282" s="1">
        <v>54118</v>
      </c>
      <c r="D282" s="3">
        <f t="shared" si="612"/>
        <v>1204.3533333333332</v>
      </c>
      <c r="E282" s="3">
        <f t="shared" si="613"/>
        <v>747</v>
      </c>
      <c r="F282" s="24">
        <v>0</v>
      </c>
      <c r="G282" s="7">
        <f t="shared" si="596"/>
        <v>544427.58000000042</v>
      </c>
      <c r="H282" s="4">
        <f t="shared" si="614"/>
        <v>1560</v>
      </c>
      <c r="I282" s="4">
        <f t="shared" si="615"/>
        <v>100</v>
      </c>
      <c r="J282" s="4">
        <v>0</v>
      </c>
      <c r="K282" s="14">
        <f t="shared" si="597"/>
        <v>1014.0711387399321</v>
      </c>
      <c r="L282" s="14">
        <f t="shared" si="598"/>
        <v>190.28219459340116</v>
      </c>
      <c r="M282" s="13">
        <f t="shared" si="609"/>
        <v>57487.067852991284</v>
      </c>
      <c r="N282" s="15">
        <f t="shared" si="602"/>
        <v>3.9719999999999998E-2</v>
      </c>
      <c r="O282" s="15">
        <f t="shared" si="603"/>
        <v>0.21098149715338338</v>
      </c>
      <c r="P282" s="4">
        <f t="shared" si="599"/>
        <v>556214.17443821742</v>
      </c>
      <c r="Q282" s="4">
        <f t="shared" si="604"/>
        <v>-12413.405561783002</v>
      </c>
      <c r="R282" s="26">
        <f t="shared" si="605"/>
        <v>-291.35333333333324</v>
      </c>
      <c r="S282" s="3">
        <f t="shared" ref="S282" si="659">R268+J291/12</f>
        <v>-93.277544129688522</v>
      </c>
      <c r="T282" s="5">
        <f t="shared" si="561"/>
        <v>304233.45044032013</v>
      </c>
      <c r="U282" s="5"/>
      <c r="V282" s="5">
        <f t="shared" ref="V282" si="660">V291</f>
        <v>253.527875366936</v>
      </c>
      <c r="W282" s="5">
        <f t="shared" si="608"/>
        <v>62994.034066420907</v>
      </c>
      <c r="X282" s="5">
        <f>Q282+W282</f>
        <v>50580.628504637905</v>
      </c>
      <c r="Y282" s="10">
        <f>-Q282+Z279</f>
        <v>13333.560511608779</v>
      </c>
      <c r="Z282" s="12"/>
      <c r="AA282" s="9"/>
      <c r="AB282" s="2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3:60" x14ac:dyDescent="0.25">
      <c r="C283" s="1">
        <v>54149</v>
      </c>
      <c r="D283" s="3">
        <f t="shared" si="612"/>
        <v>1204.3533333333332</v>
      </c>
      <c r="E283" s="3">
        <f t="shared" si="613"/>
        <v>747</v>
      </c>
      <c r="F283" s="24">
        <v>0</v>
      </c>
      <c r="G283" s="7">
        <f t="shared" si="596"/>
        <v>546378.93333333381</v>
      </c>
      <c r="H283" s="4">
        <f t="shared" si="614"/>
        <v>1560</v>
      </c>
      <c r="I283" s="4">
        <f t="shared" si="615"/>
        <v>100</v>
      </c>
      <c r="J283" s="4">
        <v>0</v>
      </c>
      <c r="K283" s="14">
        <f t="shared" si="597"/>
        <v>1017.4277142091613</v>
      </c>
      <c r="L283" s="14">
        <f t="shared" si="598"/>
        <v>186.92561912417196</v>
      </c>
      <c r="M283" s="13">
        <f t="shared" si="609"/>
        <v>56472.996714251349</v>
      </c>
      <c r="N283" s="15">
        <f t="shared" si="602"/>
        <v>3.9719999999999998E-2</v>
      </c>
      <c r="O283" s="15">
        <f t="shared" si="603"/>
        <v>0.2154809266887778</v>
      </c>
      <c r="P283" s="4">
        <f t="shared" si="599"/>
        <v>557874.17443821742</v>
      </c>
      <c r="Q283" s="4">
        <f t="shared" si="604"/>
        <v>-12704.758895116393</v>
      </c>
      <c r="R283" s="26">
        <f t="shared" si="605"/>
        <v>-291.35333333333324</v>
      </c>
      <c r="S283" s="3">
        <f t="shared" ref="S283" si="661">R268+J291/12</f>
        <v>-93.277544129688522</v>
      </c>
      <c r="T283" s="5">
        <f t="shared" si="561"/>
        <v>304233.45044032013</v>
      </c>
      <c r="U283" s="5"/>
      <c r="V283" s="5">
        <f t="shared" ref="V283" si="662">V291</f>
        <v>253.527875366936</v>
      </c>
      <c r="W283" s="5">
        <f t="shared" si="608"/>
        <v>63247.561941787841</v>
      </c>
      <c r="X283" s="5">
        <f>Q283+W283</f>
        <v>50542.803046671448</v>
      </c>
      <c r="Y283" s="10">
        <f>-Q283+Z279</f>
        <v>13624.91384494217</v>
      </c>
      <c r="Z283" s="12"/>
      <c r="AA283" s="9"/>
      <c r="AB283" s="22"/>
    </row>
    <row r="284" spans="3:60" x14ac:dyDescent="0.25">
      <c r="C284" s="1">
        <v>54179</v>
      </c>
      <c r="D284" s="3">
        <f t="shared" si="612"/>
        <v>1204.3533333333332</v>
      </c>
      <c r="E284" s="3">
        <f t="shared" si="613"/>
        <v>747</v>
      </c>
      <c r="F284" s="24">
        <v>0</v>
      </c>
      <c r="G284" s="7">
        <f t="shared" si="596"/>
        <v>548330.28666666721</v>
      </c>
      <c r="H284" s="4">
        <f t="shared" si="614"/>
        <v>1560</v>
      </c>
      <c r="I284" s="4">
        <f t="shared" si="615"/>
        <v>100</v>
      </c>
      <c r="J284" s="4">
        <v>0</v>
      </c>
      <c r="K284" s="14">
        <f t="shared" si="597"/>
        <v>1020.7953999431936</v>
      </c>
      <c r="L284" s="14">
        <f t="shared" si="598"/>
        <v>183.55793339013962</v>
      </c>
      <c r="M284" s="13">
        <f t="shared" si="609"/>
        <v>55455.569000042189</v>
      </c>
      <c r="N284" s="15">
        <f t="shared" si="602"/>
        <v>3.9719999999999998E-2</v>
      </c>
      <c r="O284" s="15">
        <f t="shared" si="603"/>
        <v>0.22016062210993897</v>
      </c>
      <c r="P284" s="4">
        <f t="shared" si="599"/>
        <v>559534.17443821742</v>
      </c>
      <c r="Q284" s="4">
        <f t="shared" si="604"/>
        <v>-12996.112228449783</v>
      </c>
      <c r="R284" s="26">
        <f t="shared" si="605"/>
        <v>-291.35333333333324</v>
      </c>
      <c r="S284" s="3">
        <f t="shared" ref="S284" si="663">R268+J291/12</f>
        <v>-93.277544129688522</v>
      </c>
      <c r="T284" s="5">
        <f t="shared" si="561"/>
        <v>304233.45044032013</v>
      </c>
      <c r="U284" s="5"/>
      <c r="V284" s="5">
        <f t="shared" ref="V284" si="664">V291</f>
        <v>253.527875366936</v>
      </c>
      <c r="W284" s="5">
        <f t="shared" si="608"/>
        <v>63501.089817154774</v>
      </c>
      <c r="X284" s="5">
        <f>Q284+W284</f>
        <v>50504.977588704991</v>
      </c>
      <c r="Y284" s="10">
        <f>-Q284+Z279</f>
        <v>13916.267178275561</v>
      </c>
      <c r="Z284" s="12"/>
      <c r="AA284" s="9"/>
      <c r="AB284" s="21"/>
    </row>
    <row r="285" spans="3:60" x14ac:dyDescent="0.25">
      <c r="C285" s="1">
        <v>54210</v>
      </c>
      <c r="D285" s="3">
        <f t="shared" si="612"/>
        <v>1204.3533333333332</v>
      </c>
      <c r="E285" s="3">
        <f t="shared" si="613"/>
        <v>747</v>
      </c>
      <c r="F285" s="24">
        <v>0</v>
      </c>
      <c r="G285" s="7">
        <f t="shared" si="596"/>
        <v>550281.6400000006</v>
      </c>
      <c r="H285" s="4">
        <f t="shared" si="614"/>
        <v>1560</v>
      </c>
      <c r="I285" s="4">
        <f t="shared" si="615"/>
        <v>100</v>
      </c>
      <c r="J285" s="4">
        <v>0</v>
      </c>
      <c r="K285" s="14">
        <f t="shared" si="597"/>
        <v>1024.1742327170055</v>
      </c>
      <c r="L285" s="14">
        <f t="shared" si="598"/>
        <v>180.17910061632767</v>
      </c>
      <c r="M285" s="13">
        <f t="shared" si="609"/>
        <v>54434.773600098997</v>
      </c>
      <c r="N285" s="15">
        <f t="shared" si="602"/>
        <v>3.9719999999999998E-2</v>
      </c>
      <c r="O285" s="15">
        <f t="shared" si="603"/>
        <v>0.22503161103063804</v>
      </c>
      <c r="P285" s="4">
        <f t="shared" si="599"/>
        <v>561194.17443821742</v>
      </c>
      <c r="Q285" s="4">
        <f t="shared" si="604"/>
        <v>-13287.465561783174</v>
      </c>
      <c r="R285" s="26">
        <f t="shared" si="605"/>
        <v>-291.35333333333324</v>
      </c>
      <c r="S285" s="3">
        <f t="shared" ref="S285" si="665">R268+J291/12</f>
        <v>-93.277544129688522</v>
      </c>
      <c r="T285" s="5">
        <f t="shared" si="561"/>
        <v>304233.45044032013</v>
      </c>
      <c r="U285" s="5"/>
      <c r="V285" s="5">
        <f t="shared" ref="V285" si="666">V291</f>
        <v>253.527875366936</v>
      </c>
      <c r="W285" s="5">
        <f>V285+W284</f>
        <v>63754.617692521708</v>
      </c>
      <c r="X285" s="5">
        <f>Q285+W285</f>
        <v>50467.152130738534</v>
      </c>
      <c r="Y285" s="10">
        <f>-Q285+Z279</f>
        <v>14207.620511608951</v>
      </c>
      <c r="Z285" s="12"/>
      <c r="AA285" s="9"/>
      <c r="AB285" s="21"/>
    </row>
    <row r="286" spans="3:60" x14ac:dyDescent="0.25">
      <c r="C286" s="1">
        <v>54240</v>
      </c>
      <c r="D286" s="3">
        <f t="shared" si="612"/>
        <v>1204.3533333333332</v>
      </c>
      <c r="E286" s="3">
        <f t="shared" si="613"/>
        <v>747</v>
      </c>
      <c r="F286" s="24">
        <v>0</v>
      </c>
      <c r="G286" s="7">
        <f t="shared" si="596"/>
        <v>552232.99333333399</v>
      </c>
      <c r="H286" s="4">
        <f t="shared" si="614"/>
        <v>1560</v>
      </c>
      <c r="I286" s="4">
        <f t="shared" si="615"/>
        <v>100</v>
      </c>
      <c r="J286" s="4">
        <v>0</v>
      </c>
      <c r="K286" s="14">
        <f t="shared" si="597"/>
        <v>1027.5642494272988</v>
      </c>
      <c r="L286" s="14">
        <f t="shared" si="598"/>
        <v>176.78908390603439</v>
      </c>
      <c r="M286" s="13">
        <f t="shared" si="609"/>
        <v>53410.59936738199</v>
      </c>
      <c r="N286" s="15">
        <f t="shared" si="602"/>
        <v>3.9719999999999998E-2</v>
      </c>
      <c r="O286" s="15">
        <f t="shared" si="603"/>
        <v>0.23010583925612452</v>
      </c>
      <c r="P286" s="4">
        <f t="shared" si="599"/>
        <v>562854.17443821742</v>
      </c>
      <c r="Q286" s="4">
        <f t="shared" si="604"/>
        <v>-13578.818895116565</v>
      </c>
      <c r="R286" s="26">
        <f t="shared" si="605"/>
        <v>-291.35333333333324</v>
      </c>
      <c r="S286" s="3">
        <f t="shared" ref="S286" si="667">R268+J291/12</f>
        <v>-93.277544129688522</v>
      </c>
      <c r="T286" s="5">
        <f t="shared" si="561"/>
        <v>304233.45044032013</v>
      </c>
      <c r="U286" s="5"/>
      <c r="V286" s="5">
        <f t="shared" ref="V286" si="668">V291</f>
        <v>253.527875366936</v>
      </c>
      <c r="W286" s="5">
        <f t="shared" ref="W286:W334" si="669">V286+W285</f>
        <v>64008.145567888641</v>
      </c>
      <c r="X286" s="5">
        <f>Q286+W286</f>
        <v>50429.326672772077</v>
      </c>
      <c r="Y286" s="10">
        <f>-Q286+Z279</f>
        <v>14498.973844942342</v>
      </c>
      <c r="Z286" s="12"/>
      <c r="AA286" s="9"/>
      <c r="AB286" s="21"/>
    </row>
    <row r="287" spans="3:60" x14ac:dyDescent="0.25">
      <c r="C287" s="1">
        <v>54271</v>
      </c>
      <c r="D287" s="3">
        <f t="shared" si="612"/>
        <v>1204.3533333333332</v>
      </c>
      <c r="E287" s="3">
        <f t="shared" si="613"/>
        <v>747</v>
      </c>
      <c r="F287" s="24">
        <v>0</v>
      </c>
      <c r="G287" s="7">
        <f t="shared" si="596"/>
        <v>554184.34666666738</v>
      </c>
      <c r="H287" s="4">
        <f t="shared" si="614"/>
        <v>1560</v>
      </c>
      <c r="I287" s="4">
        <f t="shared" si="615"/>
        <v>100</v>
      </c>
      <c r="J287" s="4">
        <v>0</v>
      </c>
      <c r="K287" s="14">
        <f t="shared" si="597"/>
        <v>1030.9654870929032</v>
      </c>
      <c r="L287" s="14">
        <f t="shared" si="598"/>
        <v>173.38784624043001</v>
      </c>
      <c r="M287" s="13">
        <f t="shared" si="609"/>
        <v>52383.035117954692</v>
      </c>
      <c r="N287" s="15">
        <f t="shared" si="602"/>
        <v>3.9719999999999998E-2</v>
      </c>
      <c r="O287" s="15">
        <f t="shared" si="603"/>
        <v>0.23539626837890343</v>
      </c>
      <c r="P287" s="4">
        <f t="shared" si="599"/>
        <v>564514.17443821742</v>
      </c>
      <c r="Q287" s="4">
        <f t="shared" si="604"/>
        <v>-13870.172228449956</v>
      </c>
      <c r="R287" s="26">
        <f t="shared" si="605"/>
        <v>-291.35333333333324</v>
      </c>
      <c r="S287" s="3">
        <f t="shared" ref="S287" si="670">R268+J291/12</f>
        <v>-93.277544129688522</v>
      </c>
      <c r="T287" s="5">
        <f t="shared" si="561"/>
        <v>304233.45044032013</v>
      </c>
      <c r="U287" s="5"/>
      <c r="V287" s="5">
        <f t="shared" ref="V287" si="671">V291</f>
        <v>253.527875366936</v>
      </c>
      <c r="W287" s="5">
        <f t="shared" si="669"/>
        <v>64261.673443255575</v>
      </c>
      <c r="X287" s="5">
        <f>Q287+W287</f>
        <v>50391.501214805619</v>
      </c>
      <c r="Y287" s="10">
        <f>-Q287+Z279</f>
        <v>14790.327178275733</v>
      </c>
      <c r="Z287" s="12"/>
      <c r="AA287" s="9"/>
      <c r="AB287" s="21"/>
    </row>
    <row r="288" spans="3:60" x14ac:dyDescent="0.25">
      <c r="C288" s="1">
        <v>54302</v>
      </c>
      <c r="D288" s="3">
        <f t="shared" si="612"/>
        <v>1204.3533333333332</v>
      </c>
      <c r="E288" s="3">
        <f t="shared" si="613"/>
        <v>747</v>
      </c>
      <c r="F288" s="24">
        <v>0</v>
      </c>
      <c r="G288" s="7">
        <f t="shared" si="596"/>
        <v>556135.70000000077</v>
      </c>
      <c r="H288" s="4">
        <f t="shared" si="614"/>
        <v>1560</v>
      </c>
      <c r="I288" s="4">
        <f t="shared" si="615"/>
        <v>100</v>
      </c>
      <c r="J288" s="4">
        <v>0</v>
      </c>
      <c r="K288" s="14">
        <f t="shared" si="597"/>
        <v>1034.3779828551808</v>
      </c>
      <c r="L288" s="14">
        <f t="shared" si="598"/>
        <v>169.97535047815254</v>
      </c>
      <c r="M288" s="13">
        <f t="shared" si="609"/>
        <v>51352.069630861792</v>
      </c>
      <c r="N288" s="15">
        <f t="shared" si="602"/>
        <v>3.9719999999999998E-2</v>
      </c>
      <c r="O288" s="15">
        <f t="shared" si="603"/>
        <v>0.24091698609318968</v>
      </c>
      <c r="P288" s="4">
        <f t="shared" si="599"/>
        <v>566174.17443821742</v>
      </c>
      <c r="Q288" s="4">
        <f t="shared" si="604"/>
        <v>-14161.525561783346</v>
      </c>
      <c r="R288" s="26">
        <f t="shared" si="605"/>
        <v>-291.35333333333324</v>
      </c>
      <c r="S288" s="3">
        <f t="shared" ref="S288" si="672">R268+J291/12</f>
        <v>-93.277544129688522</v>
      </c>
      <c r="T288" s="5">
        <f t="shared" si="561"/>
        <v>304233.45044032013</v>
      </c>
      <c r="U288" s="5"/>
      <c r="V288" s="5">
        <f t="shared" ref="V288" si="673">V291</f>
        <v>253.527875366936</v>
      </c>
      <c r="W288" s="5">
        <f t="shared" si="669"/>
        <v>64515.201318622509</v>
      </c>
      <c r="X288" s="5">
        <f>Q288+W288</f>
        <v>50353.675756839162</v>
      </c>
      <c r="Y288" s="10">
        <f>-Q288+Z279</f>
        <v>15081.680511609124</v>
      </c>
      <c r="Z288" s="12"/>
      <c r="AA288" s="9"/>
      <c r="AB288" s="21"/>
    </row>
    <row r="289" spans="3:28" x14ac:dyDescent="0.25">
      <c r="C289" s="1">
        <v>54332</v>
      </c>
      <c r="D289" s="3">
        <f t="shared" si="612"/>
        <v>1204.3533333333332</v>
      </c>
      <c r="E289" s="3">
        <f t="shared" si="613"/>
        <v>747</v>
      </c>
      <c r="F289" s="24">
        <v>0</v>
      </c>
      <c r="G289" s="7">
        <f t="shared" si="596"/>
        <v>558087.05333333416</v>
      </c>
      <c r="H289" s="4">
        <f t="shared" si="614"/>
        <v>1560</v>
      </c>
      <c r="I289" s="4">
        <f t="shared" si="615"/>
        <v>100</v>
      </c>
      <c r="J289" s="4">
        <v>0</v>
      </c>
      <c r="K289" s="14">
        <f t="shared" si="597"/>
        <v>1037.8017739784314</v>
      </c>
      <c r="L289" s="14">
        <f t="shared" si="598"/>
        <v>166.55155935490188</v>
      </c>
      <c r="M289" s="13">
        <f t="shared" si="609"/>
        <v>50317.691648006614</v>
      </c>
      <c r="N289" s="15">
        <f t="shared" si="602"/>
        <v>3.9719999999999998E-2</v>
      </c>
      <c r="O289" s="15">
        <f t="shared" si="603"/>
        <v>0.24668333120471964</v>
      </c>
      <c r="P289" s="4">
        <f t="shared" si="599"/>
        <v>567834.17443821742</v>
      </c>
      <c r="Q289" s="4">
        <f t="shared" si="604"/>
        <v>-14452.878895116737</v>
      </c>
      <c r="R289" s="26">
        <f t="shared" si="605"/>
        <v>-291.35333333333324</v>
      </c>
      <c r="S289" s="3">
        <f t="shared" ref="S289" si="674">R268+J291/12</f>
        <v>-93.277544129688522</v>
      </c>
      <c r="T289" s="5">
        <f t="shared" si="561"/>
        <v>304233.45044032013</v>
      </c>
      <c r="U289" s="5"/>
      <c r="V289" s="5">
        <f t="shared" ref="V289" si="675">V291</f>
        <v>253.527875366936</v>
      </c>
      <c r="W289" s="5">
        <f t="shared" si="669"/>
        <v>64768.729193989442</v>
      </c>
      <c r="X289" s="5">
        <f>Q289+W289</f>
        <v>50315.850298872705</v>
      </c>
      <c r="Y289" s="10">
        <f>-Q289+Z279</f>
        <v>15373.033844942514</v>
      </c>
      <c r="Z289" s="12"/>
      <c r="AA289" s="9"/>
      <c r="AB289" s="21"/>
    </row>
    <row r="290" spans="3:28" x14ac:dyDescent="0.25">
      <c r="C290" s="1">
        <v>54363</v>
      </c>
      <c r="D290" s="3">
        <f t="shared" si="612"/>
        <v>1204.3533333333332</v>
      </c>
      <c r="E290" s="3">
        <f t="shared" si="613"/>
        <v>747</v>
      </c>
      <c r="F290" s="24">
        <v>0</v>
      </c>
      <c r="G290" s="7">
        <f t="shared" si="596"/>
        <v>560038.40666666755</v>
      </c>
      <c r="H290" s="4">
        <f t="shared" si="614"/>
        <v>1560</v>
      </c>
      <c r="I290" s="4">
        <f t="shared" si="615"/>
        <v>100</v>
      </c>
      <c r="J290" s="4">
        <v>0</v>
      </c>
      <c r="K290" s="14">
        <f t="shared" si="597"/>
        <v>1041.2368978503</v>
      </c>
      <c r="L290" s="14">
        <f t="shared" si="598"/>
        <v>163.11643548303326</v>
      </c>
      <c r="M290" s="13">
        <f t="shared" si="609"/>
        <v>49279.88987402818</v>
      </c>
      <c r="N290" s="15">
        <f t="shared" si="602"/>
        <v>3.9719999999999998E-2</v>
      </c>
      <c r="O290" s="15">
        <f t="shared" si="603"/>
        <v>0.25271203567166589</v>
      </c>
      <c r="P290" s="4">
        <f t="shared" si="599"/>
        <v>569494.17443821742</v>
      </c>
      <c r="Q290" s="4">
        <f t="shared" si="604"/>
        <v>-14744.232228450128</v>
      </c>
      <c r="R290" s="26">
        <f t="shared" si="605"/>
        <v>-291.35333333333324</v>
      </c>
      <c r="S290" s="3">
        <f t="shared" ref="S290" si="676">R268+J291/12</f>
        <v>-93.277544129688522</v>
      </c>
      <c r="T290" s="5">
        <f t="shared" si="561"/>
        <v>304233.45044032013</v>
      </c>
      <c r="U290" s="5"/>
      <c r="V290" s="5">
        <f>V291</f>
        <v>253.527875366936</v>
      </c>
      <c r="W290" s="5">
        <f t="shared" si="669"/>
        <v>65022.257069356376</v>
      </c>
      <c r="X290" s="5">
        <f>Q290+W290</f>
        <v>50278.024840906248</v>
      </c>
      <c r="Y290" s="10">
        <f>-Q290+Z279</f>
        <v>15664.387178275905</v>
      </c>
      <c r="Z290" s="12"/>
      <c r="AA290" s="9"/>
      <c r="AB290" s="21"/>
    </row>
    <row r="291" spans="3:28" x14ac:dyDescent="0.25">
      <c r="C291" s="1">
        <v>54393</v>
      </c>
      <c r="D291" s="3">
        <f t="shared" si="612"/>
        <v>1204.3533333333332</v>
      </c>
      <c r="E291" s="3">
        <f t="shared" si="613"/>
        <v>747</v>
      </c>
      <c r="F291" s="24">
        <v>0</v>
      </c>
      <c r="G291" s="7">
        <f t="shared" si="596"/>
        <v>561989.76000000094</v>
      </c>
      <c r="H291" s="4">
        <f t="shared" si="614"/>
        <v>1560</v>
      </c>
      <c r="I291" s="4">
        <f t="shared" si="615"/>
        <v>100</v>
      </c>
      <c r="J291" s="4">
        <f>SUM(L280:L291)*$B$11+$B$3*$B$12*$B$11*$B$13</f>
        <v>2376.9094704437366</v>
      </c>
      <c r="K291" s="14">
        <f t="shared" si="597"/>
        <v>1044.6833919821845</v>
      </c>
      <c r="L291" s="14">
        <f t="shared" si="598"/>
        <v>159.66994135114876</v>
      </c>
      <c r="M291" s="13">
        <f t="shared" si="609"/>
        <v>48238.65297617788</v>
      </c>
      <c r="N291" s="15">
        <f t="shared" si="602"/>
        <v>3.9719999999999998E-2</v>
      </c>
      <c r="O291" s="15">
        <f t="shared" si="603"/>
        <v>0.25902138644655021</v>
      </c>
      <c r="P291" s="4">
        <f t="shared" si="599"/>
        <v>573531.08390866115</v>
      </c>
      <c r="Q291" s="4">
        <f t="shared" si="604"/>
        <v>-12658.676091339788</v>
      </c>
      <c r="R291" s="26">
        <f t="shared" si="605"/>
        <v>-291.35333333333324</v>
      </c>
      <c r="S291" s="3">
        <f t="shared" ref="S291" si="677">R268+J291/12</f>
        <v>-93.277544129688522</v>
      </c>
      <c r="T291" s="5">
        <f t="shared" ref="T291:T327" si="678">T290*(U291+1)</f>
        <v>307275.78494472336</v>
      </c>
      <c r="U291" s="6">
        <f t="shared" ref="U291:U327" si="679">U279</f>
        <v>0.01</v>
      </c>
      <c r="V291" s="5">
        <f>(T291-T279)/12</f>
        <v>253.527875366936</v>
      </c>
      <c r="W291" s="5">
        <f t="shared" si="669"/>
        <v>65275.784944723309</v>
      </c>
      <c r="X291" s="5">
        <f>Q291+W291</f>
        <v>52617.108853383521</v>
      </c>
      <c r="Y291" s="10">
        <f>-Q291+Z279</f>
        <v>13578.831041165566</v>
      </c>
      <c r="Z291" s="10">
        <f t="shared" ref="Z291" si="680">AVERAGE(Y280:Y291)*(AA291)</f>
        <v>990.86549723504027</v>
      </c>
      <c r="AA291" s="11">
        <f t="shared" si="628"/>
        <v>7.0000000000000007E-2</v>
      </c>
      <c r="AB291" s="22">
        <v>25</v>
      </c>
    </row>
    <row r="292" spans="3:28" x14ac:dyDescent="0.25">
      <c r="C292" s="1">
        <v>54424</v>
      </c>
      <c r="D292" s="3">
        <f t="shared" si="612"/>
        <v>1204.3533333333332</v>
      </c>
      <c r="E292" s="3">
        <f t="shared" si="613"/>
        <v>747</v>
      </c>
      <c r="F292" s="24">
        <v>0</v>
      </c>
      <c r="G292" s="7">
        <f t="shared" si="596"/>
        <v>563941.11333333433</v>
      </c>
      <c r="H292" s="4">
        <f t="shared" si="614"/>
        <v>1560</v>
      </c>
      <c r="I292" s="4">
        <f t="shared" si="615"/>
        <v>100</v>
      </c>
      <c r="J292" s="4">
        <v>0</v>
      </c>
      <c r="K292" s="14">
        <f t="shared" si="597"/>
        <v>1048.1412940096454</v>
      </c>
      <c r="L292" s="14">
        <f t="shared" si="598"/>
        <v>156.21203932368772</v>
      </c>
      <c r="M292" s="13">
        <f t="shared" si="609"/>
        <v>47193.969584195693</v>
      </c>
      <c r="N292" s="15">
        <f t="shared" si="602"/>
        <v>3.9719999999999998E-2</v>
      </c>
      <c r="O292" s="15">
        <f t="shared" si="603"/>
        <v>0.26563141041613786</v>
      </c>
      <c r="P292" s="4">
        <f t="shared" si="599"/>
        <v>575191.08390866115</v>
      </c>
      <c r="Q292" s="4">
        <f t="shared" si="604"/>
        <v>-12950.029424673179</v>
      </c>
      <c r="R292" s="26">
        <f t="shared" si="605"/>
        <v>-291.35333333333324</v>
      </c>
      <c r="S292" s="3">
        <f t="shared" ref="S292" si="681">R292+J303/12</f>
        <v>-109.04762936517827</v>
      </c>
      <c r="T292" s="5">
        <f t="shared" si="561"/>
        <v>307275.78494472336</v>
      </c>
      <c r="U292" s="5"/>
      <c r="V292" s="5">
        <f>V303</f>
        <v>256.06315412060457</v>
      </c>
      <c r="W292" s="5">
        <f t="shared" si="669"/>
        <v>65531.848098843911</v>
      </c>
      <c r="X292" s="5">
        <f>Q292+W292</f>
        <v>52581.818674170732</v>
      </c>
      <c r="Y292" s="10">
        <f>-Q292+Z291</f>
        <v>13940.894921908219</v>
      </c>
      <c r="Z292" s="12"/>
      <c r="AA292" s="9"/>
      <c r="AB292" s="22"/>
    </row>
    <row r="293" spans="3:28" x14ac:dyDescent="0.25">
      <c r="C293" s="1">
        <v>54455</v>
      </c>
      <c r="D293" s="3">
        <f t="shared" si="612"/>
        <v>1204.3533333333332</v>
      </c>
      <c r="E293" s="3">
        <f t="shared" si="613"/>
        <v>747</v>
      </c>
      <c r="F293" s="24">
        <v>0</v>
      </c>
      <c r="G293" s="7">
        <f t="shared" si="596"/>
        <v>565892.46666666772</v>
      </c>
      <c r="H293" s="4">
        <f t="shared" si="614"/>
        <v>1560</v>
      </c>
      <c r="I293" s="4">
        <f t="shared" si="615"/>
        <v>100</v>
      </c>
      <c r="J293" s="4">
        <v>0</v>
      </c>
      <c r="K293" s="14">
        <f t="shared" si="597"/>
        <v>1051.6106416928174</v>
      </c>
      <c r="L293" s="14">
        <f t="shared" si="598"/>
        <v>152.7426916405158</v>
      </c>
      <c r="M293" s="13">
        <f t="shared" si="609"/>
        <v>46145.828290186044</v>
      </c>
      <c r="N293" s="15">
        <f t="shared" si="602"/>
        <v>3.9719999999999998E-2</v>
      </c>
      <c r="O293" s="15">
        <f t="shared" si="603"/>
        <v>0.27256408637897778</v>
      </c>
      <c r="P293" s="4">
        <f t="shared" si="599"/>
        <v>576851.08390866115</v>
      </c>
      <c r="Q293" s="4">
        <f t="shared" si="604"/>
        <v>-13241.38275800657</v>
      </c>
      <c r="R293" s="26">
        <f t="shared" si="605"/>
        <v>-291.35333333333324</v>
      </c>
      <c r="S293" s="3">
        <f t="shared" ref="S293" si="682">R292+J303/12</f>
        <v>-109.04762936517827</v>
      </c>
      <c r="T293" s="5">
        <f t="shared" si="561"/>
        <v>307275.78494472336</v>
      </c>
      <c r="U293" s="5"/>
      <c r="V293" s="5">
        <f>V303</f>
        <v>256.06315412060457</v>
      </c>
      <c r="W293" s="5">
        <f t="shared" si="669"/>
        <v>65787.911252964521</v>
      </c>
      <c r="X293" s="5">
        <f>Q293+W293</f>
        <v>52546.528494957951</v>
      </c>
      <c r="Y293" s="10">
        <f>-Q293+Z291</f>
        <v>14232.24825524161</v>
      </c>
      <c r="Z293" s="12"/>
      <c r="AA293" s="9"/>
      <c r="AB293" s="22"/>
    </row>
    <row r="294" spans="3:28" x14ac:dyDescent="0.25">
      <c r="C294" s="1">
        <v>54483</v>
      </c>
      <c r="D294" s="3">
        <f t="shared" si="612"/>
        <v>1204.3533333333332</v>
      </c>
      <c r="E294" s="3">
        <f t="shared" si="613"/>
        <v>747</v>
      </c>
      <c r="F294" s="24">
        <v>0</v>
      </c>
      <c r="G294" s="7">
        <f t="shared" si="596"/>
        <v>567843.82000000111</v>
      </c>
      <c r="H294" s="4">
        <f t="shared" si="614"/>
        <v>1560</v>
      </c>
      <c r="I294" s="4">
        <f t="shared" si="615"/>
        <v>100</v>
      </c>
      <c r="J294" s="4">
        <v>0</v>
      </c>
      <c r="K294" s="14">
        <f t="shared" si="597"/>
        <v>1055.0914729168207</v>
      </c>
      <c r="L294" s="14">
        <f t="shared" si="598"/>
        <v>149.26186041651258</v>
      </c>
      <c r="M294" s="13">
        <f t="shared" si="609"/>
        <v>45094.217648493228</v>
      </c>
      <c r="N294" s="15">
        <f t="shared" si="602"/>
        <v>3.9719999999999998E-2</v>
      </c>
      <c r="O294" s="15">
        <f t="shared" si="603"/>
        <v>0.27984358878738569</v>
      </c>
      <c r="P294" s="4">
        <f t="shared" si="599"/>
        <v>578511.08390866115</v>
      </c>
      <c r="Q294" s="4">
        <f t="shared" si="604"/>
        <v>-13532.736091339961</v>
      </c>
      <c r="R294" s="26">
        <f t="shared" si="605"/>
        <v>-291.35333333333324</v>
      </c>
      <c r="S294" s="3">
        <f t="shared" ref="S294" si="683">R292+J303/12</f>
        <v>-109.04762936517827</v>
      </c>
      <c r="T294" s="5">
        <f t="shared" si="561"/>
        <v>307275.78494472336</v>
      </c>
      <c r="U294" s="5"/>
      <c r="V294" s="5">
        <f>V303</f>
        <v>256.06315412060457</v>
      </c>
      <c r="W294" s="5">
        <f t="shared" si="669"/>
        <v>66043.97440708513</v>
      </c>
      <c r="X294" s="5">
        <f>Q294+W294</f>
        <v>52511.23831574517</v>
      </c>
      <c r="Y294" s="10">
        <f>-Q294+Z291</f>
        <v>14523.601588575</v>
      </c>
      <c r="Z294" s="12"/>
      <c r="AA294" s="9"/>
      <c r="AB294" s="22"/>
    </row>
    <row r="295" spans="3:28" x14ac:dyDescent="0.25">
      <c r="C295" s="1">
        <v>54514</v>
      </c>
      <c r="D295" s="3">
        <f t="shared" si="612"/>
        <v>1204.3533333333332</v>
      </c>
      <c r="E295" s="3">
        <f t="shared" si="613"/>
        <v>747</v>
      </c>
      <c r="F295" s="24">
        <v>0</v>
      </c>
      <c r="G295" s="7">
        <f t="shared" si="596"/>
        <v>569795.1733333345</v>
      </c>
      <c r="H295" s="4">
        <f t="shared" si="614"/>
        <v>1560</v>
      </c>
      <c r="I295" s="4">
        <f t="shared" si="615"/>
        <v>100</v>
      </c>
      <c r="J295" s="4">
        <v>0</v>
      </c>
      <c r="K295" s="14">
        <f t="shared" si="597"/>
        <v>1058.5838256921754</v>
      </c>
      <c r="L295" s="14">
        <f t="shared" si="598"/>
        <v>145.7695076411579</v>
      </c>
      <c r="M295" s="13">
        <f t="shared" si="609"/>
        <v>44039.126175576406</v>
      </c>
      <c r="N295" s="15">
        <f t="shared" si="602"/>
        <v>3.9719999999999998E-2</v>
      </c>
      <c r="O295" s="15">
        <f t="shared" si="603"/>
        <v>0.28749656894926195</v>
      </c>
      <c r="P295" s="4">
        <f t="shared" si="599"/>
        <v>580171.08390866115</v>
      </c>
      <c r="Q295" s="4">
        <f t="shared" si="604"/>
        <v>-13824.089424673351</v>
      </c>
      <c r="R295" s="26">
        <f t="shared" si="605"/>
        <v>-291.35333333333324</v>
      </c>
      <c r="S295" s="3">
        <f t="shared" ref="S295" si="684">R292+J303/12</f>
        <v>-109.04762936517827</v>
      </c>
      <c r="T295" s="5">
        <f t="shared" si="561"/>
        <v>307275.78494472336</v>
      </c>
      <c r="U295" s="5"/>
      <c r="V295" s="5">
        <f>V303</f>
        <v>256.06315412060457</v>
      </c>
      <c r="W295" s="5">
        <f t="shared" si="669"/>
        <v>66300.03756120574</v>
      </c>
      <c r="X295" s="5">
        <f>Q295+W295</f>
        <v>52475.948136532388</v>
      </c>
      <c r="Y295" s="10">
        <f>-Q295+Z291</f>
        <v>14814.954921908391</v>
      </c>
      <c r="Z295" s="12"/>
      <c r="AA295" s="9"/>
      <c r="AB295" s="22"/>
    </row>
    <row r="296" spans="3:28" x14ac:dyDescent="0.25">
      <c r="C296" s="1">
        <v>54544</v>
      </c>
      <c r="D296" s="3">
        <f t="shared" si="612"/>
        <v>1204.3533333333332</v>
      </c>
      <c r="E296" s="3">
        <f t="shared" si="613"/>
        <v>747</v>
      </c>
      <c r="F296" s="24">
        <v>0</v>
      </c>
      <c r="G296" s="7">
        <f t="shared" si="596"/>
        <v>571746.52666666789</v>
      </c>
      <c r="H296" s="4">
        <f t="shared" si="614"/>
        <v>1560</v>
      </c>
      <c r="I296" s="4">
        <f t="shared" si="615"/>
        <v>100</v>
      </c>
      <c r="J296" s="4">
        <v>0</v>
      </c>
      <c r="K296" s="14">
        <f t="shared" si="597"/>
        <v>1062.0877381552164</v>
      </c>
      <c r="L296" s="14">
        <f t="shared" si="598"/>
        <v>142.2655951781168</v>
      </c>
      <c r="M296" s="13">
        <f t="shared" si="609"/>
        <v>42980.542349884228</v>
      </c>
      <c r="N296" s="15">
        <f t="shared" si="602"/>
        <v>3.9719999999999998E-2</v>
      </c>
      <c r="O296" s="15">
        <f t="shared" si="603"/>
        <v>0.29555248058288691</v>
      </c>
      <c r="P296" s="4">
        <f t="shared" si="599"/>
        <v>581831.08390866115</v>
      </c>
      <c r="Q296" s="4">
        <f t="shared" si="604"/>
        <v>-14115.442758006742</v>
      </c>
      <c r="R296" s="26">
        <f t="shared" si="605"/>
        <v>-291.35333333333324</v>
      </c>
      <c r="S296" s="3">
        <f t="shared" ref="S296" si="685">R292+J303/12</f>
        <v>-109.04762936517827</v>
      </c>
      <c r="T296" s="5">
        <f t="shared" si="561"/>
        <v>307275.78494472336</v>
      </c>
      <c r="U296" s="5"/>
      <c r="V296" s="5">
        <f>V303</f>
        <v>256.06315412060457</v>
      </c>
      <c r="W296" s="5">
        <f t="shared" si="669"/>
        <v>66556.100715326349</v>
      </c>
      <c r="X296" s="5">
        <f>Q296+W296</f>
        <v>52440.657957319607</v>
      </c>
      <c r="Y296" s="10">
        <f>-Q296+Z291</f>
        <v>15106.308255241782</v>
      </c>
      <c r="Z296" s="12"/>
      <c r="AA296" s="9"/>
      <c r="AB296" s="22"/>
    </row>
    <row r="297" spans="3:28" x14ac:dyDescent="0.25">
      <c r="C297" s="1">
        <v>54575</v>
      </c>
      <c r="D297" s="3">
        <f t="shared" si="612"/>
        <v>1204.3533333333332</v>
      </c>
      <c r="E297" s="3">
        <f t="shared" si="613"/>
        <v>747</v>
      </c>
      <c r="F297" s="24">
        <v>0</v>
      </c>
      <c r="G297" s="7">
        <f t="shared" si="596"/>
        <v>573697.88000000129</v>
      </c>
      <c r="H297" s="4">
        <f t="shared" si="614"/>
        <v>1560</v>
      </c>
      <c r="I297" s="4">
        <f t="shared" si="615"/>
        <v>100</v>
      </c>
      <c r="J297" s="4">
        <v>0</v>
      </c>
      <c r="K297" s="14">
        <f t="shared" si="597"/>
        <v>1065.6032485685103</v>
      </c>
      <c r="L297" s="14">
        <f t="shared" si="598"/>
        <v>138.75008476482304</v>
      </c>
      <c r="M297" s="13">
        <f t="shared" si="609"/>
        <v>41918.454611729016</v>
      </c>
      <c r="N297" s="15">
        <f t="shared" si="602"/>
        <v>3.9719999999999998E-2</v>
      </c>
      <c r="O297" s="15">
        <f t="shared" si="603"/>
        <v>0.30404395810661539</v>
      </c>
      <c r="P297" s="4">
        <f t="shared" si="599"/>
        <v>583491.08390866115</v>
      </c>
      <c r="Q297" s="4">
        <f t="shared" si="604"/>
        <v>-14406.796091340133</v>
      </c>
      <c r="R297" s="26">
        <f t="shared" si="605"/>
        <v>-291.35333333333324</v>
      </c>
      <c r="S297" s="3">
        <f t="shared" ref="S297" si="686">R292+J303/12</f>
        <v>-109.04762936517827</v>
      </c>
      <c r="T297" s="5">
        <f t="shared" si="561"/>
        <v>307275.78494472336</v>
      </c>
      <c r="U297" s="5"/>
      <c r="V297" s="5">
        <f>V303</f>
        <v>256.06315412060457</v>
      </c>
      <c r="W297" s="5">
        <f t="shared" si="669"/>
        <v>66812.163869446958</v>
      </c>
      <c r="X297" s="5">
        <f>Q297+W297</f>
        <v>52405.367778106825</v>
      </c>
      <c r="Y297" s="10">
        <f>-Q297+Z291</f>
        <v>15397.661588575173</v>
      </c>
      <c r="Z297" s="12"/>
      <c r="AA297" s="9"/>
      <c r="AB297" s="22"/>
    </row>
    <row r="298" spans="3:28" x14ac:dyDescent="0.25">
      <c r="C298" s="1">
        <v>54605</v>
      </c>
      <c r="D298" s="3">
        <f t="shared" si="612"/>
        <v>1204.3533333333332</v>
      </c>
      <c r="E298" s="3">
        <f t="shared" si="613"/>
        <v>747</v>
      </c>
      <c r="F298" s="24">
        <v>0</v>
      </c>
      <c r="G298" s="7">
        <f t="shared" si="596"/>
        <v>575649.23333333468</v>
      </c>
      <c r="H298" s="4">
        <f t="shared" si="614"/>
        <v>1560</v>
      </c>
      <c r="I298" s="4">
        <f t="shared" si="615"/>
        <v>100</v>
      </c>
      <c r="J298" s="4">
        <v>0</v>
      </c>
      <c r="K298" s="14">
        <f t="shared" si="597"/>
        <v>1069.1303953212719</v>
      </c>
      <c r="L298" s="14">
        <f t="shared" si="598"/>
        <v>135.22293801206126</v>
      </c>
      <c r="M298" s="13">
        <f t="shared" si="609"/>
        <v>40852.851363160502</v>
      </c>
      <c r="N298" s="15">
        <f t="shared" si="602"/>
        <v>3.9719999999999998E-2</v>
      </c>
      <c r="O298" s="15">
        <f t="shared" si="603"/>
        <v>0.31300725790594763</v>
      </c>
      <c r="P298" s="4">
        <f t="shared" si="599"/>
        <v>585151.08390866115</v>
      </c>
      <c r="Q298" s="4">
        <f t="shared" si="604"/>
        <v>-14698.149424673524</v>
      </c>
      <c r="R298" s="26">
        <f t="shared" si="605"/>
        <v>-291.35333333333324</v>
      </c>
      <c r="S298" s="3">
        <f t="shared" ref="S298" si="687">R292+J303/12</f>
        <v>-109.04762936517827</v>
      </c>
      <c r="T298" s="5">
        <f t="shared" si="561"/>
        <v>307275.78494472336</v>
      </c>
      <c r="U298" s="5"/>
      <c r="V298" s="5">
        <f>V303</f>
        <v>256.06315412060457</v>
      </c>
      <c r="W298" s="5">
        <f t="shared" si="669"/>
        <v>67068.227023567568</v>
      </c>
      <c r="X298" s="5">
        <f>Q298+W298</f>
        <v>52370.077598894044</v>
      </c>
      <c r="Y298" s="10">
        <f>-Q298+Z291</f>
        <v>15689.014921908563</v>
      </c>
      <c r="Z298" s="12"/>
      <c r="AA298" s="9"/>
      <c r="AB298" s="22"/>
    </row>
    <row r="299" spans="3:28" x14ac:dyDescent="0.25">
      <c r="C299" s="1">
        <v>54636</v>
      </c>
      <c r="D299" s="3">
        <f t="shared" si="612"/>
        <v>1204.3533333333332</v>
      </c>
      <c r="E299" s="3">
        <f t="shared" si="613"/>
        <v>747</v>
      </c>
      <c r="F299" s="24">
        <v>0</v>
      </c>
      <c r="G299" s="7">
        <f t="shared" si="596"/>
        <v>577600.58666666807</v>
      </c>
      <c r="H299" s="4">
        <f t="shared" si="614"/>
        <v>1560</v>
      </c>
      <c r="I299" s="4">
        <f t="shared" si="615"/>
        <v>100</v>
      </c>
      <c r="J299" s="4">
        <v>0</v>
      </c>
      <c r="K299" s="14">
        <f t="shared" si="597"/>
        <v>1072.6692169297853</v>
      </c>
      <c r="L299" s="14">
        <f t="shared" si="598"/>
        <v>131.68411640354785</v>
      </c>
      <c r="M299" s="13">
        <f t="shared" si="609"/>
        <v>39783.720967839232</v>
      </c>
      <c r="N299" s="15">
        <f t="shared" si="602"/>
        <v>3.9719999999999998E-2</v>
      </c>
      <c r="O299" s="15">
        <f t="shared" si="603"/>
        <v>0.32248277515887858</v>
      </c>
      <c r="P299" s="4">
        <f t="shared" si="599"/>
        <v>586811.08390866115</v>
      </c>
      <c r="Q299" s="4">
        <f t="shared" si="604"/>
        <v>-14989.502758006915</v>
      </c>
      <c r="R299" s="26">
        <f t="shared" si="605"/>
        <v>-291.35333333333324</v>
      </c>
      <c r="S299" s="3">
        <f t="shared" ref="S299" si="688">R292+J303/12</f>
        <v>-109.04762936517827</v>
      </c>
      <c r="T299" s="5">
        <f t="shared" si="561"/>
        <v>307275.78494472336</v>
      </c>
      <c r="U299" s="5"/>
      <c r="V299" s="5">
        <f t="shared" ref="V299:V323" si="689">V303</f>
        <v>256.06315412060457</v>
      </c>
      <c r="W299" s="5">
        <f t="shared" si="669"/>
        <v>67324.290177688177</v>
      </c>
      <c r="X299" s="5">
        <f>Q299+W299</f>
        <v>52334.787419681263</v>
      </c>
      <c r="Y299" s="10">
        <f>-Q299+Z291</f>
        <v>15980.368255241954</v>
      </c>
      <c r="Z299" s="12"/>
      <c r="AA299" s="9"/>
      <c r="AB299" s="22"/>
    </row>
    <row r="300" spans="3:28" x14ac:dyDescent="0.25">
      <c r="C300" s="1">
        <v>54667</v>
      </c>
      <c r="D300" s="3">
        <f t="shared" si="612"/>
        <v>1204.3533333333332</v>
      </c>
      <c r="E300" s="3">
        <f t="shared" si="613"/>
        <v>747</v>
      </c>
      <c r="F300" s="24">
        <v>0</v>
      </c>
      <c r="G300" s="7">
        <f t="shared" si="596"/>
        <v>579551.94000000146</v>
      </c>
      <c r="H300" s="4">
        <f t="shared" si="614"/>
        <v>1560</v>
      </c>
      <c r="I300" s="4">
        <f t="shared" si="615"/>
        <v>100</v>
      </c>
      <c r="J300" s="4">
        <v>0</v>
      </c>
      <c r="K300" s="14">
        <f t="shared" si="597"/>
        <v>1076.2197520378229</v>
      </c>
      <c r="L300" s="14">
        <f t="shared" si="598"/>
        <v>128.13358129551028</v>
      </c>
      <c r="M300" s="13">
        <f t="shared" si="609"/>
        <v>38711.05175090945</v>
      </c>
      <c r="N300" s="15">
        <f t="shared" si="602"/>
        <v>3.9719999999999998E-2</v>
      </c>
      <c r="O300" s="15">
        <f t="shared" si="603"/>
        <v>0.33251565175712433</v>
      </c>
      <c r="P300" s="4">
        <f t="shared" si="599"/>
        <v>588471.08390866115</v>
      </c>
      <c r="Q300" s="4">
        <f t="shared" si="604"/>
        <v>-15280.856091340305</v>
      </c>
      <c r="R300" s="26">
        <f t="shared" si="605"/>
        <v>-291.35333333333324</v>
      </c>
      <c r="S300" s="3">
        <f t="shared" ref="S300" si="690">R292+J303/12</f>
        <v>-109.04762936517827</v>
      </c>
      <c r="T300" s="5">
        <f t="shared" si="561"/>
        <v>307275.78494472336</v>
      </c>
      <c r="U300" s="5"/>
      <c r="V300" s="5">
        <f t="shared" ref="V300:V324" si="691">V303</f>
        <v>256.06315412060457</v>
      </c>
      <c r="W300" s="5">
        <f t="shared" si="669"/>
        <v>67580.353331808787</v>
      </c>
      <c r="X300" s="5">
        <f>Q300+W300</f>
        <v>52299.497240468481</v>
      </c>
      <c r="Y300" s="10">
        <f>-Q300+Z291</f>
        <v>16271.721588575345</v>
      </c>
      <c r="Z300" s="12"/>
      <c r="AA300" s="9"/>
      <c r="AB300" s="22"/>
    </row>
    <row r="301" spans="3:28" x14ac:dyDescent="0.25">
      <c r="C301" s="1">
        <v>54697</v>
      </c>
      <c r="D301" s="3">
        <f t="shared" si="612"/>
        <v>1204.3533333333332</v>
      </c>
      <c r="E301" s="3">
        <f t="shared" si="613"/>
        <v>747</v>
      </c>
      <c r="F301" s="24">
        <v>0</v>
      </c>
      <c r="G301" s="7">
        <f t="shared" si="596"/>
        <v>581503.29333333485</v>
      </c>
      <c r="H301" s="4">
        <f t="shared" si="614"/>
        <v>1560</v>
      </c>
      <c r="I301" s="4">
        <f t="shared" si="615"/>
        <v>100</v>
      </c>
      <c r="J301" s="4">
        <v>0</v>
      </c>
      <c r="K301" s="14">
        <f t="shared" si="597"/>
        <v>1079.7820394170681</v>
      </c>
      <c r="L301" s="14">
        <f t="shared" si="598"/>
        <v>124.57129391626508</v>
      </c>
      <c r="M301" s="13">
        <f t="shared" si="609"/>
        <v>37634.831998871625</v>
      </c>
      <c r="N301" s="15">
        <f t="shared" si="602"/>
        <v>3.9719999999999998E-2</v>
      </c>
      <c r="O301" s="15">
        <f t="shared" si="603"/>
        <v>0.34315649462288239</v>
      </c>
      <c r="P301" s="4">
        <f t="shared" si="599"/>
        <v>590131.08390866115</v>
      </c>
      <c r="Q301" s="4">
        <f t="shared" si="604"/>
        <v>-15572.209424673696</v>
      </c>
      <c r="R301" s="26">
        <f t="shared" si="605"/>
        <v>-291.35333333333324</v>
      </c>
      <c r="S301" s="3">
        <f t="shared" ref="S301" si="692">R292+J303/12</f>
        <v>-109.04762936517827</v>
      </c>
      <c r="T301" s="5">
        <f t="shared" si="561"/>
        <v>307275.78494472336</v>
      </c>
      <c r="U301" s="5"/>
      <c r="V301" s="5">
        <f t="shared" ref="V301:V325" si="693">V303</f>
        <v>256.06315412060457</v>
      </c>
      <c r="W301" s="5">
        <f t="shared" si="669"/>
        <v>67836.416485929396</v>
      </c>
      <c r="X301" s="5">
        <f>Q301+W301</f>
        <v>52264.2070612557</v>
      </c>
      <c r="Y301" s="10">
        <f>-Q301+Z291</f>
        <v>16563.074921908737</v>
      </c>
      <c r="Z301" s="12"/>
      <c r="AA301" s="9"/>
      <c r="AB301" s="22"/>
    </row>
    <row r="302" spans="3:28" x14ac:dyDescent="0.25">
      <c r="C302" s="1">
        <v>54728</v>
      </c>
      <c r="D302" s="3">
        <f t="shared" si="612"/>
        <v>1204.3533333333332</v>
      </c>
      <c r="E302" s="3">
        <f t="shared" si="613"/>
        <v>747</v>
      </c>
      <c r="F302" s="24">
        <v>0</v>
      </c>
      <c r="G302" s="7">
        <f t="shared" si="596"/>
        <v>583454.64666666824</v>
      </c>
      <c r="H302" s="4">
        <f t="shared" si="614"/>
        <v>1560</v>
      </c>
      <c r="I302" s="4">
        <f t="shared" si="615"/>
        <v>100</v>
      </c>
      <c r="J302" s="4">
        <v>0</v>
      </c>
      <c r="K302" s="14">
        <f t="shared" si="597"/>
        <v>1083.3561179675387</v>
      </c>
      <c r="L302" s="14">
        <f t="shared" si="598"/>
        <v>120.99721536579456</v>
      </c>
      <c r="M302" s="13">
        <f t="shared" si="609"/>
        <v>36555.049959454554</v>
      </c>
      <c r="N302" s="15">
        <f t="shared" si="602"/>
        <v>3.9719999999999998E-2</v>
      </c>
      <c r="O302" s="15">
        <f t="shared" si="603"/>
        <v>0.35446222853960385</v>
      </c>
      <c r="P302" s="4">
        <f t="shared" si="599"/>
        <v>591791.08390866115</v>
      </c>
      <c r="Q302" s="4">
        <f t="shared" si="604"/>
        <v>-15863.562758007087</v>
      </c>
      <c r="R302" s="26">
        <f t="shared" si="605"/>
        <v>-291.35333333333324</v>
      </c>
      <c r="S302" s="3">
        <f t="shared" ref="S302" si="694">R292+J303/12</f>
        <v>-109.04762936517827</v>
      </c>
      <c r="T302" s="5">
        <f t="shared" si="561"/>
        <v>307275.78494472336</v>
      </c>
      <c r="U302" s="5"/>
      <c r="V302" s="5">
        <f t="shared" ref="V302" si="695">V303</f>
        <v>256.06315412060457</v>
      </c>
      <c r="W302" s="5">
        <f t="shared" si="669"/>
        <v>68092.479640050005</v>
      </c>
      <c r="X302" s="5">
        <f>Q302+W302</f>
        <v>52228.916882042919</v>
      </c>
      <c r="Y302" s="10">
        <f>-Q302+Z291</f>
        <v>16854.428255242128</v>
      </c>
      <c r="Z302" s="12"/>
      <c r="AA302" s="9"/>
      <c r="AB302" s="22"/>
    </row>
    <row r="303" spans="3:28" x14ac:dyDescent="0.25">
      <c r="C303" s="1">
        <v>54758</v>
      </c>
      <c r="D303" s="3">
        <f t="shared" si="612"/>
        <v>1204.3533333333332</v>
      </c>
      <c r="E303" s="3">
        <f t="shared" si="613"/>
        <v>747</v>
      </c>
      <c r="F303" s="24">
        <v>0</v>
      </c>
      <c r="G303" s="7">
        <f t="shared" si="596"/>
        <v>585406.00000000163</v>
      </c>
      <c r="H303" s="4">
        <f t="shared" si="614"/>
        <v>1560</v>
      </c>
      <c r="I303" s="4">
        <f t="shared" si="615"/>
        <v>100</v>
      </c>
      <c r="J303" s="4">
        <f>SUM(L292:L303)*$B$11+$B$3*$B$12*$B$11*$B$13</f>
        <v>2187.6684476178598</v>
      </c>
      <c r="K303" s="14">
        <f t="shared" si="597"/>
        <v>1086.9420267180112</v>
      </c>
      <c r="L303" s="14">
        <f t="shared" si="598"/>
        <v>117.41130661532202</v>
      </c>
      <c r="M303" s="13">
        <f t="shared" si="609"/>
        <v>35471.693841487016</v>
      </c>
      <c r="N303" s="15">
        <f t="shared" si="602"/>
        <v>3.9719999999999998E-2</v>
      </c>
      <c r="O303" s="15">
        <f t="shared" si="603"/>
        <v>0.36649711383124284</v>
      </c>
      <c r="P303" s="4">
        <f t="shared" si="599"/>
        <v>595638.75235627906</v>
      </c>
      <c r="Q303" s="4">
        <f t="shared" si="604"/>
        <v>-13967.247643722571</v>
      </c>
      <c r="R303" s="26">
        <f t="shared" si="605"/>
        <v>-291.35333333333324</v>
      </c>
      <c r="S303" s="3">
        <f t="shared" ref="S303" si="696">R292+J303/12</f>
        <v>-109.04762936517827</v>
      </c>
      <c r="T303" s="5">
        <f t="shared" si="678"/>
        <v>310348.54279417061</v>
      </c>
      <c r="U303" s="6">
        <f t="shared" si="679"/>
        <v>0.01</v>
      </c>
      <c r="V303" s="5">
        <f t="shared" ref="V303" si="697">(T303-T291)/12</f>
        <v>256.06315412060457</v>
      </c>
      <c r="W303" s="5">
        <f t="shared" si="669"/>
        <v>68348.542794170615</v>
      </c>
      <c r="X303" s="5">
        <f>Q303+W303</f>
        <v>54381.295150448044</v>
      </c>
      <c r="Y303" s="10">
        <f>-Q303+Z291</f>
        <v>14958.11314095761</v>
      </c>
      <c r="Z303" s="10">
        <f t="shared" ref="Z303" si="698">AVERAGE(Y292:Y303)*(AA303)</f>
        <v>1075.2722785891594</v>
      </c>
      <c r="AA303" s="11">
        <f t="shared" ref="AA303" si="699">AA291</f>
        <v>7.0000000000000007E-2</v>
      </c>
      <c r="AB303" s="22">
        <v>26</v>
      </c>
    </row>
    <row r="304" spans="3:28" x14ac:dyDescent="0.25">
      <c r="C304" s="1">
        <v>54789</v>
      </c>
      <c r="D304" s="3">
        <f t="shared" si="612"/>
        <v>1204.3533333333332</v>
      </c>
      <c r="E304" s="3">
        <f t="shared" si="613"/>
        <v>747</v>
      </c>
      <c r="F304" s="24">
        <v>0</v>
      </c>
      <c r="G304" s="7">
        <f t="shared" si="596"/>
        <v>587357.35333333502</v>
      </c>
      <c r="H304" s="4">
        <f t="shared" si="614"/>
        <v>1560</v>
      </c>
      <c r="I304" s="4">
        <f t="shared" si="615"/>
        <v>100</v>
      </c>
      <c r="J304" s="4">
        <v>0</v>
      </c>
      <c r="K304" s="14">
        <f t="shared" si="597"/>
        <v>1090.5398048264478</v>
      </c>
      <c r="L304" s="14">
        <f t="shared" si="598"/>
        <v>113.8135285068854</v>
      </c>
      <c r="M304" s="13">
        <f t="shared" si="609"/>
        <v>34384.751814769006</v>
      </c>
      <c r="N304" s="15">
        <f t="shared" si="602"/>
        <v>3.9719999999999998E-2</v>
      </c>
      <c r="O304" s="15">
        <f t="shared" si="603"/>
        <v>0.37933396730273183</v>
      </c>
      <c r="P304" s="4">
        <f t="shared" si="599"/>
        <v>597298.75235627906</v>
      </c>
      <c r="Q304" s="4">
        <f t="shared" si="604"/>
        <v>-14258.600977055961</v>
      </c>
      <c r="R304" s="26">
        <f t="shared" si="605"/>
        <v>-291.35333333333324</v>
      </c>
      <c r="S304" s="3">
        <f t="shared" ref="S304" si="700">R292+J315/12</f>
        <v>-125.45563253526345</v>
      </c>
      <c r="T304" s="5">
        <f t="shared" si="561"/>
        <v>310348.54279417061</v>
      </c>
      <c r="U304" s="5"/>
      <c r="V304" s="5">
        <f>V315</f>
        <v>258.62378566180996</v>
      </c>
      <c r="W304" s="5">
        <f t="shared" si="669"/>
        <v>68607.166579832425</v>
      </c>
      <c r="X304" s="5">
        <f>Q304+W304</f>
        <v>54348.565602776463</v>
      </c>
      <c r="Y304" s="10">
        <f>-Q304+Z303</f>
        <v>15333.873255645121</v>
      </c>
      <c r="Z304" s="12"/>
      <c r="AA304" s="9"/>
      <c r="AB304" s="22"/>
    </row>
    <row r="305" spans="3:28" x14ac:dyDescent="0.25">
      <c r="C305" s="1">
        <v>54820</v>
      </c>
      <c r="D305" s="3">
        <f t="shared" si="612"/>
        <v>1204.3533333333332</v>
      </c>
      <c r="E305" s="3">
        <f t="shared" si="613"/>
        <v>747</v>
      </c>
      <c r="F305" s="24">
        <v>0</v>
      </c>
      <c r="G305" s="7">
        <f t="shared" si="596"/>
        <v>589308.70666666841</v>
      </c>
      <c r="H305" s="4">
        <f t="shared" si="614"/>
        <v>1560</v>
      </c>
      <c r="I305" s="4">
        <f t="shared" si="615"/>
        <v>100</v>
      </c>
      <c r="J305" s="4">
        <v>0</v>
      </c>
      <c r="K305" s="14">
        <f t="shared" si="597"/>
        <v>1094.1494915804233</v>
      </c>
      <c r="L305" s="14">
        <f t="shared" si="598"/>
        <v>110.20384175290987</v>
      </c>
      <c r="M305" s="13">
        <f t="shared" si="609"/>
        <v>33294.212009942559</v>
      </c>
      <c r="N305" s="15">
        <f t="shared" si="602"/>
        <v>3.9719999999999998E-2</v>
      </c>
      <c r="O305" s="15">
        <f t="shared" si="603"/>
        <v>0.39305563543625527</v>
      </c>
      <c r="P305" s="4">
        <f t="shared" si="599"/>
        <v>598958.75235627906</v>
      </c>
      <c r="Q305" s="4">
        <f t="shared" si="604"/>
        <v>-14549.954310389352</v>
      </c>
      <c r="R305" s="26">
        <f t="shared" si="605"/>
        <v>-291.35333333333324</v>
      </c>
      <c r="S305" s="3">
        <f t="shared" ref="S305" si="701">R292+J315/12</f>
        <v>-125.45563253526345</v>
      </c>
      <c r="T305" s="5">
        <f t="shared" si="561"/>
        <v>310348.54279417061</v>
      </c>
      <c r="U305" s="5"/>
      <c r="V305" s="5">
        <f>V315</f>
        <v>258.62378566180996</v>
      </c>
      <c r="W305" s="5">
        <f t="shared" si="669"/>
        <v>68865.790365494235</v>
      </c>
      <c r="X305" s="5">
        <f>Q305+W305</f>
        <v>54315.836055104883</v>
      </c>
      <c r="Y305" s="10">
        <f>-Q305+Z303</f>
        <v>15625.226588978512</v>
      </c>
      <c r="Z305" s="12"/>
      <c r="AA305" s="9"/>
      <c r="AB305" s="22"/>
    </row>
    <row r="306" spans="3:28" x14ac:dyDescent="0.25">
      <c r="C306" s="1">
        <v>54848</v>
      </c>
      <c r="D306" s="3">
        <f t="shared" si="612"/>
        <v>1204.3533333333332</v>
      </c>
      <c r="E306" s="3">
        <f t="shared" si="613"/>
        <v>747</v>
      </c>
      <c r="F306" s="24">
        <v>0</v>
      </c>
      <c r="G306" s="7">
        <f t="shared" si="596"/>
        <v>591260.0600000018</v>
      </c>
      <c r="H306" s="4">
        <f t="shared" si="614"/>
        <v>1560</v>
      </c>
      <c r="I306" s="4">
        <f t="shared" si="615"/>
        <v>100</v>
      </c>
      <c r="J306" s="4">
        <v>0</v>
      </c>
      <c r="K306" s="14">
        <f t="shared" si="597"/>
        <v>1097.7711263975546</v>
      </c>
      <c r="L306" s="14">
        <f t="shared" si="598"/>
        <v>106.58220693577867</v>
      </c>
      <c r="M306" s="13">
        <f t="shared" si="609"/>
        <v>32200.062518362138</v>
      </c>
      <c r="N306" s="15">
        <f t="shared" si="602"/>
        <v>3.9719999999999998E-2</v>
      </c>
      <c r="O306" s="15">
        <f t="shared" si="603"/>
        <v>0.40775678281611388</v>
      </c>
      <c r="P306" s="4">
        <f t="shared" si="599"/>
        <v>600618.75235627906</v>
      </c>
      <c r="Q306" s="4">
        <f t="shared" si="604"/>
        <v>-14841.307643722743</v>
      </c>
      <c r="R306" s="26">
        <f t="shared" si="605"/>
        <v>-291.35333333333324</v>
      </c>
      <c r="S306" s="3">
        <f t="shared" ref="S306" si="702">R292+J315/12</f>
        <v>-125.45563253526345</v>
      </c>
      <c r="T306" s="5">
        <f t="shared" si="561"/>
        <v>310348.54279417061</v>
      </c>
      <c r="U306" s="5"/>
      <c r="V306" s="5">
        <f>V315</f>
        <v>258.62378566180996</v>
      </c>
      <c r="W306" s="5">
        <f t="shared" si="669"/>
        <v>69124.414151156045</v>
      </c>
      <c r="X306" s="5">
        <f>Q306+W306</f>
        <v>54283.106507433302</v>
      </c>
      <c r="Y306" s="10">
        <f>-Q306+Z303</f>
        <v>15916.579922311903</v>
      </c>
      <c r="Z306" s="12"/>
      <c r="AA306" s="9"/>
      <c r="AB306" s="22"/>
    </row>
    <row r="307" spans="3:28" x14ac:dyDescent="0.25">
      <c r="C307" s="1">
        <v>54879</v>
      </c>
      <c r="D307" s="3">
        <f t="shared" si="612"/>
        <v>1204.3533333333332</v>
      </c>
      <c r="E307" s="3">
        <f t="shared" si="613"/>
        <v>747</v>
      </c>
      <c r="F307" s="24">
        <v>0</v>
      </c>
      <c r="G307" s="7">
        <f t="shared" si="596"/>
        <v>593211.41333333519</v>
      </c>
      <c r="H307" s="4">
        <f t="shared" si="614"/>
        <v>1560</v>
      </c>
      <c r="I307" s="4">
        <f t="shared" si="615"/>
        <v>100</v>
      </c>
      <c r="J307" s="4">
        <v>0</v>
      </c>
      <c r="K307" s="14">
        <f t="shared" si="597"/>
        <v>1101.4047488259305</v>
      </c>
      <c r="L307" s="14">
        <f t="shared" si="598"/>
        <v>102.94858450740277</v>
      </c>
      <c r="M307" s="13">
        <f t="shared" si="609"/>
        <v>31102.291391964583</v>
      </c>
      <c r="N307" s="15">
        <f t="shared" si="602"/>
        <v>3.9719999999999998E-2</v>
      </c>
      <c r="O307" s="15">
        <f t="shared" si="603"/>
        <v>0.42354607738560462</v>
      </c>
      <c r="P307" s="4">
        <f t="shared" si="599"/>
        <v>602278.75235627906</v>
      </c>
      <c r="Q307" s="4">
        <f t="shared" si="604"/>
        <v>-15132.660977056134</v>
      </c>
      <c r="R307" s="26">
        <f t="shared" si="605"/>
        <v>-291.35333333333324</v>
      </c>
      <c r="S307" s="3">
        <f t="shared" ref="S307" si="703">R292+J315/12</f>
        <v>-125.45563253526345</v>
      </c>
      <c r="T307" s="5">
        <f t="shared" si="561"/>
        <v>310348.54279417061</v>
      </c>
      <c r="U307" s="5"/>
      <c r="V307" s="5">
        <f>V315</f>
        <v>258.62378566180996</v>
      </c>
      <c r="W307" s="5">
        <f t="shared" si="669"/>
        <v>69383.037936817855</v>
      </c>
      <c r="X307" s="5">
        <f>Q307+W307</f>
        <v>54250.376959761721</v>
      </c>
      <c r="Y307" s="10">
        <f>-Q307+Z303</f>
        <v>16207.933255645294</v>
      </c>
      <c r="Z307" s="12"/>
      <c r="AA307" s="9"/>
      <c r="AB307" s="22"/>
    </row>
    <row r="308" spans="3:28" x14ac:dyDescent="0.25">
      <c r="C308" s="1">
        <v>54909</v>
      </c>
      <c r="D308" s="3">
        <f t="shared" si="612"/>
        <v>1204.3533333333332</v>
      </c>
      <c r="E308" s="3">
        <f t="shared" si="613"/>
        <v>747</v>
      </c>
      <c r="F308" s="24">
        <v>0</v>
      </c>
      <c r="G308" s="7">
        <f t="shared" si="596"/>
        <v>595162.76666666858</v>
      </c>
      <c r="H308" s="4">
        <f t="shared" si="614"/>
        <v>1560</v>
      </c>
      <c r="I308" s="4">
        <f t="shared" si="615"/>
        <v>100</v>
      </c>
      <c r="J308" s="4">
        <v>0</v>
      </c>
      <c r="K308" s="14">
        <f t="shared" si="597"/>
        <v>1105.0503985445444</v>
      </c>
      <c r="L308" s="14">
        <f t="shared" si="598"/>
        <v>99.302934788788932</v>
      </c>
      <c r="M308" s="13">
        <f t="shared" si="609"/>
        <v>30000.886643138652</v>
      </c>
      <c r="N308" s="15">
        <f t="shared" si="602"/>
        <v>3.9719999999999998E-2</v>
      </c>
      <c r="O308" s="15">
        <f t="shared" si="603"/>
        <v>0.44054887920900582</v>
      </c>
      <c r="P308" s="4">
        <f t="shared" si="599"/>
        <v>603938.75235627906</v>
      </c>
      <c r="Q308" s="4">
        <f t="shared" si="604"/>
        <v>-15424.014310389524</v>
      </c>
      <c r="R308" s="26">
        <f t="shared" si="605"/>
        <v>-291.35333333333324</v>
      </c>
      <c r="S308" s="3">
        <f t="shared" ref="S308" si="704">R292+J315/12</f>
        <v>-125.45563253526345</v>
      </c>
      <c r="T308" s="5">
        <f t="shared" ref="T308:T334" si="705">T307</f>
        <v>310348.54279417061</v>
      </c>
      <c r="U308" s="5"/>
      <c r="V308" s="5">
        <f>V315</f>
        <v>258.62378566180996</v>
      </c>
      <c r="W308" s="5">
        <f t="shared" si="669"/>
        <v>69641.661722479665</v>
      </c>
      <c r="X308" s="5">
        <f>Q308+W308</f>
        <v>54217.64741209014</v>
      </c>
      <c r="Y308" s="10">
        <f>-Q308+Z303</f>
        <v>16499.286588978684</v>
      </c>
      <c r="Z308" s="12"/>
      <c r="AA308" s="9"/>
      <c r="AB308" s="21"/>
    </row>
    <row r="309" spans="3:28" x14ac:dyDescent="0.25">
      <c r="C309" s="1">
        <v>54940</v>
      </c>
      <c r="D309" s="3">
        <f t="shared" si="612"/>
        <v>1204.3533333333332</v>
      </c>
      <c r="E309" s="3">
        <f t="shared" si="613"/>
        <v>747</v>
      </c>
      <c r="F309" s="24">
        <v>0</v>
      </c>
      <c r="G309" s="7">
        <f t="shared" si="596"/>
        <v>597114.12000000197</v>
      </c>
      <c r="H309" s="4">
        <f t="shared" si="614"/>
        <v>1560</v>
      </c>
      <c r="I309" s="4">
        <f t="shared" si="615"/>
        <v>100</v>
      </c>
      <c r="J309" s="4">
        <v>0</v>
      </c>
      <c r="K309" s="14">
        <f t="shared" si="597"/>
        <v>1108.7081153637268</v>
      </c>
      <c r="L309" s="14">
        <f t="shared" si="598"/>
        <v>95.645217969606506</v>
      </c>
      <c r="M309" s="13">
        <f t="shared" si="609"/>
        <v>28895.836244594109</v>
      </c>
      <c r="N309" s="15">
        <f t="shared" si="602"/>
        <v>3.9719999999999998E-2</v>
      </c>
      <c r="O309" s="15">
        <f t="shared" si="603"/>
        <v>0.45891057349189374</v>
      </c>
      <c r="P309" s="4">
        <f t="shared" si="599"/>
        <v>605598.75235627906</v>
      </c>
      <c r="Q309" s="4">
        <f t="shared" si="604"/>
        <v>-15715.367643722915</v>
      </c>
      <c r="R309" s="26">
        <f t="shared" si="605"/>
        <v>-291.35333333333324</v>
      </c>
      <c r="S309" s="3">
        <f t="shared" ref="S309" si="706">R292+J315/12</f>
        <v>-125.45563253526345</v>
      </c>
      <c r="T309" s="5">
        <f t="shared" si="705"/>
        <v>310348.54279417061</v>
      </c>
      <c r="U309" s="5"/>
      <c r="V309" s="5">
        <f>V315</f>
        <v>258.62378566180996</v>
      </c>
      <c r="W309" s="5">
        <f t="shared" si="669"/>
        <v>69900.285508141475</v>
      </c>
      <c r="X309" s="5">
        <f>Q309+W309</f>
        <v>54184.917864418559</v>
      </c>
      <c r="Y309" s="10">
        <f>-Q309+Z303</f>
        <v>16790.639922312075</v>
      </c>
      <c r="Z309" s="12"/>
      <c r="AA309" s="9"/>
      <c r="AB309" s="21"/>
    </row>
    <row r="310" spans="3:28" x14ac:dyDescent="0.25">
      <c r="C310" s="1">
        <v>54970</v>
      </c>
      <c r="D310" s="3">
        <f t="shared" si="612"/>
        <v>1204.3533333333332</v>
      </c>
      <c r="E310" s="3">
        <f t="shared" si="613"/>
        <v>747</v>
      </c>
      <c r="F310" s="24">
        <v>0</v>
      </c>
      <c r="G310" s="7">
        <f t="shared" si="596"/>
        <v>599065.47333333537</v>
      </c>
      <c r="H310" s="4">
        <f t="shared" si="614"/>
        <v>1560</v>
      </c>
      <c r="I310" s="4">
        <f t="shared" si="615"/>
        <v>100</v>
      </c>
      <c r="J310" s="4">
        <v>0</v>
      </c>
      <c r="K310" s="14">
        <f t="shared" si="597"/>
        <v>1112.3779392255806</v>
      </c>
      <c r="L310" s="14">
        <f t="shared" si="598"/>
        <v>91.975394107752564</v>
      </c>
      <c r="M310" s="13">
        <f t="shared" si="609"/>
        <v>27787.128129230383</v>
      </c>
      <c r="N310" s="15">
        <f t="shared" si="602"/>
        <v>3.9719999999999998E-2</v>
      </c>
      <c r="O310" s="15">
        <f t="shared" si="603"/>
        <v>0.47880073545164942</v>
      </c>
      <c r="P310" s="4">
        <f t="shared" si="599"/>
        <v>607258.75235627906</v>
      </c>
      <c r="Q310" s="4">
        <f t="shared" si="604"/>
        <v>-16006.720977056306</v>
      </c>
      <c r="R310" s="26">
        <f t="shared" si="605"/>
        <v>-291.35333333333324</v>
      </c>
      <c r="S310" s="3">
        <f t="shared" ref="S310" si="707">R292+J315/12</f>
        <v>-125.45563253526345</v>
      </c>
      <c r="T310" s="5">
        <f t="shared" si="705"/>
        <v>310348.54279417061</v>
      </c>
      <c r="U310" s="5"/>
      <c r="V310" s="5">
        <f>V315</f>
        <v>258.62378566180996</v>
      </c>
      <c r="W310" s="5">
        <f t="shared" si="669"/>
        <v>70158.909293803285</v>
      </c>
      <c r="X310" s="5">
        <f>Q310+W310</f>
        <v>54152.188316746979</v>
      </c>
      <c r="Y310" s="10">
        <f>-Q310+Z303</f>
        <v>17081.993255645466</v>
      </c>
      <c r="Z310" s="12"/>
      <c r="AA310" s="9"/>
      <c r="AB310" s="21"/>
    </row>
    <row r="311" spans="3:28" x14ac:dyDescent="0.25">
      <c r="C311" s="1">
        <v>55001</v>
      </c>
      <c r="D311" s="3">
        <f t="shared" si="612"/>
        <v>1204.3533333333332</v>
      </c>
      <c r="E311" s="3">
        <f t="shared" si="613"/>
        <v>747</v>
      </c>
      <c r="F311" s="24">
        <v>0</v>
      </c>
      <c r="G311" s="7">
        <f t="shared" si="596"/>
        <v>601016.82666666876</v>
      </c>
      <c r="H311" s="4">
        <f t="shared" si="614"/>
        <v>1560</v>
      </c>
      <c r="I311" s="4">
        <f t="shared" si="615"/>
        <v>100</v>
      </c>
      <c r="J311" s="4">
        <v>0</v>
      </c>
      <c r="K311" s="14">
        <f t="shared" si="597"/>
        <v>1116.0599102044173</v>
      </c>
      <c r="L311" s="14">
        <f t="shared" si="598"/>
        <v>88.29342312891589</v>
      </c>
      <c r="M311" s="13">
        <f t="shared" si="609"/>
        <v>26674.750190004801</v>
      </c>
      <c r="N311" s="15">
        <f t="shared" si="602"/>
        <v>3.9719999999999998E-2</v>
      </c>
      <c r="O311" s="15">
        <f t="shared" si="603"/>
        <v>0.50041837976457404</v>
      </c>
      <c r="P311" s="4">
        <f t="shared" si="599"/>
        <v>608918.75235627906</v>
      </c>
      <c r="Q311" s="4">
        <f t="shared" si="604"/>
        <v>-16298.074310389697</v>
      </c>
      <c r="R311" s="26">
        <f t="shared" si="605"/>
        <v>-291.35333333333324</v>
      </c>
      <c r="S311" s="3">
        <f t="shared" ref="S311" si="708">R292+J315/12</f>
        <v>-125.45563253526345</v>
      </c>
      <c r="T311" s="5">
        <f t="shared" si="705"/>
        <v>310348.54279417061</v>
      </c>
      <c r="U311" s="5"/>
      <c r="V311" s="5">
        <f t="shared" si="689"/>
        <v>258.62378566180996</v>
      </c>
      <c r="W311" s="5">
        <f t="shared" si="669"/>
        <v>70417.533079465094</v>
      </c>
      <c r="X311" s="5">
        <f>Q311+W311</f>
        <v>54119.458769075398</v>
      </c>
      <c r="Y311" s="10">
        <f>-Q311+Z303</f>
        <v>17373.346588978857</v>
      </c>
      <c r="Z311" s="12"/>
      <c r="AA311" s="9"/>
      <c r="AB311" s="21"/>
    </row>
    <row r="312" spans="3:28" x14ac:dyDescent="0.25">
      <c r="C312" s="1">
        <v>55032</v>
      </c>
      <c r="D312" s="3">
        <f t="shared" si="612"/>
        <v>1204.3533333333332</v>
      </c>
      <c r="E312" s="3">
        <f t="shared" si="613"/>
        <v>747</v>
      </c>
      <c r="F312" s="24">
        <v>0</v>
      </c>
      <c r="G312" s="7">
        <f t="shared" si="596"/>
        <v>602968.18000000215</v>
      </c>
      <c r="H312" s="4">
        <f t="shared" si="614"/>
        <v>1560</v>
      </c>
      <c r="I312" s="4">
        <f t="shared" si="615"/>
        <v>100</v>
      </c>
      <c r="J312" s="4">
        <v>0</v>
      </c>
      <c r="K312" s="14">
        <f t="shared" si="597"/>
        <v>1119.754068507194</v>
      </c>
      <c r="L312" s="14">
        <f t="shared" si="598"/>
        <v>84.599264826139262</v>
      </c>
      <c r="M312" s="13">
        <f t="shared" si="609"/>
        <v>25558.690279800383</v>
      </c>
      <c r="N312" s="15">
        <f t="shared" si="602"/>
        <v>3.9719999999999998E-2</v>
      </c>
      <c r="O312" s="15">
        <f t="shared" si="603"/>
        <v>0.52399863904754074</v>
      </c>
      <c r="P312" s="4">
        <f t="shared" si="599"/>
        <v>610578.75235627906</v>
      </c>
      <c r="Q312" s="4">
        <f t="shared" si="604"/>
        <v>-16589.427643723087</v>
      </c>
      <c r="R312" s="26">
        <f t="shared" si="605"/>
        <v>-291.35333333333324</v>
      </c>
      <c r="S312" s="3">
        <f t="shared" ref="S312" si="709">R292+J315/12</f>
        <v>-125.45563253526345</v>
      </c>
      <c r="T312" s="5">
        <f t="shared" si="705"/>
        <v>310348.54279417061</v>
      </c>
      <c r="U312" s="5"/>
      <c r="V312" s="5">
        <f t="shared" si="691"/>
        <v>258.62378566180996</v>
      </c>
      <c r="W312" s="5">
        <f t="shared" si="669"/>
        <v>70676.156865126904</v>
      </c>
      <c r="X312" s="5">
        <f>Q312+W312</f>
        <v>54086.729221403817</v>
      </c>
      <c r="Y312" s="10">
        <f>-Q312+Z303</f>
        <v>17664.699922312248</v>
      </c>
      <c r="Z312" s="12"/>
      <c r="AA312" s="9"/>
      <c r="AB312" s="21"/>
    </row>
    <row r="313" spans="3:28" x14ac:dyDescent="0.25">
      <c r="C313" s="1">
        <v>55062</v>
      </c>
      <c r="D313" s="3">
        <f t="shared" si="612"/>
        <v>1204.3533333333332</v>
      </c>
      <c r="E313" s="3">
        <f t="shared" si="613"/>
        <v>747</v>
      </c>
      <c r="F313" s="24">
        <v>0</v>
      </c>
      <c r="G313" s="7">
        <f t="shared" si="596"/>
        <v>604919.53333333554</v>
      </c>
      <c r="H313" s="4">
        <f t="shared" si="614"/>
        <v>1560</v>
      </c>
      <c r="I313" s="4">
        <f t="shared" si="615"/>
        <v>100</v>
      </c>
      <c r="J313" s="4">
        <v>0</v>
      </c>
      <c r="K313" s="14">
        <f t="shared" si="597"/>
        <v>1123.4604544739527</v>
      </c>
      <c r="L313" s="14">
        <f t="shared" si="598"/>
        <v>80.892878859380446</v>
      </c>
      <c r="M313" s="13">
        <f t="shared" si="609"/>
        <v>24438.936211293189</v>
      </c>
      <c r="N313" s="15">
        <f t="shared" si="602"/>
        <v>3.9719999999999998E-2</v>
      </c>
      <c r="O313" s="15">
        <f t="shared" si="603"/>
        <v>0.54982134680138373</v>
      </c>
      <c r="P313" s="4">
        <f t="shared" si="599"/>
        <v>612238.75235627906</v>
      </c>
      <c r="Q313" s="4">
        <f t="shared" si="604"/>
        <v>-16880.780977056478</v>
      </c>
      <c r="R313" s="26">
        <f t="shared" si="605"/>
        <v>-291.35333333333324</v>
      </c>
      <c r="S313" s="3">
        <f t="shared" ref="S313" si="710">R292+J315/12</f>
        <v>-125.45563253526345</v>
      </c>
      <c r="T313" s="5">
        <f t="shared" si="705"/>
        <v>310348.54279417061</v>
      </c>
      <c r="U313" s="5"/>
      <c r="V313" s="5">
        <f t="shared" si="693"/>
        <v>258.62378566180996</v>
      </c>
      <c r="W313" s="5">
        <f t="shared" si="669"/>
        <v>70934.780650788714</v>
      </c>
      <c r="X313" s="5">
        <f>Q313+W313</f>
        <v>54053.999673732236</v>
      </c>
      <c r="Y313" s="10">
        <f>-Q313+Z303</f>
        <v>17956.053255645638</v>
      </c>
      <c r="Z313" s="12"/>
      <c r="AA313" s="9"/>
      <c r="AB313" s="21"/>
    </row>
    <row r="314" spans="3:28" x14ac:dyDescent="0.25">
      <c r="C314" s="1">
        <v>55093</v>
      </c>
      <c r="D314" s="3">
        <f t="shared" si="612"/>
        <v>1204.3533333333332</v>
      </c>
      <c r="E314" s="3">
        <f t="shared" si="613"/>
        <v>747</v>
      </c>
      <c r="F314" s="24">
        <v>0</v>
      </c>
      <c r="G314" s="7">
        <f t="shared" si="596"/>
        <v>606870.88666666893</v>
      </c>
      <c r="H314" s="4">
        <f t="shared" si="614"/>
        <v>1560</v>
      </c>
      <c r="I314" s="4">
        <f t="shared" si="615"/>
        <v>100</v>
      </c>
      <c r="J314" s="4">
        <v>0</v>
      </c>
      <c r="K314" s="14">
        <f t="shared" si="597"/>
        <v>1127.1791085782615</v>
      </c>
      <c r="L314" s="14">
        <f t="shared" si="598"/>
        <v>77.174224755071677</v>
      </c>
      <c r="M314" s="13">
        <f t="shared" si="609"/>
        <v>23315.475756819236</v>
      </c>
      <c r="N314" s="15">
        <f t="shared" si="602"/>
        <v>3.9719999999999998E-2</v>
      </c>
      <c r="O314" s="15">
        <f t="shared" si="603"/>
        <v>0.57822219002948716</v>
      </c>
      <c r="P314" s="4">
        <f t="shared" si="599"/>
        <v>613898.75235627906</v>
      </c>
      <c r="Q314" s="4">
        <f t="shared" si="604"/>
        <v>-17172.134310389869</v>
      </c>
      <c r="R314" s="26">
        <f t="shared" si="605"/>
        <v>-291.35333333333324</v>
      </c>
      <c r="S314" s="3">
        <f t="shared" ref="S314" si="711">R292+J315/12</f>
        <v>-125.45563253526345</v>
      </c>
      <c r="T314" s="5">
        <f t="shared" si="705"/>
        <v>310348.54279417061</v>
      </c>
      <c r="U314" s="5"/>
      <c r="V314" s="5">
        <f>V315</f>
        <v>258.62378566180996</v>
      </c>
      <c r="W314" s="5">
        <f t="shared" si="669"/>
        <v>71193.404436450524</v>
      </c>
      <c r="X314" s="5">
        <f>Q314+W314</f>
        <v>54021.270126060655</v>
      </c>
      <c r="Y314" s="10">
        <f>-Q314+Z303</f>
        <v>18247.406588979029</v>
      </c>
      <c r="Z314" s="12"/>
      <c r="AA314" s="9"/>
      <c r="AB314" s="21"/>
    </row>
    <row r="315" spans="3:28" x14ac:dyDescent="0.25">
      <c r="C315" s="1">
        <v>55123</v>
      </c>
      <c r="D315" s="3">
        <f t="shared" si="612"/>
        <v>1204.3533333333332</v>
      </c>
      <c r="E315" s="3">
        <f t="shared" si="613"/>
        <v>747</v>
      </c>
      <c r="F315" s="24">
        <v>0</v>
      </c>
      <c r="G315" s="7">
        <f t="shared" si="596"/>
        <v>608822.24000000232</v>
      </c>
      <c r="H315" s="4">
        <f t="shared" si="614"/>
        <v>1560</v>
      </c>
      <c r="I315" s="4">
        <f t="shared" si="615"/>
        <v>100</v>
      </c>
      <c r="J315" s="4">
        <f>SUM(L304:L315)*$B$11+$B$3*$B$12*$B$11*$B$13</f>
        <v>1990.7724095768376</v>
      </c>
      <c r="K315" s="14">
        <f t="shared" si="597"/>
        <v>1130.9100714276556</v>
      </c>
      <c r="L315" s="14">
        <f t="shared" si="598"/>
        <v>73.44326190567763</v>
      </c>
      <c r="M315" s="13">
        <f t="shared" si="609"/>
        <v>22188.296648240976</v>
      </c>
      <c r="N315" s="15">
        <f t="shared" si="602"/>
        <v>3.9719999999999998E-2</v>
      </c>
      <c r="O315" s="15">
        <f t="shared" si="603"/>
        <v>0.60960737623865568</v>
      </c>
      <c r="P315" s="4">
        <f t="shared" si="599"/>
        <v>617549.52476585587</v>
      </c>
      <c r="Q315" s="4">
        <f t="shared" si="604"/>
        <v>-15472.715234146453</v>
      </c>
      <c r="R315" s="26">
        <f t="shared" si="605"/>
        <v>-291.35333333333324</v>
      </c>
      <c r="S315" s="3">
        <f t="shared" ref="S315" si="712">R292+J315/12</f>
        <v>-125.45563253526345</v>
      </c>
      <c r="T315" s="5">
        <f t="shared" si="678"/>
        <v>313452.02822211233</v>
      </c>
      <c r="U315" s="6">
        <f t="shared" si="679"/>
        <v>0.01</v>
      </c>
      <c r="V315" s="5">
        <f t="shared" ref="V315" si="713">(T315-T303)/12</f>
        <v>258.62378566180996</v>
      </c>
      <c r="W315" s="5">
        <f t="shared" si="669"/>
        <v>71452.028222112334</v>
      </c>
      <c r="X315" s="5">
        <f>Q315+W315</f>
        <v>55979.312987965881</v>
      </c>
      <c r="Y315" s="10">
        <f>-Q315+Z303</f>
        <v>16547.987512735614</v>
      </c>
      <c r="Z315" s="10">
        <f t="shared" ref="Z315" si="714">AVERAGE(Y304:Y315)*(AA315)</f>
        <v>1173.9293221726498</v>
      </c>
      <c r="AA315" s="11">
        <f t="shared" si="628"/>
        <v>7.0000000000000007E-2</v>
      </c>
      <c r="AB315" s="22">
        <v>27</v>
      </c>
    </row>
    <row r="316" spans="3:28" x14ac:dyDescent="0.25">
      <c r="C316" s="1">
        <v>55154</v>
      </c>
      <c r="D316" s="3">
        <f t="shared" si="612"/>
        <v>1204.3533333333332</v>
      </c>
      <c r="E316" s="3">
        <f t="shared" si="613"/>
        <v>747</v>
      </c>
      <c r="F316" s="24">
        <v>0</v>
      </c>
      <c r="G316" s="7">
        <f t="shared" si="596"/>
        <v>610773.59333333571</v>
      </c>
      <c r="H316" s="4">
        <f t="shared" si="614"/>
        <v>1560</v>
      </c>
      <c r="I316" s="4">
        <f t="shared" si="615"/>
        <v>100</v>
      </c>
      <c r="J316" s="4">
        <v>0</v>
      </c>
      <c r="K316" s="14">
        <f t="shared" si="597"/>
        <v>1134.6533837640811</v>
      </c>
      <c r="L316" s="14">
        <f t="shared" si="598"/>
        <v>69.699949569252084</v>
      </c>
      <c r="M316" s="13">
        <f t="shared" si="609"/>
        <v>21057.386576813318</v>
      </c>
      <c r="N316" s="15">
        <f t="shared" si="602"/>
        <v>3.9719999999999998E-2</v>
      </c>
      <c r="O316" s="15">
        <f t="shared" si="603"/>
        <v>0.6444731784558233</v>
      </c>
      <c r="P316" s="4">
        <f t="shared" si="599"/>
        <v>619209.52476585587</v>
      </c>
      <c r="Q316" s="4">
        <f t="shared" si="604"/>
        <v>-15764.068567479844</v>
      </c>
      <c r="R316" s="26">
        <f t="shared" si="605"/>
        <v>-291.35333333333324</v>
      </c>
      <c r="S316" s="3">
        <f t="shared" ref="S316" si="715">R316+J327/12</f>
        <v>-142.52735814798578</v>
      </c>
      <c r="T316" s="5">
        <f t="shared" si="705"/>
        <v>313452.02822211233</v>
      </c>
      <c r="U316" s="5"/>
      <c r="V316" s="5">
        <f>V327</f>
        <v>261.21002351842861</v>
      </c>
      <c r="W316" s="5">
        <f t="shared" si="669"/>
        <v>71713.238245630768</v>
      </c>
      <c r="X316" s="5">
        <f>Q316+W316</f>
        <v>55949.169678150924</v>
      </c>
      <c r="Y316" s="10">
        <f>-Q316+Z315</f>
        <v>16937.997889652495</v>
      </c>
      <c r="Z316" s="12"/>
      <c r="AA316" s="9"/>
      <c r="AB316" s="22"/>
    </row>
    <row r="317" spans="3:28" x14ac:dyDescent="0.25">
      <c r="C317" s="1">
        <v>55185</v>
      </c>
      <c r="D317" s="3">
        <f t="shared" si="612"/>
        <v>1204.3533333333332</v>
      </c>
      <c r="E317" s="3">
        <f t="shared" si="613"/>
        <v>747</v>
      </c>
      <c r="F317" s="24">
        <v>0</v>
      </c>
      <c r="G317" s="7">
        <f t="shared" si="596"/>
        <v>612724.9466666691</v>
      </c>
      <c r="H317" s="4">
        <f t="shared" si="614"/>
        <v>1560</v>
      </c>
      <c r="I317" s="4">
        <f t="shared" si="615"/>
        <v>100</v>
      </c>
      <c r="J317" s="4">
        <v>0</v>
      </c>
      <c r="K317" s="14">
        <f t="shared" si="597"/>
        <v>1138.4090864643404</v>
      </c>
      <c r="L317" s="14">
        <f t="shared" si="598"/>
        <v>65.944246868992977</v>
      </c>
      <c r="M317" s="13">
        <f t="shared" si="609"/>
        <v>19922.733193049236</v>
      </c>
      <c r="N317" s="15">
        <f t="shared" si="602"/>
        <v>3.9719999999999998E-2</v>
      </c>
      <c r="O317" s="15">
        <f t="shared" si="603"/>
        <v>0.68343236207767677</v>
      </c>
      <c r="P317" s="4">
        <f t="shared" si="599"/>
        <v>620869.52476585587</v>
      </c>
      <c r="Q317" s="4">
        <f t="shared" si="604"/>
        <v>-16055.421900813235</v>
      </c>
      <c r="R317" s="26">
        <f t="shared" si="605"/>
        <v>-291.35333333333324</v>
      </c>
      <c r="S317" s="3">
        <f t="shared" ref="S317" si="716">R316+J327/12</f>
        <v>-142.52735814798578</v>
      </c>
      <c r="T317" s="5">
        <f t="shared" si="705"/>
        <v>313452.02822211233</v>
      </c>
      <c r="U317" s="5"/>
      <c r="V317" s="5">
        <f>V327</f>
        <v>261.21002351842861</v>
      </c>
      <c r="W317" s="5">
        <f t="shared" si="669"/>
        <v>71974.448269149201</v>
      </c>
      <c r="X317" s="5">
        <f>Q317+W317</f>
        <v>55919.026368335966</v>
      </c>
      <c r="Y317" s="10">
        <f>-Q317+Z315</f>
        <v>17229.351222985886</v>
      </c>
      <c r="Z317" s="12"/>
      <c r="AA317" s="9"/>
      <c r="AB317" s="22"/>
    </row>
    <row r="318" spans="3:28" x14ac:dyDescent="0.25">
      <c r="C318" s="1">
        <v>55213</v>
      </c>
      <c r="D318" s="3">
        <f t="shared" si="612"/>
        <v>1204.3533333333332</v>
      </c>
      <c r="E318" s="3">
        <f t="shared" si="613"/>
        <v>747</v>
      </c>
      <c r="F318" s="24">
        <v>0</v>
      </c>
      <c r="G318" s="7">
        <f t="shared" si="596"/>
        <v>614676.30000000249</v>
      </c>
      <c r="H318" s="4">
        <f t="shared" si="614"/>
        <v>1560</v>
      </c>
      <c r="I318" s="4">
        <f t="shared" si="615"/>
        <v>100</v>
      </c>
      <c r="J318" s="4">
        <v>0</v>
      </c>
      <c r="K318" s="14">
        <f t="shared" si="597"/>
        <v>1142.1772205405373</v>
      </c>
      <c r="L318" s="14">
        <f t="shared" si="598"/>
        <v>62.176112792796005</v>
      </c>
      <c r="M318" s="13">
        <f t="shared" si="609"/>
        <v>18784.324106584896</v>
      </c>
      <c r="N318" s="15">
        <f t="shared" si="602"/>
        <v>3.9719999999999998E-2</v>
      </c>
      <c r="O318" s="15">
        <f t="shared" si="603"/>
        <v>0.72725049674708364</v>
      </c>
      <c r="P318" s="4">
        <f t="shared" si="599"/>
        <v>622529.52476585587</v>
      </c>
      <c r="Q318" s="4">
        <f t="shared" si="604"/>
        <v>-16346.775234146626</v>
      </c>
      <c r="R318" s="26">
        <f t="shared" si="605"/>
        <v>-291.35333333333324</v>
      </c>
      <c r="S318" s="3">
        <f t="shared" ref="S318" si="717">R316+J327/12</f>
        <v>-142.52735814798578</v>
      </c>
      <c r="T318" s="5">
        <f t="shared" si="705"/>
        <v>313452.02822211233</v>
      </c>
      <c r="U318" s="5"/>
      <c r="V318" s="5">
        <f>V327</f>
        <v>261.21002351842861</v>
      </c>
      <c r="W318" s="5">
        <f t="shared" si="669"/>
        <v>72235.658292667635</v>
      </c>
      <c r="X318" s="5">
        <f>Q318+W318</f>
        <v>55888.883058521009</v>
      </c>
      <c r="Y318" s="10">
        <f>-Q318+Z315</f>
        <v>17520.704556319277</v>
      </c>
      <c r="Z318" s="12"/>
      <c r="AA318" s="9"/>
      <c r="AB318" s="22"/>
    </row>
    <row r="319" spans="3:28" x14ac:dyDescent="0.25">
      <c r="C319" s="1">
        <v>55244</v>
      </c>
      <c r="D319" s="3">
        <f t="shared" si="612"/>
        <v>1204.3533333333332</v>
      </c>
      <c r="E319" s="3">
        <f t="shared" si="613"/>
        <v>747</v>
      </c>
      <c r="F319" s="24">
        <v>0</v>
      </c>
      <c r="G319" s="7">
        <f t="shared" si="596"/>
        <v>616627.65333333588</v>
      </c>
      <c r="H319" s="4">
        <f t="shared" si="614"/>
        <v>1560</v>
      </c>
      <c r="I319" s="4">
        <f t="shared" si="615"/>
        <v>100</v>
      </c>
      <c r="J319" s="4">
        <v>0</v>
      </c>
      <c r="K319" s="14">
        <f t="shared" si="597"/>
        <v>1145.9578271405264</v>
      </c>
      <c r="L319" s="14">
        <f t="shared" si="598"/>
        <v>58.395506192806828</v>
      </c>
      <c r="M319" s="13">
        <f t="shared" si="609"/>
        <v>17642.14688604436</v>
      </c>
      <c r="N319" s="15">
        <f t="shared" si="602"/>
        <v>3.9719999999999998E-2</v>
      </c>
      <c r="O319" s="15">
        <f t="shared" si="603"/>
        <v>0.77689675383717272</v>
      </c>
      <c r="P319" s="4">
        <f t="shared" si="599"/>
        <v>624189.52476585587</v>
      </c>
      <c r="Q319" s="4">
        <f t="shared" si="604"/>
        <v>-16638.128567480016</v>
      </c>
      <c r="R319" s="26">
        <f t="shared" si="605"/>
        <v>-291.35333333333324</v>
      </c>
      <c r="S319" s="3">
        <f t="shared" ref="S319" si="718">R316+J327/12</f>
        <v>-142.52735814798578</v>
      </c>
      <c r="T319" s="5">
        <f t="shared" si="705"/>
        <v>313452.02822211233</v>
      </c>
      <c r="U319" s="5"/>
      <c r="V319" s="5">
        <f>V327</f>
        <v>261.21002351842861</v>
      </c>
      <c r="W319" s="5">
        <f t="shared" si="669"/>
        <v>72496.868316186068</v>
      </c>
      <c r="X319" s="5">
        <f>Q319+W319</f>
        <v>55858.739748706052</v>
      </c>
      <c r="Y319" s="10">
        <f>-Q319+Z315</f>
        <v>17812.057889652668</v>
      </c>
      <c r="Z319" s="12"/>
      <c r="AA319" s="9"/>
      <c r="AB319" s="22"/>
    </row>
    <row r="320" spans="3:28" x14ac:dyDescent="0.25">
      <c r="C320" s="1">
        <v>55274</v>
      </c>
      <c r="D320" s="3">
        <f t="shared" si="612"/>
        <v>1204.3533333333332</v>
      </c>
      <c r="E320" s="3">
        <f t="shared" si="613"/>
        <v>747</v>
      </c>
      <c r="F320" s="24">
        <v>0</v>
      </c>
      <c r="G320" s="7">
        <f t="shared" si="596"/>
        <v>618579.00666666927</v>
      </c>
      <c r="H320" s="4">
        <f t="shared" si="614"/>
        <v>1560</v>
      </c>
      <c r="I320" s="4">
        <f t="shared" si="615"/>
        <v>100</v>
      </c>
      <c r="J320" s="4">
        <v>0</v>
      </c>
      <c r="K320" s="14">
        <f t="shared" si="597"/>
        <v>1149.7509475483616</v>
      </c>
      <c r="L320" s="14">
        <f t="shared" si="598"/>
        <v>54.602385784971688</v>
      </c>
      <c r="M320" s="13">
        <f t="shared" si="609"/>
        <v>16496.189058903834</v>
      </c>
      <c r="N320" s="15">
        <f t="shared" si="602"/>
        <v>3.9719999999999998E-2</v>
      </c>
      <c r="O320" s="15">
        <f t="shared" si="603"/>
        <v>0.83361641143800636</v>
      </c>
      <c r="P320" s="4">
        <f t="shared" si="599"/>
        <v>625849.52476585587</v>
      </c>
      <c r="Q320" s="4">
        <f t="shared" si="604"/>
        <v>-16929.481900813407</v>
      </c>
      <c r="R320" s="26">
        <f t="shared" si="605"/>
        <v>-291.35333333333324</v>
      </c>
      <c r="S320" s="3">
        <f t="shared" ref="S320" si="719">R316+J327/12</f>
        <v>-142.52735814798578</v>
      </c>
      <c r="T320" s="5">
        <f t="shared" si="705"/>
        <v>313452.02822211233</v>
      </c>
      <c r="U320" s="5"/>
      <c r="V320" s="5">
        <f>V327</f>
        <v>261.21002351842861</v>
      </c>
      <c r="W320" s="5">
        <f t="shared" si="669"/>
        <v>72758.078339704502</v>
      </c>
      <c r="X320" s="5">
        <f>Q320+W320</f>
        <v>55828.596438891094</v>
      </c>
      <c r="Y320" s="10">
        <f>-Q320+Z315</f>
        <v>18103.411222986058</v>
      </c>
      <c r="Z320" s="12"/>
      <c r="AA320" s="9"/>
      <c r="AB320" s="22"/>
    </row>
    <row r="321" spans="1:28" x14ac:dyDescent="0.25">
      <c r="C321" s="1">
        <v>55305</v>
      </c>
      <c r="D321" s="3">
        <f t="shared" si="612"/>
        <v>1204.3533333333332</v>
      </c>
      <c r="E321" s="3">
        <f t="shared" si="613"/>
        <v>747</v>
      </c>
      <c r="F321" s="24">
        <v>0</v>
      </c>
      <c r="G321" s="7">
        <f t="shared" si="596"/>
        <v>620530.36000000266</v>
      </c>
      <c r="H321" s="4">
        <f t="shared" si="614"/>
        <v>1560</v>
      </c>
      <c r="I321" s="4">
        <f t="shared" si="615"/>
        <v>100</v>
      </c>
      <c r="J321" s="4">
        <v>0</v>
      </c>
      <c r="K321" s="14">
        <f t="shared" si="597"/>
        <v>1153.5566231847465</v>
      </c>
      <c r="L321" s="14">
        <f t="shared" si="598"/>
        <v>50.796710148586612</v>
      </c>
      <c r="M321" s="13">
        <f t="shared" si="609"/>
        <v>15346.438111355472</v>
      </c>
      <c r="N321" s="15">
        <f t="shared" si="602"/>
        <v>3.9719999999999998E-2</v>
      </c>
      <c r="O321" s="15">
        <f t="shared" si="603"/>
        <v>0.89903671917012151</v>
      </c>
      <c r="P321" s="4">
        <f t="shared" si="599"/>
        <v>627509.52476585587</v>
      </c>
      <c r="Q321" s="4">
        <f t="shared" si="604"/>
        <v>-17220.835234146798</v>
      </c>
      <c r="R321" s="26">
        <f t="shared" si="605"/>
        <v>-291.35333333333324</v>
      </c>
      <c r="S321" s="3">
        <f t="shared" ref="S321" si="720">R316+J327/12</f>
        <v>-142.52735814798578</v>
      </c>
      <c r="T321" s="5">
        <f t="shared" si="705"/>
        <v>313452.02822211233</v>
      </c>
      <c r="U321" s="5"/>
      <c r="V321" s="5">
        <f>V327</f>
        <v>261.21002351842861</v>
      </c>
      <c r="W321" s="5">
        <f t="shared" si="669"/>
        <v>73019.288363222935</v>
      </c>
      <c r="X321" s="5">
        <f>Q321+W321</f>
        <v>55798.453129076137</v>
      </c>
      <c r="Y321" s="10">
        <f>-Q321+Z315</f>
        <v>18394.764556319449</v>
      </c>
      <c r="Z321" s="12"/>
      <c r="AA321" s="9"/>
      <c r="AB321" s="22"/>
    </row>
    <row r="322" spans="1:28" x14ac:dyDescent="0.25">
      <c r="C322" s="1">
        <v>55335</v>
      </c>
      <c r="D322" s="3">
        <f t="shared" si="612"/>
        <v>1204.3533333333332</v>
      </c>
      <c r="E322" s="3">
        <f t="shared" si="613"/>
        <v>747</v>
      </c>
      <c r="F322" s="24">
        <v>0</v>
      </c>
      <c r="G322" s="7">
        <f t="shared" si="596"/>
        <v>622481.71333333605</v>
      </c>
      <c r="H322" s="4">
        <f t="shared" si="614"/>
        <v>1560</v>
      </c>
      <c r="I322" s="4">
        <f t="shared" si="615"/>
        <v>100</v>
      </c>
      <c r="J322" s="4">
        <v>0</v>
      </c>
      <c r="K322" s="14">
        <f t="shared" si="597"/>
        <v>1157.374895607488</v>
      </c>
      <c r="L322" s="14">
        <f t="shared" si="598"/>
        <v>46.978437725845104</v>
      </c>
      <c r="M322" s="13">
        <f t="shared" si="609"/>
        <v>14192.881488170726</v>
      </c>
      <c r="N322" s="15">
        <f t="shared" si="602"/>
        <v>3.9719999999999998E-2</v>
      </c>
      <c r="O322" s="15">
        <f t="shared" si="603"/>
        <v>0.97532551721469318</v>
      </c>
      <c r="P322" s="4">
        <f t="shared" si="599"/>
        <v>629169.52476585587</v>
      </c>
      <c r="Q322" s="4">
        <f t="shared" si="604"/>
        <v>-17512.188567480189</v>
      </c>
      <c r="R322" s="26">
        <f t="shared" si="605"/>
        <v>-291.35333333333324</v>
      </c>
      <c r="S322" s="3">
        <f t="shared" ref="S322" si="721">R316+J327/12</f>
        <v>-142.52735814798578</v>
      </c>
      <c r="T322" s="5">
        <f t="shared" si="705"/>
        <v>313452.02822211233</v>
      </c>
      <c r="U322" s="5"/>
      <c r="V322" s="5">
        <f>V327</f>
        <v>261.21002351842861</v>
      </c>
      <c r="W322" s="5">
        <f t="shared" si="669"/>
        <v>73280.498386741368</v>
      </c>
      <c r="X322" s="5">
        <f>Q322+W322</f>
        <v>55768.30981926118</v>
      </c>
      <c r="Y322" s="10">
        <f>-Q322+Z315</f>
        <v>18686.11788965284</v>
      </c>
      <c r="Z322" s="12"/>
      <c r="AA322" s="9"/>
      <c r="AB322" s="22"/>
    </row>
    <row r="323" spans="1:28" x14ac:dyDescent="0.25">
      <c r="C323" s="1">
        <v>55366</v>
      </c>
      <c r="D323" s="3">
        <f t="shared" si="612"/>
        <v>1204.3533333333332</v>
      </c>
      <c r="E323" s="3">
        <f t="shared" si="613"/>
        <v>747</v>
      </c>
      <c r="F323" s="24">
        <v>0</v>
      </c>
      <c r="G323" s="7">
        <f t="shared" si="596"/>
        <v>624433.06666666945</v>
      </c>
      <c r="H323" s="4">
        <f t="shared" si="614"/>
        <v>1560</v>
      </c>
      <c r="I323" s="4">
        <f t="shared" si="615"/>
        <v>100</v>
      </c>
      <c r="J323" s="4">
        <v>0</v>
      </c>
      <c r="K323" s="14">
        <f t="shared" si="597"/>
        <v>1161.2058065119488</v>
      </c>
      <c r="L323" s="14">
        <f t="shared" si="598"/>
        <v>43.147526821384311</v>
      </c>
      <c r="M323" s="13">
        <f t="shared" si="609"/>
        <v>13035.506592563237</v>
      </c>
      <c r="N323" s="15">
        <f t="shared" si="602"/>
        <v>3.9719999999999998E-2</v>
      </c>
      <c r="O323" s="15">
        <f t="shared" si="603"/>
        <v>1.0654360571773447</v>
      </c>
      <c r="P323" s="4">
        <f t="shared" si="599"/>
        <v>630829.52476585587</v>
      </c>
      <c r="Q323" s="4">
        <f t="shared" si="604"/>
        <v>-17803.54190081358</v>
      </c>
      <c r="R323" s="26">
        <f t="shared" si="605"/>
        <v>-291.35333333333324</v>
      </c>
      <c r="S323" s="3">
        <f t="shared" ref="S323" si="722">R316+J327/12</f>
        <v>-142.52735814798578</v>
      </c>
      <c r="T323" s="5">
        <f t="shared" si="705"/>
        <v>313452.02822211233</v>
      </c>
      <c r="U323" s="5"/>
      <c r="V323" s="5">
        <f t="shared" si="689"/>
        <v>261.21002351842861</v>
      </c>
      <c r="W323" s="5">
        <f t="shared" si="669"/>
        <v>73541.708410259802</v>
      </c>
      <c r="X323" s="5">
        <f>Q323+W323</f>
        <v>55738.166509446222</v>
      </c>
      <c r="Y323" s="10">
        <f>-Q323+Z315</f>
        <v>18977.471222986231</v>
      </c>
      <c r="Z323" s="12"/>
      <c r="AA323" s="9"/>
      <c r="AB323" s="22"/>
    </row>
    <row r="324" spans="1:28" x14ac:dyDescent="0.25">
      <c r="C324" s="1">
        <v>55397</v>
      </c>
      <c r="D324" s="3">
        <f t="shared" si="612"/>
        <v>1204.3533333333332</v>
      </c>
      <c r="E324" s="3">
        <f t="shared" si="613"/>
        <v>747</v>
      </c>
      <c r="F324" s="24">
        <v>0</v>
      </c>
      <c r="G324" s="7">
        <f t="shared" ref="G324:G334" si="723">SUM(D324:F324)+G323</f>
        <v>626384.42000000284</v>
      </c>
      <c r="H324" s="4">
        <f t="shared" si="614"/>
        <v>1560</v>
      </c>
      <c r="I324" s="4">
        <f t="shared" si="615"/>
        <v>100</v>
      </c>
      <c r="J324" s="4">
        <v>0</v>
      </c>
      <c r="K324" s="14">
        <f t="shared" ref="K324:K334" si="724">$B$7-L324</f>
        <v>1165.0493977315034</v>
      </c>
      <c r="L324" s="14">
        <f t="shared" ref="L324:L334" si="725">(M324*N324)/12</f>
        <v>39.303935601829764</v>
      </c>
      <c r="M324" s="13">
        <f t="shared" si="609"/>
        <v>11874.300786051288</v>
      </c>
      <c r="N324" s="15">
        <f t="shared" si="602"/>
        <v>3.9719999999999998E-2</v>
      </c>
      <c r="O324" s="15">
        <f t="shared" si="603"/>
        <v>1.1734981224757395</v>
      </c>
      <c r="P324" s="4">
        <f t="shared" ref="P324:P334" si="726">SUM(H324:J324)+P323</f>
        <v>632489.52476585587</v>
      </c>
      <c r="Q324" s="4">
        <f t="shared" si="604"/>
        <v>-18094.89523414697</v>
      </c>
      <c r="R324" s="26">
        <f t="shared" si="605"/>
        <v>-291.35333333333324</v>
      </c>
      <c r="S324" s="3">
        <f t="shared" ref="S324" si="727">R316+J327/12</f>
        <v>-142.52735814798578</v>
      </c>
      <c r="T324" s="5">
        <f t="shared" si="705"/>
        <v>313452.02822211233</v>
      </c>
      <c r="U324" s="5"/>
      <c r="V324" s="5">
        <f t="shared" si="691"/>
        <v>261.21002351842861</v>
      </c>
      <c r="W324" s="5">
        <f t="shared" si="669"/>
        <v>73802.918433778235</v>
      </c>
      <c r="X324" s="5">
        <f>Q324+W324</f>
        <v>55708.023199631265</v>
      </c>
      <c r="Y324" s="10">
        <f>-Q324+Z315</f>
        <v>19268.824556319621</v>
      </c>
      <c r="Z324" s="12"/>
      <c r="AA324" s="9"/>
      <c r="AB324" s="22"/>
    </row>
    <row r="325" spans="1:28" x14ac:dyDescent="0.25">
      <c r="C325" s="1">
        <v>55427</v>
      </c>
      <c r="D325" s="3">
        <f t="shared" si="612"/>
        <v>1204.3533333333332</v>
      </c>
      <c r="E325" s="3">
        <f t="shared" si="613"/>
        <v>747</v>
      </c>
      <c r="F325" s="24">
        <v>0</v>
      </c>
      <c r="G325" s="7">
        <f t="shared" si="723"/>
        <v>628335.77333333623</v>
      </c>
      <c r="H325" s="4">
        <f t="shared" si="614"/>
        <v>1560</v>
      </c>
      <c r="I325" s="4">
        <f t="shared" si="615"/>
        <v>100</v>
      </c>
      <c r="J325" s="4">
        <v>0</v>
      </c>
      <c r="K325" s="14">
        <f t="shared" si="724"/>
        <v>1168.9057112379949</v>
      </c>
      <c r="L325" s="14">
        <f t="shared" si="725"/>
        <v>35.447622095338481</v>
      </c>
      <c r="M325" s="13">
        <f t="shared" si="609"/>
        <v>10709.251388319784</v>
      </c>
      <c r="N325" s="15">
        <f t="shared" ref="N325:N334" si="728">N324</f>
        <v>3.9719999999999998E-2</v>
      </c>
      <c r="O325" s="15">
        <f t="shared" ref="O325:O334" si="729">K324*12/M325</f>
        <v>1.3054687266027012</v>
      </c>
      <c r="P325" s="4">
        <f t="shared" si="726"/>
        <v>634149.52476585587</v>
      </c>
      <c r="Q325" s="4">
        <f t="shared" ref="Q325:Q334" si="730">P325-G325-$B$4</f>
        <v>-18386.248567480361</v>
      </c>
      <c r="R325" s="26">
        <f t="shared" ref="R325:R334" si="731">SUM(H325:I325)-SUM(D325:F325)</f>
        <v>-291.35333333333324</v>
      </c>
      <c r="S325" s="3">
        <f t="shared" ref="S325" si="732">R316+J327/12</f>
        <v>-142.52735814798578</v>
      </c>
      <c r="T325" s="5">
        <f t="shared" si="705"/>
        <v>313452.02822211233</v>
      </c>
      <c r="U325" s="5"/>
      <c r="V325" s="5">
        <f t="shared" si="693"/>
        <v>261.21002351842861</v>
      </c>
      <c r="W325" s="5">
        <f t="shared" si="669"/>
        <v>74064.128457296669</v>
      </c>
      <c r="X325" s="5">
        <f>Q325+W325</f>
        <v>55677.879889816308</v>
      </c>
      <c r="Y325" s="10">
        <f>-Q325+Z315</f>
        <v>19560.177889653012</v>
      </c>
      <c r="Z325" s="12"/>
      <c r="AA325" s="9"/>
      <c r="AB325" s="22"/>
    </row>
    <row r="326" spans="1:28" x14ac:dyDescent="0.25">
      <c r="C326" s="1">
        <v>55458</v>
      </c>
      <c r="D326" s="3">
        <f t="shared" si="612"/>
        <v>1204.3533333333332</v>
      </c>
      <c r="E326" s="3">
        <f t="shared" si="613"/>
        <v>747</v>
      </c>
      <c r="F326" s="24">
        <v>0</v>
      </c>
      <c r="G326" s="7">
        <f t="shared" si="723"/>
        <v>630287.12666666962</v>
      </c>
      <c r="H326" s="4">
        <f t="shared" si="614"/>
        <v>1560</v>
      </c>
      <c r="I326" s="4">
        <f t="shared" si="615"/>
        <v>100</v>
      </c>
      <c r="J326" s="4">
        <v>0</v>
      </c>
      <c r="K326" s="14">
        <f t="shared" si="724"/>
        <v>1172.7747891421925</v>
      </c>
      <c r="L326" s="14">
        <f t="shared" si="725"/>
        <v>31.578544191140725</v>
      </c>
      <c r="M326" s="13">
        <f t="shared" ref="M326:M334" si="733">M325-K325</f>
        <v>9540.3456770817902</v>
      </c>
      <c r="N326" s="15">
        <f t="shared" si="728"/>
        <v>3.9719999999999998E-2</v>
      </c>
      <c r="O326" s="15">
        <f t="shared" si="729"/>
        <v>1.4702683749239671</v>
      </c>
      <c r="P326" s="4">
        <f t="shared" si="726"/>
        <v>635809.52476585587</v>
      </c>
      <c r="Q326" s="4">
        <f t="shared" si="730"/>
        <v>-18677.601900813752</v>
      </c>
      <c r="R326" s="26">
        <f t="shared" si="731"/>
        <v>-291.35333333333324</v>
      </c>
      <c r="S326" s="3">
        <f t="shared" ref="S326" si="734">R316+J327/12</f>
        <v>-142.52735814798578</v>
      </c>
      <c r="T326" s="5">
        <f t="shared" si="705"/>
        <v>313452.02822211233</v>
      </c>
      <c r="U326" s="5"/>
      <c r="V326" s="5">
        <f>V327</f>
        <v>261.21002351842861</v>
      </c>
      <c r="W326" s="5">
        <f t="shared" si="669"/>
        <v>74325.338480815102</v>
      </c>
      <c r="X326" s="5">
        <f>Q326+W326</f>
        <v>55647.73658000135</v>
      </c>
      <c r="Y326" s="10">
        <f>-Q326+Z315</f>
        <v>19851.531222986403</v>
      </c>
      <c r="Z326" s="12"/>
      <c r="AA326" s="9"/>
      <c r="AB326" s="22"/>
    </row>
    <row r="327" spans="1:28" x14ac:dyDescent="0.25">
      <c r="C327" s="1">
        <v>55488</v>
      </c>
      <c r="D327" s="3">
        <f t="shared" ref="D327:D334" si="735">D326</f>
        <v>1204.3533333333332</v>
      </c>
      <c r="E327" s="3">
        <f t="shared" ref="E327:E334" si="736">E326</f>
        <v>747</v>
      </c>
      <c r="F327" s="24">
        <v>0</v>
      </c>
      <c r="G327" s="7">
        <f t="shared" si="723"/>
        <v>632238.48000000301</v>
      </c>
      <c r="H327" s="4">
        <f t="shared" ref="H327:H334" si="737">H326</f>
        <v>1560</v>
      </c>
      <c r="I327" s="4">
        <f t="shared" ref="I327:I334" si="738">I326</f>
        <v>100</v>
      </c>
      <c r="J327" s="4">
        <f>SUM(L316:L327)*$B$11+$B$3*$B$12*$B$11*$B$13</f>
        <v>1785.9117022241694</v>
      </c>
      <c r="K327" s="14">
        <f t="shared" si="724"/>
        <v>1176.6566736942532</v>
      </c>
      <c r="L327" s="14">
        <f t="shared" si="725"/>
        <v>27.696659639080064</v>
      </c>
      <c r="M327" s="13">
        <f t="shared" si="733"/>
        <v>8367.570887939597</v>
      </c>
      <c r="N327" s="15">
        <f t="shared" si="728"/>
        <v>3.9719999999999998E-2</v>
      </c>
      <c r="O327" s="15">
        <f t="shared" si="729"/>
        <v>1.6818856581174029</v>
      </c>
      <c r="P327" s="4">
        <f t="shared" si="726"/>
        <v>639255.43646808004</v>
      </c>
      <c r="Q327" s="4">
        <f t="shared" si="730"/>
        <v>-17183.043531922973</v>
      </c>
      <c r="R327" s="26">
        <f t="shared" si="731"/>
        <v>-291.35333333333324</v>
      </c>
      <c r="S327" s="3">
        <f t="shared" ref="S327" si="739">R316+J327/12</f>
        <v>-142.52735814798578</v>
      </c>
      <c r="T327" s="5">
        <f t="shared" si="678"/>
        <v>316586.54850433348</v>
      </c>
      <c r="U327" s="6">
        <f t="shared" si="679"/>
        <v>0.01</v>
      </c>
      <c r="V327" s="5">
        <f t="shared" ref="V327" si="740">(T327-T315)/12</f>
        <v>261.21002351842861</v>
      </c>
      <c r="W327" s="5">
        <f t="shared" si="669"/>
        <v>74586.548504333536</v>
      </c>
      <c r="X327" s="5">
        <f>Q327+W327</f>
        <v>57403.504972410563</v>
      </c>
      <c r="Y327" s="10">
        <f>-Q327+Z315</f>
        <v>18356.972854095624</v>
      </c>
      <c r="Z327" s="10">
        <f t="shared" ref="Z327" si="741">AVERAGE(Y316:Y327)*(AA327)</f>
        <v>1287.4130673460559</v>
      </c>
      <c r="AA327" s="11">
        <f t="shared" ref="AA327" si="742">AA315</f>
        <v>7.0000000000000007E-2</v>
      </c>
      <c r="AB327" s="22">
        <v>28</v>
      </c>
    </row>
    <row r="328" spans="1:28" x14ac:dyDescent="0.25">
      <c r="C328" s="1">
        <v>55519</v>
      </c>
      <c r="D328" s="3">
        <f t="shared" si="735"/>
        <v>1204.3533333333332</v>
      </c>
      <c r="E328" s="3">
        <f t="shared" si="736"/>
        <v>747</v>
      </c>
      <c r="F328" s="24">
        <v>0</v>
      </c>
      <c r="G328" s="7">
        <f t="shared" si="723"/>
        <v>634189.8333333364</v>
      </c>
      <c r="H328" s="4">
        <f t="shared" si="737"/>
        <v>1560</v>
      </c>
      <c r="I328" s="4">
        <f t="shared" si="738"/>
        <v>100</v>
      </c>
      <c r="J328" s="4">
        <v>0</v>
      </c>
      <c r="K328" s="14">
        <f t="shared" si="724"/>
        <v>1180.5514072841811</v>
      </c>
      <c r="L328" s="14">
        <f t="shared" si="725"/>
        <v>23.801926049152087</v>
      </c>
      <c r="M328" s="13">
        <f t="shared" si="733"/>
        <v>7190.9142142453438</v>
      </c>
      <c r="N328" s="15">
        <f t="shared" si="728"/>
        <v>3.9719999999999998E-2</v>
      </c>
      <c r="O328" s="15">
        <f t="shared" si="729"/>
        <v>1.9635723169050294</v>
      </c>
      <c r="P328" s="4">
        <f t="shared" si="726"/>
        <v>640915.43646808004</v>
      </c>
      <c r="Q328" s="4">
        <f t="shared" si="730"/>
        <v>-17474.396865256364</v>
      </c>
      <c r="R328" s="26">
        <f t="shared" si="731"/>
        <v>-291.35333333333324</v>
      </c>
      <c r="S328" s="3">
        <f t="shared" ref="S328" si="743">R316+J339/12</f>
        <v>-291.35333333333324</v>
      </c>
      <c r="T328" s="5">
        <f t="shared" si="705"/>
        <v>316586.54850433348</v>
      </c>
      <c r="U328" s="5"/>
      <c r="V328" s="5">
        <f>T339</f>
        <v>0</v>
      </c>
      <c r="W328" s="5">
        <f t="shared" si="669"/>
        <v>74586.548504333536</v>
      </c>
      <c r="X328" s="5">
        <f>Q328+W328</f>
        <v>57112.151639077172</v>
      </c>
      <c r="Y328" s="10">
        <f>-Q328+Z327</f>
        <v>18761.80993260242</v>
      </c>
      <c r="Z328" s="12"/>
      <c r="AA328" s="9"/>
      <c r="AB328" s="22"/>
    </row>
    <row r="329" spans="1:28" x14ac:dyDescent="0.25">
      <c r="C329" s="1">
        <v>55550</v>
      </c>
      <c r="D329" s="3">
        <f t="shared" si="735"/>
        <v>1204.3533333333332</v>
      </c>
      <c r="E329" s="3">
        <f t="shared" si="736"/>
        <v>747</v>
      </c>
      <c r="F329" s="24">
        <v>0</v>
      </c>
      <c r="G329" s="7">
        <f t="shared" si="723"/>
        <v>636141.18666666979</v>
      </c>
      <c r="H329" s="4">
        <f t="shared" si="737"/>
        <v>1560</v>
      </c>
      <c r="I329" s="4">
        <f t="shared" si="738"/>
        <v>100</v>
      </c>
      <c r="J329" s="4">
        <v>0</v>
      </c>
      <c r="K329" s="14">
        <f t="shared" si="724"/>
        <v>1184.4590324422918</v>
      </c>
      <c r="L329" s="14">
        <f t="shared" si="725"/>
        <v>19.894300891041446</v>
      </c>
      <c r="M329" s="13">
        <f t="shared" si="733"/>
        <v>6010.3628069611623</v>
      </c>
      <c r="N329" s="15">
        <f t="shared" si="728"/>
        <v>3.9719999999999998E-2</v>
      </c>
      <c r="O329" s="15">
        <f t="shared" si="729"/>
        <v>2.3570319034655429</v>
      </c>
      <c r="P329" s="4">
        <f t="shared" si="726"/>
        <v>642575.43646808004</v>
      </c>
      <c r="Q329" s="4">
        <f t="shared" si="730"/>
        <v>-17765.750198589754</v>
      </c>
      <c r="R329" s="26">
        <f t="shared" si="731"/>
        <v>-291.35333333333324</v>
      </c>
      <c r="S329" s="3">
        <f t="shared" ref="S329" si="744">R316+J339/12</f>
        <v>-291.35333333333324</v>
      </c>
      <c r="T329" s="5">
        <f t="shared" si="705"/>
        <v>316586.54850433348</v>
      </c>
      <c r="U329" s="5"/>
      <c r="V329" s="5">
        <f>T339</f>
        <v>0</v>
      </c>
      <c r="W329" s="5">
        <f t="shared" si="669"/>
        <v>74586.548504333536</v>
      </c>
      <c r="X329" s="5">
        <f>Q329+W329</f>
        <v>56820.798305743781</v>
      </c>
      <c r="Y329" s="10">
        <f>-Q329+Z327</f>
        <v>19053.163265935811</v>
      </c>
      <c r="Z329" s="12"/>
      <c r="AA329" s="9"/>
      <c r="AB329" s="22"/>
    </row>
    <row r="330" spans="1:28" x14ac:dyDescent="0.25">
      <c r="C330" s="1">
        <v>55579</v>
      </c>
      <c r="D330" s="3">
        <f t="shared" si="735"/>
        <v>1204.3533333333332</v>
      </c>
      <c r="E330" s="3">
        <f t="shared" si="736"/>
        <v>747</v>
      </c>
      <c r="F330" s="24">
        <v>0</v>
      </c>
      <c r="G330" s="7">
        <f t="shared" si="723"/>
        <v>638092.54000000318</v>
      </c>
      <c r="H330" s="4">
        <f t="shared" si="737"/>
        <v>1560</v>
      </c>
      <c r="I330" s="4">
        <f t="shared" si="738"/>
        <v>100</v>
      </c>
      <c r="J330" s="4">
        <v>0</v>
      </c>
      <c r="K330" s="14">
        <f t="shared" si="724"/>
        <v>1188.3795918396759</v>
      </c>
      <c r="L330" s="14">
        <f t="shared" si="725"/>
        <v>15.973741493657462</v>
      </c>
      <c r="M330" s="13">
        <f t="shared" si="733"/>
        <v>4825.9037745188707</v>
      </c>
      <c r="N330" s="15">
        <f t="shared" si="728"/>
        <v>3.9719999999999998E-2</v>
      </c>
      <c r="O330" s="15">
        <f t="shared" si="729"/>
        <v>2.94525316985305</v>
      </c>
      <c r="P330" s="4">
        <f t="shared" si="726"/>
        <v>644235.43646808004</v>
      </c>
      <c r="Q330" s="4">
        <f t="shared" si="730"/>
        <v>-18057.103531923145</v>
      </c>
      <c r="R330" s="26">
        <f t="shared" si="731"/>
        <v>-291.35333333333324</v>
      </c>
      <c r="S330" s="3">
        <f t="shared" ref="S330" si="745">R316+J339/12</f>
        <v>-291.35333333333324</v>
      </c>
      <c r="T330" s="5">
        <f t="shared" si="705"/>
        <v>316586.54850433348</v>
      </c>
      <c r="U330" s="5"/>
      <c r="V330" s="5">
        <f>T339</f>
        <v>0</v>
      </c>
      <c r="W330" s="5">
        <f t="shared" si="669"/>
        <v>74586.548504333536</v>
      </c>
      <c r="X330" s="5">
        <f>Q330+W330</f>
        <v>56529.444972410391</v>
      </c>
      <c r="Y330" s="10">
        <f>-Q330+Z327</f>
        <v>19344.516599269202</v>
      </c>
      <c r="Z330" s="12"/>
      <c r="AA330" s="9"/>
      <c r="AB330" s="22"/>
    </row>
    <row r="331" spans="1:28" x14ac:dyDescent="0.25">
      <c r="C331" s="1">
        <v>55610</v>
      </c>
      <c r="D331" s="3">
        <f t="shared" si="735"/>
        <v>1204.3533333333332</v>
      </c>
      <c r="E331" s="3">
        <f t="shared" si="736"/>
        <v>747</v>
      </c>
      <c r="F331" s="24">
        <v>0</v>
      </c>
      <c r="G331" s="7">
        <f t="shared" si="723"/>
        <v>640043.89333333657</v>
      </c>
      <c r="H331" s="4">
        <f t="shared" si="737"/>
        <v>1560</v>
      </c>
      <c r="I331" s="4">
        <f t="shared" si="738"/>
        <v>100</v>
      </c>
      <c r="J331" s="4">
        <v>0</v>
      </c>
      <c r="K331" s="14">
        <f t="shared" si="724"/>
        <v>1192.3131282886652</v>
      </c>
      <c r="L331" s="14">
        <f t="shared" si="725"/>
        <v>12.040205044668134</v>
      </c>
      <c r="M331" s="13">
        <f t="shared" si="733"/>
        <v>3637.5241826791948</v>
      </c>
      <c r="N331" s="15">
        <f t="shared" si="728"/>
        <v>3.9719999999999998E-2</v>
      </c>
      <c r="O331" s="15">
        <f t="shared" si="729"/>
        <v>3.920401456017975</v>
      </c>
      <c r="P331" s="4">
        <f t="shared" si="726"/>
        <v>645895.43646808004</v>
      </c>
      <c r="Q331" s="4">
        <f t="shared" si="730"/>
        <v>-18348.456865256536</v>
      </c>
      <c r="R331" s="26">
        <f t="shared" si="731"/>
        <v>-291.35333333333324</v>
      </c>
      <c r="S331" s="3">
        <f t="shared" ref="S331" si="746">R316+J339/12</f>
        <v>-291.35333333333324</v>
      </c>
      <c r="T331" s="5">
        <f t="shared" si="705"/>
        <v>316586.54850433348</v>
      </c>
      <c r="U331" s="5"/>
      <c r="V331" s="5">
        <f>T339</f>
        <v>0</v>
      </c>
      <c r="W331" s="5">
        <f t="shared" si="669"/>
        <v>74586.548504333536</v>
      </c>
      <c r="X331" s="5">
        <f>Q331+W331</f>
        <v>56238.091639077</v>
      </c>
      <c r="Y331" s="10">
        <f>-Q331+Z327</f>
        <v>19635.869932602593</v>
      </c>
      <c r="Z331" s="12"/>
      <c r="AA331" s="9"/>
      <c r="AB331" s="22"/>
    </row>
    <row r="332" spans="1:28" x14ac:dyDescent="0.25">
      <c r="C332" s="1">
        <v>55640</v>
      </c>
      <c r="D332" s="3">
        <f t="shared" si="735"/>
        <v>1204.3533333333332</v>
      </c>
      <c r="E332" s="3">
        <f t="shared" si="736"/>
        <v>747</v>
      </c>
      <c r="F332" s="24">
        <v>0</v>
      </c>
      <c r="G332" s="7">
        <f t="shared" si="723"/>
        <v>641995.24666666996</v>
      </c>
      <c r="H332" s="4">
        <f t="shared" si="737"/>
        <v>1560</v>
      </c>
      <c r="I332" s="4">
        <f t="shared" si="738"/>
        <v>100</v>
      </c>
      <c r="J332" s="4">
        <v>0</v>
      </c>
      <c r="K332" s="14">
        <f t="shared" si="724"/>
        <v>1196.2596847433006</v>
      </c>
      <c r="L332" s="14">
        <f t="shared" si="725"/>
        <v>8.093648590032652</v>
      </c>
      <c r="M332" s="13">
        <f t="shared" si="733"/>
        <v>2445.2110543905296</v>
      </c>
      <c r="N332" s="15">
        <f t="shared" si="728"/>
        <v>3.9719999999999998E-2</v>
      </c>
      <c r="O332" s="15">
        <f t="shared" si="729"/>
        <v>5.8513384821214132</v>
      </c>
      <c r="P332" s="4">
        <f t="shared" si="726"/>
        <v>647555.43646808004</v>
      </c>
      <c r="Q332" s="4">
        <f t="shared" si="730"/>
        <v>-18639.810198589927</v>
      </c>
      <c r="R332" s="26">
        <f t="shared" si="731"/>
        <v>-291.35333333333324</v>
      </c>
      <c r="S332" s="3">
        <f t="shared" ref="S332" si="747">R316+J339/12</f>
        <v>-291.35333333333324</v>
      </c>
      <c r="T332" s="5">
        <f t="shared" si="705"/>
        <v>316586.54850433348</v>
      </c>
      <c r="U332" s="5"/>
      <c r="V332" s="5">
        <f>T339</f>
        <v>0</v>
      </c>
      <c r="W332" s="5">
        <f t="shared" si="669"/>
        <v>74586.548504333536</v>
      </c>
      <c r="X332" s="5">
        <f>Q332+W332</f>
        <v>55946.738305743609</v>
      </c>
      <c r="Y332" s="10">
        <f>-Q332+Z327</f>
        <v>19927.223265935983</v>
      </c>
      <c r="Z332" s="12"/>
      <c r="AA332" s="9"/>
      <c r="AB332" s="21"/>
    </row>
    <row r="333" spans="1:28" x14ac:dyDescent="0.25">
      <c r="C333" s="1">
        <v>55671</v>
      </c>
      <c r="D333" s="3">
        <f t="shared" si="735"/>
        <v>1204.3533333333332</v>
      </c>
      <c r="E333" s="3">
        <f t="shared" si="736"/>
        <v>747</v>
      </c>
      <c r="F333" s="24">
        <v>0</v>
      </c>
      <c r="G333" s="7">
        <f t="shared" si="723"/>
        <v>643946.60000000335</v>
      </c>
      <c r="H333" s="4">
        <f t="shared" si="737"/>
        <v>1560</v>
      </c>
      <c r="I333" s="4">
        <f t="shared" si="738"/>
        <v>100</v>
      </c>
      <c r="J333" s="4">
        <v>0</v>
      </c>
      <c r="K333" s="14">
        <f t="shared" si="724"/>
        <v>1200.219304299801</v>
      </c>
      <c r="L333" s="14">
        <f t="shared" si="725"/>
        <v>4.134029033532328</v>
      </c>
      <c r="M333" s="13">
        <f t="shared" si="733"/>
        <v>1248.9513696472291</v>
      </c>
      <c r="N333" s="15">
        <f t="shared" si="728"/>
        <v>3.9719999999999998E-2</v>
      </c>
      <c r="O333" s="15">
        <f t="shared" si="729"/>
        <v>11.493735117144123</v>
      </c>
      <c r="P333" s="4">
        <f t="shared" si="726"/>
        <v>649215.43646808004</v>
      </c>
      <c r="Q333" s="4">
        <f t="shared" si="730"/>
        <v>-18931.163531923317</v>
      </c>
      <c r="R333" s="26">
        <f t="shared" si="731"/>
        <v>-291.35333333333324</v>
      </c>
      <c r="S333" s="3">
        <f t="shared" ref="S333" si="748">R316+J339/12</f>
        <v>-291.35333333333324</v>
      </c>
      <c r="T333" s="5">
        <f t="shared" si="705"/>
        <v>316586.54850433348</v>
      </c>
      <c r="U333" s="5"/>
      <c r="V333" s="5">
        <f>T339</f>
        <v>0</v>
      </c>
      <c r="W333" s="5">
        <f t="shared" si="669"/>
        <v>74586.548504333536</v>
      </c>
      <c r="X333" s="5">
        <f>Q333+W333</f>
        <v>55655.384972410218</v>
      </c>
      <c r="Y333" s="10">
        <f>-Q333+Z327</f>
        <v>20218.576599269374</v>
      </c>
      <c r="Z333" s="12"/>
      <c r="AA333" s="9"/>
      <c r="AB333" s="21"/>
    </row>
    <row r="334" spans="1:28" x14ac:dyDescent="0.25">
      <c r="C334" s="1">
        <v>55701</v>
      </c>
      <c r="D334" s="3">
        <f t="shared" si="735"/>
        <v>1204.3533333333332</v>
      </c>
      <c r="E334" s="3">
        <f t="shared" si="736"/>
        <v>747</v>
      </c>
      <c r="F334" s="24">
        <v>0</v>
      </c>
      <c r="G334" s="7">
        <f t="shared" si="723"/>
        <v>645897.95333333674</v>
      </c>
      <c r="H334" s="4">
        <f t="shared" si="737"/>
        <v>1560</v>
      </c>
      <c r="I334" s="4">
        <f t="shared" si="738"/>
        <v>100</v>
      </c>
      <c r="J334" s="4">
        <v>0</v>
      </c>
      <c r="K334" s="14">
        <f t="shared" si="724"/>
        <v>1204.1920301970333</v>
      </c>
      <c r="L334" s="14">
        <f t="shared" si="725"/>
        <v>0.1613031362999868</v>
      </c>
      <c r="M334" s="13">
        <f t="shared" si="733"/>
        <v>48.732065347428033</v>
      </c>
      <c r="N334" s="15">
        <f t="shared" si="728"/>
        <v>3.9719999999999998E-2</v>
      </c>
      <c r="O334" s="15">
        <f t="shared" si="729"/>
        <v>295.54732697898572</v>
      </c>
      <c r="P334" s="4">
        <f t="shared" si="726"/>
        <v>650875.43646808004</v>
      </c>
      <c r="Q334" s="4">
        <f t="shared" si="730"/>
        <v>-19222.516865256708</v>
      </c>
      <c r="R334" s="26">
        <f t="shared" si="731"/>
        <v>-291.35333333333324</v>
      </c>
      <c r="S334" s="3">
        <f t="shared" ref="S334" si="749">R316+J339/12</f>
        <v>-291.35333333333324</v>
      </c>
      <c r="T334" s="5">
        <f t="shared" si="705"/>
        <v>316586.54850433348</v>
      </c>
      <c r="U334" s="5"/>
      <c r="V334" s="5">
        <f>T339</f>
        <v>0</v>
      </c>
      <c r="W334" s="5">
        <f t="shared" si="669"/>
        <v>74586.548504333536</v>
      </c>
      <c r="X334" s="5">
        <f>Q334+W334</f>
        <v>55364.031639076828</v>
      </c>
      <c r="Y334" s="10">
        <f>-Q334+Z327</f>
        <v>20509.929932602765</v>
      </c>
      <c r="Z334" s="12"/>
      <c r="AA334" s="9"/>
      <c r="AB334" s="21"/>
    </row>
    <row r="335" spans="1:28" x14ac:dyDescent="0.25">
      <c r="A335" s="1"/>
      <c r="B335" s="16"/>
      <c r="C335" s="16"/>
      <c r="D335" s="16"/>
      <c r="E335" s="16"/>
      <c r="F335" s="16"/>
      <c r="G335" s="17"/>
      <c r="H335" s="17"/>
      <c r="I335" s="17"/>
      <c r="J335" s="17"/>
      <c r="K335" s="2"/>
      <c r="L335" s="2"/>
      <c r="M335" s="18"/>
      <c r="N335" s="19"/>
      <c r="O335" s="19"/>
      <c r="P335" s="17"/>
      <c r="Q335" s="17"/>
      <c r="R335" s="16"/>
      <c r="S335" s="16"/>
      <c r="T335" s="16"/>
      <c r="U335" s="16"/>
      <c r="V335" s="16"/>
      <c r="W335" s="18"/>
      <c r="X335" s="16"/>
    </row>
    <row r="336" spans="1:28" x14ac:dyDescent="0.25">
      <c r="A336" s="1"/>
      <c r="B336" s="16"/>
      <c r="C336" s="16"/>
      <c r="D336" s="16"/>
      <c r="E336" s="16"/>
      <c r="F336" s="16"/>
      <c r="G336" s="17"/>
      <c r="H336" s="17"/>
      <c r="I336" s="17"/>
      <c r="J336" s="17"/>
      <c r="K336" s="2"/>
      <c r="L336" s="2"/>
      <c r="M336" s="18"/>
      <c r="N336" s="19"/>
      <c r="O336" s="19"/>
      <c r="P336" s="17"/>
      <c r="Q336" s="17"/>
      <c r="R336" s="16"/>
      <c r="S336" s="16"/>
      <c r="T336" s="16"/>
      <c r="U336" s="16"/>
      <c r="V336" s="16"/>
      <c r="W336" s="18"/>
      <c r="X336" s="16"/>
    </row>
    <row r="337" spans="1:25" x14ac:dyDescent="0.25">
      <c r="A337" s="1"/>
      <c r="B337" s="16"/>
      <c r="C337" s="16"/>
      <c r="D337" s="16"/>
      <c r="E337" s="16"/>
      <c r="F337" s="16"/>
      <c r="G337" s="17"/>
      <c r="H337" s="17"/>
      <c r="I337" s="17"/>
      <c r="J337" s="17"/>
      <c r="K337" s="2"/>
      <c r="L337" s="2"/>
      <c r="M337" s="18"/>
      <c r="N337" s="19"/>
      <c r="O337" s="19"/>
      <c r="P337" s="17"/>
      <c r="Q337" s="17"/>
      <c r="R337" s="16"/>
      <c r="S337" s="16"/>
      <c r="T337" s="16"/>
      <c r="U337" s="16"/>
      <c r="V337" s="16"/>
      <c r="W337" s="18"/>
      <c r="X337" s="16"/>
    </row>
    <row r="338" spans="1:25" x14ac:dyDescent="0.25">
      <c r="A338" s="1"/>
      <c r="B338" s="16"/>
      <c r="C338" s="16"/>
      <c r="D338" s="16"/>
      <c r="E338" s="16"/>
      <c r="F338" s="16"/>
      <c r="G338" s="17"/>
      <c r="H338" s="17"/>
      <c r="I338" s="17"/>
      <c r="J338" s="17"/>
      <c r="K338" s="2"/>
      <c r="L338" s="2"/>
      <c r="M338" s="18"/>
      <c r="N338" s="19"/>
      <c r="O338" s="19"/>
      <c r="P338" s="17"/>
      <c r="Q338" s="17"/>
      <c r="R338" s="16"/>
      <c r="S338" s="16"/>
      <c r="T338" s="16"/>
      <c r="U338" s="16"/>
      <c r="V338" s="16"/>
      <c r="W338" s="18"/>
      <c r="X338" s="16"/>
    </row>
    <row r="339" spans="1:25" x14ac:dyDescent="0.25">
      <c r="A339" s="1"/>
      <c r="B339" s="16"/>
      <c r="C339" s="16"/>
      <c r="D339" s="16"/>
      <c r="E339" s="16"/>
      <c r="F339" s="16"/>
      <c r="G339" s="17"/>
      <c r="H339" s="17"/>
      <c r="I339" s="17"/>
      <c r="J339" s="17"/>
      <c r="K339" s="2"/>
      <c r="L339" s="2"/>
      <c r="M339" s="18"/>
      <c r="N339" s="19"/>
      <c r="O339" s="19"/>
      <c r="P339" s="17"/>
      <c r="Q339" s="17"/>
      <c r="R339" s="16"/>
      <c r="S339" s="20"/>
      <c r="T339" s="16"/>
      <c r="U339" s="16"/>
      <c r="V339" s="16"/>
      <c r="W339" s="18"/>
      <c r="X339" s="18"/>
      <c r="Y339" s="20"/>
    </row>
    <row r="340" spans="1:25" x14ac:dyDescent="0.25">
      <c r="A340" s="1"/>
      <c r="B340" s="16"/>
      <c r="C340" s="16"/>
      <c r="D340" s="16"/>
      <c r="E340" s="16"/>
      <c r="F340" s="16"/>
      <c r="G340" s="17"/>
      <c r="H340" s="17"/>
      <c r="I340" s="17"/>
      <c r="J340" s="17"/>
      <c r="K340" s="2"/>
      <c r="L340" s="2"/>
      <c r="M340" s="18"/>
      <c r="N340" s="19"/>
      <c r="O340" s="19"/>
      <c r="P340" s="17"/>
      <c r="Q340" s="17"/>
      <c r="R340" s="16"/>
      <c r="S340" s="16"/>
      <c r="T340" s="16"/>
      <c r="U340" s="16"/>
      <c r="V340" s="16"/>
      <c r="W340" s="18"/>
      <c r="X340" s="16"/>
    </row>
    <row r="341" spans="1:25" x14ac:dyDescent="0.25">
      <c r="A341" s="1"/>
      <c r="B341" s="16"/>
      <c r="C341" s="16"/>
      <c r="D341" s="16"/>
      <c r="E341" s="16"/>
      <c r="F341" s="16"/>
      <c r="G341" s="17"/>
      <c r="H341" s="17"/>
      <c r="I341" s="17"/>
      <c r="J341" s="17"/>
      <c r="K341" s="2"/>
      <c r="L341" s="2"/>
      <c r="M341" s="18"/>
      <c r="N341" s="19"/>
      <c r="O341" s="19"/>
      <c r="P341" s="17"/>
      <c r="Q341" s="17"/>
      <c r="R341" s="16"/>
      <c r="S341" s="16"/>
      <c r="T341" s="16"/>
      <c r="U341" s="16"/>
      <c r="V341" s="16"/>
      <c r="W341" s="18"/>
      <c r="X341" s="16"/>
    </row>
    <row r="342" spans="1:25" x14ac:dyDescent="0.25">
      <c r="A342" s="1"/>
      <c r="B342" s="16"/>
      <c r="C342" s="16"/>
      <c r="D342" s="16"/>
      <c r="E342" s="16"/>
      <c r="F342" s="16"/>
      <c r="G342" s="17"/>
      <c r="H342" s="17"/>
      <c r="I342" s="17"/>
      <c r="J342" s="17"/>
      <c r="K342" s="2"/>
      <c r="L342" s="2"/>
      <c r="M342" s="18"/>
      <c r="N342" s="19"/>
      <c r="O342" s="19"/>
      <c r="P342" s="17"/>
      <c r="Q342" s="17"/>
      <c r="R342" s="16"/>
      <c r="S342" s="16"/>
      <c r="T342" s="16"/>
      <c r="U342" s="16"/>
      <c r="V342" s="16"/>
      <c r="W342" s="18"/>
      <c r="X342" s="16"/>
    </row>
    <row r="343" spans="1:25" x14ac:dyDescent="0.25">
      <c r="A343" s="1"/>
      <c r="B343" s="16"/>
      <c r="C343" s="16"/>
      <c r="D343" s="16"/>
      <c r="E343" s="16"/>
      <c r="F343" s="16"/>
      <c r="G343" s="17"/>
      <c r="H343" s="17"/>
      <c r="I343" s="17"/>
      <c r="J343" s="17"/>
      <c r="K343" s="2"/>
      <c r="L343" s="2"/>
      <c r="M343" s="18"/>
      <c r="N343" s="19"/>
      <c r="O343" s="19"/>
      <c r="P343" s="17"/>
      <c r="Q343" s="17"/>
      <c r="R343" s="16"/>
      <c r="S343" s="16"/>
      <c r="T343" s="16"/>
      <c r="U343" s="16"/>
      <c r="V343" s="16"/>
      <c r="W343" s="18"/>
      <c r="X343" s="16"/>
    </row>
    <row r="344" spans="1:25" x14ac:dyDescent="0.25">
      <c r="A344" s="1"/>
      <c r="B344" s="16"/>
      <c r="C344" s="16"/>
      <c r="D344" s="16"/>
      <c r="E344" s="16"/>
      <c r="F344" s="16"/>
      <c r="G344" s="17"/>
      <c r="H344" s="17"/>
      <c r="I344" s="17"/>
      <c r="J344" s="17"/>
      <c r="K344" s="2"/>
      <c r="L344" s="2"/>
      <c r="M344" s="18"/>
      <c r="N344" s="19"/>
      <c r="O344" s="19"/>
      <c r="P344" s="17"/>
      <c r="Q344" s="17"/>
      <c r="R344" s="16"/>
      <c r="S344" s="16"/>
      <c r="T344" s="16"/>
      <c r="U344" s="16"/>
      <c r="V344" s="16"/>
      <c r="W344" s="18"/>
      <c r="X344" s="16"/>
    </row>
    <row r="345" spans="1:25" x14ac:dyDescent="0.25">
      <c r="A345" s="1"/>
      <c r="B345" s="16"/>
      <c r="C345" s="16"/>
      <c r="D345" s="16"/>
      <c r="E345" s="16"/>
      <c r="F345" s="16"/>
      <c r="G345" s="17"/>
      <c r="H345" s="17"/>
      <c r="I345" s="17"/>
      <c r="J345" s="17"/>
      <c r="K345" s="2"/>
      <c r="L345" s="2"/>
      <c r="M345" s="18"/>
      <c r="N345" s="19"/>
      <c r="O345" s="19"/>
      <c r="P345" s="17"/>
      <c r="Q345" s="17"/>
      <c r="R345" s="16"/>
      <c r="S345" s="16"/>
      <c r="T345" s="16"/>
      <c r="U345" s="16"/>
      <c r="V345" s="16"/>
      <c r="W345" s="18"/>
      <c r="X345" s="16"/>
    </row>
    <row r="346" spans="1:25" x14ac:dyDescent="0.25">
      <c r="A346" s="1"/>
      <c r="B346" s="16"/>
      <c r="C346" s="16"/>
      <c r="D346" s="16"/>
      <c r="E346" s="16"/>
      <c r="F346" s="16"/>
      <c r="G346" s="17"/>
      <c r="H346" s="17"/>
      <c r="I346" s="17"/>
      <c r="J346" s="17"/>
      <c r="K346" s="2"/>
      <c r="L346" s="2"/>
      <c r="M346" s="18"/>
      <c r="N346" s="19"/>
      <c r="O346" s="19"/>
      <c r="P346" s="17"/>
      <c r="Q346" s="17"/>
      <c r="R346" s="16"/>
      <c r="S346" s="16"/>
      <c r="T346" s="16"/>
      <c r="U346" s="16"/>
      <c r="V346" s="16"/>
      <c r="W346" s="18"/>
      <c r="X346" s="16"/>
    </row>
    <row r="347" spans="1:25" x14ac:dyDescent="0.25">
      <c r="A347" s="1"/>
      <c r="B347" s="16"/>
      <c r="C347" s="16"/>
      <c r="D347" s="16"/>
      <c r="E347" s="16"/>
      <c r="F347" s="16"/>
      <c r="G347" s="17"/>
      <c r="H347" s="17"/>
      <c r="I347" s="17"/>
      <c r="J347" s="17"/>
      <c r="K347" s="2"/>
      <c r="L347" s="2"/>
      <c r="M347" s="18"/>
      <c r="N347" s="19"/>
      <c r="O347" s="19"/>
      <c r="P347" s="17"/>
      <c r="Q347" s="17"/>
      <c r="R347" s="16"/>
      <c r="S347" s="16"/>
      <c r="T347" s="16"/>
      <c r="U347" s="16"/>
      <c r="V347" s="16"/>
      <c r="W347" s="18"/>
      <c r="X347" s="16"/>
    </row>
    <row r="348" spans="1:25" x14ac:dyDescent="0.25">
      <c r="A348" s="1"/>
      <c r="B348" s="16"/>
      <c r="C348" s="16"/>
      <c r="D348" s="16"/>
      <c r="E348" s="16"/>
      <c r="F348" s="16"/>
      <c r="G348" s="17"/>
      <c r="H348" s="17"/>
      <c r="I348" s="17"/>
      <c r="J348" s="17"/>
      <c r="K348" s="2"/>
      <c r="L348" s="2"/>
      <c r="M348" s="18"/>
      <c r="N348" s="19"/>
      <c r="O348" s="19"/>
      <c r="P348" s="17"/>
      <c r="Q348" s="17"/>
      <c r="R348" s="16"/>
      <c r="S348" s="16"/>
      <c r="T348" s="16"/>
      <c r="U348" s="16"/>
      <c r="V348" s="16"/>
      <c r="W348" s="18"/>
      <c r="X348" s="16"/>
    </row>
    <row r="349" spans="1:25" x14ac:dyDescent="0.25">
      <c r="A349" s="1"/>
      <c r="B349" s="16"/>
      <c r="C349" s="16"/>
      <c r="D349" s="16"/>
      <c r="E349" s="16"/>
      <c r="F349" s="16"/>
      <c r="G349" s="17"/>
      <c r="H349" s="17"/>
      <c r="I349" s="17"/>
      <c r="J349" s="17"/>
      <c r="K349" s="2"/>
      <c r="L349" s="2"/>
      <c r="M349" s="18"/>
      <c r="N349" s="19"/>
      <c r="O349" s="19"/>
      <c r="P349" s="17"/>
      <c r="Q349" s="17"/>
      <c r="R349" s="16"/>
      <c r="S349" s="16"/>
      <c r="T349" s="16"/>
      <c r="U349" s="16"/>
      <c r="V349" s="16"/>
      <c r="W349" s="18"/>
      <c r="X349" s="16"/>
    </row>
    <row r="350" spans="1:25" x14ac:dyDescent="0.25">
      <c r="A350" s="1"/>
      <c r="B350" s="16"/>
      <c r="C350" s="16"/>
      <c r="D350" s="16"/>
      <c r="E350" s="16"/>
      <c r="F350" s="16"/>
      <c r="G350" s="17"/>
      <c r="H350" s="17"/>
      <c r="I350" s="17"/>
      <c r="J350" s="17"/>
      <c r="K350" s="2"/>
      <c r="L350" s="2"/>
      <c r="M350" s="18"/>
      <c r="N350" s="19"/>
      <c r="O350" s="19"/>
      <c r="P350" s="17"/>
      <c r="Q350" s="17"/>
      <c r="R350" s="16"/>
      <c r="S350" s="16"/>
      <c r="T350" s="16"/>
      <c r="U350" s="16"/>
      <c r="V350" s="16"/>
      <c r="W350" s="18"/>
      <c r="X350" s="16"/>
    </row>
    <row r="351" spans="1:25" x14ac:dyDescent="0.25">
      <c r="A351" s="1"/>
      <c r="B351" s="16"/>
      <c r="C351" s="16"/>
      <c r="D351" s="16"/>
      <c r="E351" s="16"/>
      <c r="F351" s="16"/>
      <c r="G351" s="17"/>
      <c r="H351" s="17"/>
      <c r="I351" s="17"/>
      <c r="J351" s="17"/>
      <c r="K351" s="2"/>
      <c r="L351" s="2"/>
      <c r="M351" s="18"/>
      <c r="N351" s="19"/>
      <c r="O351" s="19"/>
      <c r="P351" s="17"/>
      <c r="Q351" s="17"/>
      <c r="R351" s="16"/>
      <c r="S351" s="20"/>
      <c r="T351" s="16"/>
      <c r="U351" s="16"/>
      <c r="V351" s="16"/>
      <c r="W351" s="18"/>
      <c r="X351" s="18"/>
      <c r="Y351" s="20"/>
    </row>
    <row r="352" spans="1:25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Thales Deutschland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SCHWINGER_Bastian-T0235958</dc:creator>
  <cp:lastModifiedBy>SCHWINGER_Bastian-T0235958</cp:lastModifiedBy>
  <dcterms:created xsi:type="dcterms:W3CDTF">2025-03-04T12:24:46Z</dcterms:created>
  <dcterms:modified xsi:type="dcterms:W3CDTF">2025-03-10T07:46:27Z</dcterms:modified>
</cp:coreProperties>
</file>