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NING CALCULATOR" sheetId="1" r:id="rId4"/>
    <sheet state="visible" name="back office" sheetId="2" r:id="rId5"/>
    <sheet state="visible" name="copying" sheetId="3" r:id="rId6"/>
  </sheets>
  <definedNames/>
  <calcPr/>
</workbook>
</file>

<file path=xl/sharedStrings.xml><?xml version="1.0" encoding="utf-8"?>
<sst xmlns="http://schemas.openxmlformats.org/spreadsheetml/2006/main" count="726" uniqueCount="696">
  <si>
    <t>MINING BUILD CALCULATOR v0.3</t>
  </si>
  <si>
    <t>Copyright © 2021 Skyfishgoo</t>
  </si>
  <si>
    <t>by r/skyfishgoo</t>
  </si>
  <si>
    <t xml:space="preserve">DESCRIPTION: </t>
  </si>
  <si>
    <t>Relates key attributes of a ship's build in Elite Dangerous to the relevant factors for a successful mining vessel. Provides insight into how each key attribute affects the overall metrics of the mining build for better optimization. Assigns a PASS/FAIL criteria as well as numerical score for overall potential.</t>
  </si>
  <si>
    <t xml:space="preserve">\\==&gt;&gt;   </t>
  </si>
  <si>
    <t>MINING BUILD CALCULATOR v0.3.1</t>
  </si>
  <si>
    <t xml:space="preserve">   &lt;&lt;==//</t>
  </si>
  <si>
    <t>PD</t>
  </si>
  <si>
    <t>Lasers</t>
  </si>
  <si>
    <t>Collectors</t>
  </si>
  <si>
    <t>MJ</t>
  </si>
  <si>
    <t>MW</t>
  </si>
  <si>
    <t>1D</t>
  </si>
  <si>
    <t>2D</t>
  </si>
  <si>
    <t>3D</t>
  </si>
  <si>
    <t>5D</t>
  </si>
  <si>
    <t>7D</t>
  </si>
  <si>
    <t>Zone?</t>
  </si>
  <si>
    <t>NoRES</t>
  </si>
  <si>
    <t>Probe?</t>
  </si>
  <si>
    <t>YES</t>
  </si>
  <si>
    <t>On average this build:</t>
  </si>
  <si>
    <t>&gt; Depletes asteroids</t>
  </si>
  <si>
    <t>in continuous operation for</t>
  </si>
  <si>
    <t xml:space="preserve">&gt; Has  </t>
  </si>
  <si>
    <t>active limpets to collect ~</t>
  </si>
  <si>
    <t>fragments</t>
  </si>
  <si>
    <t xml:space="preserve"> CMDR: SKYFISH321PS</t>
  </si>
  <si>
    <t xml:space="preserve">&gt; PD had margin for </t>
  </si>
  <si>
    <t>additional fragments before empty</t>
  </si>
  <si>
    <t>&gt; Requires cargo hatch to be within</t>
  </si>
  <si>
    <t>of the rock face</t>
  </si>
  <si>
    <t xml:space="preserve">SCORE: </t>
  </si>
  <si>
    <t>GRADE:</t>
  </si>
  <si>
    <t xml:space="preserve">//==&gt;&gt;   </t>
  </si>
  <si>
    <t xml:space="preserve">   &lt;&lt;==\\</t>
  </si>
  <si>
    <t>INPUTS:</t>
  </si>
  <si>
    <t>Power Distributor (PD) values for:</t>
  </si>
  <si>
    <t>Weapons Capacity (MJ) which determines the energy available</t>
  </si>
  <si>
    <t>Weapons Recharge (MW) which determines the rate of recovery</t>
  </si>
  <si>
    <t>Lasers Outfitted:</t>
  </si>
  <si>
    <t>The 2D Mining Laser is 1.5 times as effective as the 1D Mining Laser for fragments produced per MW used, so is therefore preferred.</t>
  </si>
  <si>
    <t>Collectors Outfitted:</t>
  </si>
  <si>
    <t>Each size class increases by one the number of active limpets out at a time. The D-rated controller is optimal for mining as it has the least mass and second greatest range (they are also far cheaper).</t>
  </si>
  <si>
    <t xml:space="preserve">Type of Location: </t>
  </si>
  <si>
    <t>Resource Extraction Sites (RES) provide increasing levels fragments per asteroid over those found elsewhere in a ring. If no RES is anticipated, then choose NoRES from the pull down.</t>
  </si>
  <si>
    <t>Prospector Limpet:</t>
  </si>
  <si>
    <t>Using an A-rated prospector limpet controller will produce about 3.5 times as many fragments per asteroid as mining without them. They also provide a constant readout of the percent depleted state.</t>
  </si>
  <si>
    <t>OUTPUTS:</t>
  </si>
  <si>
    <t>The most important thing to know is if the build will deplete an asteroid before the PD empties and how quickly. The percent of the asteroid depleted and time elapsed before the PD empties therefor is a key metric of an effective mining build.</t>
  </si>
  <si>
    <t xml:space="preserve">The number of limpets out at a time and the number of fragments are determined by the controllers chosen and under what conditions the mining will take place. </t>
  </si>
  <si>
    <t>Once an asteroid is depleted, a measure of the margin remaining in the build is the number of additional fragments the PD could extract before it empties. If the PD can operate continuously without interruption, then the infinity symbol is shown.</t>
  </si>
  <si>
    <t>The rate of fragment production must be matched with the rate of fragment collection for the build to be effective, The rate of collection is determined by how many active limpets are out and how far they must travel to collect all the fragments. The distance is measured from the cargo hatch to the rock face to be conservative, but in practice the fragment should be coming off the rock toward the cargo hatch if the positioning is correct.</t>
  </si>
  <si>
    <t>Mining laser energy delivered to the rock face drops sharply over distances greater than 300m, and distances shorter than 100m are difficult to maintain, especially in the larger ships. The best range is the closest distance that can be consistently maintained since it allows fewer limpet controllers and therefore more cargo space for maximum profit per run. The distance between the mining laser and the cargo hatch is not considered in this analysis.</t>
  </si>
  <si>
    <t>Finally, a PASS/FAIL criteria is applied based on the overall score. The score rewards asteroid depletion, PD margin, and the minimum number of limpets to get the job done.</t>
  </si>
  <si>
    <t>Acknowledgements</t>
  </si>
  <si>
    <t>PD eng</t>
  </si>
  <si>
    <t>https://www.reddit.com/r/EliteMiners/comments/lr1upb/psa_even_small_amounts_of_pd_engineering_can_make/?utm_source=share&amp;utm_medium=web2x&amp;context=3</t>
  </si>
  <si>
    <t>RES stats</t>
  </si>
  <si>
    <t>https://docs.google.com/spreadsheets/d/1o3at1_tk1wAieDsA0_Vx8DicHrBMzXYn8idDNEZHHpg/edit#gid=1042866287</t>
  </si>
  <si>
    <t>60m/s</t>
  </si>
  <si>
    <t>https://forums.frontier.co.uk/threads/collector-limpet-controller-guide.512330/</t>
  </si>
  <si>
    <t>Author:</t>
  </si>
  <si>
    <t xml:space="preserve"> r/skyfishgoo </t>
  </si>
  <si>
    <t xml:space="preserve">    This program is free software: you can redistribute it and/or modify</t>
  </si>
  <si>
    <t xml:space="preserve">    it under the terms of the GNU General Public License as published by</t>
  </si>
  <si>
    <t xml:space="preserve">    the Free Software Foundation, either version 3 of the License, or</t>
  </si>
  <si>
    <t xml:space="preserve">    (at your option) any later version.</t>
  </si>
  <si>
    <t xml:space="preserve">    This program is distributed in the hope that it will be useful,</t>
  </si>
  <si>
    <t xml:space="preserve">    but WITHOUT ANY WARRANTY; without even the implied warranty of</t>
  </si>
  <si>
    <t xml:space="preserve">    MERCHANTABILITY or FITNESS FOR A PARTICULAR PURPOSE.  See the</t>
  </si>
  <si>
    <t xml:space="preserve">    GNU General Public License for more details.</t>
  </si>
  <si>
    <t xml:space="preserve">    You should have received a copy of the GNU General Public License</t>
  </si>
  <si>
    <t xml:space="preserve">    along with this program.  If not, see &lt;https://www.gnu.org/licenses/&gt;.</t>
  </si>
  <si>
    <t>capacity</t>
  </si>
  <si>
    <t>50,29,11</t>
  </si>
  <si>
    <t>background</t>
  </si>
  <si>
    <t>recharge</t>
  </si>
  <si>
    <t>255,143,51</t>
  </si>
  <si>
    <t>foreground</t>
  </si>
  <si>
    <t>255,196,57</t>
  </si>
  <si>
    <t>highlight</t>
  </si>
  <si>
    <t>1D ML</t>
  </si>
  <si>
    <t>qty 1D</t>
  </si>
  <si>
    <t>11,218,108</t>
  </si>
  <si>
    <t>PASS</t>
  </si>
  <si>
    <t>draw</t>
  </si>
  <si>
    <t>116,6,6</t>
  </si>
  <si>
    <t>FAIL</t>
  </si>
  <si>
    <t>fragmnts</t>
  </si>
  <si>
    <t>frag/min</t>
  </si>
  <si>
    <t>frag/sec</t>
  </si>
  <si>
    <t>2D ML</t>
  </si>
  <si>
    <t>qty 2D</t>
  </si>
  <si>
    <t>mm:ss</t>
  </si>
  <si>
    <t>frag gen</t>
  </si>
  <si>
    <t>s/frag</t>
  </si>
  <si>
    <t xml:space="preserve">AVE yield </t>
  </si>
  <si>
    <t>zone</t>
  </si>
  <si>
    <t>col</t>
  </si>
  <si>
    <t>LoRES</t>
  </si>
  <si>
    <t>RES</t>
  </si>
  <si>
    <t>HiRES</t>
  </si>
  <si>
    <t>HzRES</t>
  </si>
  <si>
    <t>NO</t>
  </si>
  <si>
    <t>probe</t>
  </si>
  <si>
    <t>row</t>
  </si>
  <si>
    <t>D</t>
  </si>
  <si>
    <t>C</t>
  </si>
  <si>
    <t>B</t>
  </si>
  <si>
    <t>A</t>
  </si>
  <si>
    <t>AVE yield</t>
  </si>
  <si>
    <t>to deplete rock</t>
  </si>
  <si>
    <t>tc</t>
  </si>
  <si>
    <t>s</t>
  </si>
  <si>
    <t>to empty PD</t>
  </si>
  <si>
    <t xml:space="preserve">te = </t>
  </si>
  <si>
    <t>recharge - draw</t>
  </si>
  <si>
    <t>te</t>
  </si>
  <si>
    <t>production results</t>
  </si>
  <si>
    <t>lasing time</t>
  </si>
  <si>
    <t xml:space="preserve"> s</t>
  </si>
  <si>
    <t>fragmts</t>
  </si>
  <si>
    <t>%compl</t>
  </si>
  <si>
    <t>complete</t>
  </si>
  <si>
    <t>margin</t>
  </si>
  <si>
    <t>additional fragmnts</t>
  </si>
  <si>
    <t>limpet calcs</t>
  </si>
  <si>
    <t>rule of thumb: 1 active limpet per MegaWatt of Medium Mining Laser your Distributor can power</t>
  </si>
  <si>
    <t>limpet spd</t>
  </si>
  <si>
    <t>m/s</t>
  </si>
  <si>
    <t>limpet life</t>
  </si>
  <si>
    <t>min</t>
  </si>
  <si>
    <t>1D CTRLR : MAX 1</t>
  </si>
  <si>
    <t>3D CTRLR : MAX 2</t>
  </si>
  <si>
    <t>fly dist</t>
  </si>
  <si>
    <t>m/rock</t>
  </si>
  <si>
    <t>5D CTRLR : MAX 3</t>
  </si>
  <si>
    <t>r.t. budget</t>
  </si>
  <si>
    <t>m/ rock</t>
  </si>
  <si>
    <t>7D CTRLR : MAX 4</t>
  </si>
  <si>
    <t>r.t. / limpet</t>
  </si>
  <si>
    <t>trips/limpet</t>
  </si>
  <si>
    <t>ideal range</t>
  </si>
  <si>
    <t>m from rock face</t>
  </si>
  <si>
    <t>X</t>
  </si>
  <si>
    <t>active limpets</t>
  </si>
  <si>
    <t>Dist Criteria</t>
  </si>
  <si>
    <t xml:space="preserve">Margin Criteria </t>
  </si>
  <si>
    <t>collection results</t>
  </si>
  <si>
    <t>SCORE</t>
  </si>
  <si>
    <t>GRADE</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</si>
  <si>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</si>
  <si>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</si>
  <si>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</si>
  <si>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</si>
  <si>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</si>
  <si>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</si>
  <si>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</si>
  <si>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</si>
  <si>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</si>
  <si>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</si>
  <si>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</si>
  <si>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</si>
  <si>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</si>
  <si>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</si>
  <si>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</si>
  <si>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</si>
  <si>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</si>
  <si>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</si>
  <si>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</si>
  <si>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</si>
  <si>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</si>
  <si>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</si>
  <si>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</si>
  <si>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</si>
  <si>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</si>
  <si>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</si>
  <si>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</si>
  <si>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</si>
  <si>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</si>
  <si>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</si>
  <si>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</si>
  <si>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</si>
  <si>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</si>
  <si>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</si>
  <si>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</si>
  <si>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</si>
  <si>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</si>
  <si>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</si>
  <si>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</si>
  <si>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</si>
  <si>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</si>
  <si>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</si>
  <si>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</si>
  <si>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</si>
  <si>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</si>
  <si>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</si>
  <si>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</si>
  <si>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</si>
  <si>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</si>
  <si>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</si>
  <si>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</si>
  <si>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</si>
  <si>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</si>
  <si>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</si>
  <si>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</si>
  <si>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</si>
  <si>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</si>
  <si>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</si>
  <si>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</si>
  <si>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</si>
  <si>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</si>
  <si>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</si>
  <si>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</si>
  <si>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</si>
  <si>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</si>
  <si>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</si>
  <si>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</si>
  <si>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</si>
  <si>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</si>
  <si>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</si>
  <si>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</si>
  <si>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</si>
  <si>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</si>
  <si>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</si>
  <si>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</si>
  <si>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</si>
  <si>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</si>
  <si>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</si>
  <si>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</si>
  <si>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</si>
  <si>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</si>
  <si>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</si>
  <si>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</si>
  <si>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</si>
  <si>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</si>
  <si>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</si>
  <si>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</si>
  <si>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</si>
  <si>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</si>
  <si>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</si>
  <si>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</si>
  <si>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</si>
  <si>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</si>
  <si>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</si>
  <si>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</si>
  <si>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</si>
  <si>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</si>
  <si>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</si>
  <si>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</si>
  <si>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</si>
  <si>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</si>
  <si>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</si>
  <si>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</si>
  <si>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</si>
  <si>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</si>
  <si>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</si>
  <si>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</si>
  <si>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</si>
  <si>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</si>
  <si>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</si>
  <si>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</si>
  <si>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</si>
  <si>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</si>
  <si>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</si>
  <si>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</si>
  <si>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</si>
  <si>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</si>
  <si>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</si>
  <si>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</si>
  <si>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</si>
  <si>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</si>
  <si>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</si>
  <si>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</si>
  <si>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</si>
  <si>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</si>
  <si>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</si>
  <si>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</si>
  <si>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</si>
  <si>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</si>
  <si>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</si>
  <si>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</si>
  <si>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</si>
  <si>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</si>
  <si>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</si>
  <si>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</si>
  <si>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</si>
  <si>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</si>
  <si>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</si>
  <si>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</si>
  <si>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</si>
  <si>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</si>
  <si>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</si>
  <si>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</si>
  <si>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</si>
  <si>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</si>
  <si>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</si>
  <si>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</si>
  <si>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</si>
  <si>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</si>
  <si>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</si>
  <si>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</si>
  <si>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</si>
  <si>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</si>
  <si>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</si>
  <si>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</si>
  <si>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</si>
  <si>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</si>
  <si>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</si>
  <si>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</si>
  <si>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</si>
  <si>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</si>
  <si>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</si>
  <si>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</si>
  <si>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</si>
  <si>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</si>
  <si>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</si>
  <si>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</si>
  <si>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</si>
  <si>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</si>
  <si>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</si>
  <si>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</si>
  <si>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</si>
  <si>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</si>
  <si>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</si>
  <si>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</si>
  <si>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</si>
  <si>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</si>
  <si>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</si>
  <si>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</si>
  <si>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</si>
  <si>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</si>
  <si>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</si>
  <si>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</si>
  <si>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</si>
  <si>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</si>
  <si>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</si>
  <si>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</si>
  <si>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</si>
  <si>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</si>
  <si>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</si>
  <si>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</si>
  <si>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</si>
  <si>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</si>
  <si>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</si>
  <si>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</si>
  <si>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</si>
  <si>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</si>
  <si>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</si>
  <si>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</si>
  <si>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</si>
  <si>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</si>
  <si>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</si>
  <si>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</si>
  <si>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</si>
  <si>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</si>
  <si>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</si>
  <si>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</si>
  <si>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</si>
  <si>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</si>
  <si>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</si>
  <si>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</si>
  <si>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</si>
  <si>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</si>
  <si>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</si>
  <si>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</si>
  <si>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</si>
  <si>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</si>
  <si>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</si>
  <si>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</si>
  <si>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</si>
  <si>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</si>
  <si>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</si>
  <si>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</si>
  <si>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</si>
  <si>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</si>
  <si>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</si>
  <si>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</si>
  <si>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</si>
  <si>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</si>
  <si>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</si>
  <si>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</si>
  <si>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</si>
  <si>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</si>
  <si>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</si>
  <si>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</si>
  <si>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</si>
  <si>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</si>
  <si>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</si>
  <si>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</si>
  <si>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</si>
  <si>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</si>
  <si>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</si>
  <si>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</si>
  <si>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</si>
  <si>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</si>
  <si>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</si>
  <si>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</si>
  <si>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</si>
  <si>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</si>
  <si>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</si>
  <si>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</si>
  <si>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</si>
  <si>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</si>
  <si>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</si>
  <si>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</si>
  <si>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</si>
  <si>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</si>
  <si>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</si>
  <si>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</si>
  <si>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</si>
  <si>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</si>
  <si>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</si>
  <si>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</si>
  <si>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</si>
  <si>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</si>
  <si>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</si>
  <si>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</si>
  <si>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</si>
  <si>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</si>
  <si>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</si>
  <si>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</si>
  <si>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</si>
  <si>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</si>
  <si>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</si>
  <si>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</si>
  <si>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</si>
  <si>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</si>
  <si>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</si>
  <si>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</si>
  <si>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</si>
  <si>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</si>
  <si>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</si>
  <si>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</si>
  <si>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</si>
  <si>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</si>
  <si>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</si>
  <si>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</si>
  <si>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</si>
  <si>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</si>
  <si>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</si>
  <si>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</si>
  <si>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</si>
  <si>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</si>
  <si>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</si>
  <si>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</si>
  <si>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</si>
  <si>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</si>
  <si>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</si>
  <si>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</si>
  <si>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</si>
  <si>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</si>
  <si>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</si>
  <si>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</si>
  <si>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</si>
  <si>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</si>
  <si>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</si>
  <si>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</si>
  <si>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</si>
  <si>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</si>
  <si>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</si>
  <si>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</si>
  <si>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</si>
  <si>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</si>
  <si>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</si>
  <si>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</si>
  <si>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</si>
  <si>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</si>
  <si>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</si>
  <si>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</si>
  <si>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</si>
  <si>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</si>
  <si>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</si>
  <si>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</si>
  <si>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</si>
  <si>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</si>
  <si>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</si>
  <si>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</si>
  <si>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</si>
  <si>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</si>
  <si>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</si>
  <si>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</si>
  <si>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</si>
  <si>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</si>
  <si>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</si>
  <si>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</si>
  <si>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</si>
  <si>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</si>
  <si>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</si>
  <si>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</si>
  <si>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</si>
  <si>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</si>
  <si>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</si>
  <si>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</si>
  <si>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</si>
  <si>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</si>
  <si>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</si>
  <si>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</si>
  <si>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</si>
  <si>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</si>
  <si>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</si>
  <si>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</si>
  <si>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</si>
  <si>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</si>
  <si>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</si>
  <si>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</si>
  <si>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</si>
  <si>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</si>
  <si>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</si>
  <si>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</si>
  <si>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</si>
  <si>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</si>
  <si>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</si>
  <si>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</si>
  <si>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</si>
  <si>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</si>
  <si>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</si>
  <si>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</si>
  <si>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</si>
  <si>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</si>
  <si>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</si>
  <si>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</si>
  <si>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</si>
  <si>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</si>
  <si>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</si>
  <si>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</si>
  <si>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</si>
  <si>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</si>
  <si>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</si>
  <si>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</si>
  <si>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</si>
  <si>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</si>
  <si>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</si>
  <si>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</si>
  <si>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</si>
  <si>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</si>
  <si>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</si>
  <si>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</si>
  <si>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</si>
  <si>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</si>
  <si>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</si>
  <si>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</si>
  <si>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</si>
  <si>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</si>
  <si>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</si>
  <si>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</si>
  <si>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</si>
  <si>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</si>
  <si>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</si>
  <si>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</si>
  <si>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</si>
  <si>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</si>
  <si>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</si>
  <si>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</si>
  <si>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</si>
  <si>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</si>
  <si>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</si>
  <si>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</si>
  <si>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</si>
  <si>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</si>
  <si>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</si>
  <si>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</si>
  <si>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</si>
  <si>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</si>
  <si>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</si>
  <si>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</si>
  <si>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</si>
  <si>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</si>
  <si>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</si>
  <si>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</si>
  <si>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</si>
  <si>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</si>
  <si>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</si>
  <si>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</si>
  <si>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</si>
  <si>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</si>
  <si>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</si>
  <si>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</si>
  <si>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</si>
  <si>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</si>
  <si>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</si>
  <si>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</si>
  <si>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</si>
  <si>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</si>
  <si>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</si>
  <si>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</si>
  <si>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</si>
  <si>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</si>
  <si>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</si>
  <si>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</si>
  <si>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</si>
  <si>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</si>
  <si>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</si>
  <si>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</si>
  <si>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</si>
  <si>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</si>
  <si>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</si>
  <si>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</si>
  <si>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</si>
  <si>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</si>
  <si>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</si>
  <si>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</si>
  <si>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</si>
  <si>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</si>
  <si>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</si>
  <si>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</si>
  <si>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</si>
  <si>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</si>
  <si>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</si>
  <si>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</si>
  <si>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</si>
  <si>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</si>
  <si>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</si>
  <si>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</si>
  <si>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</si>
  <si>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</si>
  <si>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</si>
  <si>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</si>
  <si>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</si>
  <si>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</si>
  <si>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</si>
  <si>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</si>
  <si>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</si>
  <si>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</si>
  <si>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</si>
  <si>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</si>
  <si>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</si>
  <si>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</si>
  <si>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</si>
  <si>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</si>
  <si>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</si>
  <si>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</si>
  <si>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</si>
  <si>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</si>
  <si>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</si>
  <si>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</si>
  <si>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</si>
  <si>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</si>
  <si>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</si>
  <si>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</si>
  <si>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</si>
  <si>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</si>
  <si>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</si>
  <si>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</si>
  <si>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</si>
  <si>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</si>
  <si>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</si>
  <si>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</si>
  <si>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</si>
  <si>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</si>
  <si>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</si>
  <si>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</si>
  <si>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</si>
  <si>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</si>
  <si>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</si>
  <si>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</si>
  <si>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</si>
  <si>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</si>
  <si>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</si>
  <si>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</si>
  <si>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</si>
  <si>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</si>
  <si>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</si>
  <si>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</si>
  <si>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 xml:space="preserve">            How to Apply These Terms to Your New Programs</t>
  </si>
  <si>
    <t xml:space="preserve">  If you develop a new program, and you want it to be of the greatest</t>
  </si>
  <si>
    <t>possible use to the public, the best way to achieve this is to make it</t>
  </si>
  <si>
    <t>free software which everyone can redistribute and change under these terms.</t>
  </si>
  <si>
    <t xml:space="preserve">  To do so, attach the following notices to the program.  It is safest</t>
  </si>
  <si>
    <t>to attach them to the start of each source file to most effectively</t>
  </si>
  <si>
    <t>state the exclusion of warranty; and each file should have at least</t>
  </si>
  <si>
    <t>the "copyright" line and a pointer to where the full notice is found.</t>
  </si>
  <si>
    <t xml:space="preserve">    &lt;one line to give the program's name and a brief idea of what it does.&gt;</t>
  </si>
  <si>
    <t xml:space="preserve">    Copyright (C) &lt;year&gt;  &lt;name of author&gt;</t>
  </si>
  <si>
    <t>Also add information on how to contact you by electronic and paper mail.</t>
  </si>
  <si>
    <t xml:space="preserve">  If the program does terminal interaction, make it output a short</t>
  </si>
  <si>
    <t>notice like this when it starts in an interactive mode:</t>
  </si>
  <si>
    <t xml:space="preserve">    &lt;program&gt;  Copyright (C) &lt;year&gt;  &lt;name of author&gt;</t>
  </si>
  <si>
    <t xml:space="preserve">    This program comes with ABSOLUTELY NO WARRANTY; for details type `show w'.</t>
  </si>
  <si>
    <t xml:space="preserve">    This is free software, and you are welcome to redistribute it</t>
  </si>
  <si>
    <t xml:space="preserve">    under certain conditions; type `show c' for details.</t>
  </si>
  <si>
    <t>The hypothetical commands `show w' and `show c' should show the appropriate</t>
  </si>
  <si>
    <t>parts of the General Public License.  Of course, your program's commands</t>
  </si>
  <si>
    <t>might be different; for a GUI interface, you would use an "about box".</t>
  </si>
  <si>
    <t xml:space="preserve">  You should also get your employer (if you work as a programmer) or school,</t>
  </si>
  <si>
    <t>if any, to sign a "copyright disclaimer" for the program, if necessary.</t>
  </si>
  <si>
    <t>For more information on this, and how to apply and follow the GNU GPL, see</t>
  </si>
  <si>
    <t>&lt;https://www.gnu.org/licenses/&gt;.</t>
  </si>
  <si>
    <t xml:space="preserve">  The GNU General Public License does not permit incorporating your program</t>
  </si>
  <si>
    <t>into proprietary programs.  If your program is a subroutine library, you</t>
  </si>
  <si>
    <t>may consider it more useful to permit linking proprietary applications with</t>
  </si>
  <si>
    <t>the library.  If this is what you want to do, use the GNU Lesser General</t>
  </si>
  <si>
    <t>Public License instead of this License.  But first, please read</t>
  </si>
  <si>
    <t>&lt;https://www.gnu.org/licenses/why-not-lgpl.html&gt;.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</si>
</sst>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
    <numFmt numFmtId="165" formatCode="###&quot;s&quot;"/>
    <numFmt numFmtId="166" formatCode="###&quot;m&quot;"/>
    <numFmt numFmtId="167" formatCode="0.0000"/>
    <numFmt numFmtId="168" formatCode="0.000"/>
  </numFmts>
  <fonts count="27">
    <font>
      <sz val="11.0"/>
      <color theme="1"/>
      <name val="Calibri"/>
      <scheme val="minor"/>
    </font>
    <font>
      <b/>
      <sz val="28.0"/>
      <color theme="1"/>
      <name val="Calibri"/>
      <scheme val="minor"/>
    </font>
    <font>
      <b/>
      <sz val="9.0"/>
      <color theme="1"/>
      <name val="Calibri"/>
      <scheme val="minor"/>
    </font>
    <font>
      <u/>
      <sz val="11.0"/>
      <color theme="10"/>
    </font>
    <font>
      <u/>
      <sz val="11.0"/>
      <color theme="10"/>
      <name val="Calibri"/>
      <scheme val="minor"/>
    </font>
    <font>
      <b/>
      <sz val="12.0"/>
      <color rgb="FF333333"/>
      <name val="Arial"/>
    </font>
    <font>
      <sz val="12.0"/>
      <color rgb="FF333333"/>
      <name val="Arial"/>
    </font>
    <font>
      <b/>
      <sz val="11.0"/>
      <color rgb="FFFF8F33"/>
      <name val="Droid Sans Mono"/>
    </font>
    <font>
      <sz val="11.0"/>
      <color rgb="FFFF8F33"/>
      <name val="Droid Sans Mono"/>
    </font>
    <font>
      <b/>
      <u/>
      <sz val="11.0"/>
      <color rgb="FFFF8F33"/>
      <name val="Droid Sans Mono"/>
    </font>
    <font/>
    <font>
      <b/>
      <u/>
      <sz val="11.0"/>
      <color rgb="FFFF8F33"/>
      <name val="Droid Sans Mono"/>
    </font>
    <font>
      <sz val="10.0"/>
      <color rgb="FFFFC439"/>
      <name val="Droid Sans Mono"/>
    </font>
    <font>
      <color theme="1"/>
      <name val="Calibri"/>
      <scheme val="minor"/>
    </font>
    <font>
      <u/>
      <sz val="11.0"/>
      <color theme="10"/>
    </font>
    <font>
      <sz val="10.0"/>
      <color theme="1"/>
      <name val="Arimo"/>
    </font>
    <font>
      <sz val="8.0"/>
      <color theme="0"/>
      <name val="Droid Sans Mono"/>
    </font>
    <font>
      <sz val="8.0"/>
      <color theme="1"/>
      <name val="Calibri"/>
      <scheme val="minor"/>
    </font>
    <font>
      <b/>
      <sz val="11.0"/>
      <color theme="1"/>
      <name val="Calibri"/>
      <scheme val="minor"/>
    </font>
    <font>
      <sz val="8.0"/>
      <color theme="1"/>
      <name val="Consolas"/>
    </font>
    <font>
      <sz val="8.0"/>
      <color theme="0"/>
      <name val="Consolas"/>
    </font>
    <font>
      <b/>
      <sz val="11.0"/>
      <color theme="0"/>
      <name val="Calibri"/>
      <scheme val="minor"/>
    </font>
    <font>
      <b/>
      <u/>
      <sz val="11.0"/>
      <color theme="1"/>
      <name val="Calibri"/>
      <scheme val="minor"/>
    </font>
    <font>
      <sz val="11.0"/>
      <color rgb="FFFF0000"/>
      <name val="Calibri"/>
      <scheme val="minor"/>
    </font>
    <font>
      <sz val="11.0"/>
      <color theme="1"/>
      <name val="Consolas"/>
    </font>
    <font>
      <sz val="11.0"/>
      <color theme="1"/>
      <name val="Droid Sans Mono"/>
    </font>
    <font>
      <b/>
      <sz val="11.0"/>
      <color theme="1"/>
      <name val="Droid Sans Mono"/>
    </font>
  </fonts>
  <fills count="12">
    <fill>
      <patternFill patternType="none"/>
    </fill>
    <fill>
      <patternFill patternType="lightGray"/>
    </fill>
    <fill>
      <patternFill patternType="solid">
        <fgColor rgb="FF321D0B"/>
        <bgColor rgb="FF321D0B"/>
      </patternFill>
    </fill>
    <fill>
      <patternFill patternType="solid">
        <fgColor theme="1"/>
        <bgColor theme="1"/>
      </patternFill>
    </fill>
    <fill>
      <patternFill patternType="solid">
        <fgColor rgb="FFFDE9D9"/>
        <bgColor rgb="FFFDE9D9"/>
      </patternFill>
    </fill>
    <fill>
      <patternFill patternType="solid">
        <fgColor rgb="FFFF8F33"/>
        <bgColor rgb="FFFF8F33"/>
      </patternFill>
    </fill>
    <fill>
      <patternFill patternType="solid">
        <fgColor rgb="FFFFC439"/>
        <bgColor rgb="FFFFC439"/>
      </patternFill>
    </fill>
    <fill>
      <patternFill patternType="solid">
        <fgColor rgb="FF0BDA6C"/>
        <bgColor rgb="FF0BDA6C"/>
      </patternFill>
    </fill>
    <fill>
      <patternFill patternType="solid">
        <fgColor rgb="FF740606"/>
        <bgColor rgb="FF740606"/>
      </patternFill>
    </fill>
    <fill>
      <patternFill patternType="solid">
        <fgColor rgb="FFA5A5A5"/>
        <bgColor rgb="FFA5A5A5"/>
      </patternFill>
    </fill>
    <fill>
      <patternFill patternType="solid">
        <fgColor rgb="FFDBE5F1"/>
        <bgColor rgb="FFDBE5F1"/>
      </patternFill>
    </fill>
    <fill>
      <patternFill patternType="solid">
        <fgColor rgb="FFDAEEF3"/>
        <bgColor rgb="FFDAEEF3"/>
      </patternFill>
    </fill>
  </fills>
  <borders count="27">
    <border/>
    <border>
      <left style="thick">
        <color rgb="FFFF8F33"/>
      </left>
      <right/>
      <top style="thick">
        <color rgb="FFFF8F33"/>
      </top>
      <bottom/>
    </border>
    <border>
      <left/>
      <right/>
      <top style="thick">
        <color rgb="FFFF8F33"/>
      </top>
      <bottom/>
    </border>
    <border>
      <left/>
      <right style="thick">
        <color rgb="FFFF8F33"/>
      </right>
      <top style="thick">
        <color rgb="FFFF8F33"/>
      </top>
      <bottom/>
    </border>
    <border>
      <left style="thick">
        <color rgb="FFFF8F33"/>
      </left>
      <right/>
      <top/>
      <bottom/>
    </border>
    <border>
      <left/>
      <right style="thick">
        <color rgb="FFFF8F33"/>
      </right>
      <top/>
      <bottom/>
    </border>
    <border>
      <left/>
      <right/>
      <top/>
      <bottom/>
    </border>
    <border>
      <left/>
      <top/>
      <bottom/>
    </border>
    <border>
      <top/>
      <bottom/>
    </border>
    <border>
      <right/>
      <top/>
      <bottom/>
    </border>
    <border>
      <left style="thick">
        <color rgb="FFFF8F33"/>
      </left>
      <top/>
      <bottom style="thick">
        <color rgb="FFFF8F33"/>
      </bottom>
    </border>
    <border>
      <right style="thick">
        <color rgb="FFFF8F33"/>
      </right>
      <top/>
      <bottom style="thick">
        <color rgb="FFFF8F33"/>
      </bottom>
    </border>
    <border>
      <left style="thick">
        <color rgb="FFFF8F33"/>
      </left>
      <right style="thick">
        <color rgb="FFFF8F33"/>
      </right>
      <top/>
      <bottom/>
    </border>
    <border>
      <left style="thick">
        <color rgb="FFFF8F33"/>
      </left>
      <top/>
      <bottom/>
    </border>
    <border>
      <top/>
      <bottom style="thick">
        <color rgb="FFFF8F33"/>
      </bottom>
    </border>
    <border>
      <left style="thick">
        <color rgb="FFFF8F33"/>
      </left>
      <right style="thick">
        <color rgb="FFFF8F33"/>
      </right>
      <top style="thick">
        <color rgb="FFFF8F33"/>
      </top>
      <bottom/>
    </border>
    <border>
      <left/>
      <right style="thick">
        <color rgb="FFFF8F33"/>
      </right>
      <top/>
    </border>
    <border>
      <left/>
      <right style="thick">
        <color rgb="FFFF8F33"/>
      </right>
    </border>
    <border>
      <left style="thick">
        <color rgb="FFFF8F33"/>
      </left>
      <right/>
      <top/>
      <bottom style="thick">
        <color rgb="FFFF8F33"/>
      </bottom>
    </border>
    <border>
      <left/>
      <right/>
      <top/>
      <bottom style="thick">
        <color rgb="FFFF8F33"/>
      </bottom>
    </border>
    <border>
      <left/>
      <right style="thick">
        <color rgb="FFFF8F33"/>
      </right>
      <bottom style="thick">
        <color rgb="FFFF8F33"/>
      </bottom>
    </border>
    <border>
      <left/>
      <right style="thick">
        <color rgb="FFFF8F33"/>
      </right>
      <top/>
      <bottom style="thick">
        <color rgb="FFFF8F33"/>
      </bottom>
    </border>
    <border>
      <left style="medium">
        <color rgb="FF000000"/>
      </left>
      <right style="medium">
        <color rgb="FF000000"/>
      </right>
      <top style="medium">
        <color rgb="FF000000"/>
      </top>
      <bottom style="medium">
        <color rgb="FF000000"/>
      </bottom>
    </border>
    <border>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0" fillId="0" fontId="4" numFmtId="0" xfId="0" applyAlignment="1" applyFont="1">
      <alignment horizontal="center"/>
    </xf>
    <xf borderId="0" fillId="0" fontId="5" numFmtId="0" xfId="0" applyAlignment="1" applyFont="1">
      <alignment vertical="center"/>
    </xf>
    <xf borderId="0" fillId="0" fontId="0" numFmtId="0" xfId="0" applyAlignment="1" applyFont="1">
      <alignment shrinkToFit="0" wrapText="1"/>
    </xf>
    <xf borderId="0" fillId="0" fontId="6" numFmtId="0" xfId="0" applyAlignment="1" applyFont="1">
      <alignment horizontal="left" shrinkToFit="0" vertical="center" wrapText="1"/>
    </xf>
    <xf borderId="1" fillId="2" fontId="7" numFmtId="0" xfId="0" applyAlignment="1" applyBorder="1" applyFill="1" applyFont="1">
      <alignment horizontal="left"/>
    </xf>
    <xf borderId="2" fillId="2" fontId="7" numFmtId="0" xfId="0" applyAlignment="1" applyBorder="1" applyFont="1">
      <alignment horizontal="left"/>
    </xf>
    <xf borderId="3" fillId="2" fontId="7" numFmtId="0" xfId="0" applyAlignment="1" applyBorder="1" applyFont="1">
      <alignment horizontal="left"/>
    </xf>
    <xf borderId="4" fillId="2" fontId="7" numFmtId="0" xfId="0" applyAlignment="1" applyBorder="1" applyFont="1">
      <alignment horizontal="left"/>
    </xf>
    <xf borderId="1" fillId="2" fontId="8" numFmtId="0" xfId="0" applyBorder="1" applyFont="1"/>
    <xf borderId="2" fillId="2" fontId="8" numFmtId="0" xfId="0" applyBorder="1" applyFont="1"/>
    <xf borderId="3" fillId="2" fontId="8" numFmtId="0" xfId="0" applyBorder="1" applyFont="1"/>
    <xf borderId="5" fillId="2" fontId="7" numFmtId="0" xfId="0" applyAlignment="1" applyBorder="1" applyFont="1">
      <alignment horizontal="left"/>
    </xf>
    <xf borderId="4" fillId="2" fontId="8" numFmtId="0" xfId="0" applyBorder="1" applyFont="1"/>
    <xf borderId="6" fillId="2" fontId="7" numFmtId="0" xfId="0" applyAlignment="1" applyBorder="1" applyFont="1">
      <alignment horizontal="left"/>
    </xf>
    <xf borderId="6" fillId="2" fontId="7" numFmtId="0" xfId="0" applyBorder="1" applyFont="1"/>
    <xf borderId="7" fillId="2" fontId="9" numFmtId="0" xfId="0" applyAlignment="1" applyBorder="1" applyFont="1">
      <alignment horizontal="center"/>
    </xf>
    <xf borderId="8" fillId="0" fontId="10" numFmtId="0" xfId="0" applyBorder="1" applyFont="1"/>
    <xf borderId="9" fillId="0" fontId="10" numFmtId="0" xfId="0" applyBorder="1" applyFont="1"/>
    <xf borderId="6" fillId="2" fontId="7" numFmtId="0" xfId="0" applyAlignment="1" applyBorder="1" applyFont="1">
      <alignment horizontal="right"/>
    </xf>
    <xf borderId="5" fillId="2" fontId="8" numFmtId="0" xfId="0" applyBorder="1" applyFont="1"/>
    <xf borderId="6" fillId="2" fontId="11" numFmtId="0" xfId="0" applyAlignment="1" applyBorder="1" applyFont="1">
      <alignment horizontal="center"/>
    </xf>
    <xf borderId="10" fillId="2" fontId="7" numFmtId="0" xfId="0" applyAlignment="1" applyBorder="1" applyFont="1">
      <alignment horizontal="center"/>
    </xf>
    <xf borderId="11" fillId="0" fontId="10" numFmtId="0" xfId="0" applyBorder="1" applyFont="1"/>
    <xf borderId="12" fillId="2" fontId="8" numFmtId="0" xfId="0" applyBorder="1" applyFont="1"/>
    <xf borderId="13" fillId="2" fontId="7" numFmtId="0" xfId="0" applyAlignment="1" applyBorder="1" applyFont="1">
      <alignment horizontal="center"/>
    </xf>
    <xf borderId="14" fillId="0" fontId="10" numFmtId="0" xfId="0" applyBorder="1" applyFont="1"/>
    <xf borderId="2" fillId="3" fontId="7" numFmtId="0" xfId="0" applyAlignment="1" applyBorder="1" applyFill="1" applyFont="1">
      <alignment horizontal="center"/>
    </xf>
    <xf borderId="1" fillId="3" fontId="7" numFmtId="164" xfId="0" applyAlignment="1" applyBorder="1" applyFont="1" applyNumberFormat="1">
      <alignment horizontal="center"/>
    </xf>
    <xf borderId="1" fillId="3" fontId="7" numFmtId="0" xfId="0" applyAlignment="1" applyBorder="1" applyFont="1">
      <alignment horizontal="center" readingOrder="0"/>
    </xf>
    <xf borderId="15" fillId="3" fontId="7" numFmtId="0" xfId="0" applyAlignment="1" applyBorder="1" applyFont="1">
      <alignment horizontal="center" readingOrder="0"/>
    </xf>
    <xf borderId="1" fillId="3" fontId="7" numFmtId="0" xfId="0" applyAlignment="1" applyBorder="1" applyFont="1">
      <alignment horizontal="center"/>
    </xf>
    <xf borderId="6" fillId="2" fontId="8" numFmtId="0" xfId="0" applyAlignment="1" applyBorder="1" applyFont="1">
      <alignment horizontal="center"/>
    </xf>
    <xf borderId="6" fillId="2" fontId="8" numFmtId="0" xfId="0" applyBorder="1" applyFont="1"/>
    <xf borderId="6" fillId="3" fontId="7" numFmtId="0" xfId="0" applyAlignment="1" applyBorder="1" applyFont="1">
      <alignment horizontal="center" readingOrder="0"/>
    </xf>
    <xf borderId="6" fillId="3" fontId="7" numFmtId="9" xfId="0" applyAlignment="1" applyBorder="1" applyFont="1" applyNumberFormat="1">
      <alignment horizontal="center"/>
    </xf>
    <xf borderId="7" fillId="2" fontId="8" numFmtId="0" xfId="0" applyAlignment="1" applyBorder="1" applyFont="1">
      <alignment horizontal="center"/>
    </xf>
    <xf borderId="6" fillId="3" fontId="7" numFmtId="165" xfId="0" applyAlignment="1" applyBorder="1" applyFont="1" applyNumberFormat="1">
      <alignment horizontal="center"/>
    </xf>
    <xf borderId="6" fillId="3" fontId="7" numFmtId="1" xfId="0" applyAlignment="1" applyBorder="1" applyFont="1" applyNumberFormat="1">
      <alignment horizontal="center" vertical="center"/>
    </xf>
    <xf borderId="6" fillId="3" fontId="7" numFmtId="1" xfId="0" applyAlignment="1" applyBorder="1" applyFont="1" applyNumberFormat="1">
      <alignment horizontal="center"/>
    </xf>
    <xf borderId="16" fillId="2" fontId="12" numFmtId="0" xfId="0" applyAlignment="1" applyBorder="1" applyFont="1">
      <alignment horizontal="right" textRotation="90"/>
    </xf>
    <xf borderId="17" fillId="0" fontId="10" numFmtId="0" xfId="0" applyBorder="1" applyFont="1"/>
    <xf borderId="6" fillId="3" fontId="7" numFmtId="166" xfId="0" applyAlignment="1" applyBorder="1" applyFont="1" applyNumberFormat="1">
      <alignment horizontal="center"/>
    </xf>
    <xf borderId="6" fillId="3" fontId="7" numFmtId="0" xfId="0" applyAlignment="1" applyBorder="1" applyFont="1">
      <alignment horizontal="center"/>
    </xf>
    <xf borderId="6" fillId="2" fontId="7" numFmtId="0" xfId="0" applyAlignment="1" applyBorder="1" applyFont="1">
      <alignment horizontal="center"/>
    </xf>
    <xf borderId="18" fillId="2" fontId="8" numFmtId="0" xfId="0" applyBorder="1" applyFont="1"/>
    <xf borderId="19" fillId="2" fontId="8" numFmtId="0" xfId="0" applyBorder="1" applyFont="1"/>
    <xf borderId="20" fillId="0" fontId="10" numFmtId="0" xfId="0" applyBorder="1" applyFont="1"/>
    <xf borderId="18" fillId="2" fontId="7" numFmtId="0" xfId="0" applyAlignment="1" applyBorder="1" applyFont="1">
      <alignment horizontal="left"/>
    </xf>
    <xf borderId="19" fillId="2" fontId="7" numFmtId="0" xfId="0" applyAlignment="1" applyBorder="1" applyFont="1">
      <alignment horizontal="left"/>
    </xf>
    <xf borderId="21" fillId="2" fontId="7" numFmtId="0" xfId="0" applyAlignment="1" applyBorder="1" applyFont="1">
      <alignment horizontal="left"/>
    </xf>
    <xf borderId="0" fillId="0" fontId="0" numFmtId="0" xfId="0" applyAlignment="1" applyFont="1">
      <alignment horizontal="left"/>
    </xf>
    <xf borderId="0" fillId="0" fontId="6" numFmtId="0" xfId="0" applyAlignment="1" applyFont="1">
      <alignment vertical="center"/>
    </xf>
    <xf borderId="0" fillId="0" fontId="0" numFmtId="0" xfId="0" applyFont="1"/>
    <xf borderId="0" fillId="0" fontId="13" numFmtId="0" xfId="0" applyFont="1"/>
    <xf borderId="0" fillId="0" fontId="0" numFmtId="0" xfId="0" applyAlignment="1" applyFont="1">
      <alignment horizontal="right"/>
    </xf>
    <xf borderId="0" fillId="0" fontId="14" numFmtId="0" xfId="0" applyAlignment="1" applyFont="1">
      <alignment horizontal="left"/>
    </xf>
    <xf borderId="0" fillId="0" fontId="15" numFmtId="0" xfId="0" applyAlignment="1" applyFont="1">
      <alignment vertical="center"/>
    </xf>
    <xf borderId="0" fillId="0" fontId="0" numFmtId="0" xfId="0" applyAlignment="1" applyFont="1">
      <alignment vertical="center"/>
    </xf>
    <xf borderId="22" fillId="4" fontId="0" numFmtId="0" xfId="0" applyAlignment="1" applyBorder="1" applyFill="1" applyFont="1">
      <alignment horizontal="center"/>
    </xf>
    <xf borderId="6" fillId="2" fontId="16" numFmtId="49" xfId="0" applyAlignment="1" applyBorder="1" applyFont="1" applyNumberFormat="1">
      <alignment vertical="center"/>
    </xf>
    <xf borderId="22" fillId="4" fontId="0" numFmtId="164" xfId="0" applyAlignment="1" applyBorder="1" applyFont="1" applyNumberFormat="1">
      <alignment horizontal="center"/>
    </xf>
    <xf borderId="6" fillId="5" fontId="17" numFmtId="49" xfId="0" applyAlignment="1" applyBorder="1" applyFill="1" applyFont="1" applyNumberFormat="1">
      <alignment vertical="center"/>
    </xf>
    <xf borderId="0" fillId="0" fontId="18" numFmtId="0" xfId="0" applyFont="1"/>
    <xf borderId="6" fillId="6" fontId="17" numFmtId="49" xfId="0" applyAlignment="1" applyBorder="1" applyFill="1" applyFont="1" applyNumberFormat="1">
      <alignment vertical="center"/>
    </xf>
    <xf borderId="6" fillId="7" fontId="19" numFmtId="49" xfId="0" applyAlignment="1" applyBorder="1" applyFill="1" applyFont="1" applyNumberFormat="1">
      <alignment vertical="center"/>
    </xf>
    <xf borderId="6" fillId="8" fontId="20" numFmtId="49" xfId="0" applyAlignment="1" applyBorder="1" applyFill="1" applyFont="1" applyNumberFormat="1">
      <alignment vertical="center"/>
    </xf>
    <xf borderId="0" fillId="0" fontId="0" numFmtId="167" xfId="0" applyFont="1" applyNumberFormat="1"/>
    <xf borderId="0" fillId="0" fontId="0" numFmtId="2" xfId="0" applyFont="1" applyNumberFormat="1"/>
    <xf borderId="0" fillId="0" fontId="0" numFmtId="0" xfId="0" applyAlignment="1" applyFont="1">
      <alignment horizontal="center"/>
    </xf>
    <xf borderId="0" fillId="0" fontId="0" numFmtId="45" xfId="0" applyAlignment="1" applyFont="1" applyNumberFormat="1">
      <alignment horizontal="right" vertical="center"/>
    </xf>
    <xf borderId="0" fillId="0" fontId="0" numFmtId="164" xfId="0" applyFont="1" applyNumberFormat="1"/>
    <xf borderId="22" fillId="4" fontId="0" numFmtId="9" xfId="0" applyAlignment="1" applyBorder="1" applyFont="1" applyNumberFormat="1">
      <alignment horizontal="center"/>
    </xf>
    <xf borderId="6" fillId="9" fontId="21" numFmtId="0" xfId="0" applyAlignment="1" applyBorder="1" applyFill="1" applyFont="1">
      <alignment horizontal="center"/>
    </xf>
    <xf borderId="0" fillId="0" fontId="0" numFmtId="1" xfId="0" applyFont="1" applyNumberFormat="1"/>
    <xf borderId="23" fillId="0" fontId="0" numFmtId="0" xfId="0" applyAlignment="1" applyBorder="1" applyFont="1">
      <alignment horizontal="center"/>
    </xf>
    <xf borderId="0" fillId="0" fontId="22" numFmtId="0" xfId="0" applyAlignment="1" applyFont="1">
      <alignment horizontal="left"/>
    </xf>
    <xf borderId="6" fillId="10" fontId="0" numFmtId="0" xfId="0" applyBorder="1" applyFill="1" applyFont="1"/>
    <xf borderId="0" fillId="0" fontId="0" numFmtId="9" xfId="0" applyFont="1" applyNumberFormat="1"/>
    <xf borderId="0" fillId="0" fontId="0" numFmtId="1" xfId="0" applyAlignment="1" applyFont="1" applyNumberFormat="1">
      <alignment horizontal="right" vertical="center"/>
    </xf>
    <xf borderId="6" fillId="10" fontId="23" numFmtId="0" xfId="0" applyBorder="1" applyFont="1"/>
    <xf borderId="0" fillId="0" fontId="0" numFmtId="168" xfId="0" applyFont="1" applyNumberFormat="1"/>
    <xf borderId="0" fillId="0" fontId="24" numFmtId="0" xfId="0" applyFont="1"/>
    <xf borderId="24" fillId="4" fontId="18" numFmtId="0" xfId="0" applyAlignment="1" applyBorder="1" applyFont="1">
      <alignment horizontal="center"/>
    </xf>
    <xf borderId="0" fillId="0" fontId="25" numFmtId="0" xfId="0" applyFont="1"/>
    <xf borderId="25" fillId="4" fontId="18" numFmtId="0" xfId="0" applyAlignment="1" applyBorder="1" applyFont="1">
      <alignment horizontal="center"/>
    </xf>
    <xf borderId="0" fillId="0" fontId="25" numFmtId="9" xfId="0" applyFont="1" applyNumberFormat="1"/>
    <xf borderId="26" fillId="4" fontId="18" numFmtId="0" xfId="0" applyAlignment="1" applyBorder="1" applyFont="1">
      <alignment horizontal="center"/>
    </xf>
    <xf borderId="6" fillId="11" fontId="0" numFmtId="0" xfId="0" applyBorder="1" applyFill="1" applyFont="1"/>
    <xf borderId="0" fillId="0" fontId="0" numFmtId="46" xfId="0" applyFont="1" applyNumberFormat="1"/>
    <xf borderId="0" fillId="0" fontId="26" numFmtId="0" xfId="0" applyFont="1"/>
    <xf borderId="0" fillId="0" fontId="26" numFmtId="0" xfId="0" applyAlignment="1" applyFont="1">
      <alignment horizontal="center"/>
    </xf>
    <xf borderId="0" fillId="0" fontId="6" numFmtId="0" xfId="0" applyAlignment="1" applyFont="1">
      <alignment shrinkToFit="0" vertical="center" wrapText="1"/>
    </xf>
  </cellXfs>
  <cellStyles count="1">
    <cellStyle xfId="0" name="Normal" builtinId="0"/>
  </cellStyles>
  <dxfs count="2">
    <dxf>
      <font>
        <color rgb="FFC00000"/>
      </font>
      <fill>
        <patternFill patternType="none"/>
      </fill>
      <border/>
    </dxf>
    <dxf>
      <font>
        <color rgb="FF0BDA6C"/>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user/skyfishgoo" TargetMode="External"/><Relationship Id="rId2" Type="http://schemas.openxmlformats.org/officeDocument/2006/relationships/hyperlink" Target="https://www.reddit.com/r/EliteMiners/comments/lr1upb/psa_even_small_amounts_of_pd_engineering_can_make/?utm_source=share&amp;utm_medium=web2x&amp;context=3" TargetMode="External"/><Relationship Id="rId3" Type="http://schemas.openxmlformats.org/officeDocument/2006/relationships/hyperlink" Target="https://docs.google.com/spreadsheets/d/1o3at1_tk1wAieDsA0_Vx8DicHrBMzXYn8idDNEZHHpg/edit" TargetMode="External"/><Relationship Id="rId4" Type="http://schemas.openxmlformats.org/officeDocument/2006/relationships/hyperlink" Target="https://forums.frontier.co.uk/threads/collector-limpet-controller-guide.512330/"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ddit.com/user/skyfishgo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2.86"/>
    <col customWidth="1" min="4" max="14" width="8.71"/>
    <col customWidth="1" min="15" max="15" width="2.86"/>
    <col customWidth="1" min="16" max="26" width="8.71"/>
  </cols>
  <sheetData>
    <row r="2">
      <c r="I2" s="1" t="s">
        <v>0</v>
      </c>
    </row>
    <row r="3" ht="15.0" customHeight="1">
      <c r="I3" s="2" t="s">
        <v>1</v>
      </c>
    </row>
    <row r="4">
      <c r="I4" s="3" t="s">
        <v>2</v>
      </c>
    </row>
    <row r="5">
      <c r="I5" s="4"/>
    </row>
    <row r="6">
      <c r="D6" s="5" t="s">
        <v>3</v>
      </c>
      <c r="E6" s="6"/>
      <c r="F6" s="6"/>
      <c r="G6" s="6"/>
      <c r="H6" s="6"/>
      <c r="I6" s="6"/>
      <c r="J6" s="6"/>
      <c r="K6" s="6"/>
      <c r="L6" s="6"/>
      <c r="M6" s="6"/>
      <c r="N6" s="6"/>
    </row>
    <row r="7" ht="63.75" customHeight="1">
      <c r="E7" s="7" t="s">
        <v>4</v>
      </c>
    </row>
    <row r="9">
      <c r="C9" s="8"/>
      <c r="D9" s="9"/>
      <c r="E9" s="9"/>
      <c r="F9" s="9"/>
      <c r="G9" s="9"/>
      <c r="H9" s="9"/>
      <c r="I9" s="9"/>
      <c r="J9" s="9"/>
      <c r="K9" s="9"/>
      <c r="L9" s="9"/>
      <c r="M9" s="9"/>
      <c r="N9" s="9"/>
      <c r="O9" s="10"/>
    </row>
    <row r="10">
      <c r="C10" s="11"/>
      <c r="D10" s="12"/>
      <c r="E10" s="13"/>
      <c r="F10" s="13"/>
      <c r="G10" s="13"/>
      <c r="H10" s="13"/>
      <c r="I10" s="13"/>
      <c r="J10" s="13"/>
      <c r="K10" s="13"/>
      <c r="L10" s="13"/>
      <c r="M10" s="13"/>
      <c r="N10" s="14"/>
      <c r="O10" s="15"/>
    </row>
    <row r="11">
      <c r="C11" s="11"/>
      <c r="D11" s="16"/>
      <c r="E11" s="17" t="s">
        <v>5</v>
      </c>
      <c r="F11" s="18"/>
      <c r="G11" s="19" t="s">
        <v>6</v>
      </c>
      <c r="H11" s="20"/>
      <c r="I11" s="20"/>
      <c r="J11" s="20"/>
      <c r="K11" s="21"/>
      <c r="L11" s="18"/>
      <c r="M11" s="22" t="s">
        <v>7</v>
      </c>
      <c r="N11" s="23"/>
      <c r="O11" s="15"/>
    </row>
    <row r="12">
      <c r="C12" s="11"/>
      <c r="D12" s="16"/>
      <c r="E12" s="17"/>
      <c r="F12" s="18"/>
      <c r="G12" s="18"/>
      <c r="H12" s="18"/>
      <c r="I12" s="24"/>
      <c r="J12" s="18"/>
      <c r="K12" s="18"/>
      <c r="L12" s="18"/>
      <c r="M12" s="22"/>
      <c r="N12" s="23"/>
      <c r="O12" s="15"/>
    </row>
    <row r="13">
      <c r="C13" s="11"/>
      <c r="D13" s="16"/>
      <c r="E13" s="17"/>
      <c r="F13" s="18"/>
      <c r="G13" s="18"/>
      <c r="H13" s="18"/>
      <c r="I13" s="24"/>
      <c r="J13" s="18"/>
      <c r="K13" s="18"/>
      <c r="L13" s="18"/>
      <c r="M13" s="22"/>
      <c r="N13" s="23"/>
      <c r="O13" s="15"/>
    </row>
    <row r="14">
      <c r="C14" s="11"/>
      <c r="D14" s="16"/>
      <c r="E14" s="25" t="s">
        <v>8</v>
      </c>
      <c r="F14" s="26"/>
      <c r="G14" s="27"/>
      <c r="H14" s="28" t="s">
        <v>9</v>
      </c>
      <c r="I14" s="21"/>
      <c r="J14" s="25" t="s">
        <v>10</v>
      </c>
      <c r="K14" s="29"/>
      <c r="L14" s="29"/>
      <c r="M14" s="26"/>
      <c r="N14" s="27"/>
      <c r="O14" s="15"/>
    </row>
    <row r="15">
      <c r="C15" s="11"/>
      <c r="D15" s="16"/>
      <c r="E15" s="30">
        <v>110.6</v>
      </c>
      <c r="F15" s="31">
        <v>10.8</v>
      </c>
      <c r="G15" s="18"/>
      <c r="H15" s="30">
        <v>0.0</v>
      </c>
      <c r="I15" s="32">
        <v>6.0</v>
      </c>
      <c r="J15" s="33">
        <v>4.0</v>
      </c>
      <c r="K15" s="34">
        <v>0.0</v>
      </c>
      <c r="L15" s="34">
        <v>2.0</v>
      </c>
      <c r="M15" s="34">
        <v>0.0</v>
      </c>
      <c r="N15" s="23"/>
      <c r="O15" s="15"/>
    </row>
    <row r="16">
      <c r="C16" s="11"/>
      <c r="D16" s="16"/>
      <c r="E16" s="35" t="s">
        <v>11</v>
      </c>
      <c r="F16" s="35" t="s">
        <v>12</v>
      </c>
      <c r="G16" s="36"/>
      <c r="H16" s="35" t="s">
        <v>13</v>
      </c>
      <c r="I16" s="35" t="s">
        <v>14</v>
      </c>
      <c r="J16" s="35" t="s">
        <v>13</v>
      </c>
      <c r="K16" s="35" t="s">
        <v>15</v>
      </c>
      <c r="L16" s="35" t="s">
        <v>16</v>
      </c>
      <c r="M16" s="35" t="s">
        <v>17</v>
      </c>
      <c r="N16" s="23"/>
      <c r="O16" s="15"/>
    </row>
    <row r="17">
      <c r="C17" s="11"/>
      <c r="D17" s="16"/>
      <c r="E17" s="36"/>
      <c r="F17" s="36"/>
      <c r="G17" s="36"/>
      <c r="H17" s="36"/>
      <c r="I17" s="36"/>
      <c r="J17" s="36"/>
      <c r="K17" s="36"/>
      <c r="L17" s="36"/>
      <c r="M17" s="36"/>
      <c r="N17" s="23"/>
      <c r="O17" s="15"/>
    </row>
    <row r="18">
      <c r="C18" s="11"/>
      <c r="D18" s="16"/>
      <c r="E18" s="36"/>
      <c r="F18" s="36"/>
      <c r="G18" s="36"/>
      <c r="H18" s="36"/>
      <c r="I18" s="18" t="s">
        <v>18</v>
      </c>
      <c r="J18" s="37" t="s">
        <v>19</v>
      </c>
      <c r="K18" s="36"/>
      <c r="L18" s="18" t="s">
        <v>20</v>
      </c>
      <c r="M18" s="37" t="s">
        <v>21</v>
      </c>
      <c r="N18" s="23"/>
      <c r="O18" s="15"/>
    </row>
    <row r="19">
      <c r="C19" s="11"/>
      <c r="D19" s="16"/>
      <c r="E19" s="36" t="s">
        <v>22</v>
      </c>
      <c r="F19" s="36"/>
      <c r="G19" s="36"/>
      <c r="H19" s="36"/>
      <c r="I19" s="36"/>
      <c r="J19" s="36"/>
      <c r="K19" s="36"/>
      <c r="L19" s="36"/>
      <c r="M19" s="36"/>
      <c r="N19" s="23"/>
      <c r="O19" s="15"/>
    </row>
    <row r="20">
      <c r="C20" s="11"/>
      <c r="D20" s="16"/>
      <c r="E20" s="36"/>
      <c r="F20" s="36"/>
      <c r="G20" s="36"/>
      <c r="H20" s="36"/>
      <c r="I20" s="36"/>
      <c r="J20" s="36"/>
      <c r="K20" s="36"/>
      <c r="L20" s="36"/>
      <c r="M20" s="36"/>
      <c r="N20" s="23"/>
      <c r="O20" s="15"/>
    </row>
    <row r="21" ht="15.75" customHeight="1">
      <c r="C21" s="11"/>
      <c r="D21" s="16"/>
      <c r="E21" s="36" t="s">
        <v>23</v>
      </c>
      <c r="F21" s="36"/>
      <c r="G21" s="36"/>
      <c r="H21" s="38">
        <f>'back office'!D58</f>
        <v>1</v>
      </c>
      <c r="I21" s="39" t="s">
        <v>24</v>
      </c>
      <c r="J21" s="20"/>
      <c r="K21" s="20"/>
      <c r="L21" s="21"/>
      <c r="M21" s="40">
        <f>'back office'!D56</f>
        <v>13.94422311</v>
      </c>
      <c r="N21" s="23"/>
      <c r="O21" s="15"/>
    </row>
    <row r="22" ht="15.75" customHeight="1">
      <c r="C22" s="11"/>
      <c r="D22" s="16"/>
      <c r="E22" s="36" t="s">
        <v>25</v>
      </c>
      <c r="F22" s="41">
        <f>'back office'!I68</f>
        <v>10</v>
      </c>
      <c r="G22" s="36" t="s">
        <v>26</v>
      </c>
      <c r="H22" s="36"/>
      <c r="I22" s="36"/>
      <c r="J22" s="36"/>
      <c r="K22" s="42">
        <f>'back office'!D57</f>
        <v>35</v>
      </c>
      <c r="L22" s="36" t="s">
        <v>27</v>
      </c>
      <c r="M22" s="36"/>
      <c r="N22" s="43" t="s">
        <v>28</v>
      </c>
      <c r="O22" s="15"/>
    </row>
    <row r="23" ht="15.75" customHeight="1">
      <c r="C23" s="11"/>
      <c r="D23" s="16"/>
      <c r="E23" s="36" t="s">
        <v>29</v>
      </c>
      <c r="F23" s="36"/>
      <c r="G23" s="36"/>
      <c r="H23" s="41">
        <f>'back office'!D59</f>
        <v>3.556388889</v>
      </c>
      <c r="I23" s="36" t="s">
        <v>30</v>
      </c>
      <c r="J23" s="36"/>
      <c r="K23" s="36"/>
      <c r="L23" s="36"/>
      <c r="M23" s="36"/>
      <c r="N23" s="44"/>
      <c r="O23" s="15"/>
    </row>
    <row r="24" ht="15.75" customHeight="1">
      <c r="C24" s="11"/>
      <c r="D24" s="16"/>
      <c r="E24" s="36" t="s">
        <v>31</v>
      </c>
      <c r="F24" s="36"/>
      <c r="G24" s="36"/>
      <c r="H24" s="36"/>
      <c r="I24" s="36"/>
      <c r="J24" s="45">
        <f>'back office'!D68</f>
        <v>119.5219124</v>
      </c>
      <c r="K24" s="36" t="s">
        <v>32</v>
      </c>
      <c r="L24" s="36"/>
      <c r="M24" s="36"/>
      <c r="N24" s="44"/>
      <c r="O24" s="15"/>
    </row>
    <row r="25" ht="15.75" customHeight="1">
      <c r="C25" s="11"/>
      <c r="D25" s="16"/>
      <c r="E25" s="36"/>
      <c r="F25" s="36"/>
      <c r="G25" s="36"/>
      <c r="H25" s="36"/>
      <c r="I25" s="36"/>
      <c r="J25" s="36"/>
      <c r="K25" s="36"/>
      <c r="L25" s="36"/>
      <c r="M25" s="36"/>
      <c r="N25" s="44"/>
      <c r="O25" s="15"/>
    </row>
    <row r="26" ht="15.75" customHeight="1">
      <c r="C26" s="11"/>
      <c r="D26" s="16"/>
      <c r="E26" s="36"/>
      <c r="F26" s="36"/>
      <c r="G26" s="36" t="s">
        <v>33</v>
      </c>
      <c r="H26" s="38">
        <f>'back office'!D74</f>
        <v>0.8752059305</v>
      </c>
      <c r="I26" s="36"/>
      <c r="J26" s="35" t="s">
        <v>34</v>
      </c>
      <c r="K26" s="46" t="str">
        <f>'back office'!D75</f>
        <v>PASS</v>
      </c>
      <c r="L26" s="36"/>
      <c r="M26" s="36"/>
      <c r="N26" s="44"/>
      <c r="O26" s="15"/>
    </row>
    <row r="27" ht="15.75" customHeight="1">
      <c r="C27" s="11"/>
      <c r="D27" s="16"/>
      <c r="E27" s="36"/>
      <c r="F27" s="36"/>
      <c r="G27" s="36"/>
      <c r="H27" s="36"/>
      <c r="I27" s="36"/>
      <c r="J27" s="36"/>
      <c r="K27" s="36"/>
      <c r="L27" s="36"/>
      <c r="M27" s="36"/>
      <c r="N27" s="44"/>
      <c r="O27" s="15"/>
    </row>
    <row r="28" ht="15.75" customHeight="1">
      <c r="C28" s="11"/>
      <c r="D28" s="16"/>
      <c r="E28" s="17" t="s">
        <v>35</v>
      </c>
      <c r="F28" s="18"/>
      <c r="G28" s="18"/>
      <c r="H28" s="18"/>
      <c r="I28" s="47" t="str">
        <f>IF(K26="PASS", "DON'T FORGET YOUR LIMPETS", "YOU'RE GOING TO NEED A BIGGER SHIP")</f>
        <v>DON'T FORGET YOUR LIMPETS</v>
      </c>
      <c r="J28" s="18"/>
      <c r="K28" s="18"/>
      <c r="L28" s="18"/>
      <c r="M28" s="22" t="s">
        <v>36</v>
      </c>
      <c r="N28" s="44"/>
      <c r="O28" s="15"/>
    </row>
    <row r="29" ht="15.75" customHeight="1">
      <c r="C29" s="11"/>
      <c r="D29" s="48"/>
      <c r="E29" s="49"/>
      <c r="F29" s="49"/>
      <c r="G29" s="49"/>
      <c r="H29" s="49"/>
      <c r="I29" s="49"/>
      <c r="J29" s="49"/>
      <c r="K29" s="49"/>
      <c r="L29" s="49"/>
      <c r="M29" s="49"/>
      <c r="N29" s="50"/>
      <c r="O29" s="15"/>
    </row>
    <row r="30" ht="15.75" customHeight="1">
      <c r="C30" s="51"/>
      <c r="D30" s="52"/>
      <c r="E30" s="52"/>
      <c r="F30" s="52"/>
      <c r="G30" s="52"/>
      <c r="H30" s="52"/>
      <c r="I30" s="52"/>
      <c r="J30" s="52"/>
      <c r="K30" s="52"/>
      <c r="L30" s="52"/>
      <c r="M30" s="52"/>
      <c r="N30" s="52"/>
      <c r="O30" s="53"/>
    </row>
    <row r="31" ht="15.75" customHeight="1"/>
    <row r="32" ht="15.75" customHeight="1">
      <c r="D32" s="5" t="s">
        <v>37</v>
      </c>
      <c r="E32" s="54"/>
      <c r="F32" s="54"/>
      <c r="G32" s="54"/>
      <c r="H32" s="54"/>
      <c r="I32" s="54"/>
      <c r="J32" s="54"/>
      <c r="K32" s="54"/>
      <c r="L32" s="54"/>
      <c r="M32" s="54"/>
      <c r="N32" s="54"/>
    </row>
    <row r="33" ht="15.75" customHeight="1">
      <c r="E33" s="55" t="s">
        <v>38</v>
      </c>
      <c r="F33" s="54"/>
      <c r="G33" s="54"/>
      <c r="H33" s="54"/>
      <c r="I33" s="54"/>
      <c r="J33" s="54"/>
      <c r="K33" s="54"/>
      <c r="L33" s="54"/>
      <c r="M33" s="54"/>
      <c r="N33" s="54"/>
    </row>
    <row r="34" ht="15.75" customHeight="1">
      <c r="F34" s="55" t="s">
        <v>39</v>
      </c>
      <c r="G34" s="54"/>
      <c r="H34" s="54"/>
      <c r="I34" s="54"/>
      <c r="J34" s="54"/>
      <c r="K34" s="54"/>
      <c r="L34" s="54"/>
      <c r="M34" s="54"/>
      <c r="N34" s="54"/>
    </row>
    <row r="35" ht="15.75" customHeight="1">
      <c r="F35" s="55" t="s">
        <v>40</v>
      </c>
      <c r="G35" s="54"/>
      <c r="H35" s="54"/>
      <c r="I35" s="54"/>
      <c r="J35" s="54"/>
      <c r="K35" s="54"/>
      <c r="L35" s="54"/>
      <c r="M35" s="54"/>
      <c r="N35" s="54"/>
    </row>
    <row r="36" ht="15.75" customHeight="1">
      <c r="E36" s="55" t="s">
        <v>41</v>
      </c>
      <c r="F36" s="54"/>
      <c r="G36" s="54"/>
      <c r="H36" s="54"/>
      <c r="I36" s="54"/>
      <c r="J36" s="54"/>
      <c r="K36" s="54"/>
      <c r="L36" s="54"/>
      <c r="M36" s="54"/>
      <c r="N36" s="54"/>
    </row>
    <row r="37" ht="36.75" customHeight="1">
      <c r="F37" s="7" t="s">
        <v>42</v>
      </c>
    </row>
    <row r="38" ht="15.75" customHeight="1">
      <c r="E38" s="55" t="s">
        <v>43</v>
      </c>
      <c r="F38" s="54"/>
      <c r="G38" s="54"/>
      <c r="H38" s="54"/>
      <c r="I38" s="54"/>
      <c r="J38" s="54"/>
      <c r="K38" s="54"/>
      <c r="L38" s="54"/>
      <c r="M38" s="54"/>
      <c r="N38" s="54"/>
    </row>
    <row r="39" ht="53.25" customHeight="1">
      <c r="F39" s="7" t="s">
        <v>44</v>
      </c>
    </row>
    <row r="40" ht="15.75" customHeight="1">
      <c r="E40" s="55" t="s">
        <v>45</v>
      </c>
      <c r="F40" s="54"/>
      <c r="G40" s="54"/>
      <c r="H40" s="54"/>
      <c r="I40" s="54"/>
      <c r="J40" s="54"/>
      <c r="K40" s="54"/>
      <c r="L40" s="54"/>
      <c r="M40" s="54"/>
      <c r="N40" s="54"/>
    </row>
    <row r="41" ht="50.25" customHeight="1">
      <c r="F41" s="7" t="s">
        <v>46</v>
      </c>
    </row>
    <row r="42" ht="15.75" customHeight="1">
      <c r="E42" s="55" t="s">
        <v>47</v>
      </c>
      <c r="F42" s="54"/>
      <c r="G42" s="54"/>
      <c r="H42" s="54"/>
      <c r="I42" s="54"/>
      <c r="J42" s="54"/>
      <c r="K42" s="54"/>
      <c r="L42" s="54"/>
      <c r="M42" s="54"/>
      <c r="N42" s="54"/>
    </row>
    <row r="43" ht="51.75" customHeight="1">
      <c r="F43" s="7" t="s">
        <v>48</v>
      </c>
    </row>
    <row r="44" ht="15.75" customHeight="1">
      <c r="D44" s="54"/>
      <c r="E44" s="54"/>
      <c r="F44" s="54"/>
      <c r="G44" s="54"/>
      <c r="H44" s="54"/>
      <c r="I44" s="54"/>
      <c r="J44" s="54"/>
      <c r="K44" s="54"/>
      <c r="L44" s="54"/>
      <c r="M44" s="54"/>
      <c r="N44" s="54"/>
    </row>
    <row r="45" ht="15.75" customHeight="1">
      <c r="D45" s="5" t="s">
        <v>49</v>
      </c>
      <c r="J45" s="56"/>
    </row>
    <row r="46" ht="72.0" customHeight="1">
      <c r="E46" s="7" t="s">
        <v>50</v>
      </c>
      <c r="N46" s="7"/>
    </row>
    <row r="47" ht="57.0" customHeight="1">
      <c r="E47" s="7" t="s">
        <v>51</v>
      </c>
      <c r="N47" s="7"/>
    </row>
    <row r="48" ht="78.0" customHeight="1">
      <c r="E48" s="7" t="s">
        <v>52</v>
      </c>
      <c r="N48" s="7"/>
    </row>
    <row r="49" ht="99.0" customHeight="1">
      <c r="E49" s="7" t="s">
        <v>53</v>
      </c>
      <c r="N49" s="7"/>
    </row>
    <row r="50" ht="115.5" customHeight="1">
      <c r="E50" s="7" t="s">
        <v>54</v>
      </c>
      <c r="N50" s="7"/>
    </row>
    <row r="51" ht="51.75" customHeight="1">
      <c r="E51" s="7" t="s">
        <v>55</v>
      </c>
      <c r="N51" s="7"/>
    </row>
    <row r="52" ht="15.75" customHeight="1"/>
    <row r="53" ht="15.75" customHeight="1">
      <c r="D53" s="57" t="s">
        <v>56</v>
      </c>
      <c r="E53" s="58"/>
    </row>
    <row r="54" ht="15.75" customHeight="1">
      <c r="D54" s="57" t="s">
        <v>57</v>
      </c>
      <c r="E54" s="59" t="s">
        <v>58</v>
      </c>
    </row>
    <row r="55" ht="15.75" customHeight="1">
      <c r="D55" s="57" t="s">
        <v>59</v>
      </c>
      <c r="E55" s="59" t="s">
        <v>60</v>
      </c>
    </row>
    <row r="56" ht="15.75" customHeight="1">
      <c r="D56" s="57" t="s">
        <v>61</v>
      </c>
      <c r="E56" s="59" t="s">
        <v>62</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E7:N7"/>
    <mergeCell ref="G11:K11"/>
    <mergeCell ref="E14:F14"/>
    <mergeCell ref="H14:I14"/>
    <mergeCell ref="J14:M14"/>
    <mergeCell ref="I21:L21"/>
    <mergeCell ref="N22:N29"/>
    <mergeCell ref="E49:M49"/>
    <mergeCell ref="E50:M50"/>
    <mergeCell ref="E51:M51"/>
    <mergeCell ref="F37:N37"/>
    <mergeCell ref="F39:N39"/>
    <mergeCell ref="F41:N41"/>
    <mergeCell ref="F43:N43"/>
    <mergeCell ref="E46:M46"/>
    <mergeCell ref="E47:M47"/>
    <mergeCell ref="E48:M48"/>
  </mergeCells>
  <conditionalFormatting sqref="F28:L28">
    <cfRule type="expression" dxfId="0" priority="1">
      <formula>$K$26="FAIL"</formula>
    </cfRule>
  </conditionalFormatting>
  <conditionalFormatting sqref="F28:L28">
    <cfRule type="expression" dxfId="1" priority="2">
      <formula>$K$26="PASS"</formula>
    </cfRule>
  </conditionalFormatting>
  <conditionalFormatting sqref="J24">
    <cfRule type="expression" dxfId="0" priority="3">
      <formula>OR($J$24&lt;=100,$J$24&gt;=300)</formula>
    </cfRule>
  </conditionalFormatting>
  <conditionalFormatting sqref="K26">
    <cfRule type="expression" dxfId="0" priority="4">
      <formula>$M$62="FAIL"</formula>
    </cfRule>
  </conditionalFormatting>
  <conditionalFormatting sqref="H21">
    <cfRule type="expression" dxfId="0" priority="5">
      <formula>$H$21&lt;0.795</formula>
    </cfRule>
  </conditionalFormatting>
  <conditionalFormatting sqref="J26">
    <cfRule type="colorScale" priority="6">
      <colorScale>
        <cfvo type="min"/>
        <cfvo type="percentile" val="50"/>
        <cfvo type="max"/>
        <color rgb="FFF8696B"/>
        <color rgb="FFFFEB84"/>
        <color rgb="FF63BE7B"/>
      </colorScale>
    </cfRule>
  </conditionalFormatting>
  <dataValidations>
    <dataValidation type="list" allowBlank="1" showErrorMessage="1" sqref="H15:M15">
      <formula1>'back office'!$F$23:$F$30</formula1>
    </dataValidation>
    <dataValidation type="list" allowBlank="1" showErrorMessage="1" sqref="M18">
      <formula1>'back office'!$G$40:$G$41</formula1>
    </dataValidation>
    <dataValidation type="list" allowBlank="1" showErrorMessage="1" sqref="J18">
      <formula1>'back office'!$H$39:$L$39</formula1>
    </dataValidation>
  </dataValidations>
  <hyperlinks>
    <hyperlink r:id="rId1" ref="I4"/>
    <hyperlink r:id="rId2" ref="E54"/>
    <hyperlink r:id="rId3" location="gid=1042866287" ref="E55"/>
    <hyperlink r:id="rId4" ref="E56"/>
  </hyperlinks>
  <printOptions/>
  <pageMargins bottom="0.75" footer="0.0" header="0.0" left="0.7" right="0.7" top="0.75"/>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9.14"/>
    <col customWidth="1" min="5" max="5" width="8.71"/>
    <col customWidth="1" min="6" max="8" width="9.14"/>
    <col customWidth="1" min="9" max="12" width="8.71"/>
    <col customWidth="1" min="13" max="13" width="9.57"/>
    <col customWidth="1" min="14" max="14" width="9.14"/>
    <col customWidth="1" min="15" max="26" width="8.71"/>
  </cols>
  <sheetData>
    <row r="1">
      <c r="C1" s="58"/>
    </row>
    <row r="2">
      <c r="B2" s="57" t="s">
        <v>63</v>
      </c>
      <c r="C2" s="59" t="s">
        <v>64</v>
      </c>
    </row>
    <row r="3">
      <c r="C3" s="58"/>
    </row>
    <row r="4">
      <c r="B4" s="60" t="s">
        <v>65</v>
      </c>
      <c r="C4" s="58"/>
    </row>
    <row r="5">
      <c r="B5" s="60" t="s">
        <v>66</v>
      </c>
      <c r="C5" s="58"/>
    </row>
    <row r="6">
      <c r="B6" s="60" t="s">
        <v>67</v>
      </c>
      <c r="C6" s="58"/>
    </row>
    <row r="7">
      <c r="B7" s="60" t="s">
        <v>68</v>
      </c>
      <c r="C7" s="58"/>
    </row>
    <row r="8">
      <c r="B8" s="61"/>
      <c r="C8" s="58"/>
    </row>
    <row r="9">
      <c r="B9" s="60" t="s">
        <v>69</v>
      </c>
      <c r="C9" s="58"/>
    </row>
    <row r="10">
      <c r="B10" s="60" t="s">
        <v>70</v>
      </c>
      <c r="C10" s="58"/>
    </row>
    <row r="11">
      <c r="B11" s="60" t="s">
        <v>71</v>
      </c>
      <c r="C11" s="58"/>
    </row>
    <row r="12">
      <c r="B12" s="60" t="s">
        <v>72</v>
      </c>
      <c r="C12" s="58"/>
    </row>
    <row r="13">
      <c r="B13" s="61"/>
      <c r="C13" s="58"/>
    </row>
    <row r="14">
      <c r="B14" s="60" t="s">
        <v>73</v>
      </c>
      <c r="C14" s="58"/>
    </row>
    <row r="15">
      <c r="B15" s="60" t="s">
        <v>74</v>
      </c>
      <c r="C15" s="58"/>
    </row>
    <row r="16">
      <c r="C16" s="58"/>
    </row>
    <row r="17">
      <c r="C17" s="58"/>
    </row>
    <row r="18">
      <c r="C18" s="58"/>
    </row>
    <row r="19">
      <c r="C19" s="58"/>
    </row>
    <row r="20">
      <c r="B20" s="57" t="s">
        <v>8</v>
      </c>
      <c r="C20" s="58" t="s">
        <v>75</v>
      </c>
      <c r="D20" s="62">
        <f>'MINING CALCULATOR'!E15</f>
        <v>110.6</v>
      </c>
      <c r="E20" s="57" t="s">
        <v>11</v>
      </c>
      <c r="M20" s="63" t="s">
        <v>76</v>
      </c>
      <c r="N20" s="57" t="s">
        <v>77</v>
      </c>
    </row>
    <row r="21" ht="15.75" customHeight="1">
      <c r="C21" s="58" t="s">
        <v>78</v>
      </c>
      <c r="D21" s="64">
        <f>'MINING CALCULATOR'!F15</f>
        <v>10.8</v>
      </c>
      <c r="E21" s="57" t="s">
        <v>12</v>
      </c>
      <c r="G21" s="56"/>
      <c r="H21" s="56"/>
      <c r="M21" s="65" t="s">
        <v>79</v>
      </c>
      <c r="N21" s="57" t="s">
        <v>80</v>
      </c>
    </row>
    <row r="22" ht="15.75" customHeight="1">
      <c r="C22" s="58"/>
      <c r="D22" s="66"/>
      <c r="M22" s="67" t="s">
        <v>81</v>
      </c>
      <c r="N22" s="57" t="s">
        <v>82</v>
      </c>
    </row>
    <row r="23" ht="15.75" customHeight="1">
      <c r="B23" s="57" t="s">
        <v>83</v>
      </c>
      <c r="C23" s="58" t="s">
        <v>84</v>
      </c>
      <c r="D23" s="62">
        <f>'MINING CALCULATOR'!H15</f>
        <v>0</v>
      </c>
      <c r="F23" s="57">
        <v>0.0</v>
      </c>
      <c r="I23" s="57"/>
      <c r="M23" s="68" t="s">
        <v>85</v>
      </c>
      <c r="N23" s="57" t="s">
        <v>86</v>
      </c>
    </row>
    <row r="24" ht="15.75" customHeight="1">
      <c r="C24" s="58" t="s">
        <v>87</v>
      </c>
      <c r="D24" s="56">
        <v>1.5</v>
      </c>
      <c r="E24" s="57" t="s">
        <v>12</v>
      </c>
      <c r="F24" s="57">
        <v>1.0</v>
      </c>
      <c r="H24" s="57">
        <f>D25/D24</f>
        <v>5.666666667</v>
      </c>
      <c r="I24" s="57">
        <f>D30/D29</f>
        <v>8.366666667</v>
      </c>
      <c r="J24" s="57">
        <f>I24/H24</f>
        <v>1.476470588</v>
      </c>
      <c r="M24" s="69" t="s">
        <v>88</v>
      </c>
      <c r="N24" s="57" t="s">
        <v>89</v>
      </c>
    </row>
    <row r="25" ht="15.75" customHeight="1">
      <c r="C25" s="58" t="s">
        <v>90</v>
      </c>
      <c r="D25" s="56">
        <v>8.5</v>
      </c>
      <c r="E25" s="57" t="s">
        <v>91</v>
      </c>
      <c r="F25" s="57">
        <v>2.0</v>
      </c>
    </row>
    <row r="26" ht="15.75" customHeight="1">
      <c r="C26" s="58"/>
      <c r="D26" s="70">
        <f>D25/60</f>
        <v>0.1416666667</v>
      </c>
      <c r="E26" s="57" t="s">
        <v>92</v>
      </c>
      <c r="F26" s="57">
        <v>3.0</v>
      </c>
    </row>
    <row r="27" ht="15.75" customHeight="1">
      <c r="C27" s="58"/>
      <c r="D27" s="70"/>
      <c r="F27" s="57">
        <v>4.0</v>
      </c>
    </row>
    <row r="28" ht="15.75" customHeight="1">
      <c r="B28" s="57" t="s">
        <v>93</v>
      </c>
      <c r="C28" s="58" t="s">
        <v>94</v>
      </c>
      <c r="D28" s="62">
        <f>'MINING CALCULATOR'!I15</f>
        <v>6</v>
      </c>
      <c r="F28" s="57">
        <v>5.0</v>
      </c>
    </row>
    <row r="29" ht="15.75" customHeight="1">
      <c r="C29" s="58" t="s">
        <v>87</v>
      </c>
      <c r="D29" s="57">
        <v>3.0</v>
      </c>
      <c r="E29" s="57" t="s">
        <v>12</v>
      </c>
      <c r="F29" s="57">
        <v>6.0</v>
      </c>
    </row>
    <row r="30" ht="15.75" customHeight="1">
      <c r="C30" s="58" t="s">
        <v>90</v>
      </c>
      <c r="D30" s="57">
        <v>25.1</v>
      </c>
      <c r="E30" s="57" t="s">
        <v>91</v>
      </c>
      <c r="F30" s="57">
        <v>7.0</v>
      </c>
    </row>
    <row r="31" ht="15.75" customHeight="1">
      <c r="C31" s="58"/>
      <c r="D31" s="70">
        <f>D30/60</f>
        <v>0.4183333333</v>
      </c>
      <c r="E31" s="57" t="s">
        <v>92</v>
      </c>
    </row>
    <row r="32" ht="15.75" customHeight="1">
      <c r="C32" s="58"/>
    </row>
    <row r="33" ht="15.75" customHeight="1">
      <c r="C33" s="58" t="s">
        <v>87</v>
      </c>
      <c r="D33" s="71">
        <f>IF(D23*D24+D28*D29=D21, (D23*D24+D28*D29)-0.000001, D23*D24+D28*D29)</f>
        <v>18</v>
      </c>
      <c r="E33" s="57" t="s">
        <v>12</v>
      </c>
      <c r="F33" s="72" t="str">
        <f>IF( D$21-D$33 &gt; 0, "continuous operation ", "PD empties")</f>
        <v>PD empties</v>
      </c>
      <c r="I33" s="73">
        <f>D56/86400</f>
        <v>0.0001613914712</v>
      </c>
      <c r="J33" s="56" t="s">
        <v>95</v>
      </c>
    </row>
    <row r="34" ht="15.75" customHeight="1">
      <c r="C34" s="58" t="s">
        <v>96</v>
      </c>
      <c r="D34" s="70">
        <f>D23*D26 + D28*D31</f>
        <v>2.51</v>
      </c>
      <c r="E34" s="57" t="s">
        <v>92</v>
      </c>
    </row>
    <row r="35" ht="15.75" customHeight="1">
      <c r="C35" s="58"/>
      <c r="D35" s="74">
        <f>1/D34</f>
        <v>0.3984063745</v>
      </c>
      <c r="E35" s="57" t="s">
        <v>97</v>
      </c>
    </row>
    <row r="36" ht="15.75" customHeight="1">
      <c r="C36" s="58"/>
      <c r="D36" s="74"/>
    </row>
    <row r="37" ht="15.75" customHeight="1">
      <c r="B37" s="57" t="s">
        <v>98</v>
      </c>
      <c r="C37" s="58"/>
      <c r="D37" s="74"/>
    </row>
    <row r="38" ht="15.75" customHeight="1">
      <c r="C38" s="58" t="s">
        <v>99</v>
      </c>
      <c r="D38" s="75" t="str">
        <f>'MINING CALCULATOR'!J18</f>
        <v>NoRES</v>
      </c>
      <c r="F38" s="56"/>
      <c r="G38" s="72">
        <v>1.0</v>
      </c>
      <c r="H38" s="72">
        <v>2.0</v>
      </c>
      <c r="I38" s="72">
        <v>3.0</v>
      </c>
      <c r="J38" s="72">
        <v>4.0</v>
      </c>
      <c r="K38" s="72">
        <v>5.0</v>
      </c>
      <c r="L38" s="72">
        <v>6.0</v>
      </c>
    </row>
    <row r="39" ht="15.75" customHeight="1">
      <c r="C39" s="58"/>
      <c r="D39" s="57">
        <f>MATCH(D38,G39:L39,0)</f>
        <v>2</v>
      </c>
      <c r="E39" s="57" t="s">
        <v>100</v>
      </c>
      <c r="F39" s="57">
        <v>1.0</v>
      </c>
      <c r="G39" s="72"/>
      <c r="H39" s="72" t="s">
        <v>19</v>
      </c>
      <c r="I39" s="72" t="s">
        <v>101</v>
      </c>
      <c r="J39" s="72" t="s">
        <v>102</v>
      </c>
      <c r="K39" s="72" t="s">
        <v>103</v>
      </c>
      <c r="L39" s="72" t="s">
        <v>104</v>
      </c>
    </row>
    <row r="40" ht="15.75" customHeight="1">
      <c r="C40" s="58"/>
      <c r="D40" s="74"/>
      <c r="F40" s="57">
        <v>2.0</v>
      </c>
      <c r="G40" s="72" t="s">
        <v>105</v>
      </c>
      <c r="H40" s="72">
        <v>10.0</v>
      </c>
      <c r="I40" s="72">
        <v>11.0</v>
      </c>
      <c r="J40" s="72">
        <v>12.0</v>
      </c>
      <c r="K40" s="72">
        <v>13.5</v>
      </c>
      <c r="L40" s="72">
        <v>14.5</v>
      </c>
      <c r="M40" s="76">
        <v>28.0</v>
      </c>
    </row>
    <row r="41" ht="15.75" customHeight="1">
      <c r="C41" s="58" t="s">
        <v>106</v>
      </c>
      <c r="D41" s="75" t="str">
        <f>'MINING CALCULATOR'!M18</f>
        <v>YES</v>
      </c>
      <c r="F41" s="57">
        <v>3.0</v>
      </c>
      <c r="G41" s="72" t="s">
        <v>21</v>
      </c>
      <c r="H41" s="76">
        <v>35.0</v>
      </c>
      <c r="I41" s="72">
        <v>38.5</v>
      </c>
      <c r="J41" s="72">
        <v>42.0</v>
      </c>
      <c r="K41" s="72">
        <v>47.25</v>
      </c>
      <c r="L41" s="72">
        <v>50.75</v>
      </c>
    </row>
    <row r="42" ht="15.75" customHeight="1">
      <c r="C42" s="58"/>
      <c r="D42" s="57">
        <f>MATCH(D41,G39:G42,0)</f>
        <v>3</v>
      </c>
      <c r="E42" s="57" t="s">
        <v>107</v>
      </c>
      <c r="F42" s="57">
        <v>4.0</v>
      </c>
      <c r="I42" s="72">
        <f t="shared" ref="I42:L42" si="1">I41-$H$41</f>
        <v>3.5</v>
      </c>
      <c r="J42" s="76">
        <f t="shared" si="1"/>
        <v>7</v>
      </c>
      <c r="K42" s="72">
        <f t="shared" si="1"/>
        <v>12.25</v>
      </c>
      <c r="L42" s="72">
        <f t="shared" si="1"/>
        <v>15.75</v>
      </c>
      <c r="M42" s="76">
        <v>42.0</v>
      </c>
    </row>
    <row r="43" ht="15.75" customHeight="1">
      <c r="C43" s="72"/>
      <c r="G43" s="72"/>
      <c r="H43" s="72" t="s">
        <v>108</v>
      </c>
      <c r="I43" s="72"/>
      <c r="J43" s="76" t="s">
        <v>109</v>
      </c>
      <c r="K43" s="72" t="s">
        <v>110</v>
      </c>
      <c r="L43" s="72" t="s">
        <v>111</v>
      </c>
    </row>
    <row r="44" ht="15.75" customHeight="1">
      <c r="C44" s="58" t="s">
        <v>112</v>
      </c>
      <c r="D44" s="77">
        <f t="array" ref="D44">INDEX(G39:L41,D42,D39)</f>
        <v>35</v>
      </c>
      <c r="E44" s="57" t="s">
        <v>90</v>
      </c>
    </row>
    <row r="45" ht="15.75" customHeight="1">
      <c r="C45" s="58"/>
    </row>
    <row r="46" ht="15.75" customHeight="1">
      <c r="B46" s="57" t="s">
        <v>113</v>
      </c>
      <c r="C46" s="58"/>
    </row>
    <row r="47" ht="15.75" customHeight="1">
      <c r="C47" s="58" t="s">
        <v>114</v>
      </c>
      <c r="D47" s="77">
        <f>D44/D34</f>
        <v>13.94422311</v>
      </c>
      <c r="E47" s="56" t="s">
        <v>115</v>
      </c>
      <c r="K47" s="56"/>
    </row>
    <row r="48" ht="15.75" customHeight="1">
      <c r="C48" s="58"/>
    </row>
    <row r="49" ht="15.75" customHeight="1">
      <c r="B49" s="57" t="s">
        <v>116</v>
      </c>
      <c r="C49" s="58"/>
    </row>
    <row r="50" ht="15.75" customHeight="1">
      <c r="C50" s="58" t="s">
        <v>117</v>
      </c>
      <c r="D50" s="78" t="s">
        <v>75</v>
      </c>
      <c r="E50" s="57" t="s">
        <v>115</v>
      </c>
    </row>
    <row r="51" ht="15.75" customHeight="1">
      <c r="C51" s="58"/>
      <c r="D51" s="72" t="s">
        <v>118</v>
      </c>
      <c r="K51" s="77"/>
    </row>
    <row r="52" ht="15.75" customHeight="1">
      <c r="C52" s="58"/>
    </row>
    <row r="53" ht="15.75" customHeight="1">
      <c r="C53" s="58" t="s">
        <v>119</v>
      </c>
      <c r="D53" s="77">
        <f>D20/(D21-D33)</f>
        <v>-15.36111111</v>
      </c>
      <c r="E53" s="56" t="s">
        <v>115</v>
      </c>
    </row>
    <row r="54" ht="15.75" customHeight="1">
      <c r="C54" s="58"/>
    </row>
    <row r="55" ht="15.75" customHeight="1">
      <c r="B55" s="79" t="s">
        <v>120</v>
      </c>
    </row>
    <row r="56" ht="15.75" customHeight="1">
      <c r="B56" s="56"/>
      <c r="C56" s="58" t="s">
        <v>121</v>
      </c>
      <c r="D56" s="77">
        <f>IF(D53&gt;0,D47,IF(ABS(D53)&gt;D47,D47,ABS(D53)))</f>
        <v>13.94422311</v>
      </c>
      <c r="E56" s="80" t="s">
        <v>122</v>
      </c>
      <c r="F56" s="80"/>
    </row>
    <row r="57" ht="15.75" customHeight="1">
      <c r="B57" s="56"/>
      <c r="C57" s="58" t="s">
        <v>123</v>
      </c>
      <c r="D57" s="77">
        <f>D56*D34</f>
        <v>35</v>
      </c>
      <c r="E57" s="80" t="s">
        <v>27</v>
      </c>
      <c r="F57" s="80"/>
      <c r="O57" s="72"/>
      <c r="P57" s="56"/>
      <c r="R57" s="56"/>
    </row>
    <row r="58" ht="15.75" customHeight="1">
      <c r="B58" s="56"/>
      <c r="C58" s="58" t="s">
        <v>124</v>
      </c>
      <c r="D58" s="81">
        <f>D57/D44</f>
        <v>1</v>
      </c>
      <c r="E58" s="80" t="s">
        <v>125</v>
      </c>
      <c r="F58" s="80"/>
      <c r="O58" s="72"/>
    </row>
    <row r="59" ht="15.75" customHeight="1">
      <c r="B59" s="56"/>
      <c r="C59" s="58" t="s">
        <v>126</v>
      </c>
      <c r="D59" s="82">
        <f>IF(D53&gt;0,"∞",IF(ABS(D53)&lt;D47,0,(ABS(D53)-D47)*D34))</f>
        <v>3.556388889</v>
      </c>
      <c r="E59" s="80" t="s">
        <v>127</v>
      </c>
      <c r="F59" s="83"/>
      <c r="O59" s="72"/>
    </row>
    <row r="60" ht="15.75" customHeight="1">
      <c r="B60" s="56"/>
      <c r="C60" s="58"/>
      <c r="O60" s="72"/>
    </row>
    <row r="61" ht="15.75" customHeight="1">
      <c r="B61" s="57" t="s">
        <v>128</v>
      </c>
      <c r="C61" s="58"/>
      <c r="D61" s="57" t="s">
        <v>129</v>
      </c>
    </row>
    <row r="62" ht="15.75" customHeight="1">
      <c r="C62" s="58" t="s">
        <v>130</v>
      </c>
      <c r="D62" s="57">
        <v>60.0</v>
      </c>
      <c r="E62" s="57" t="s">
        <v>131</v>
      </c>
    </row>
    <row r="63" ht="15.75" customHeight="1">
      <c r="B63" s="84"/>
      <c r="C63" s="58" t="s">
        <v>132</v>
      </c>
      <c r="D63" s="57">
        <v>10.0</v>
      </c>
      <c r="E63" s="57" t="s">
        <v>133</v>
      </c>
      <c r="G63" s="85"/>
      <c r="H63" s="72">
        <v>1.0</v>
      </c>
      <c r="I63" s="86">
        <f>'MINING CALCULATOR'!J15</f>
        <v>4</v>
      </c>
      <c r="J63" s="54" t="s">
        <v>134</v>
      </c>
      <c r="K63" s="87"/>
      <c r="L63" s="85"/>
      <c r="M63" s="85"/>
      <c r="N63" s="85"/>
      <c r="O63" s="85"/>
      <c r="P63" s="85"/>
      <c r="Q63" s="85"/>
      <c r="R63" s="85"/>
      <c r="S63" s="85"/>
    </row>
    <row r="64" ht="15.75" customHeight="1">
      <c r="C64" s="58"/>
      <c r="G64" s="85"/>
      <c r="H64" s="72">
        <v>2.0</v>
      </c>
      <c r="I64" s="88">
        <f>'MINING CALCULATOR'!K15</f>
        <v>0</v>
      </c>
      <c r="J64" s="54" t="s">
        <v>135</v>
      </c>
      <c r="L64" s="87"/>
      <c r="M64" s="87"/>
      <c r="N64" s="89"/>
      <c r="O64" s="87"/>
      <c r="P64" s="87"/>
      <c r="Q64" s="87"/>
      <c r="R64" s="87"/>
      <c r="S64" s="85"/>
    </row>
    <row r="65" ht="15.75" customHeight="1">
      <c r="C65" s="58" t="s">
        <v>136</v>
      </c>
      <c r="D65" s="77">
        <f>D56*D62</f>
        <v>836.6533865</v>
      </c>
      <c r="E65" s="57" t="s">
        <v>137</v>
      </c>
      <c r="H65" s="72">
        <v>3.0</v>
      </c>
      <c r="I65" s="88">
        <f>'MINING CALCULATOR'!L15</f>
        <v>2</v>
      </c>
      <c r="J65" s="54" t="s">
        <v>138</v>
      </c>
    </row>
    <row r="66" ht="15.75" customHeight="1">
      <c r="C66" s="58" t="s">
        <v>139</v>
      </c>
      <c r="D66" s="77">
        <f>D65/2</f>
        <v>418.3266932</v>
      </c>
      <c r="E66" s="57" t="s">
        <v>140</v>
      </c>
      <c r="H66" s="72">
        <v>4.0</v>
      </c>
      <c r="I66" s="90">
        <f>'MINING CALCULATOR'!M15</f>
        <v>0</v>
      </c>
      <c r="J66" s="54" t="s">
        <v>141</v>
      </c>
    </row>
    <row r="67" ht="15.75" customHeight="1">
      <c r="C67" s="58" t="s">
        <v>142</v>
      </c>
      <c r="D67" s="77">
        <f>D57/I68</f>
        <v>3.5</v>
      </c>
      <c r="E67" s="57" t="s">
        <v>143</v>
      </c>
    </row>
    <row r="68" ht="15.75" customHeight="1">
      <c r="C68" s="58" t="s">
        <v>144</v>
      </c>
      <c r="D68" s="77">
        <f>D66/D67</f>
        <v>119.5219124</v>
      </c>
      <c r="E68" s="80" t="s">
        <v>145</v>
      </c>
      <c r="F68" s="80"/>
      <c r="H68" s="72" t="s">
        <v>146</v>
      </c>
      <c r="I68" s="72">
        <f>(H63*I63) + (H64*I64) + (H65*I65) + (H66*I66)</f>
        <v>10</v>
      </c>
      <c r="J68" s="91" t="s">
        <v>147</v>
      </c>
      <c r="K68" s="91"/>
    </row>
    <row r="69" ht="15.75" customHeight="1">
      <c r="C69" s="58"/>
      <c r="D69" s="74"/>
    </row>
    <row r="70" ht="15.75" customHeight="1">
      <c r="C70" s="58"/>
      <c r="D70" s="81">
        <f>(600-D68)/500</f>
        <v>0.9609561753</v>
      </c>
      <c r="E70" s="57" t="s">
        <v>148</v>
      </c>
    </row>
    <row r="71" ht="15.75" customHeight="1">
      <c r="C71" s="58"/>
      <c r="D71" s="81">
        <f>IF(OR(D59="∞",D59&gt;22),1,(D59+33)/55)</f>
        <v>0.6646616162</v>
      </c>
      <c r="E71" s="57" t="s">
        <v>149</v>
      </c>
    </row>
    <row r="72" ht="15.75" customHeight="1">
      <c r="C72" s="58"/>
    </row>
    <row r="73" ht="15.75" customHeight="1">
      <c r="B73" s="79" t="s">
        <v>150</v>
      </c>
    </row>
    <row r="74" ht="15.75" customHeight="1">
      <c r="C74" s="58"/>
      <c r="D74" s="81">
        <f>AVERAGE(D70,D71,D58)</f>
        <v>0.8752059305</v>
      </c>
      <c r="E74" s="91" t="s">
        <v>151</v>
      </c>
      <c r="F74" s="91"/>
    </row>
    <row r="75" ht="15.75" customHeight="1">
      <c r="C75" s="58"/>
      <c r="D75" s="58" t="str">
        <f>IF(OR(D68&lt;100,D58&lt;0.795 ), "FAIL","PASS" )</f>
        <v>PASS</v>
      </c>
      <c r="E75" s="91" t="s">
        <v>152</v>
      </c>
      <c r="F75" s="91"/>
    </row>
    <row r="76" ht="15.75" customHeight="1">
      <c r="C76" s="58"/>
      <c r="D76" s="77"/>
      <c r="G76" s="85"/>
      <c r="H76" s="87"/>
      <c r="I76" s="87"/>
      <c r="J76" s="87"/>
      <c r="K76" s="87"/>
      <c r="L76" s="87"/>
      <c r="M76" s="87"/>
      <c r="N76" s="87"/>
      <c r="O76" s="87"/>
      <c r="P76" s="87"/>
      <c r="Q76" s="87"/>
      <c r="R76" s="87"/>
      <c r="S76" s="85"/>
    </row>
    <row r="77" ht="15.75" customHeight="1">
      <c r="C77" s="58"/>
      <c r="D77" s="92"/>
      <c r="S77" s="85"/>
    </row>
    <row r="78" ht="15.75" customHeight="1">
      <c r="C78" s="58"/>
      <c r="D78" s="71"/>
      <c r="S78" s="85"/>
    </row>
    <row r="79" ht="15.75" customHeight="1">
      <c r="C79" s="58"/>
      <c r="D79" s="71"/>
      <c r="S79" s="85"/>
    </row>
    <row r="80" ht="15.75" customHeight="1">
      <c r="C80" s="58"/>
      <c r="D80" s="71"/>
      <c r="S80" s="85"/>
    </row>
    <row r="81" ht="15.75" customHeight="1">
      <c r="C81" s="58"/>
      <c r="D81" s="71"/>
      <c r="S81" s="85"/>
    </row>
    <row r="82" ht="15.75" customHeight="1">
      <c r="C82" s="58"/>
      <c r="D82" s="71"/>
      <c r="S82" s="85"/>
    </row>
    <row r="83" ht="15.75" customHeight="1">
      <c r="C83" s="58"/>
      <c r="D83" s="71"/>
      <c r="S83" s="85"/>
    </row>
    <row r="84" ht="15.75" customHeight="1">
      <c r="C84" s="58"/>
      <c r="D84" s="77"/>
      <c r="S84" s="85"/>
    </row>
    <row r="85" ht="15.75" customHeight="1">
      <c r="C85" s="58"/>
      <c r="D85" s="77"/>
      <c r="S85" s="85"/>
    </row>
    <row r="86" ht="15.75" customHeight="1">
      <c r="C86" s="58"/>
      <c r="D86" s="77"/>
      <c r="S86" s="85"/>
    </row>
    <row r="87" ht="15.75" customHeight="1">
      <c r="C87" s="58"/>
      <c r="D87" s="77"/>
      <c r="S87" s="85"/>
    </row>
    <row r="88" ht="15.75" customHeight="1">
      <c r="C88" s="58"/>
      <c r="D88" s="77"/>
      <c r="S88" s="85"/>
    </row>
    <row r="89" ht="15.75" customHeight="1">
      <c r="C89" s="58"/>
      <c r="D89" s="77"/>
      <c r="S89" s="85"/>
    </row>
    <row r="90" ht="15.75" customHeight="1">
      <c r="C90" s="58"/>
      <c r="D90" s="77"/>
      <c r="S90" s="85"/>
    </row>
    <row r="91" ht="15.0" customHeight="1">
      <c r="C91" s="58"/>
      <c r="D91" s="77"/>
      <c r="S91" s="85"/>
    </row>
    <row r="92" ht="15.75" customHeight="1">
      <c r="C92" s="58"/>
      <c r="D92" s="77"/>
      <c r="S92" s="85"/>
    </row>
    <row r="93" ht="15.75" customHeight="1">
      <c r="C93" s="58"/>
      <c r="S93" s="85"/>
    </row>
    <row r="94" ht="15.75" customHeight="1">
      <c r="C94" s="58"/>
      <c r="S94" s="85"/>
    </row>
    <row r="95" ht="15.75" customHeight="1">
      <c r="C95" s="58"/>
      <c r="S95" s="85"/>
    </row>
    <row r="96" ht="15.75" customHeight="1">
      <c r="C96" s="58"/>
      <c r="S96" s="85"/>
    </row>
    <row r="97" ht="15.75" customHeight="1">
      <c r="C97" s="58"/>
      <c r="P97" s="87"/>
      <c r="Q97" s="87"/>
      <c r="S97" s="85"/>
    </row>
    <row r="98" ht="15.75" customHeight="1">
      <c r="C98" s="58"/>
      <c r="P98" s="87"/>
      <c r="Q98" s="87"/>
      <c r="S98" s="85"/>
    </row>
    <row r="99" ht="15.75" customHeight="1">
      <c r="C99" s="58"/>
      <c r="I99" s="87"/>
      <c r="J99" s="93"/>
      <c r="K99" s="93"/>
      <c r="L99" s="94"/>
      <c r="M99" s="93"/>
      <c r="N99" s="93"/>
      <c r="O99" s="87"/>
      <c r="P99" s="87"/>
      <c r="Q99" s="87"/>
      <c r="S99" s="85"/>
    </row>
    <row r="100" ht="15.75" customHeight="1">
      <c r="C100" s="58"/>
      <c r="H100" s="85"/>
      <c r="I100" s="87"/>
      <c r="J100" s="93"/>
      <c r="K100" s="93"/>
      <c r="L100" s="93"/>
      <c r="M100" s="93"/>
      <c r="N100" s="93"/>
      <c r="O100" s="87"/>
      <c r="P100" s="87"/>
      <c r="Q100" s="87"/>
      <c r="S100" s="85"/>
    </row>
    <row r="101" ht="15.75" customHeight="1">
      <c r="C101" s="58"/>
      <c r="I101" s="87"/>
      <c r="J101" s="93"/>
      <c r="K101" s="93"/>
      <c r="L101" s="94"/>
      <c r="M101" s="93"/>
      <c r="N101" s="93"/>
      <c r="O101" s="87"/>
      <c r="P101" s="87"/>
      <c r="Q101" s="87"/>
      <c r="S101" s="85"/>
    </row>
    <row r="102" ht="15.75" customHeight="1">
      <c r="C102" s="58"/>
      <c r="I102" s="87"/>
      <c r="J102" s="87"/>
      <c r="K102" s="87"/>
      <c r="L102" s="87"/>
      <c r="M102" s="87"/>
      <c r="N102" s="87"/>
      <c r="O102" s="87"/>
      <c r="P102" s="87"/>
      <c r="Q102" s="87"/>
      <c r="S102" s="85"/>
    </row>
    <row r="103" ht="15.75" customHeight="1">
      <c r="C103" s="58"/>
    </row>
    <row r="104" ht="15.75" customHeight="1">
      <c r="C104" s="58"/>
    </row>
    <row r="105" ht="15.75" customHeight="1">
      <c r="C105" s="58"/>
    </row>
    <row r="106" ht="15.75" customHeight="1">
      <c r="C106" s="58"/>
    </row>
    <row r="107" ht="15.75" customHeight="1">
      <c r="C107" s="58"/>
    </row>
    <row r="108" ht="15.75" customHeight="1">
      <c r="C108" s="58"/>
    </row>
    <row r="109" ht="15.75" customHeight="1">
      <c r="C109" s="58"/>
    </row>
    <row r="110" ht="15.75" customHeight="1">
      <c r="C110" s="58"/>
    </row>
    <row r="111" ht="15.75" customHeight="1">
      <c r="C111" s="58"/>
    </row>
    <row r="112" ht="15.75" customHeight="1">
      <c r="C112" s="58"/>
    </row>
    <row r="113" ht="15.75" customHeight="1">
      <c r="C113" s="58"/>
    </row>
    <row r="114" ht="15.75" customHeight="1">
      <c r="C114" s="58"/>
    </row>
    <row r="115" ht="15.75" customHeight="1">
      <c r="C115" s="58"/>
    </row>
    <row r="116" ht="15.75" customHeight="1">
      <c r="C116" s="58"/>
    </row>
    <row r="117" ht="15.75" customHeight="1">
      <c r="C117" s="58"/>
    </row>
    <row r="118" ht="15.75" customHeight="1">
      <c r="C118" s="58"/>
    </row>
    <row r="119" ht="15.75" customHeight="1">
      <c r="C119" s="58"/>
    </row>
    <row r="120" ht="15.75" customHeight="1">
      <c r="C120" s="58"/>
    </row>
    <row r="121" ht="15.75" customHeight="1">
      <c r="C121" s="58"/>
    </row>
    <row r="122" ht="15.75" customHeight="1">
      <c r="C122" s="58"/>
    </row>
    <row r="123" ht="15.75" customHeight="1">
      <c r="C123" s="58"/>
    </row>
    <row r="124" ht="15.75" customHeight="1">
      <c r="C124" s="58"/>
    </row>
    <row r="125" ht="15.75" customHeight="1">
      <c r="C125" s="58"/>
    </row>
    <row r="126" ht="15.75" customHeight="1">
      <c r="C126" s="58"/>
    </row>
    <row r="127" ht="15.75" customHeight="1">
      <c r="C127" s="58"/>
    </row>
    <row r="128" ht="15.75" customHeight="1">
      <c r="C128" s="58"/>
    </row>
    <row r="129" ht="15.75" customHeight="1">
      <c r="C129" s="58"/>
    </row>
    <row r="130" ht="15.75" customHeight="1">
      <c r="C130" s="58"/>
    </row>
    <row r="131" ht="15.75" customHeight="1">
      <c r="C131" s="58"/>
    </row>
    <row r="132" ht="15.75" customHeight="1">
      <c r="C132" s="58"/>
    </row>
    <row r="133" ht="15.75" customHeight="1">
      <c r="C133" s="58"/>
    </row>
    <row r="134" ht="15.75" customHeight="1">
      <c r="C134" s="58"/>
    </row>
    <row r="135" ht="15.75" customHeight="1">
      <c r="C135" s="58"/>
    </row>
    <row r="136" ht="15.75" customHeight="1">
      <c r="C136" s="58"/>
    </row>
    <row r="137" ht="15.75" customHeight="1">
      <c r="C137" s="58"/>
    </row>
    <row r="138" ht="15.75" customHeight="1">
      <c r="C138" s="58"/>
    </row>
    <row r="139" ht="15.75" customHeight="1">
      <c r="C139" s="58"/>
    </row>
    <row r="140" ht="15.75" customHeight="1">
      <c r="C140" s="58"/>
    </row>
    <row r="141" ht="15.75" customHeight="1">
      <c r="C141" s="58"/>
    </row>
    <row r="142" ht="15.75" customHeight="1">
      <c r="C142" s="58"/>
    </row>
    <row r="143" ht="15.75" customHeight="1">
      <c r="C143" s="58"/>
    </row>
    <row r="144" ht="15.75" customHeight="1">
      <c r="C144" s="58"/>
    </row>
    <row r="145" ht="15.75" customHeight="1">
      <c r="C145" s="58"/>
    </row>
    <row r="146" ht="15.75" customHeight="1">
      <c r="C146" s="58"/>
    </row>
    <row r="147" ht="15.75" customHeight="1">
      <c r="C147" s="58"/>
    </row>
    <row r="148" ht="15.75" customHeight="1">
      <c r="C148" s="58"/>
    </row>
    <row r="149" ht="15.75" customHeight="1">
      <c r="C149" s="58"/>
    </row>
    <row r="150" ht="15.75" customHeight="1">
      <c r="C150" s="58"/>
    </row>
    <row r="151" ht="15.75" customHeight="1">
      <c r="C151" s="58"/>
    </row>
    <row r="152" ht="15.75" customHeight="1">
      <c r="C152" s="58"/>
    </row>
    <row r="153" ht="15.75" customHeight="1">
      <c r="C153" s="58"/>
    </row>
    <row r="154" ht="15.75" customHeight="1">
      <c r="C154" s="58"/>
    </row>
    <row r="155" ht="15.75" customHeight="1">
      <c r="C155" s="58"/>
    </row>
    <row r="156" ht="15.75" customHeight="1">
      <c r="C156" s="58"/>
    </row>
    <row r="157" ht="15.75" customHeight="1">
      <c r="C157" s="58"/>
    </row>
    <row r="158" ht="15.75" customHeight="1">
      <c r="C158" s="58"/>
    </row>
    <row r="159" ht="15.75" customHeight="1">
      <c r="C159" s="58"/>
    </row>
    <row r="160" ht="15.75" customHeight="1">
      <c r="C160" s="58"/>
    </row>
    <row r="161" ht="15.75" customHeight="1">
      <c r="C161" s="58"/>
    </row>
    <row r="162" ht="15.75" customHeight="1">
      <c r="C162" s="58"/>
    </row>
    <row r="163" ht="15.75" customHeight="1">
      <c r="C163" s="58"/>
    </row>
    <row r="164" ht="15.75" customHeight="1">
      <c r="C164" s="58"/>
    </row>
    <row r="165" ht="15.75" customHeight="1">
      <c r="C165" s="58"/>
    </row>
    <row r="166" ht="15.75" customHeight="1">
      <c r="C166" s="58"/>
    </row>
    <row r="167" ht="15.75" customHeight="1">
      <c r="C167" s="58"/>
    </row>
    <row r="168" ht="15.75" customHeight="1">
      <c r="C168" s="58"/>
    </row>
    <row r="169" ht="15.75" customHeight="1">
      <c r="C169" s="58"/>
    </row>
    <row r="170" ht="15.75" customHeight="1">
      <c r="C170" s="58"/>
    </row>
    <row r="171" ht="15.75" customHeight="1">
      <c r="C171" s="58"/>
    </row>
    <row r="172" ht="15.75" customHeight="1">
      <c r="C172" s="58"/>
    </row>
    <row r="173" ht="15.75" customHeight="1">
      <c r="C173" s="58"/>
    </row>
    <row r="174" ht="15.75" customHeight="1">
      <c r="C174" s="58"/>
    </row>
    <row r="175" ht="15.75" customHeight="1">
      <c r="C175" s="58"/>
    </row>
    <row r="176" ht="15.75" customHeight="1">
      <c r="C176" s="58"/>
    </row>
    <row r="177" ht="15.75" customHeight="1">
      <c r="C177" s="58"/>
    </row>
    <row r="178" ht="15.75" customHeight="1">
      <c r="C178" s="58"/>
    </row>
    <row r="179" ht="15.75" customHeight="1">
      <c r="C179" s="58"/>
    </row>
    <row r="180" ht="15.75" customHeight="1">
      <c r="C180" s="58"/>
    </row>
    <row r="181" ht="15.75" customHeight="1">
      <c r="C181" s="58"/>
    </row>
    <row r="182" ht="15.75" customHeight="1">
      <c r="C182" s="58"/>
    </row>
    <row r="183" ht="15.75" customHeight="1">
      <c r="C183" s="58"/>
    </row>
    <row r="184" ht="15.75" customHeight="1">
      <c r="C184" s="58"/>
    </row>
    <row r="185" ht="15.75" customHeight="1">
      <c r="C185" s="58"/>
    </row>
    <row r="186" ht="15.75" customHeight="1">
      <c r="C186" s="58"/>
    </row>
    <row r="187" ht="15.75" customHeight="1">
      <c r="C187" s="58"/>
    </row>
    <row r="188" ht="15.75" customHeight="1">
      <c r="C188" s="58"/>
    </row>
    <row r="189" ht="15.75" customHeight="1">
      <c r="C189" s="58"/>
    </row>
    <row r="190" ht="15.75" customHeight="1">
      <c r="C190" s="58"/>
    </row>
    <row r="191" ht="15.75" customHeight="1">
      <c r="C191" s="58"/>
    </row>
    <row r="192" ht="15.75" customHeight="1">
      <c r="C192" s="58"/>
    </row>
    <row r="193" ht="15.75" customHeight="1">
      <c r="C193" s="58"/>
    </row>
    <row r="194" ht="15.75" customHeight="1">
      <c r="C194" s="58"/>
    </row>
    <row r="195" ht="15.75" customHeight="1">
      <c r="C195" s="58"/>
    </row>
    <row r="196" ht="15.75" customHeight="1">
      <c r="C196" s="58"/>
    </row>
    <row r="197" ht="15.75" customHeight="1">
      <c r="C197" s="58"/>
    </row>
    <row r="198" ht="15.75" customHeight="1">
      <c r="C198" s="58"/>
    </row>
    <row r="199" ht="15.75" customHeight="1">
      <c r="C199" s="58"/>
    </row>
    <row r="200" ht="15.75" customHeight="1">
      <c r="C200" s="58"/>
    </row>
    <row r="201" ht="15.75" customHeight="1">
      <c r="C201" s="58"/>
    </row>
    <row r="202" ht="15.75" customHeight="1">
      <c r="C202" s="58"/>
    </row>
    <row r="203" ht="15.75" customHeight="1">
      <c r="C203" s="58"/>
    </row>
    <row r="204" ht="15.75" customHeight="1">
      <c r="C204" s="58"/>
    </row>
    <row r="205" ht="15.75" customHeight="1">
      <c r="C205" s="58"/>
    </row>
    <row r="206" ht="15.75" customHeight="1">
      <c r="C206" s="58"/>
    </row>
    <row r="207" ht="15.75" customHeight="1">
      <c r="C207" s="58"/>
    </row>
    <row r="208" ht="15.75" customHeight="1">
      <c r="C208" s="58"/>
    </row>
    <row r="209" ht="15.75" customHeight="1">
      <c r="C209" s="58"/>
    </row>
    <row r="210" ht="15.75" customHeight="1">
      <c r="C210" s="58"/>
    </row>
    <row r="211" ht="15.75" customHeight="1">
      <c r="C211" s="58"/>
    </row>
    <row r="212" ht="15.75" customHeight="1">
      <c r="C212" s="58"/>
    </row>
    <row r="213" ht="15.75" customHeight="1">
      <c r="C213" s="58"/>
    </row>
    <row r="214" ht="15.75" customHeight="1">
      <c r="C214" s="58"/>
    </row>
    <row r="215" ht="15.75" customHeight="1">
      <c r="C215" s="58"/>
    </row>
    <row r="216" ht="15.75" customHeight="1">
      <c r="C216" s="58"/>
    </row>
    <row r="217" ht="15.75" customHeight="1">
      <c r="C217" s="58"/>
    </row>
    <row r="218" ht="15.75" customHeight="1">
      <c r="C218" s="58"/>
    </row>
    <row r="219" ht="15.75" customHeight="1">
      <c r="C219" s="58"/>
    </row>
    <row r="220" ht="15.75" customHeight="1">
      <c r="C220" s="58"/>
    </row>
    <row r="221" ht="15.75" customHeight="1">
      <c r="C221" s="58"/>
    </row>
    <row r="222" ht="15.75" customHeight="1">
      <c r="C222" s="58"/>
    </row>
    <row r="223" ht="15.75" customHeight="1">
      <c r="C223" s="58"/>
    </row>
    <row r="224" ht="15.75" customHeight="1">
      <c r="C224" s="58"/>
    </row>
    <row r="225" ht="15.75" customHeight="1">
      <c r="C225" s="58"/>
    </row>
    <row r="226" ht="15.75" customHeight="1">
      <c r="C226" s="58"/>
    </row>
    <row r="227" ht="15.75" customHeight="1">
      <c r="C227" s="58"/>
    </row>
    <row r="228" ht="15.75" customHeight="1">
      <c r="C228" s="58"/>
    </row>
    <row r="229" ht="15.75" customHeight="1">
      <c r="C229" s="58"/>
    </row>
    <row r="230" ht="15.75" customHeight="1">
      <c r="C230" s="58"/>
    </row>
    <row r="231" ht="15.75" customHeight="1">
      <c r="C231" s="58"/>
    </row>
    <row r="232" ht="15.75" customHeight="1">
      <c r="C232" s="58"/>
    </row>
    <row r="233" ht="15.75" customHeight="1">
      <c r="C233" s="58"/>
    </row>
    <row r="234" ht="15.75" customHeight="1">
      <c r="C234" s="58"/>
    </row>
    <row r="235" ht="15.75" customHeight="1">
      <c r="C235" s="58"/>
    </row>
    <row r="236" ht="15.75" customHeight="1">
      <c r="C236" s="58"/>
    </row>
    <row r="237" ht="15.75" customHeight="1">
      <c r="C237" s="58"/>
    </row>
    <row r="238" ht="15.75" customHeight="1">
      <c r="C238" s="58"/>
    </row>
    <row r="239" ht="15.75" customHeight="1">
      <c r="C239" s="58"/>
    </row>
    <row r="240" ht="15.75" customHeight="1">
      <c r="C240" s="58"/>
    </row>
    <row r="241" ht="15.75" customHeight="1">
      <c r="C241" s="58"/>
    </row>
    <row r="242" ht="15.75" customHeight="1">
      <c r="C242" s="58"/>
    </row>
    <row r="243" ht="15.75" customHeight="1">
      <c r="C243" s="58"/>
    </row>
    <row r="244" ht="15.75" customHeight="1">
      <c r="C244" s="58"/>
    </row>
    <row r="245" ht="15.75" customHeight="1">
      <c r="C245" s="58"/>
    </row>
    <row r="246" ht="15.75" customHeight="1">
      <c r="C246" s="58"/>
    </row>
    <row r="247" ht="15.75" customHeight="1">
      <c r="C247" s="58"/>
    </row>
    <row r="248" ht="15.75" customHeight="1">
      <c r="C248" s="58"/>
    </row>
    <row r="249" ht="15.75" customHeight="1">
      <c r="C249" s="58"/>
    </row>
    <row r="250" ht="15.75" customHeight="1">
      <c r="C250" s="58"/>
    </row>
    <row r="251" ht="15.75" customHeight="1">
      <c r="C251" s="58"/>
    </row>
    <row r="252" ht="15.75" customHeight="1">
      <c r="C252" s="58"/>
    </row>
    <row r="253" ht="15.75" customHeight="1">
      <c r="C253" s="58"/>
    </row>
    <row r="254" ht="15.75" customHeight="1">
      <c r="C254" s="58"/>
    </row>
    <row r="255" ht="15.75" customHeight="1">
      <c r="C255" s="58"/>
    </row>
    <row r="256" ht="15.75" customHeight="1">
      <c r="C256" s="58"/>
    </row>
    <row r="257" ht="15.75" customHeight="1">
      <c r="C257" s="58"/>
    </row>
    <row r="258" ht="15.75" customHeight="1">
      <c r="C258" s="58"/>
    </row>
    <row r="259" ht="15.75" customHeight="1">
      <c r="C259" s="58"/>
    </row>
    <row r="260" ht="15.75" customHeight="1">
      <c r="C260" s="58"/>
    </row>
    <row r="261" ht="15.75" customHeight="1">
      <c r="C261" s="58"/>
    </row>
    <row r="262" ht="15.75" customHeight="1">
      <c r="C262" s="58"/>
    </row>
    <row r="263" ht="15.75" customHeight="1">
      <c r="C263" s="58"/>
    </row>
    <row r="264" ht="15.75" customHeight="1">
      <c r="C264" s="58"/>
    </row>
    <row r="265" ht="15.75" customHeight="1">
      <c r="C265" s="58"/>
    </row>
    <row r="266" ht="15.75" customHeight="1">
      <c r="C266" s="58"/>
    </row>
    <row r="267" ht="15.75" customHeight="1">
      <c r="C267" s="58"/>
    </row>
    <row r="268" ht="15.75" customHeight="1">
      <c r="C268" s="58"/>
    </row>
    <row r="269" ht="15.75" customHeight="1">
      <c r="C269" s="58"/>
    </row>
    <row r="270" ht="15.75" customHeight="1">
      <c r="C270" s="58"/>
    </row>
    <row r="271" ht="15.75" customHeight="1">
      <c r="C271" s="58"/>
    </row>
    <row r="272" ht="15.75" customHeight="1">
      <c r="C272" s="58"/>
    </row>
    <row r="273" ht="15.75" customHeight="1">
      <c r="C273" s="58"/>
    </row>
    <row r="274" ht="15.75" customHeight="1">
      <c r="C274" s="58"/>
    </row>
    <row r="275" ht="15.75" customHeight="1">
      <c r="C275" s="58"/>
    </row>
    <row r="276" ht="15.75" customHeight="1">
      <c r="C276" s="58"/>
    </row>
    <row r="277" ht="15.75" customHeight="1">
      <c r="C277" s="58"/>
    </row>
    <row r="278" ht="15.75" customHeight="1">
      <c r="C278" s="58"/>
    </row>
    <row r="279" ht="15.75" customHeight="1">
      <c r="C279" s="58"/>
    </row>
    <row r="280" ht="15.75" customHeight="1">
      <c r="C280" s="58"/>
    </row>
    <row r="281" ht="15.75" customHeight="1">
      <c r="C281" s="58"/>
    </row>
    <row r="282" ht="15.75" customHeight="1">
      <c r="C282" s="58"/>
    </row>
    <row r="283" ht="15.75" customHeight="1">
      <c r="C283" s="58"/>
    </row>
    <row r="284" ht="15.75" customHeight="1">
      <c r="C284" s="58"/>
    </row>
    <row r="285" ht="15.75" customHeight="1">
      <c r="C285" s="58"/>
    </row>
    <row r="286" ht="15.75" customHeight="1">
      <c r="C286" s="58"/>
    </row>
    <row r="287" ht="15.75" customHeight="1">
      <c r="C287" s="58"/>
    </row>
    <row r="288" ht="15.75" customHeight="1">
      <c r="C288" s="58"/>
    </row>
    <row r="289" ht="15.75" customHeight="1">
      <c r="C289" s="58"/>
    </row>
    <row r="290" ht="15.75" customHeight="1">
      <c r="C290" s="58"/>
    </row>
    <row r="291" ht="15.75" customHeight="1">
      <c r="C291" s="58"/>
    </row>
    <row r="292" ht="15.75" customHeight="1">
      <c r="C292" s="58"/>
    </row>
    <row r="293" ht="15.75" customHeight="1">
      <c r="C293" s="58"/>
    </row>
    <row r="294" ht="15.75" customHeight="1">
      <c r="C294" s="58"/>
    </row>
    <row r="295" ht="15.75" customHeight="1">
      <c r="C295" s="58"/>
    </row>
    <row r="296" ht="15.75" customHeight="1">
      <c r="C296" s="58"/>
    </row>
    <row r="297" ht="15.75" customHeight="1">
      <c r="C297" s="58"/>
    </row>
    <row r="298" ht="15.75" customHeight="1">
      <c r="C298" s="58"/>
    </row>
    <row r="299" ht="15.75" customHeight="1">
      <c r="C299" s="58"/>
    </row>
    <row r="300" ht="15.75" customHeight="1">
      <c r="C300" s="58"/>
    </row>
    <row r="301" ht="15.75" customHeight="1">
      <c r="C301" s="58"/>
    </row>
    <row r="302" ht="15.75" customHeight="1">
      <c r="C302" s="58"/>
    </row>
    <row r="303" ht="15.75" customHeight="1">
      <c r="C303" s="58"/>
    </row>
    <row r="304" ht="15.75" customHeight="1">
      <c r="C304" s="58"/>
    </row>
    <row r="305" ht="15.75" customHeight="1">
      <c r="C305" s="58"/>
    </row>
    <row r="306" ht="15.75" customHeight="1">
      <c r="C306" s="58"/>
    </row>
    <row r="307" ht="15.75" customHeight="1">
      <c r="C307" s="58"/>
    </row>
    <row r="308" ht="15.75" customHeight="1">
      <c r="C308" s="58"/>
    </row>
    <row r="309" ht="15.75" customHeight="1">
      <c r="C309" s="58"/>
    </row>
    <row r="310" ht="15.75" customHeight="1">
      <c r="C310" s="58"/>
    </row>
    <row r="311" ht="15.75" customHeight="1">
      <c r="C311" s="58"/>
    </row>
    <row r="312" ht="15.75" customHeight="1">
      <c r="C312" s="58"/>
    </row>
    <row r="313" ht="15.75" customHeight="1">
      <c r="C313" s="58"/>
    </row>
    <row r="314" ht="15.75" customHeight="1">
      <c r="C314" s="58"/>
    </row>
    <row r="315" ht="15.75" customHeight="1">
      <c r="C315" s="58"/>
    </row>
    <row r="316" ht="15.75" customHeight="1">
      <c r="C316" s="58"/>
    </row>
    <row r="317" ht="15.75" customHeight="1">
      <c r="C317" s="58"/>
    </row>
    <row r="318" ht="15.75" customHeight="1">
      <c r="C318" s="58"/>
    </row>
    <row r="319" ht="15.75" customHeight="1">
      <c r="C319" s="58"/>
    </row>
    <row r="320" ht="15.75" customHeight="1">
      <c r="C320" s="58"/>
    </row>
    <row r="321" ht="15.75" customHeight="1">
      <c r="C321" s="58"/>
    </row>
    <row r="322" ht="15.75" customHeight="1">
      <c r="C322" s="58"/>
    </row>
    <row r="323" ht="15.75" customHeight="1">
      <c r="C323" s="58"/>
    </row>
    <row r="324" ht="15.75" customHeight="1">
      <c r="C324" s="58"/>
    </row>
    <row r="325" ht="15.75" customHeight="1">
      <c r="C325" s="58"/>
    </row>
    <row r="326" ht="15.75" customHeight="1">
      <c r="C326" s="58"/>
    </row>
    <row r="327" ht="15.75" customHeight="1">
      <c r="C327" s="58"/>
    </row>
    <row r="328" ht="15.75" customHeight="1">
      <c r="C328" s="58"/>
    </row>
    <row r="329" ht="15.75" customHeight="1">
      <c r="C329" s="58"/>
    </row>
    <row r="330" ht="15.75" customHeight="1">
      <c r="C330" s="58"/>
    </row>
    <row r="331" ht="15.75" customHeight="1">
      <c r="C331" s="58"/>
    </row>
    <row r="332" ht="15.75" customHeight="1">
      <c r="C332" s="58"/>
    </row>
    <row r="333" ht="15.75" customHeight="1">
      <c r="C333" s="58"/>
    </row>
    <row r="334" ht="15.75" customHeight="1">
      <c r="C334" s="58"/>
    </row>
    <row r="335" ht="15.75" customHeight="1">
      <c r="C335" s="58"/>
    </row>
    <row r="336" ht="15.75" customHeight="1">
      <c r="C336" s="58"/>
    </row>
    <row r="337" ht="15.75" customHeight="1">
      <c r="C337" s="58"/>
    </row>
    <row r="338" ht="15.75" customHeight="1">
      <c r="C338" s="58"/>
    </row>
    <row r="339" ht="15.75" customHeight="1">
      <c r="C339" s="58"/>
    </row>
    <row r="340" ht="15.75" customHeight="1">
      <c r="C340" s="58"/>
    </row>
    <row r="341" ht="15.75" customHeight="1">
      <c r="C341" s="58"/>
    </row>
    <row r="342" ht="15.75" customHeight="1">
      <c r="C342" s="58"/>
    </row>
    <row r="343" ht="15.75" customHeight="1">
      <c r="C343" s="58"/>
    </row>
    <row r="344" ht="15.75" customHeight="1">
      <c r="C344" s="58"/>
    </row>
    <row r="345" ht="15.75" customHeight="1">
      <c r="C345" s="58"/>
    </row>
    <row r="346" ht="15.75" customHeight="1">
      <c r="C346" s="58"/>
    </row>
    <row r="347" ht="15.75" customHeight="1">
      <c r="C347" s="58"/>
    </row>
    <row r="348" ht="15.75" customHeight="1">
      <c r="C348" s="58"/>
    </row>
    <row r="349" ht="15.75" customHeight="1">
      <c r="C349" s="58"/>
    </row>
    <row r="350" ht="15.75" customHeight="1">
      <c r="C350" s="58"/>
    </row>
    <row r="351" ht="15.75" customHeight="1">
      <c r="C351" s="58"/>
    </row>
    <row r="352" ht="15.75" customHeight="1">
      <c r="C352" s="58"/>
    </row>
    <row r="353" ht="15.75" customHeight="1">
      <c r="C353" s="58"/>
    </row>
    <row r="354" ht="15.75" customHeight="1">
      <c r="C354" s="58"/>
    </row>
    <row r="355" ht="15.75" customHeight="1">
      <c r="C355" s="58"/>
    </row>
    <row r="356" ht="15.75" customHeight="1">
      <c r="C356" s="58"/>
    </row>
    <row r="357" ht="15.75" customHeight="1">
      <c r="C357" s="58"/>
    </row>
    <row r="358" ht="15.75" customHeight="1">
      <c r="C358" s="58"/>
    </row>
    <row r="359" ht="15.75" customHeight="1">
      <c r="C359" s="58"/>
    </row>
    <row r="360" ht="15.75" customHeight="1">
      <c r="C360" s="58"/>
    </row>
    <row r="361" ht="15.75" customHeight="1">
      <c r="C361" s="58"/>
    </row>
    <row r="362" ht="15.75" customHeight="1">
      <c r="C362" s="58"/>
    </row>
    <row r="363" ht="15.75" customHeight="1">
      <c r="C363" s="58"/>
    </row>
    <row r="364" ht="15.75" customHeight="1">
      <c r="C364" s="58"/>
    </row>
    <row r="365" ht="15.75" customHeight="1">
      <c r="C365" s="58"/>
    </row>
    <row r="366" ht="15.75" customHeight="1">
      <c r="C366" s="58"/>
    </row>
    <row r="367" ht="15.75" customHeight="1">
      <c r="C367" s="58"/>
    </row>
    <row r="368" ht="15.75" customHeight="1">
      <c r="C368" s="58"/>
    </row>
    <row r="369" ht="15.75" customHeight="1">
      <c r="C369" s="58"/>
    </row>
    <row r="370" ht="15.75" customHeight="1">
      <c r="C370" s="58"/>
    </row>
    <row r="371" ht="15.75" customHeight="1">
      <c r="C371" s="58"/>
    </row>
    <row r="372" ht="15.75" customHeight="1">
      <c r="C372" s="58"/>
    </row>
    <row r="373" ht="15.75" customHeight="1">
      <c r="C373" s="58"/>
    </row>
    <row r="374" ht="15.75" customHeight="1">
      <c r="C374" s="58"/>
    </row>
    <row r="375" ht="15.75" customHeight="1">
      <c r="C375" s="58"/>
    </row>
    <row r="376" ht="15.75" customHeight="1">
      <c r="C376" s="58"/>
    </row>
    <row r="377" ht="15.75" customHeight="1">
      <c r="C377" s="58"/>
    </row>
    <row r="378" ht="15.75" customHeight="1">
      <c r="C378" s="58"/>
    </row>
    <row r="379" ht="15.75" customHeight="1">
      <c r="C379" s="58"/>
    </row>
    <row r="380" ht="15.75" customHeight="1">
      <c r="C380" s="58"/>
    </row>
    <row r="381" ht="15.75" customHeight="1">
      <c r="C381" s="58"/>
    </row>
    <row r="382" ht="15.75" customHeight="1">
      <c r="C382" s="58"/>
    </row>
    <row r="383" ht="15.75" customHeight="1">
      <c r="C383" s="58"/>
    </row>
    <row r="384" ht="15.75" customHeight="1">
      <c r="C384" s="58"/>
    </row>
    <row r="385" ht="15.75" customHeight="1">
      <c r="C385" s="58"/>
    </row>
    <row r="386" ht="15.75" customHeight="1">
      <c r="C386" s="58"/>
    </row>
    <row r="387" ht="15.75" customHeight="1">
      <c r="C387" s="58"/>
    </row>
    <row r="388" ht="15.75" customHeight="1">
      <c r="C388" s="58"/>
    </row>
    <row r="389" ht="15.75" customHeight="1">
      <c r="C389" s="58"/>
    </row>
    <row r="390" ht="15.75" customHeight="1">
      <c r="C390" s="58"/>
    </row>
    <row r="391" ht="15.75" customHeight="1">
      <c r="C391" s="58"/>
    </row>
    <row r="392" ht="15.75" customHeight="1">
      <c r="C392" s="58"/>
    </row>
    <row r="393" ht="15.75" customHeight="1">
      <c r="C393" s="58"/>
    </row>
    <row r="394" ht="15.75" customHeight="1">
      <c r="C394" s="58"/>
    </row>
    <row r="395" ht="15.75" customHeight="1">
      <c r="C395" s="58"/>
    </row>
    <row r="396" ht="15.75" customHeight="1">
      <c r="C396" s="58"/>
    </row>
    <row r="397" ht="15.75" customHeight="1">
      <c r="C397" s="58"/>
    </row>
    <row r="398" ht="15.75" customHeight="1">
      <c r="C398" s="58"/>
    </row>
    <row r="399" ht="15.75" customHeight="1">
      <c r="C399" s="58"/>
    </row>
    <row r="400" ht="15.75" customHeight="1">
      <c r="C400" s="58"/>
    </row>
    <row r="401" ht="15.75" customHeight="1">
      <c r="C401" s="58"/>
    </row>
    <row r="402" ht="15.75" customHeight="1">
      <c r="C402" s="58"/>
    </row>
    <row r="403" ht="15.75" customHeight="1">
      <c r="C403" s="58"/>
    </row>
    <row r="404" ht="15.75" customHeight="1">
      <c r="C404" s="58"/>
    </row>
    <row r="405" ht="15.75" customHeight="1">
      <c r="C405" s="58"/>
    </row>
    <row r="406" ht="15.75" customHeight="1">
      <c r="C406" s="58"/>
    </row>
    <row r="407" ht="15.75" customHeight="1">
      <c r="C407" s="58"/>
    </row>
    <row r="408" ht="15.75" customHeight="1">
      <c r="C408" s="58"/>
    </row>
    <row r="409" ht="15.75" customHeight="1">
      <c r="C409" s="58"/>
    </row>
    <row r="410" ht="15.75" customHeight="1">
      <c r="C410" s="58"/>
    </row>
    <row r="411" ht="15.75" customHeight="1">
      <c r="C411" s="58"/>
    </row>
    <row r="412" ht="15.75" customHeight="1">
      <c r="C412" s="58"/>
    </row>
    <row r="413" ht="15.75" customHeight="1">
      <c r="C413" s="58"/>
    </row>
    <row r="414" ht="15.75" customHeight="1">
      <c r="C414" s="58"/>
    </row>
    <row r="415" ht="15.75" customHeight="1">
      <c r="C415" s="58"/>
    </row>
    <row r="416" ht="15.75" customHeight="1">
      <c r="C416" s="58"/>
    </row>
    <row r="417" ht="15.75" customHeight="1">
      <c r="C417" s="58"/>
    </row>
    <row r="418" ht="15.75" customHeight="1">
      <c r="C418" s="58"/>
    </row>
    <row r="419" ht="15.75" customHeight="1">
      <c r="C419" s="58"/>
    </row>
    <row r="420" ht="15.75" customHeight="1">
      <c r="C420" s="58"/>
    </row>
    <row r="421" ht="15.75" customHeight="1">
      <c r="C421" s="58"/>
    </row>
    <row r="422" ht="15.75" customHeight="1">
      <c r="C422" s="58"/>
    </row>
    <row r="423" ht="15.75" customHeight="1">
      <c r="C423" s="58"/>
    </row>
    <row r="424" ht="15.75" customHeight="1">
      <c r="C424" s="58"/>
    </row>
    <row r="425" ht="15.75" customHeight="1">
      <c r="C425" s="58"/>
    </row>
    <row r="426" ht="15.75" customHeight="1">
      <c r="C426" s="58"/>
    </row>
    <row r="427" ht="15.75" customHeight="1">
      <c r="C427" s="58"/>
    </row>
    <row r="428" ht="15.75" customHeight="1">
      <c r="C428" s="58"/>
    </row>
    <row r="429" ht="15.75" customHeight="1">
      <c r="C429" s="58"/>
    </row>
    <row r="430" ht="15.75" customHeight="1">
      <c r="C430" s="58"/>
    </row>
    <row r="431" ht="15.75" customHeight="1">
      <c r="C431" s="58"/>
    </row>
    <row r="432" ht="15.75" customHeight="1">
      <c r="C432" s="58"/>
    </row>
    <row r="433" ht="15.75" customHeight="1">
      <c r="C433" s="58"/>
    </row>
    <row r="434" ht="15.75" customHeight="1">
      <c r="C434" s="58"/>
    </row>
    <row r="435" ht="15.75" customHeight="1">
      <c r="C435" s="58"/>
    </row>
    <row r="436" ht="15.75" customHeight="1">
      <c r="C436" s="58"/>
    </row>
    <row r="437" ht="15.75" customHeight="1">
      <c r="C437" s="58"/>
    </row>
    <row r="438" ht="15.75" customHeight="1">
      <c r="C438" s="58"/>
    </row>
    <row r="439" ht="15.75" customHeight="1">
      <c r="C439" s="58"/>
    </row>
    <row r="440" ht="15.75" customHeight="1">
      <c r="C440" s="58"/>
    </row>
    <row r="441" ht="15.75" customHeight="1">
      <c r="C441" s="58"/>
    </row>
    <row r="442" ht="15.75" customHeight="1">
      <c r="C442" s="58"/>
    </row>
    <row r="443" ht="15.75" customHeight="1">
      <c r="C443" s="58"/>
    </row>
    <row r="444" ht="15.75" customHeight="1">
      <c r="C444" s="58"/>
    </row>
    <row r="445" ht="15.75" customHeight="1">
      <c r="C445" s="58"/>
    </row>
    <row r="446" ht="15.75" customHeight="1">
      <c r="C446" s="58"/>
    </row>
    <row r="447" ht="15.75" customHeight="1">
      <c r="C447" s="58"/>
    </row>
    <row r="448" ht="15.75" customHeight="1">
      <c r="C448" s="58"/>
    </row>
    <row r="449" ht="15.75" customHeight="1">
      <c r="C449" s="58"/>
    </row>
    <row r="450" ht="15.75" customHeight="1">
      <c r="C450" s="58"/>
    </row>
    <row r="451" ht="15.75" customHeight="1">
      <c r="C451" s="58"/>
    </row>
    <row r="452" ht="15.75" customHeight="1">
      <c r="C452" s="58"/>
    </row>
    <row r="453" ht="15.75" customHeight="1">
      <c r="C453" s="58"/>
    </row>
    <row r="454" ht="15.75" customHeight="1">
      <c r="C454" s="58"/>
    </row>
    <row r="455" ht="15.75" customHeight="1">
      <c r="C455" s="58"/>
    </row>
    <row r="456" ht="15.75" customHeight="1">
      <c r="C456" s="58"/>
    </row>
    <row r="457" ht="15.75" customHeight="1">
      <c r="C457" s="58"/>
    </row>
    <row r="458" ht="15.75" customHeight="1">
      <c r="C458" s="58"/>
    </row>
    <row r="459" ht="15.75" customHeight="1">
      <c r="C459" s="58"/>
    </row>
    <row r="460" ht="15.75" customHeight="1">
      <c r="C460" s="58"/>
    </row>
    <row r="461" ht="15.75" customHeight="1">
      <c r="C461" s="58"/>
    </row>
    <row r="462" ht="15.75" customHeight="1">
      <c r="C462" s="58"/>
    </row>
    <row r="463" ht="15.75" customHeight="1">
      <c r="C463" s="58"/>
    </row>
    <row r="464" ht="15.75" customHeight="1">
      <c r="C464" s="58"/>
    </row>
    <row r="465" ht="15.75" customHeight="1">
      <c r="C465" s="58"/>
    </row>
    <row r="466" ht="15.75" customHeight="1">
      <c r="C466" s="58"/>
    </row>
    <row r="467" ht="15.75" customHeight="1">
      <c r="C467" s="58"/>
    </row>
    <row r="468" ht="15.75" customHeight="1">
      <c r="C468" s="58"/>
    </row>
    <row r="469" ht="15.75" customHeight="1">
      <c r="C469" s="58"/>
    </row>
    <row r="470" ht="15.75" customHeight="1">
      <c r="C470" s="58"/>
    </row>
    <row r="471" ht="15.75" customHeight="1">
      <c r="C471" s="58"/>
    </row>
    <row r="472" ht="15.75" customHeight="1">
      <c r="C472" s="58"/>
    </row>
    <row r="473" ht="15.75" customHeight="1">
      <c r="C473" s="58"/>
    </row>
    <row r="474" ht="15.75" customHeight="1">
      <c r="C474" s="58"/>
    </row>
    <row r="475" ht="15.75" customHeight="1">
      <c r="C475" s="58"/>
    </row>
    <row r="476" ht="15.75" customHeight="1">
      <c r="C476" s="58"/>
    </row>
    <row r="477" ht="15.75" customHeight="1">
      <c r="C477" s="58"/>
    </row>
    <row r="478" ht="15.75" customHeight="1">
      <c r="C478" s="58"/>
    </row>
    <row r="479" ht="15.75" customHeight="1">
      <c r="C479" s="58"/>
    </row>
    <row r="480" ht="15.75" customHeight="1">
      <c r="C480" s="58"/>
    </row>
    <row r="481" ht="15.75" customHeight="1">
      <c r="C481" s="58"/>
    </row>
    <row r="482" ht="15.75" customHeight="1">
      <c r="C482" s="58"/>
    </row>
    <row r="483" ht="15.75" customHeight="1">
      <c r="C483" s="58"/>
    </row>
    <row r="484" ht="15.75" customHeight="1">
      <c r="C484" s="58"/>
    </row>
    <row r="485" ht="15.75" customHeight="1">
      <c r="C485" s="58"/>
    </row>
    <row r="486" ht="15.75" customHeight="1">
      <c r="C486" s="58"/>
    </row>
    <row r="487" ht="15.75" customHeight="1">
      <c r="C487" s="58"/>
    </row>
    <row r="488" ht="15.75" customHeight="1">
      <c r="C488" s="58"/>
    </row>
    <row r="489" ht="15.75" customHeight="1">
      <c r="C489" s="58"/>
    </row>
    <row r="490" ht="15.75" customHeight="1">
      <c r="C490" s="58"/>
    </row>
    <row r="491" ht="15.75" customHeight="1">
      <c r="C491" s="58"/>
    </row>
    <row r="492" ht="15.75" customHeight="1">
      <c r="C492" s="58"/>
    </row>
    <row r="493" ht="15.75" customHeight="1">
      <c r="C493" s="58"/>
    </row>
    <row r="494" ht="15.75" customHeight="1">
      <c r="C494" s="58"/>
    </row>
    <row r="495" ht="15.75" customHeight="1">
      <c r="C495" s="58"/>
    </row>
    <row r="496" ht="15.75" customHeight="1">
      <c r="C496" s="58"/>
    </row>
    <row r="497" ht="15.75" customHeight="1">
      <c r="C497" s="58"/>
    </row>
    <row r="498" ht="15.75" customHeight="1">
      <c r="C498" s="58"/>
    </row>
    <row r="499" ht="15.75" customHeight="1">
      <c r="C499" s="58"/>
    </row>
    <row r="500" ht="15.75" customHeight="1">
      <c r="C500" s="58"/>
    </row>
    <row r="501" ht="15.75" customHeight="1">
      <c r="C501" s="58"/>
    </row>
    <row r="502" ht="15.75" customHeight="1">
      <c r="C502" s="58"/>
    </row>
    <row r="503" ht="15.75" customHeight="1">
      <c r="C503" s="58"/>
    </row>
    <row r="504" ht="15.75" customHeight="1">
      <c r="C504" s="58"/>
    </row>
    <row r="505" ht="15.75" customHeight="1">
      <c r="C505" s="58"/>
    </row>
    <row r="506" ht="15.75" customHeight="1">
      <c r="C506" s="58"/>
    </row>
    <row r="507" ht="15.75" customHeight="1">
      <c r="C507" s="58"/>
    </row>
    <row r="508" ht="15.75" customHeight="1">
      <c r="C508" s="58"/>
    </row>
    <row r="509" ht="15.75" customHeight="1">
      <c r="C509" s="58"/>
    </row>
    <row r="510" ht="15.75" customHeight="1">
      <c r="C510" s="58"/>
    </row>
    <row r="511" ht="15.75" customHeight="1">
      <c r="C511" s="58"/>
    </row>
    <row r="512" ht="15.75" customHeight="1">
      <c r="C512" s="58"/>
    </row>
    <row r="513" ht="15.75" customHeight="1">
      <c r="C513" s="58"/>
    </row>
    <row r="514" ht="15.75" customHeight="1">
      <c r="C514" s="58"/>
    </row>
    <row r="515" ht="15.75" customHeight="1">
      <c r="C515" s="58"/>
    </row>
    <row r="516" ht="15.75" customHeight="1">
      <c r="C516" s="58"/>
    </row>
    <row r="517" ht="15.75" customHeight="1">
      <c r="C517" s="58"/>
    </row>
    <row r="518" ht="15.75" customHeight="1">
      <c r="C518" s="58"/>
    </row>
    <row r="519" ht="15.75" customHeight="1">
      <c r="C519" s="58"/>
    </row>
    <row r="520" ht="15.75" customHeight="1">
      <c r="C520" s="58"/>
    </row>
    <row r="521" ht="15.75" customHeight="1">
      <c r="C521" s="58"/>
    </row>
    <row r="522" ht="15.75" customHeight="1">
      <c r="C522" s="58"/>
    </row>
    <row r="523" ht="15.75" customHeight="1">
      <c r="C523" s="58"/>
    </row>
    <row r="524" ht="15.75" customHeight="1">
      <c r="C524" s="58"/>
    </row>
    <row r="525" ht="15.75" customHeight="1">
      <c r="C525" s="58"/>
    </row>
    <row r="526" ht="15.75" customHeight="1">
      <c r="C526" s="58"/>
    </row>
    <row r="527" ht="15.75" customHeight="1">
      <c r="C527" s="58"/>
    </row>
    <row r="528" ht="15.75" customHeight="1">
      <c r="C528" s="58"/>
    </row>
    <row r="529" ht="15.75" customHeight="1">
      <c r="C529" s="58"/>
    </row>
    <row r="530" ht="15.75" customHeight="1">
      <c r="C530" s="58"/>
    </row>
    <row r="531" ht="15.75" customHeight="1">
      <c r="C531" s="58"/>
    </row>
    <row r="532" ht="15.75" customHeight="1">
      <c r="C532" s="58"/>
    </row>
    <row r="533" ht="15.75" customHeight="1">
      <c r="C533" s="58"/>
    </row>
    <row r="534" ht="15.75" customHeight="1">
      <c r="C534" s="58"/>
    </row>
    <row r="535" ht="15.75" customHeight="1">
      <c r="C535" s="58"/>
    </row>
    <row r="536" ht="15.75" customHeight="1">
      <c r="C536" s="58"/>
    </row>
    <row r="537" ht="15.75" customHeight="1">
      <c r="C537" s="58"/>
    </row>
    <row r="538" ht="15.75" customHeight="1">
      <c r="C538" s="58"/>
    </row>
    <row r="539" ht="15.75" customHeight="1">
      <c r="C539" s="58"/>
    </row>
    <row r="540" ht="15.75" customHeight="1">
      <c r="C540" s="58"/>
    </row>
    <row r="541" ht="15.75" customHeight="1">
      <c r="C541" s="58"/>
    </row>
    <row r="542" ht="15.75" customHeight="1">
      <c r="C542" s="58"/>
    </row>
    <row r="543" ht="15.75" customHeight="1">
      <c r="C543" s="58"/>
    </row>
    <row r="544" ht="15.75" customHeight="1">
      <c r="C544" s="58"/>
    </row>
    <row r="545" ht="15.75" customHeight="1">
      <c r="C545" s="58"/>
    </row>
    <row r="546" ht="15.75" customHeight="1">
      <c r="C546" s="58"/>
    </row>
    <row r="547" ht="15.75" customHeight="1">
      <c r="C547" s="58"/>
    </row>
    <row r="548" ht="15.75" customHeight="1">
      <c r="C548" s="58"/>
    </row>
    <row r="549" ht="15.75" customHeight="1">
      <c r="C549" s="58"/>
    </row>
    <row r="550" ht="15.75" customHeight="1">
      <c r="C550" s="58"/>
    </row>
    <row r="551" ht="15.75" customHeight="1">
      <c r="C551" s="58"/>
    </row>
    <row r="552" ht="15.75" customHeight="1">
      <c r="C552" s="58"/>
    </row>
    <row r="553" ht="15.75" customHeight="1">
      <c r="C553" s="58"/>
    </row>
    <row r="554" ht="15.75" customHeight="1">
      <c r="C554" s="58"/>
    </row>
    <row r="555" ht="15.75" customHeight="1">
      <c r="C555" s="58"/>
    </row>
    <row r="556" ht="15.75" customHeight="1">
      <c r="C556" s="58"/>
    </row>
    <row r="557" ht="15.75" customHeight="1">
      <c r="C557" s="58"/>
    </row>
    <row r="558" ht="15.75" customHeight="1">
      <c r="C558" s="58"/>
    </row>
    <row r="559" ht="15.75" customHeight="1">
      <c r="C559" s="58"/>
    </row>
    <row r="560" ht="15.75" customHeight="1">
      <c r="C560" s="58"/>
    </row>
    <row r="561" ht="15.75" customHeight="1">
      <c r="C561" s="58"/>
    </row>
    <row r="562" ht="15.75" customHeight="1">
      <c r="C562" s="58"/>
    </row>
    <row r="563" ht="15.75" customHeight="1">
      <c r="C563" s="58"/>
    </row>
    <row r="564" ht="15.75" customHeight="1">
      <c r="C564" s="58"/>
    </row>
    <row r="565" ht="15.75" customHeight="1">
      <c r="C565" s="58"/>
    </row>
    <row r="566" ht="15.75" customHeight="1">
      <c r="C566" s="58"/>
    </row>
    <row r="567" ht="15.75" customHeight="1">
      <c r="C567" s="58"/>
    </row>
    <row r="568" ht="15.75" customHeight="1">
      <c r="C568" s="58"/>
    </row>
    <row r="569" ht="15.75" customHeight="1">
      <c r="C569" s="58"/>
    </row>
    <row r="570" ht="15.75" customHeight="1">
      <c r="C570" s="58"/>
    </row>
    <row r="571" ht="15.75" customHeight="1">
      <c r="C571" s="58"/>
    </row>
    <row r="572" ht="15.75" customHeight="1">
      <c r="C572" s="58"/>
    </row>
    <row r="573" ht="15.75" customHeight="1">
      <c r="C573" s="58"/>
    </row>
    <row r="574" ht="15.75" customHeight="1">
      <c r="C574" s="58"/>
    </row>
    <row r="575" ht="15.75" customHeight="1">
      <c r="C575" s="58"/>
    </row>
    <row r="576" ht="15.75" customHeight="1">
      <c r="C576" s="58"/>
    </row>
    <row r="577" ht="15.75" customHeight="1">
      <c r="C577" s="58"/>
    </row>
    <row r="578" ht="15.75" customHeight="1">
      <c r="C578" s="58"/>
    </row>
    <row r="579" ht="15.75" customHeight="1">
      <c r="C579" s="58"/>
    </row>
    <row r="580" ht="15.75" customHeight="1">
      <c r="C580" s="58"/>
    </row>
    <row r="581" ht="15.75" customHeight="1">
      <c r="C581" s="58"/>
    </row>
    <row r="582" ht="15.75" customHeight="1">
      <c r="C582" s="58"/>
    </row>
    <row r="583" ht="15.75" customHeight="1">
      <c r="C583" s="58"/>
    </row>
    <row r="584" ht="15.75" customHeight="1">
      <c r="C584" s="58"/>
    </row>
    <row r="585" ht="15.75" customHeight="1">
      <c r="C585" s="58"/>
    </row>
    <row r="586" ht="15.75" customHeight="1">
      <c r="C586" s="58"/>
    </row>
    <row r="587" ht="15.75" customHeight="1">
      <c r="C587" s="58"/>
    </row>
    <row r="588" ht="15.75" customHeight="1">
      <c r="C588" s="58"/>
    </row>
    <row r="589" ht="15.75" customHeight="1">
      <c r="C589" s="58"/>
    </row>
    <row r="590" ht="15.75" customHeight="1">
      <c r="C590" s="58"/>
    </row>
    <row r="591" ht="15.75" customHeight="1">
      <c r="C591" s="58"/>
    </row>
    <row r="592" ht="15.75" customHeight="1">
      <c r="C592" s="58"/>
    </row>
    <row r="593" ht="15.75" customHeight="1">
      <c r="C593" s="58"/>
    </row>
    <row r="594" ht="15.75" customHeight="1">
      <c r="C594" s="58"/>
    </row>
    <row r="595" ht="15.75" customHeight="1">
      <c r="C595" s="58"/>
    </row>
    <row r="596" ht="15.75" customHeight="1">
      <c r="C596" s="58"/>
    </row>
    <row r="597" ht="15.75" customHeight="1">
      <c r="C597" s="58"/>
    </row>
    <row r="598" ht="15.75" customHeight="1">
      <c r="C598" s="58"/>
    </row>
    <row r="599" ht="15.75" customHeight="1">
      <c r="C599" s="58"/>
    </row>
    <row r="600" ht="15.75" customHeight="1">
      <c r="C600" s="58"/>
    </row>
    <row r="601" ht="15.75" customHeight="1">
      <c r="C601" s="58"/>
    </row>
    <row r="602" ht="15.75" customHeight="1">
      <c r="C602" s="58"/>
    </row>
    <row r="603" ht="15.75" customHeight="1">
      <c r="C603" s="58"/>
    </row>
    <row r="604" ht="15.75" customHeight="1">
      <c r="C604" s="58"/>
    </row>
    <row r="605" ht="15.75" customHeight="1">
      <c r="C605" s="58"/>
    </row>
    <row r="606" ht="15.75" customHeight="1">
      <c r="C606" s="58"/>
    </row>
    <row r="607" ht="15.75" customHeight="1">
      <c r="C607" s="58"/>
    </row>
    <row r="608" ht="15.75" customHeight="1">
      <c r="C608" s="58"/>
    </row>
    <row r="609" ht="15.75" customHeight="1">
      <c r="C609" s="58"/>
    </row>
    <row r="610" ht="15.75" customHeight="1">
      <c r="C610" s="58"/>
    </row>
    <row r="611" ht="15.75" customHeight="1">
      <c r="C611" s="58"/>
    </row>
    <row r="612" ht="15.75" customHeight="1">
      <c r="C612" s="58"/>
    </row>
    <row r="613" ht="15.75" customHeight="1">
      <c r="C613" s="58"/>
    </row>
    <row r="614" ht="15.75" customHeight="1">
      <c r="C614" s="58"/>
    </row>
    <row r="615" ht="15.75" customHeight="1">
      <c r="C615" s="58"/>
    </row>
    <row r="616" ht="15.75" customHeight="1">
      <c r="C616" s="58"/>
    </row>
    <row r="617" ht="15.75" customHeight="1">
      <c r="C617" s="58"/>
    </row>
    <row r="618" ht="15.75" customHeight="1">
      <c r="C618" s="58"/>
    </row>
    <row r="619" ht="15.75" customHeight="1">
      <c r="C619" s="58"/>
    </row>
    <row r="620" ht="15.75" customHeight="1">
      <c r="C620" s="58"/>
    </row>
    <row r="621" ht="15.75" customHeight="1">
      <c r="C621" s="58"/>
    </row>
    <row r="622" ht="15.75" customHeight="1">
      <c r="C622" s="58"/>
    </row>
    <row r="623" ht="15.75" customHeight="1">
      <c r="C623" s="58"/>
    </row>
    <row r="624" ht="15.75" customHeight="1">
      <c r="C624" s="58"/>
    </row>
    <row r="625" ht="15.75" customHeight="1">
      <c r="C625" s="58"/>
    </row>
    <row r="626" ht="15.75" customHeight="1">
      <c r="C626" s="58"/>
    </row>
    <row r="627" ht="15.75" customHeight="1">
      <c r="C627" s="58"/>
    </row>
    <row r="628" ht="15.75" customHeight="1">
      <c r="C628" s="58"/>
    </row>
    <row r="629" ht="15.75" customHeight="1">
      <c r="C629" s="58"/>
    </row>
    <row r="630" ht="15.75" customHeight="1">
      <c r="C630" s="58"/>
    </row>
    <row r="631" ht="15.75" customHeight="1">
      <c r="C631" s="58"/>
    </row>
    <row r="632" ht="15.75" customHeight="1">
      <c r="C632" s="58"/>
    </row>
    <row r="633" ht="15.75" customHeight="1">
      <c r="C633" s="58"/>
    </row>
    <row r="634" ht="15.75" customHeight="1">
      <c r="C634" s="58"/>
    </row>
    <row r="635" ht="15.75" customHeight="1">
      <c r="C635" s="58"/>
    </row>
    <row r="636" ht="15.75" customHeight="1">
      <c r="C636" s="58"/>
    </row>
    <row r="637" ht="15.75" customHeight="1">
      <c r="C637" s="58"/>
    </row>
    <row r="638" ht="15.75" customHeight="1">
      <c r="C638" s="58"/>
    </row>
    <row r="639" ht="15.75" customHeight="1">
      <c r="C639" s="58"/>
    </row>
    <row r="640" ht="15.75" customHeight="1">
      <c r="C640" s="58"/>
    </row>
    <row r="641" ht="15.75" customHeight="1">
      <c r="C641" s="58"/>
    </row>
    <row r="642" ht="15.75" customHeight="1">
      <c r="C642" s="58"/>
    </row>
    <row r="643" ht="15.75" customHeight="1">
      <c r="C643" s="58"/>
    </row>
    <row r="644" ht="15.75" customHeight="1">
      <c r="C644" s="58"/>
    </row>
    <row r="645" ht="15.75" customHeight="1">
      <c r="C645" s="58"/>
    </row>
    <row r="646" ht="15.75" customHeight="1">
      <c r="C646" s="58"/>
    </row>
    <row r="647" ht="15.75" customHeight="1">
      <c r="C647" s="58"/>
    </row>
    <row r="648" ht="15.75" customHeight="1">
      <c r="C648" s="58"/>
    </row>
    <row r="649" ht="15.75" customHeight="1">
      <c r="C649" s="58"/>
    </row>
    <row r="650" ht="15.75" customHeight="1">
      <c r="C650" s="58"/>
    </row>
    <row r="651" ht="15.75" customHeight="1">
      <c r="C651" s="58"/>
    </row>
    <row r="652" ht="15.75" customHeight="1">
      <c r="C652" s="58"/>
    </row>
    <row r="653" ht="15.75" customHeight="1">
      <c r="C653" s="58"/>
    </row>
    <row r="654" ht="15.75" customHeight="1">
      <c r="C654" s="58"/>
    </row>
    <row r="655" ht="15.75" customHeight="1">
      <c r="C655" s="58"/>
    </row>
    <row r="656" ht="15.75" customHeight="1">
      <c r="C656" s="58"/>
    </row>
    <row r="657" ht="15.75" customHeight="1">
      <c r="C657" s="58"/>
    </row>
    <row r="658" ht="15.75" customHeight="1">
      <c r="C658" s="58"/>
    </row>
    <row r="659" ht="15.75" customHeight="1">
      <c r="C659" s="58"/>
    </row>
    <row r="660" ht="15.75" customHeight="1">
      <c r="C660" s="58"/>
    </row>
    <row r="661" ht="15.75" customHeight="1">
      <c r="C661" s="58"/>
    </row>
    <row r="662" ht="15.75" customHeight="1">
      <c r="C662" s="58"/>
    </row>
    <row r="663" ht="15.75" customHeight="1">
      <c r="C663" s="58"/>
    </row>
    <row r="664" ht="15.75" customHeight="1">
      <c r="C664" s="58"/>
    </row>
    <row r="665" ht="15.75" customHeight="1">
      <c r="C665" s="58"/>
    </row>
    <row r="666" ht="15.75" customHeight="1">
      <c r="C666" s="58"/>
    </row>
    <row r="667" ht="15.75" customHeight="1">
      <c r="C667" s="58"/>
    </row>
    <row r="668" ht="15.75" customHeight="1">
      <c r="C668" s="58"/>
    </row>
    <row r="669" ht="15.75" customHeight="1">
      <c r="C669" s="58"/>
    </row>
    <row r="670" ht="15.75" customHeight="1">
      <c r="C670" s="58"/>
    </row>
    <row r="671" ht="15.75" customHeight="1">
      <c r="C671" s="58"/>
    </row>
    <row r="672" ht="15.75" customHeight="1">
      <c r="C672" s="58"/>
    </row>
    <row r="673" ht="15.75" customHeight="1">
      <c r="C673" s="58"/>
    </row>
    <row r="674" ht="15.75" customHeight="1">
      <c r="C674" s="58"/>
    </row>
    <row r="675" ht="15.75" customHeight="1">
      <c r="C675" s="58"/>
    </row>
    <row r="676" ht="15.75" customHeight="1">
      <c r="C676" s="58"/>
    </row>
    <row r="677" ht="15.75" customHeight="1">
      <c r="C677" s="58"/>
    </row>
    <row r="678" ht="15.75" customHeight="1">
      <c r="C678" s="58"/>
    </row>
    <row r="679" ht="15.75" customHeight="1">
      <c r="C679" s="58"/>
    </row>
    <row r="680" ht="15.75" customHeight="1">
      <c r="C680" s="58"/>
    </row>
    <row r="681" ht="15.75" customHeight="1">
      <c r="C681" s="58"/>
    </row>
    <row r="682" ht="15.75" customHeight="1">
      <c r="C682" s="58"/>
    </row>
    <row r="683" ht="15.75" customHeight="1">
      <c r="C683" s="58"/>
    </row>
    <row r="684" ht="15.75" customHeight="1">
      <c r="C684" s="58"/>
    </row>
    <row r="685" ht="15.75" customHeight="1">
      <c r="C685" s="58"/>
    </row>
    <row r="686" ht="15.75" customHeight="1">
      <c r="C686" s="58"/>
    </row>
    <row r="687" ht="15.75" customHeight="1">
      <c r="C687" s="58"/>
    </row>
    <row r="688" ht="15.75" customHeight="1">
      <c r="C688" s="58"/>
    </row>
    <row r="689" ht="15.75" customHeight="1">
      <c r="C689" s="58"/>
    </row>
    <row r="690" ht="15.75" customHeight="1">
      <c r="C690" s="58"/>
    </row>
    <row r="691" ht="15.75" customHeight="1">
      <c r="C691" s="58"/>
    </row>
    <row r="692" ht="15.75" customHeight="1">
      <c r="C692" s="58"/>
    </row>
    <row r="693" ht="15.75" customHeight="1">
      <c r="C693" s="58"/>
    </row>
    <row r="694" ht="15.75" customHeight="1">
      <c r="C694" s="58"/>
    </row>
    <row r="695" ht="15.75" customHeight="1">
      <c r="C695" s="58"/>
    </row>
    <row r="696" ht="15.75" customHeight="1">
      <c r="C696" s="58"/>
    </row>
    <row r="697" ht="15.75" customHeight="1">
      <c r="C697" s="58"/>
    </row>
    <row r="698" ht="15.75" customHeight="1">
      <c r="C698" s="58"/>
    </row>
    <row r="699" ht="15.75" customHeight="1">
      <c r="C699" s="58"/>
    </row>
    <row r="700" ht="15.75" customHeight="1">
      <c r="C700" s="58"/>
    </row>
    <row r="701" ht="15.75" customHeight="1">
      <c r="C701" s="58"/>
    </row>
    <row r="702" ht="15.75" customHeight="1">
      <c r="C702" s="58"/>
    </row>
    <row r="703" ht="15.75" customHeight="1">
      <c r="C703" s="58"/>
    </row>
    <row r="704" ht="15.75" customHeight="1">
      <c r="C704" s="58"/>
    </row>
    <row r="705" ht="15.75" customHeight="1">
      <c r="C705" s="58"/>
    </row>
    <row r="706" ht="15.75" customHeight="1">
      <c r="C706" s="58"/>
    </row>
    <row r="707" ht="15.75" customHeight="1">
      <c r="C707" s="58"/>
    </row>
    <row r="708" ht="15.75" customHeight="1">
      <c r="C708" s="58"/>
    </row>
    <row r="709" ht="15.75" customHeight="1">
      <c r="C709" s="58"/>
    </row>
    <row r="710" ht="15.75" customHeight="1">
      <c r="C710" s="58"/>
    </row>
    <row r="711" ht="15.75" customHeight="1">
      <c r="C711" s="58"/>
    </row>
    <row r="712" ht="15.75" customHeight="1">
      <c r="C712" s="58"/>
    </row>
    <row r="713" ht="15.75" customHeight="1">
      <c r="C713" s="58"/>
    </row>
    <row r="714" ht="15.75" customHeight="1">
      <c r="C714" s="58"/>
    </row>
    <row r="715" ht="15.75" customHeight="1">
      <c r="C715" s="58"/>
    </row>
    <row r="716" ht="15.75" customHeight="1">
      <c r="C716" s="58"/>
    </row>
    <row r="717" ht="15.75" customHeight="1">
      <c r="C717" s="58"/>
    </row>
    <row r="718" ht="15.75" customHeight="1">
      <c r="C718" s="58"/>
    </row>
    <row r="719" ht="15.75" customHeight="1">
      <c r="C719" s="58"/>
    </row>
    <row r="720" ht="15.75" customHeight="1">
      <c r="C720" s="58"/>
    </row>
    <row r="721" ht="15.75" customHeight="1">
      <c r="C721" s="58"/>
    </row>
    <row r="722" ht="15.75" customHeight="1">
      <c r="C722" s="58"/>
    </row>
    <row r="723" ht="15.75" customHeight="1">
      <c r="C723" s="58"/>
    </row>
    <row r="724" ht="15.75" customHeight="1">
      <c r="C724" s="58"/>
    </row>
    <row r="725" ht="15.75" customHeight="1">
      <c r="C725" s="58"/>
    </row>
    <row r="726" ht="15.75" customHeight="1">
      <c r="C726" s="58"/>
    </row>
    <row r="727" ht="15.75" customHeight="1">
      <c r="C727" s="58"/>
    </row>
    <row r="728" ht="15.75" customHeight="1">
      <c r="C728" s="58"/>
    </row>
    <row r="729" ht="15.75" customHeight="1">
      <c r="C729" s="58"/>
    </row>
    <row r="730" ht="15.75" customHeight="1">
      <c r="C730" s="58"/>
    </row>
    <row r="731" ht="15.75" customHeight="1">
      <c r="C731" s="58"/>
    </row>
    <row r="732" ht="15.75" customHeight="1">
      <c r="C732" s="58"/>
    </row>
    <row r="733" ht="15.75" customHeight="1">
      <c r="C733" s="58"/>
    </row>
    <row r="734" ht="15.75" customHeight="1">
      <c r="C734" s="58"/>
    </row>
    <row r="735" ht="15.75" customHeight="1">
      <c r="C735" s="58"/>
    </row>
    <row r="736" ht="15.75" customHeight="1">
      <c r="C736" s="58"/>
    </row>
    <row r="737" ht="15.75" customHeight="1">
      <c r="C737" s="58"/>
    </row>
    <row r="738" ht="15.75" customHeight="1">
      <c r="C738" s="58"/>
    </row>
    <row r="739" ht="15.75" customHeight="1">
      <c r="C739" s="58"/>
    </row>
    <row r="740" ht="15.75" customHeight="1">
      <c r="C740" s="58"/>
    </row>
    <row r="741" ht="15.75" customHeight="1">
      <c r="C741" s="58"/>
    </row>
    <row r="742" ht="15.75" customHeight="1">
      <c r="C742" s="58"/>
    </row>
    <row r="743" ht="15.75" customHeight="1">
      <c r="C743" s="58"/>
    </row>
    <row r="744" ht="15.75" customHeight="1">
      <c r="C744" s="58"/>
    </row>
    <row r="745" ht="15.75" customHeight="1">
      <c r="C745" s="58"/>
    </row>
    <row r="746" ht="15.75" customHeight="1">
      <c r="C746" s="58"/>
    </row>
    <row r="747" ht="15.75" customHeight="1">
      <c r="C747" s="58"/>
    </row>
    <row r="748" ht="15.75" customHeight="1">
      <c r="C748" s="58"/>
    </row>
    <row r="749" ht="15.75" customHeight="1">
      <c r="C749" s="58"/>
    </row>
    <row r="750" ht="15.75" customHeight="1">
      <c r="C750" s="58"/>
    </row>
    <row r="751" ht="15.75" customHeight="1">
      <c r="C751" s="58"/>
    </row>
    <row r="752" ht="15.75" customHeight="1">
      <c r="C752" s="58"/>
    </row>
    <row r="753" ht="15.75" customHeight="1">
      <c r="C753" s="58"/>
    </row>
    <row r="754" ht="15.75" customHeight="1">
      <c r="C754" s="58"/>
    </row>
    <row r="755" ht="15.75" customHeight="1">
      <c r="C755" s="58"/>
    </row>
    <row r="756" ht="15.75" customHeight="1">
      <c r="C756" s="58"/>
    </row>
    <row r="757" ht="15.75" customHeight="1">
      <c r="C757" s="58"/>
    </row>
    <row r="758" ht="15.75" customHeight="1">
      <c r="C758" s="58"/>
    </row>
    <row r="759" ht="15.75" customHeight="1">
      <c r="C759" s="58"/>
    </row>
    <row r="760" ht="15.75" customHeight="1">
      <c r="C760" s="58"/>
    </row>
    <row r="761" ht="15.75" customHeight="1">
      <c r="C761" s="58"/>
    </row>
    <row r="762" ht="15.75" customHeight="1">
      <c r="C762" s="58"/>
    </row>
    <row r="763" ht="15.75" customHeight="1">
      <c r="C763" s="58"/>
    </row>
    <row r="764" ht="15.75" customHeight="1">
      <c r="C764" s="58"/>
    </row>
    <row r="765" ht="15.75" customHeight="1">
      <c r="C765" s="58"/>
    </row>
    <row r="766" ht="15.75" customHeight="1">
      <c r="C766" s="58"/>
    </row>
    <row r="767" ht="15.75" customHeight="1">
      <c r="C767" s="58"/>
    </row>
    <row r="768" ht="15.75" customHeight="1">
      <c r="C768" s="58"/>
    </row>
    <row r="769" ht="15.75" customHeight="1">
      <c r="C769" s="58"/>
    </row>
    <row r="770" ht="15.75" customHeight="1">
      <c r="C770" s="58"/>
    </row>
    <row r="771" ht="15.75" customHeight="1">
      <c r="C771" s="58"/>
    </row>
    <row r="772" ht="15.75" customHeight="1">
      <c r="C772" s="58"/>
    </row>
    <row r="773" ht="15.75" customHeight="1">
      <c r="C773" s="58"/>
    </row>
    <row r="774" ht="15.75" customHeight="1">
      <c r="C774" s="58"/>
    </row>
    <row r="775" ht="15.75" customHeight="1">
      <c r="C775" s="58"/>
    </row>
    <row r="776" ht="15.75" customHeight="1">
      <c r="C776" s="58"/>
    </row>
    <row r="777" ht="15.75" customHeight="1">
      <c r="C777" s="58"/>
    </row>
    <row r="778" ht="15.75" customHeight="1">
      <c r="C778" s="58"/>
    </row>
    <row r="779" ht="15.75" customHeight="1">
      <c r="C779" s="58"/>
    </row>
    <row r="780" ht="15.75" customHeight="1">
      <c r="C780" s="58"/>
    </row>
    <row r="781" ht="15.75" customHeight="1">
      <c r="C781" s="58"/>
    </row>
    <row r="782" ht="15.75" customHeight="1">
      <c r="C782" s="58"/>
    </row>
    <row r="783" ht="15.75" customHeight="1">
      <c r="C783" s="58"/>
    </row>
    <row r="784" ht="15.75" customHeight="1">
      <c r="C784" s="58"/>
    </row>
    <row r="785" ht="15.75" customHeight="1">
      <c r="C785" s="58"/>
    </row>
    <row r="786" ht="15.75" customHeight="1">
      <c r="C786" s="58"/>
    </row>
    <row r="787" ht="15.75" customHeight="1">
      <c r="C787" s="58"/>
    </row>
    <row r="788" ht="15.75" customHeight="1">
      <c r="C788" s="58"/>
    </row>
    <row r="789" ht="15.75" customHeight="1">
      <c r="C789" s="58"/>
    </row>
    <row r="790" ht="15.75" customHeight="1">
      <c r="C790" s="58"/>
    </row>
    <row r="791" ht="15.75" customHeight="1">
      <c r="C791" s="58"/>
    </row>
    <row r="792" ht="15.75" customHeight="1">
      <c r="C792" s="58"/>
    </row>
    <row r="793" ht="15.75" customHeight="1">
      <c r="C793" s="58"/>
    </row>
    <row r="794" ht="15.75" customHeight="1">
      <c r="C794" s="58"/>
    </row>
    <row r="795" ht="15.75" customHeight="1">
      <c r="C795" s="58"/>
    </row>
    <row r="796" ht="15.75" customHeight="1">
      <c r="C796" s="58"/>
    </row>
    <row r="797" ht="15.75" customHeight="1">
      <c r="C797" s="58"/>
    </row>
    <row r="798" ht="15.75" customHeight="1">
      <c r="C798" s="58"/>
    </row>
    <row r="799" ht="15.75" customHeight="1">
      <c r="C799" s="58"/>
    </row>
    <row r="800" ht="15.75" customHeight="1">
      <c r="C800" s="58"/>
    </row>
    <row r="801" ht="15.75" customHeight="1">
      <c r="C801" s="58"/>
    </row>
    <row r="802" ht="15.75" customHeight="1">
      <c r="C802" s="58"/>
    </row>
    <row r="803" ht="15.75" customHeight="1">
      <c r="C803" s="58"/>
    </row>
    <row r="804" ht="15.75" customHeight="1">
      <c r="C804" s="58"/>
    </row>
    <row r="805" ht="15.75" customHeight="1">
      <c r="C805" s="58"/>
    </row>
    <row r="806" ht="15.75" customHeight="1">
      <c r="C806" s="58"/>
    </row>
    <row r="807" ht="15.75" customHeight="1">
      <c r="C807" s="58"/>
    </row>
    <row r="808" ht="15.75" customHeight="1">
      <c r="C808" s="58"/>
    </row>
    <row r="809" ht="15.75" customHeight="1">
      <c r="C809" s="58"/>
    </row>
    <row r="810" ht="15.75" customHeight="1">
      <c r="C810" s="58"/>
    </row>
    <row r="811" ht="15.75" customHeight="1">
      <c r="C811" s="58"/>
    </row>
    <row r="812" ht="15.75" customHeight="1">
      <c r="C812" s="58"/>
    </row>
    <row r="813" ht="15.75" customHeight="1">
      <c r="C813" s="58"/>
    </row>
    <row r="814" ht="15.75" customHeight="1">
      <c r="C814" s="58"/>
    </row>
    <row r="815" ht="15.75" customHeight="1">
      <c r="C815" s="58"/>
    </row>
    <row r="816" ht="15.75" customHeight="1">
      <c r="C816" s="58"/>
    </row>
    <row r="817" ht="15.75" customHeight="1">
      <c r="C817" s="58"/>
    </row>
    <row r="818" ht="15.75" customHeight="1">
      <c r="C818" s="58"/>
    </row>
    <row r="819" ht="15.75" customHeight="1">
      <c r="C819" s="58"/>
    </row>
    <row r="820" ht="15.75" customHeight="1">
      <c r="C820" s="58"/>
    </row>
    <row r="821" ht="15.75" customHeight="1">
      <c r="C821" s="58"/>
    </row>
    <row r="822" ht="15.75" customHeight="1">
      <c r="C822" s="58"/>
    </row>
    <row r="823" ht="15.75" customHeight="1">
      <c r="C823" s="58"/>
    </row>
    <row r="824" ht="15.75" customHeight="1">
      <c r="C824" s="58"/>
    </row>
    <row r="825" ht="15.75" customHeight="1">
      <c r="C825" s="58"/>
    </row>
    <row r="826" ht="15.75" customHeight="1">
      <c r="C826" s="58"/>
    </row>
    <row r="827" ht="15.75" customHeight="1">
      <c r="C827" s="58"/>
    </row>
    <row r="828" ht="15.75" customHeight="1">
      <c r="C828" s="58"/>
    </row>
    <row r="829" ht="15.75" customHeight="1">
      <c r="C829" s="58"/>
    </row>
    <row r="830" ht="15.75" customHeight="1">
      <c r="C830" s="58"/>
    </row>
    <row r="831" ht="15.75" customHeight="1">
      <c r="C831" s="58"/>
    </row>
    <row r="832" ht="15.75" customHeight="1">
      <c r="C832" s="58"/>
    </row>
    <row r="833" ht="15.75" customHeight="1">
      <c r="C833" s="58"/>
    </row>
    <row r="834" ht="15.75" customHeight="1">
      <c r="C834" s="58"/>
    </row>
    <row r="835" ht="15.75" customHeight="1">
      <c r="C835" s="58"/>
    </row>
    <row r="836" ht="15.75" customHeight="1">
      <c r="C836" s="58"/>
    </row>
    <row r="837" ht="15.75" customHeight="1">
      <c r="C837" s="58"/>
    </row>
    <row r="838" ht="15.75" customHeight="1">
      <c r="C838" s="58"/>
    </row>
    <row r="839" ht="15.75" customHeight="1">
      <c r="C839" s="58"/>
    </row>
    <row r="840" ht="15.75" customHeight="1">
      <c r="C840" s="58"/>
    </row>
    <row r="841" ht="15.75" customHeight="1">
      <c r="C841" s="58"/>
    </row>
    <row r="842" ht="15.75" customHeight="1">
      <c r="C842" s="58"/>
    </row>
    <row r="843" ht="15.75" customHeight="1">
      <c r="C843" s="58"/>
    </row>
    <row r="844" ht="15.75" customHeight="1">
      <c r="C844" s="58"/>
    </row>
    <row r="845" ht="15.75" customHeight="1">
      <c r="C845" s="58"/>
    </row>
    <row r="846" ht="15.75" customHeight="1">
      <c r="C846" s="58"/>
    </row>
    <row r="847" ht="15.75" customHeight="1">
      <c r="C847" s="58"/>
    </row>
    <row r="848" ht="15.75" customHeight="1">
      <c r="C848" s="58"/>
    </row>
    <row r="849" ht="15.75" customHeight="1">
      <c r="C849" s="58"/>
    </row>
    <row r="850" ht="15.75" customHeight="1">
      <c r="C850" s="58"/>
    </row>
    <row r="851" ht="15.75" customHeight="1">
      <c r="C851" s="58"/>
    </row>
    <row r="852" ht="15.75" customHeight="1">
      <c r="C852" s="58"/>
    </row>
    <row r="853" ht="15.75" customHeight="1">
      <c r="C853" s="58"/>
    </row>
    <row r="854" ht="15.75" customHeight="1">
      <c r="C854" s="58"/>
    </row>
    <row r="855" ht="15.75" customHeight="1">
      <c r="C855" s="58"/>
    </row>
    <row r="856" ht="15.75" customHeight="1">
      <c r="C856" s="58"/>
    </row>
    <row r="857" ht="15.75" customHeight="1">
      <c r="C857" s="58"/>
    </row>
    <row r="858" ht="15.75" customHeight="1">
      <c r="C858" s="58"/>
    </row>
    <row r="859" ht="15.75" customHeight="1">
      <c r="C859" s="58"/>
    </row>
    <row r="860" ht="15.75" customHeight="1">
      <c r="C860" s="58"/>
    </row>
    <row r="861" ht="15.75" customHeight="1">
      <c r="C861" s="58"/>
    </row>
    <row r="862" ht="15.75" customHeight="1">
      <c r="C862" s="58"/>
    </row>
    <row r="863" ht="15.75" customHeight="1">
      <c r="C863" s="58"/>
    </row>
    <row r="864" ht="15.75" customHeight="1">
      <c r="C864" s="58"/>
    </row>
    <row r="865" ht="15.75" customHeight="1">
      <c r="C865" s="58"/>
    </row>
    <row r="866" ht="15.75" customHeight="1">
      <c r="C866" s="58"/>
    </row>
    <row r="867" ht="15.75" customHeight="1">
      <c r="C867" s="58"/>
    </row>
    <row r="868" ht="15.75" customHeight="1">
      <c r="C868" s="58"/>
    </row>
    <row r="869" ht="15.75" customHeight="1">
      <c r="C869" s="58"/>
    </row>
    <row r="870" ht="15.75" customHeight="1">
      <c r="C870" s="58"/>
    </row>
    <row r="871" ht="15.75" customHeight="1">
      <c r="C871" s="58"/>
    </row>
    <row r="872" ht="15.75" customHeight="1">
      <c r="C872" s="58"/>
    </row>
    <row r="873" ht="15.75" customHeight="1">
      <c r="C873" s="58"/>
    </row>
    <row r="874" ht="15.75" customHeight="1">
      <c r="C874" s="58"/>
    </row>
    <row r="875" ht="15.75" customHeight="1">
      <c r="C875" s="58"/>
    </row>
    <row r="876" ht="15.75" customHeight="1">
      <c r="C876" s="58"/>
    </row>
    <row r="877" ht="15.75" customHeight="1">
      <c r="C877" s="58"/>
    </row>
    <row r="878" ht="15.75" customHeight="1">
      <c r="C878" s="58"/>
    </row>
    <row r="879" ht="15.75" customHeight="1">
      <c r="C879" s="58"/>
    </row>
    <row r="880" ht="15.75" customHeight="1">
      <c r="C880" s="58"/>
    </row>
    <row r="881" ht="15.75" customHeight="1">
      <c r="C881" s="58"/>
    </row>
    <row r="882" ht="15.75" customHeight="1">
      <c r="C882" s="58"/>
    </row>
    <row r="883" ht="15.75" customHeight="1">
      <c r="C883" s="58"/>
    </row>
    <row r="884" ht="15.75" customHeight="1">
      <c r="C884" s="58"/>
    </row>
    <row r="885" ht="15.75" customHeight="1">
      <c r="C885" s="58"/>
    </row>
    <row r="886" ht="15.75" customHeight="1">
      <c r="C886" s="58"/>
    </row>
    <row r="887" ht="15.75" customHeight="1">
      <c r="C887" s="58"/>
    </row>
    <row r="888" ht="15.75" customHeight="1">
      <c r="C888" s="58"/>
    </row>
    <row r="889" ht="15.75" customHeight="1">
      <c r="C889" s="58"/>
    </row>
    <row r="890" ht="15.75" customHeight="1">
      <c r="C890" s="58"/>
    </row>
    <row r="891" ht="15.75" customHeight="1">
      <c r="C891" s="58"/>
    </row>
    <row r="892" ht="15.75" customHeight="1">
      <c r="C892" s="58"/>
    </row>
    <row r="893" ht="15.75" customHeight="1">
      <c r="C893" s="58"/>
    </row>
    <row r="894" ht="15.75" customHeight="1">
      <c r="C894" s="58"/>
    </row>
    <row r="895" ht="15.75" customHeight="1">
      <c r="C895" s="58"/>
    </row>
    <row r="896" ht="15.75" customHeight="1">
      <c r="C896" s="58"/>
    </row>
    <row r="897" ht="15.75" customHeight="1">
      <c r="C897" s="58"/>
    </row>
    <row r="898" ht="15.75" customHeight="1">
      <c r="C898" s="58"/>
    </row>
    <row r="899" ht="15.75" customHeight="1">
      <c r="C899" s="58"/>
    </row>
    <row r="900" ht="15.75" customHeight="1">
      <c r="C900" s="58"/>
    </row>
    <row r="901" ht="15.75" customHeight="1">
      <c r="C901" s="58"/>
    </row>
    <row r="902" ht="15.75" customHeight="1">
      <c r="C902" s="58"/>
    </row>
    <row r="903" ht="15.75" customHeight="1">
      <c r="C903" s="58"/>
    </row>
    <row r="904" ht="15.75" customHeight="1">
      <c r="C904" s="58"/>
    </row>
    <row r="905" ht="15.75" customHeight="1">
      <c r="C905" s="58"/>
    </row>
    <row r="906" ht="15.75" customHeight="1">
      <c r="C906" s="58"/>
    </row>
    <row r="907" ht="15.75" customHeight="1">
      <c r="C907" s="58"/>
    </row>
    <row r="908" ht="15.75" customHeight="1">
      <c r="C908" s="58"/>
    </row>
    <row r="909" ht="15.75" customHeight="1">
      <c r="C909" s="58"/>
    </row>
    <row r="910" ht="15.75" customHeight="1">
      <c r="C910" s="58"/>
    </row>
    <row r="911" ht="15.75" customHeight="1">
      <c r="C911" s="58"/>
    </row>
    <row r="912" ht="15.75" customHeight="1">
      <c r="C912" s="58"/>
    </row>
    <row r="913" ht="15.75" customHeight="1">
      <c r="C913" s="58"/>
    </row>
    <row r="914" ht="15.75" customHeight="1">
      <c r="C914" s="58"/>
    </row>
    <row r="915" ht="15.75" customHeight="1">
      <c r="C915" s="58"/>
    </row>
    <row r="916" ht="15.75" customHeight="1">
      <c r="C916" s="58"/>
    </row>
    <row r="917" ht="15.75" customHeight="1">
      <c r="C917" s="58"/>
    </row>
    <row r="918" ht="15.75" customHeight="1">
      <c r="C918" s="58"/>
    </row>
    <row r="919" ht="15.75" customHeight="1">
      <c r="C919" s="58"/>
    </row>
    <row r="920" ht="15.75" customHeight="1">
      <c r="C920" s="58"/>
    </row>
    <row r="921" ht="15.75" customHeight="1">
      <c r="C921" s="58"/>
    </row>
    <row r="922" ht="15.75" customHeight="1">
      <c r="C922" s="58"/>
    </row>
    <row r="923" ht="15.75" customHeight="1">
      <c r="C923" s="58"/>
    </row>
    <row r="924" ht="15.75" customHeight="1">
      <c r="C924" s="58"/>
    </row>
    <row r="925" ht="15.75" customHeight="1">
      <c r="C925" s="58"/>
    </row>
    <row r="926" ht="15.75" customHeight="1">
      <c r="C926" s="58"/>
    </row>
    <row r="927" ht="15.75" customHeight="1">
      <c r="C927" s="58"/>
    </row>
    <row r="928" ht="15.75" customHeight="1">
      <c r="C928" s="58"/>
    </row>
    <row r="929" ht="15.75" customHeight="1">
      <c r="C929" s="58"/>
    </row>
    <row r="930" ht="15.75" customHeight="1">
      <c r="C930" s="58"/>
    </row>
    <row r="931" ht="15.75" customHeight="1">
      <c r="C931" s="58"/>
    </row>
    <row r="932" ht="15.75" customHeight="1">
      <c r="C932" s="58"/>
    </row>
    <row r="933" ht="15.75" customHeight="1">
      <c r="C933" s="58"/>
    </row>
    <row r="934" ht="15.75" customHeight="1">
      <c r="C934" s="58"/>
    </row>
    <row r="935" ht="15.75" customHeight="1">
      <c r="C935" s="58"/>
    </row>
    <row r="936" ht="15.75" customHeight="1">
      <c r="C936" s="58"/>
    </row>
    <row r="937" ht="15.75" customHeight="1">
      <c r="C937" s="58"/>
    </row>
    <row r="938" ht="15.75" customHeight="1">
      <c r="C938" s="58"/>
    </row>
    <row r="939" ht="15.75" customHeight="1">
      <c r="C939" s="58"/>
    </row>
    <row r="940" ht="15.75" customHeight="1">
      <c r="C940" s="58"/>
    </row>
    <row r="941" ht="15.75" customHeight="1">
      <c r="C941" s="58"/>
    </row>
    <row r="942" ht="15.75" customHeight="1">
      <c r="C942" s="58"/>
    </row>
    <row r="943" ht="15.75" customHeight="1">
      <c r="C943" s="58"/>
    </row>
    <row r="944" ht="15.75" customHeight="1">
      <c r="C944" s="58"/>
    </row>
    <row r="945" ht="15.75" customHeight="1">
      <c r="C945" s="58"/>
    </row>
    <row r="946" ht="15.75" customHeight="1">
      <c r="C946" s="58"/>
    </row>
    <row r="947" ht="15.75" customHeight="1">
      <c r="C947" s="58"/>
    </row>
    <row r="948" ht="15.75" customHeight="1">
      <c r="C948" s="58"/>
    </row>
    <row r="949" ht="15.75" customHeight="1">
      <c r="C949" s="58"/>
    </row>
    <row r="950" ht="15.75" customHeight="1">
      <c r="C950" s="58"/>
    </row>
    <row r="951" ht="15.75" customHeight="1">
      <c r="C951" s="58"/>
    </row>
    <row r="952" ht="15.75" customHeight="1">
      <c r="C952" s="58"/>
    </row>
    <row r="953" ht="15.75" customHeight="1">
      <c r="C953" s="58"/>
    </row>
    <row r="954" ht="15.75" customHeight="1">
      <c r="C954" s="58"/>
    </row>
    <row r="955" ht="15.75" customHeight="1">
      <c r="C955" s="58"/>
    </row>
    <row r="956" ht="15.75" customHeight="1">
      <c r="C956" s="58"/>
    </row>
    <row r="957" ht="15.75" customHeight="1">
      <c r="C957" s="58"/>
    </row>
    <row r="958" ht="15.75" customHeight="1">
      <c r="C958" s="58"/>
    </row>
    <row r="959" ht="15.75" customHeight="1">
      <c r="C959" s="58"/>
    </row>
    <row r="960" ht="15.75" customHeight="1">
      <c r="C960" s="58"/>
    </row>
    <row r="961" ht="15.75" customHeight="1">
      <c r="C961" s="58"/>
    </row>
    <row r="962" ht="15.75" customHeight="1">
      <c r="C962" s="58"/>
    </row>
    <row r="963" ht="15.75" customHeight="1">
      <c r="C963" s="58"/>
    </row>
    <row r="964" ht="15.75" customHeight="1">
      <c r="C964" s="58"/>
    </row>
    <row r="965" ht="15.75" customHeight="1">
      <c r="C965" s="58"/>
    </row>
    <row r="966" ht="15.75" customHeight="1">
      <c r="C966" s="58"/>
    </row>
    <row r="967" ht="15.75" customHeight="1">
      <c r="C967" s="58"/>
    </row>
    <row r="968" ht="15.75" customHeight="1">
      <c r="C968" s="58"/>
    </row>
    <row r="969" ht="15.75" customHeight="1">
      <c r="C969" s="58"/>
    </row>
    <row r="970" ht="15.75" customHeight="1">
      <c r="C970" s="58"/>
    </row>
    <row r="971" ht="15.75" customHeight="1">
      <c r="C971" s="58"/>
    </row>
    <row r="972" ht="15.75" customHeight="1">
      <c r="C972" s="58"/>
    </row>
    <row r="973" ht="15.75" customHeight="1">
      <c r="C973" s="58"/>
    </row>
    <row r="974" ht="15.75" customHeight="1">
      <c r="C974" s="58"/>
    </row>
    <row r="975" ht="15.75" customHeight="1">
      <c r="C975" s="58"/>
    </row>
    <row r="976" ht="15.75" customHeight="1">
      <c r="C976" s="58"/>
    </row>
    <row r="977" ht="15.75" customHeight="1">
      <c r="C977" s="58"/>
    </row>
    <row r="978" ht="15.75" customHeight="1">
      <c r="C978" s="58"/>
    </row>
    <row r="979" ht="15.75" customHeight="1">
      <c r="C979" s="58"/>
    </row>
    <row r="980" ht="15.75" customHeight="1">
      <c r="C980" s="58"/>
    </row>
    <row r="981" ht="15.75" customHeight="1">
      <c r="C981" s="58"/>
    </row>
    <row r="982" ht="15.75" customHeight="1">
      <c r="C982" s="58"/>
    </row>
    <row r="983" ht="15.75" customHeight="1">
      <c r="C983" s="58"/>
    </row>
    <row r="984" ht="15.75" customHeight="1">
      <c r="C984" s="58"/>
    </row>
    <row r="985" ht="15.75" customHeight="1">
      <c r="C985" s="58"/>
    </row>
    <row r="986" ht="15.75" customHeight="1">
      <c r="C986" s="58"/>
    </row>
    <row r="987" ht="15.75" customHeight="1">
      <c r="C987" s="58"/>
    </row>
    <row r="988" ht="15.75" customHeight="1">
      <c r="C988" s="58"/>
    </row>
    <row r="989" ht="15.75" customHeight="1">
      <c r="C989" s="58"/>
    </row>
    <row r="990" ht="15.75" customHeight="1">
      <c r="C990" s="58"/>
    </row>
    <row r="991" ht="15.75" customHeight="1">
      <c r="C991" s="58"/>
    </row>
    <row r="992" ht="15.75" customHeight="1">
      <c r="C992" s="58"/>
    </row>
    <row r="993" ht="15.75" customHeight="1">
      <c r="C993" s="58"/>
    </row>
    <row r="994" ht="15.75" customHeight="1">
      <c r="C994" s="58"/>
    </row>
    <row r="995" ht="15.75" customHeight="1">
      <c r="C995" s="58"/>
    </row>
    <row r="996" ht="15.75" customHeight="1">
      <c r="C996" s="58"/>
    </row>
    <row r="997" ht="15.75" customHeight="1">
      <c r="C997" s="58"/>
    </row>
    <row r="998" ht="15.75" customHeight="1">
      <c r="C998" s="58"/>
    </row>
    <row r="999" ht="15.75" customHeight="1">
      <c r="C999" s="58"/>
    </row>
    <row r="1000" ht="15.75" customHeight="1">
      <c r="C1000" s="58"/>
    </row>
  </sheetData>
  <mergeCells count="3">
    <mergeCell ref="F33:H33"/>
    <mergeCell ref="B55:F55"/>
    <mergeCell ref="B73:F73"/>
  </mergeCells>
  <dataValidations>
    <dataValidation type="list" allowBlank="1" showErrorMessage="1" sqref="I23">
      <formula1>$F$23:$F$30</formula1>
    </dataValidation>
    <dataValidation type="list" allowBlank="1" showErrorMessage="1" sqref="D38">
      <formula1>$H$39:$L$39</formula1>
    </dataValidation>
    <dataValidation type="list" allowBlank="1" showErrorMessage="1" sqref="D41">
      <formula1>$G$40:$G$41</formula1>
    </dataValidation>
  </dataValidations>
  <hyperlinks>
    <hyperlink r:id="rId1" ref="C2"/>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14"/>
    <col customWidth="1" min="3" max="3" width="87.0"/>
    <col customWidth="1" min="4" max="26" width="8.71"/>
  </cols>
  <sheetData>
    <row r="4">
      <c r="C4" s="95"/>
    </row>
    <row r="5">
      <c r="C5" s="60" t="s">
        <v>153</v>
      </c>
    </row>
    <row r="6">
      <c r="C6" s="60" t="s">
        <v>154</v>
      </c>
    </row>
    <row r="7">
      <c r="C7" s="61"/>
    </row>
    <row r="8">
      <c r="C8" s="60" t="s">
        <v>155</v>
      </c>
    </row>
    <row r="9">
      <c r="C9" s="60" t="s">
        <v>156</v>
      </c>
    </row>
    <row r="10">
      <c r="C10" s="60" t="s">
        <v>157</v>
      </c>
    </row>
    <row r="11">
      <c r="C11" s="61"/>
    </row>
    <row r="12">
      <c r="C12" s="60" t="s">
        <v>158</v>
      </c>
    </row>
    <row r="13">
      <c r="C13" s="61"/>
    </row>
    <row r="14">
      <c r="C14" s="60" t="s">
        <v>159</v>
      </c>
    </row>
    <row r="15">
      <c r="C15" s="60" t="s">
        <v>160</v>
      </c>
    </row>
    <row r="16">
      <c r="C16" s="61"/>
    </row>
    <row r="17">
      <c r="C17" s="60" t="s">
        <v>161</v>
      </c>
    </row>
    <row r="18">
      <c r="C18" s="60" t="s">
        <v>162</v>
      </c>
    </row>
    <row r="19">
      <c r="C19" s="60" t="s">
        <v>163</v>
      </c>
    </row>
    <row r="20">
      <c r="C20" s="60" t="s">
        <v>164</v>
      </c>
    </row>
    <row r="21" ht="15.75" customHeight="1">
      <c r="C21" s="60" t="s">
        <v>165</v>
      </c>
    </row>
    <row r="22" ht="15.75" customHeight="1">
      <c r="C22" s="60" t="s">
        <v>166</v>
      </c>
    </row>
    <row r="23" ht="15.75" customHeight="1">
      <c r="C23" s="60" t="s">
        <v>167</v>
      </c>
    </row>
    <row r="24" ht="15.75" customHeight="1">
      <c r="C24" s="60" t="s">
        <v>168</v>
      </c>
    </row>
    <row r="25" ht="15.75" customHeight="1">
      <c r="C25" s="61"/>
    </row>
    <row r="26" ht="15.75" customHeight="1">
      <c r="C26" s="60" t="s">
        <v>169</v>
      </c>
    </row>
    <row r="27" ht="15.75" customHeight="1">
      <c r="C27" s="60" t="s">
        <v>170</v>
      </c>
    </row>
    <row r="28" ht="15.75" customHeight="1">
      <c r="C28" s="60" t="s">
        <v>171</v>
      </c>
    </row>
    <row r="29" ht="15.75" customHeight="1">
      <c r="C29" s="60" t="s">
        <v>172</v>
      </c>
    </row>
    <row r="30" ht="15.75" customHeight="1">
      <c r="C30" s="60" t="s">
        <v>173</v>
      </c>
    </row>
    <row r="31" ht="15.75" customHeight="1">
      <c r="C31" s="60" t="s">
        <v>174</v>
      </c>
    </row>
    <row r="32" ht="15.75" customHeight="1">
      <c r="C32" s="61"/>
    </row>
    <row r="33" ht="15.75" customHeight="1">
      <c r="C33" s="60" t="s">
        <v>175</v>
      </c>
    </row>
    <row r="34" ht="15.75" customHeight="1">
      <c r="C34" s="60" t="s">
        <v>176</v>
      </c>
    </row>
    <row r="35" ht="15.75" customHeight="1">
      <c r="C35" s="60" t="s">
        <v>177</v>
      </c>
    </row>
    <row r="36" ht="15.75" customHeight="1">
      <c r="C36" s="60" t="s">
        <v>178</v>
      </c>
    </row>
    <row r="37" ht="15.75" customHeight="1">
      <c r="C37" s="61"/>
    </row>
    <row r="38" ht="15.75" customHeight="1">
      <c r="C38" s="60" t="s">
        <v>179</v>
      </c>
    </row>
    <row r="39" ht="15.75" customHeight="1">
      <c r="C39" s="60" t="s">
        <v>180</v>
      </c>
    </row>
    <row r="40" ht="15.75" customHeight="1">
      <c r="C40" s="60" t="s">
        <v>181</v>
      </c>
    </row>
    <row r="41" ht="15.75" customHeight="1">
      <c r="C41" s="60" t="s">
        <v>182</v>
      </c>
    </row>
    <row r="42" ht="15.75" customHeight="1">
      <c r="C42" s="60" t="s">
        <v>183</v>
      </c>
    </row>
    <row r="43" ht="15.75" customHeight="1">
      <c r="C43" s="61"/>
    </row>
    <row r="44" ht="15.75" customHeight="1">
      <c r="C44" s="60" t="s">
        <v>184</v>
      </c>
    </row>
    <row r="45" ht="15.75" customHeight="1">
      <c r="C45" s="60" t="s">
        <v>185</v>
      </c>
    </row>
    <row r="46" ht="15.75" customHeight="1">
      <c r="C46" s="60" t="s">
        <v>186</v>
      </c>
    </row>
    <row r="47" ht="15.75" customHeight="1">
      <c r="C47" s="61"/>
    </row>
    <row r="48" ht="15.75" customHeight="1">
      <c r="C48" s="60" t="s">
        <v>187</v>
      </c>
    </row>
    <row r="49" ht="15.75" customHeight="1">
      <c r="C49" s="60" t="s">
        <v>188</v>
      </c>
    </row>
    <row r="50" ht="15.75" customHeight="1">
      <c r="C50" s="60" t="s">
        <v>189</v>
      </c>
    </row>
    <row r="51" ht="15.75" customHeight="1">
      <c r="C51" s="60" t="s">
        <v>190</v>
      </c>
    </row>
    <row r="52" ht="15.75" customHeight="1">
      <c r="C52" s="60" t="s">
        <v>191</v>
      </c>
    </row>
    <row r="53" ht="15.75" customHeight="1">
      <c r="C53" s="61"/>
    </row>
    <row r="54" ht="15.75" customHeight="1">
      <c r="C54" s="60" t="s">
        <v>192</v>
      </c>
    </row>
    <row r="55" ht="15.75" customHeight="1">
      <c r="C55" s="60" t="s">
        <v>193</v>
      </c>
    </row>
    <row r="56" ht="15.75" customHeight="1">
      <c r="C56" s="60" t="s">
        <v>194</v>
      </c>
    </row>
    <row r="57" ht="15.75" customHeight="1">
      <c r="C57" s="60" t="s">
        <v>195</v>
      </c>
    </row>
    <row r="58" ht="15.75" customHeight="1">
      <c r="C58" s="60" t="s">
        <v>196</v>
      </c>
    </row>
    <row r="59" ht="15.75" customHeight="1">
      <c r="C59" s="60" t="s">
        <v>197</v>
      </c>
    </row>
    <row r="60" ht="15.75" customHeight="1">
      <c r="C60" s="60" t="s">
        <v>198</v>
      </c>
    </row>
    <row r="61" ht="15.75" customHeight="1">
      <c r="C61" s="60" t="s">
        <v>199</v>
      </c>
    </row>
    <row r="62" ht="15.75" customHeight="1">
      <c r="C62" s="60" t="s">
        <v>200</v>
      </c>
    </row>
    <row r="63" ht="15.75" customHeight="1">
      <c r="C63" s="60" t="s">
        <v>201</v>
      </c>
    </row>
    <row r="64" ht="15.75" customHeight="1">
      <c r="C64" s="61"/>
    </row>
    <row r="65" ht="15.75" customHeight="1">
      <c r="C65" s="60" t="s">
        <v>202</v>
      </c>
    </row>
    <row r="66" ht="15.75" customHeight="1">
      <c r="C66" s="60" t="s">
        <v>203</v>
      </c>
    </row>
    <row r="67" ht="15.75" customHeight="1">
      <c r="C67" s="60" t="s">
        <v>204</v>
      </c>
    </row>
    <row r="68" ht="15.75" customHeight="1">
      <c r="C68" s="60" t="s">
        <v>205</v>
      </c>
    </row>
    <row r="69" ht="15.75" customHeight="1">
      <c r="C69" s="60" t="s">
        <v>206</v>
      </c>
    </row>
    <row r="70" ht="15.75" customHeight="1">
      <c r="C70" s="60" t="s">
        <v>207</v>
      </c>
    </row>
    <row r="71" ht="15.75" customHeight="1">
      <c r="C71" s="61"/>
    </row>
    <row r="72" ht="15.75" customHeight="1">
      <c r="C72" s="60" t="s">
        <v>208</v>
      </c>
    </row>
    <row r="73" ht="15.75" customHeight="1">
      <c r="C73" s="60" t="s">
        <v>209</v>
      </c>
    </row>
    <row r="74" ht="15.75" customHeight="1">
      <c r="C74" s="61"/>
    </row>
    <row r="75" ht="15.75" customHeight="1">
      <c r="C75" s="60" t="s">
        <v>210</v>
      </c>
    </row>
    <row r="76" ht="15.75" customHeight="1">
      <c r="C76" s="61"/>
    </row>
    <row r="77" ht="15.75" customHeight="1">
      <c r="C77" s="60" t="s">
        <v>211</v>
      </c>
    </row>
    <row r="78" ht="15.75" customHeight="1">
      <c r="C78" s="61"/>
    </row>
    <row r="79" ht="15.75" customHeight="1">
      <c r="C79" s="60" t="s">
        <v>212</v>
      </c>
    </row>
    <row r="80" ht="15.75" customHeight="1">
      <c r="C80" s="61"/>
    </row>
    <row r="81" ht="15.75" customHeight="1">
      <c r="C81" s="60" t="s">
        <v>213</v>
      </c>
    </row>
    <row r="82" ht="15.75" customHeight="1">
      <c r="C82" s="60" t="s">
        <v>214</v>
      </c>
    </row>
    <row r="83" ht="15.75" customHeight="1">
      <c r="C83" s="61"/>
    </row>
    <row r="84" ht="15.75" customHeight="1">
      <c r="C84" s="60" t="s">
        <v>215</v>
      </c>
    </row>
    <row r="85" ht="15.75" customHeight="1">
      <c r="C85" s="60" t="s">
        <v>216</v>
      </c>
    </row>
    <row r="86" ht="15.75" customHeight="1">
      <c r="C86" s="60" t="s">
        <v>217</v>
      </c>
    </row>
    <row r="87" ht="15.75" customHeight="1">
      <c r="C87" s="61"/>
    </row>
    <row r="88" ht="15.75" customHeight="1">
      <c r="C88" s="60" t="s">
        <v>218</v>
      </c>
    </row>
    <row r="89" ht="15.75" customHeight="1">
      <c r="C89" s="60" t="s">
        <v>219</v>
      </c>
    </row>
    <row r="90" ht="15.75" customHeight="1">
      <c r="C90" s="60" t="s">
        <v>220</v>
      </c>
    </row>
    <row r="91" ht="15.75" customHeight="1">
      <c r="C91" s="60" t="s">
        <v>221</v>
      </c>
    </row>
    <row r="92" ht="15.75" customHeight="1">
      <c r="C92" s="61"/>
    </row>
    <row r="93" ht="15.75" customHeight="1">
      <c r="C93" s="60" t="s">
        <v>222</v>
      </c>
    </row>
    <row r="94" ht="15.75" customHeight="1">
      <c r="C94" s="60" t="s">
        <v>223</v>
      </c>
    </row>
    <row r="95" ht="15.75" customHeight="1">
      <c r="C95" s="61"/>
    </row>
    <row r="96" ht="15.75" customHeight="1">
      <c r="C96" s="60" t="s">
        <v>224</v>
      </c>
    </row>
    <row r="97" ht="15.75" customHeight="1">
      <c r="C97" s="60" t="s">
        <v>225</v>
      </c>
    </row>
    <row r="98" ht="15.75" customHeight="1">
      <c r="C98" s="60" t="s">
        <v>226</v>
      </c>
    </row>
    <row r="99" ht="15.75" customHeight="1">
      <c r="C99" s="60" t="s">
        <v>227</v>
      </c>
    </row>
    <row r="100" ht="15.75" customHeight="1">
      <c r="C100" s="60" t="s">
        <v>228</v>
      </c>
    </row>
    <row r="101" ht="15.75" customHeight="1">
      <c r="C101" s="60" t="s">
        <v>229</v>
      </c>
    </row>
    <row r="102" ht="15.75" customHeight="1">
      <c r="C102" s="61"/>
    </row>
    <row r="103" ht="15.75" customHeight="1">
      <c r="C103" s="60" t="s">
        <v>230</v>
      </c>
    </row>
    <row r="104" ht="15.75" customHeight="1">
      <c r="C104" s="60" t="s">
        <v>231</v>
      </c>
    </row>
    <row r="105" ht="15.75" customHeight="1">
      <c r="C105" s="60" t="s">
        <v>232</v>
      </c>
    </row>
    <row r="106" ht="15.75" customHeight="1">
      <c r="C106" s="61"/>
    </row>
    <row r="107" ht="15.75" customHeight="1">
      <c r="C107" s="60" t="s">
        <v>233</v>
      </c>
    </row>
    <row r="108" ht="15.75" customHeight="1">
      <c r="C108" s="60" t="s">
        <v>234</v>
      </c>
    </row>
    <row r="109" ht="15.75" customHeight="1">
      <c r="C109" s="60" t="s">
        <v>235</v>
      </c>
    </row>
    <row r="110" ht="15.75" customHeight="1">
      <c r="C110" s="60" t="s">
        <v>236</v>
      </c>
    </row>
    <row r="111" ht="15.75" customHeight="1">
      <c r="C111" s="60" t="s">
        <v>237</v>
      </c>
    </row>
    <row r="112" ht="15.75" customHeight="1">
      <c r="C112" s="60" t="s">
        <v>238</v>
      </c>
    </row>
    <row r="113" ht="15.75" customHeight="1">
      <c r="C113" s="60" t="s">
        <v>239</v>
      </c>
    </row>
    <row r="114" ht="15.75" customHeight="1">
      <c r="C114" s="60" t="s">
        <v>240</v>
      </c>
    </row>
    <row r="115" ht="15.75" customHeight="1">
      <c r="C115" s="61"/>
    </row>
    <row r="116" ht="15.75" customHeight="1">
      <c r="C116" s="60" t="s">
        <v>241</v>
      </c>
    </row>
    <row r="117" ht="15.75" customHeight="1">
      <c r="C117" s="61"/>
    </row>
    <row r="118" ht="15.75" customHeight="1">
      <c r="C118" s="60" t="s">
        <v>242</v>
      </c>
    </row>
    <row r="119" ht="15.75" customHeight="1">
      <c r="C119" s="60" t="s">
        <v>243</v>
      </c>
    </row>
    <row r="120" ht="15.75" customHeight="1">
      <c r="C120" s="60" t="s">
        <v>244</v>
      </c>
    </row>
    <row r="121" ht="15.75" customHeight="1">
      <c r="C121" s="61"/>
    </row>
    <row r="122" ht="15.75" customHeight="1">
      <c r="C122" s="60" t="s">
        <v>245</v>
      </c>
    </row>
    <row r="123" ht="15.75" customHeight="1">
      <c r="C123" s="60" t="s">
        <v>246</v>
      </c>
    </row>
    <row r="124" ht="15.75" customHeight="1">
      <c r="C124" s="60" t="s">
        <v>247</v>
      </c>
    </row>
    <row r="125" ht="15.75" customHeight="1">
      <c r="C125" s="60" t="s">
        <v>248</v>
      </c>
    </row>
    <row r="126" ht="15.75" customHeight="1">
      <c r="C126" s="61"/>
    </row>
    <row r="127" ht="15.75" customHeight="1">
      <c r="C127" s="60" t="s">
        <v>249</v>
      </c>
    </row>
    <row r="128" ht="15.75" customHeight="1">
      <c r="C128" s="60" t="s">
        <v>250</v>
      </c>
    </row>
    <row r="129" ht="15.75" customHeight="1">
      <c r="C129" s="60" t="s">
        <v>251</v>
      </c>
    </row>
    <row r="130" ht="15.75" customHeight="1">
      <c r="C130" s="60" t="s">
        <v>252</v>
      </c>
    </row>
    <row r="131" ht="15.75" customHeight="1">
      <c r="C131" s="60" t="s">
        <v>253</v>
      </c>
    </row>
    <row r="132" ht="15.75" customHeight="1">
      <c r="C132" s="60" t="s">
        <v>254</v>
      </c>
    </row>
    <row r="133" ht="15.75" customHeight="1">
      <c r="C133" s="60" t="s">
        <v>255</v>
      </c>
    </row>
    <row r="134" ht="15.75" customHeight="1">
      <c r="C134" s="60" t="s">
        <v>256</v>
      </c>
    </row>
    <row r="135" ht="15.75" customHeight="1">
      <c r="C135" s="60" t="s">
        <v>257</v>
      </c>
    </row>
    <row r="136" ht="15.75" customHeight="1">
      <c r="C136" s="60" t="s">
        <v>258</v>
      </c>
    </row>
    <row r="137" ht="15.75" customHeight="1">
      <c r="C137" s="61"/>
    </row>
    <row r="138" ht="15.75" customHeight="1">
      <c r="C138" s="60" t="s">
        <v>259</v>
      </c>
    </row>
    <row r="139" ht="15.75" customHeight="1">
      <c r="C139" s="60" t="s">
        <v>260</v>
      </c>
    </row>
    <row r="140" ht="15.75" customHeight="1">
      <c r="C140" s="60" t="s">
        <v>261</v>
      </c>
    </row>
    <row r="141" ht="15.75" customHeight="1">
      <c r="C141" s="60" t="s">
        <v>262</v>
      </c>
    </row>
    <row r="142" ht="15.75" customHeight="1">
      <c r="C142" s="60" t="s">
        <v>263</v>
      </c>
    </row>
    <row r="143" ht="15.75" customHeight="1">
      <c r="C143" s="60" t="s">
        <v>264</v>
      </c>
    </row>
    <row r="144" ht="15.75" customHeight="1">
      <c r="C144" s="60" t="s">
        <v>265</v>
      </c>
    </row>
    <row r="145" ht="15.75" customHeight="1">
      <c r="C145" s="60" t="s">
        <v>266</v>
      </c>
    </row>
    <row r="146" ht="15.75" customHeight="1">
      <c r="C146" s="60" t="s">
        <v>267</v>
      </c>
    </row>
    <row r="147" ht="15.75" customHeight="1">
      <c r="C147" s="60" t="s">
        <v>268</v>
      </c>
    </row>
    <row r="148" ht="15.75" customHeight="1">
      <c r="C148" s="60" t="s">
        <v>269</v>
      </c>
    </row>
    <row r="149" ht="15.75" customHeight="1">
      <c r="C149" s="60" t="s">
        <v>270</v>
      </c>
    </row>
    <row r="150" ht="15.75" customHeight="1">
      <c r="C150" s="61"/>
    </row>
    <row r="151" ht="15.75" customHeight="1">
      <c r="C151" s="60" t="s">
        <v>271</v>
      </c>
    </row>
    <row r="152" ht="15.75" customHeight="1">
      <c r="C152" s="60" t="s">
        <v>272</v>
      </c>
    </row>
    <row r="153" ht="15.75" customHeight="1">
      <c r="C153" s="60" t="s">
        <v>273</v>
      </c>
    </row>
    <row r="154" ht="15.75" customHeight="1">
      <c r="C154" s="61"/>
    </row>
    <row r="155" ht="15.75" customHeight="1">
      <c r="C155" s="60" t="s">
        <v>274</v>
      </c>
    </row>
    <row r="156" ht="15.75" customHeight="1">
      <c r="C156" s="60" t="s">
        <v>275</v>
      </c>
    </row>
    <row r="157" ht="15.75" customHeight="1">
      <c r="C157" s="61"/>
    </row>
    <row r="158" ht="15.75" customHeight="1">
      <c r="C158" s="60" t="s">
        <v>276</v>
      </c>
    </row>
    <row r="159" ht="15.75" customHeight="1">
      <c r="C159" s="61"/>
    </row>
    <row r="160" ht="15.75" customHeight="1">
      <c r="C160" s="60" t="s">
        <v>277</v>
      </c>
    </row>
    <row r="161" ht="15.75" customHeight="1">
      <c r="C161" s="60" t="s">
        <v>278</v>
      </c>
    </row>
    <row r="162" ht="15.75" customHeight="1">
      <c r="C162" s="60" t="s">
        <v>279</v>
      </c>
    </row>
    <row r="163" ht="15.75" customHeight="1">
      <c r="C163" s="60" t="s">
        <v>280</v>
      </c>
    </row>
    <row r="164" ht="15.75" customHeight="1">
      <c r="C164" s="60" t="s">
        <v>281</v>
      </c>
    </row>
    <row r="165" ht="15.75" customHeight="1">
      <c r="C165" s="60" t="s">
        <v>282</v>
      </c>
    </row>
    <row r="166" ht="15.75" customHeight="1">
      <c r="C166" s="60" t="s">
        <v>283</v>
      </c>
    </row>
    <row r="167" ht="15.75" customHeight="1">
      <c r="C167" s="61"/>
    </row>
    <row r="168" ht="15.75" customHeight="1">
      <c r="C168" s="60" t="s">
        <v>284</v>
      </c>
    </row>
    <row r="169" ht="15.75" customHeight="1">
      <c r="C169" s="60" t="s">
        <v>285</v>
      </c>
    </row>
    <row r="170" ht="15.75" customHeight="1">
      <c r="C170" s="60" t="s">
        <v>286</v>
      </c>
    </row>
    <row r="171" ht="15.75" customHeight="1">
      <c r="C171" s="60" t="s">
        <v>287</v>
      </c>
    </row>
    <row r="172" ht="15.75" customHeight="1">
      <c r="C172" s="60" t="s">
        <v>288</v>
      </c>
    </row>
    <row r="173" ht="15.75" customHeight="1">
      <c r="C173" s="60" t="s">
        <v>289</v>
      </c>
    </row>
    <row r="174" ht="15.75" customHeight="1">
      <c r="C174" s="60" t="s">
        <v>290</v>
      </c>
    </row>
    <row r="175" ht="15.75" customHeight="1">
      <c r="C175" s="60" t="s">
        <v>291</v>
      </c>
    </row>
    <row r="176" ht="15.75" customHeight="1">
      <c r="C176" s="60" t="s">
        <v>292</v>
      </c>
    </row>
    <row r="177" ht="15.75" customHeight="1">
      <c r="C177" s="60" t="s">
        <v>293</v>
      </c>
    </row>
    <row r="178" ht="15.75" customHeight="1">
      <c r="C178" s="61"/>
    </row>
    <row r="179" ht="15.75" customHeight="1">
      <c r="C179" s="60" t="s">
        <v>294</v>
      </c>
    </row>
    <row r="180" ht="15.75" customHeight="1">
      <c r="C180" s="60" t="s">
        <v>295</v>
      </c>
    </row>
    <row r="181" ht="15.75" customHeight="1">
      <c r="C181" s="60" t="s">
        <v>296</v>
      </c>
    </row>
    <row r="182" ht="15.75" customHeight="1">
      <c r="C182" s="61"/>
    </row>
    <row r="183" ht="15.75" customHeight="1">
      <c r="C183" s="60" t="s">
        <v>297</v>
      </c>
    </row>
    <row r="184" ht="15.75" customHeight="1">
      <c r="C184" s="61"/>
    </row>
    <row r="185" ht="15.75" customHeight="1">
      <c r="C185" s="60" t="s">
        <v>298</v>
      </c>
    </row>
    <row r="186" ht="15.75" customHeight="1">
      <c r="C186" s="60" t="s">
        <v>299</v>
      </c>
    </row>
    <row r="187" ht="15.75" customHeight="1">
      <c r="C187" s="60" t="s">
        <v>300</v>
      </c>
    </row>
    <row r="188" ht="15.75" customHeight="1">
      <c r="C188" s="60" t="s">
        <v>301</v>
      </c>
    </row>
    <row r="189" ht="15.75" customHeight="1">
      <c r="C189" s="60" t="s">
        <v>302</v>
      </c>
    </row>
    <row r="190" ht="15.75" customHeight="1">
      <c r="C190" s="61"/>
    </row>
    <row r="191" ht="15.75" customHeight="1">
      <c r="C191" s="60" t="s">
        <v>303</v>
      </c>
    </row>
    <row r="192" ht="15.75" customHeight="1">
      <c r="C192" s="60" t="s">
        <v>304</v>
      </c>
    </row>
    <row r="193" ht="15.75" customHeight="1">
      <c r="C193" s="60" t="s">
        <v>305</v>
      </c>
    </row>
    <row r="194" ht="15.75" customHeight="1">
      <c r="C194" s="60" t="s">
        <v>306</v>
      </c>
    </row>
    <row r="195" ht="15.75" customHeight="1">
      <c r="C195" s="60" t="s">
        <v>307</v>
      </c>
    </row>
    <row r="196" ht="15.75" customHeight="1">
      <c r="C196" s="60" t="s">
        <v>308</v>
      </c>
    </row>
    <row r="197" ht="15.75" customHeight="1">
      <c r="C197" s="60" t="s">
        <v>309</v>
      </c>
    </row>
    <row r="198" ht="15.75" customHeight="1">
      <c r="C198" s="61"/>
    </row>
    <row r="199" ht="15.75" customHeight="1">
      <c r="C199" s="60" t="s">
        <v>310</v>
      </c>
    </row>
    <row r="200" ht="15.75" customHeight="1">
      <c r="C200" s="61"/>
    </row>
    <row r="201" ht="15.75" customHeight="1">
      <c r="C201" s="60" t="s">
        <v>311</v>
      </c>
    </row>
    <row r="202" ht="15.75" customHeight="1">
      <c r="C202" s="60" t="s">
        <v>312</v>
      </c>
    </row>
    <row r="203" ht="15.75" customHeight="1">
      <c r="C203" s="60" t="s">
        <v>313</v>
      </c>
    </row>
    <row r="204" ht="15.75" customHeight="1">
      <c r="C204" s="60" t="s">
        <v>314</v>
      </c>
    </row>
    <row r="205" ht="15.75" customHeight="1">
      <c r="C205" s="60" t="s">
        <v>315</v>
      </c>
    </row>
    <row r="206" ht="15.75" customHeight="1">
      <c r="C206" s="60" t="s">
        <v>316</v>
      </c>
    </row>
    <row r="207" ht="15.75" customHeight="1">
      <c r="C207" s="60" t="s">
        <v>317</v>
      </c>
    </row>
    <row r="208" ht="15.75" customHeight="1">
      <c r="C208" s="61"/>
    </row>
    <row r="209" ht="15.75" customHeight="1">
      <c r="C209" s="60" t="s">
        <v>318</v>
      </c>
    </row>
    <row r="210" ht="15.75" customHeight="1">
      <c r="C210" s="60" t="s">
        <v>319</v>
      </c>
    </row>
    <row r="211" ht="15.75" customHeight="1">
      <c r="C211" s="61"/>
    </row>
    <row r="212" ht="15.75" customHeight="1">
      <c r="C212" s="60" t="s">
        <v>320</v>
      </c>
    </row>
    <row r="213" ht="15.75" customHeight="1">
      <c r="C213" s="61"/>
    </row>
    <row r="214" ht="15.75" customHeight="1">
      <c r="C214" s="60" t="s">
        <v>321</v>
      </c>
    </row>
    <row r="215" ht="15.75" customHeight="1">
      <c r="C215" s="60" t="s">
        <v>322</v>
      </c>
    </row>
    <row r="216" ht="15.75" customHeight="1">
      <c r="C216" s="60" t="s">
        <v>323</v>
      </c>
    </row>
    <row r="217" ht="15.75" customHeight="1">
      <c r="C217" s="61"/>
    </row>
    <row r="218" ht="15.75" customHeight="1">
      <c r="C218" s="60" t="s">
        <v>324</v>
      </c>
    </row>
    <row r="219" ht="15.75" customHeight="1">
      <c r="C219" s="60" t="s">
        <v>325</v>
      </c>
    </row>
    <row r="220" ht="15.75" customHeight="1">
      <c r="C220" s="61"/>
    </row>
    <row r="221" ht="15.75" customHeight="1">
      <c r="C221" s="60" t="s">
        <v>326</v>
      </c>
    </row>
    <row r="222" ht="15.75" customHeight="1">
      <c r="C222" s="60" t="s">
        <v>327</v>
      </c>
    </row>
    <row r="223" ht="15.75" customHeight="1">
      <c r="C223" s="60" t="s">
        <v>328</v>
      </c>
    </row>
    <row r="224" ht="15.75" customHeight="1">
      <c r="C224" s="60" t="s">
        <v>329</v>
      </c>
    </row>
    <row r="225" ht="15.75" customHeight="1">
      <c r="C225" s="61"/>
    </row>
    <row r="226" ht="15.75" customHeight="1">
      <c r="C226" s="60" t="s">
        <v>330</v>
      </c>
    </row>
    <row r="227" ht="15.75" customHeight="1">
      <c r="C227" s="60" t="s">
        <v>331</v>
      </c>
    </row>
    <row r="228" ht="15.75" customHeight="1">
      <c r="C228" s="60" t="s">
        <v>332</v>
      </c>
    </row>
    <row r="229" ht="15.75" customHeight="1">
      <c r="C229" s="60" t="s">
        <v>333</v>
      </c>
    </row>
    <row r="230" ht="15.75" customHeight="1">
      <c r="C230" s="60" t="s">
        <v>334</v>
      </c>
    </row>
    <row r="231" ht="15.75" customHeight="1">
      <c r="C231" s="60" t="s">
        <v>335</v>
      </c>
    </row>
    <row r="232" ht="15.75" customHeight="1">
      <c r="C232" s="60" t="s">
        <v>336</v>
      </c>
    </row>
    <row r="233" ht="15.75" customHeight="1">
      <c r="C233" s="61"/>
    </row>
    <row r="234" ht="15.75" customHeight="1">
      <c r="C234" s="60" t="s">
        <v>337</v>
      </c>
    </row>
    <row r="235" ht="15.75" customHeight="1">
      <c r="C235" s="60" t="s">
        <v>338</v>
      </c>
    </row>
    <row r="236" ht="15.75" customHeight="1">
      <c r="C236" s="60" t="s">
        <v>339</v>
      </c>
    </row>
    <row r="237" ht="15.75" customHeight="1">
      <c r="C237" s="60" t="s">
        <v>340</v>
      </c>
    </row>
    <row r="238" ht="15.75" customHeight="1">
      <c r="C238" s="61"/>
    </row>
    <row r="239" ht="15.75" customHeight="1">
      <c r="C239" s="60" t="s">
        <v>341</v>
      </c>
    </row>
    <row r="240" ht="15.75" customHeight="1">
      <c r="C240" s="60" t="s">
        <v>342</v>
      </c>
    </row>
    <row r="241" ht="15.75" customHeight="1">
      <c r="C241" s="60" t="s">
        <v>343</v>
      </c>
    </row>
    <row r="242" ht="15.75" customHeight="1">
      <c r="C242" s="60" t="s">
        <v>344</v>
      </c>
    </row>
    <row r="243" ht="15.75" customHeight="1">
      <c r="C243" s="60" t="s">
        <v>345</v>
      </c>
    </row>
    <row r="244" ht="15.75" customHeight="1">
      <c r="C244" s="60" t="s">
        <v>346</v>
      </c>
    </row>
    <row r="245" ht="15.75" customHeight="1">
      <c r="C245" s="60" t="s">
        <v>347</v>
      </c>
    </row>
    <row r="246" ht="15.75" customHeight="1">
      <c r="C246" s="60" t="s">
        <v>348</v>
      </c>
    </row>
    <row r="247" ht="15.75" customHeight="1">
      <c r="C247" s="60" t="s">
        <v>349</v>
      </c>
    </row>
    <row r="248" ht="15.75" customHeight="1">
      <c r="C248" s="61"/>
    </row>
    <row r="249" ht="15.75" customHeight="1">
      <c r="C249" s="60" t="s">
        <v>350</v>
      </c>
    </row>
    <row r="250" ht="15.75" customHeight="1">
      <c r="C250" s="61"/>
    </row>
    <row r="251" ht="15.75" customHeight="1">
      <c r="C251" s="60" t="s">
        <v>351</v>
      </c>
    </row>
    <row r="252" ht="15.75" customHeight="1">
      <c r="C252" s="60" t="s">
        <v>352</v>
      </c>
    </row>
    <row r="253" ht="15.75" customHeight="1">
      <c r="C253" s="60" t="s">
        <v>353</v>
      </c>
    </row>
    <row r="254" ht="15.75" customHeight="1">
      <c r="C254" s="60" t="s">
        <v>354</v>
      </c>
    </row>
    <row r="255" ht="15.75" customHeight="1">
      <c r="C255" s="61"/>
    </row>
    <row r="256" ht="15.75" customHeight="1">
      <c r="C256" s="60" t="s">
        <v>355</v>
      </c>
    </row>
    <row r="257" ht="15.75" customHeight="1">
      <c r="C257" s="60" t="s">
        <v>356</v>
      </c>
    </row>
    <row r="258" ht="15.75" customHeight="1">
      <c r="C258" s="60" t="s">
        <v>357</v>
      </c>
    </row>
    <row r="259" ht="15.75" customHeight="1">
      <c r="C259" s="60" t="s">
        <v>358</v>
      </c>
    </row>
    <row r="260" ht="15.75" customHeight="1">
      <c r="C260" s="61"/>
    </row>
    <row r="261" ht="15.75" customHeight="1">
      <c r="C261" s="60" t="s">
        <v>359</v>
      </c>
    </row>
    <row r="262" ht="15.75" customHeight="1">
      <c r="C262" s="60" t="s">
        <v>360</v>
      </c>
    </row>
    <row r="263" ht="15.75" customHeight="1">
      <c r="C263" s="60" t="s">
        <v>361</v>
      </c>
    </row>
    <row r="264" ht="15.75" customHeight="1">
      <c r="C264" s="60" t="s">
        <v>362</v>
      </c>
    </row>
    <row r="265" ht="15.75" customHeight="1">
      <c r="C265" s="60" t="s">
        <v>363</v>
      </c>
    </row>
    <row r="266" ht="15.75" customHeight="1">
      <c r="C266" s="60" t="s">
        <v>364</v>
      </c>
    </row>
    <row r="267" ht="15.75" customHeight="1">
      <c r="C267" s="60" t="s">
        <v>365</v>
      </c>
    </row>
    <row r="268" ht="15.75" customHeight="1">
      <c r="C268" s="60" t="s">
        <v>366</v>
      </c>
    </row>
    <row r="269" ht="15.75" customHeight="1">
      <c r="C269" s="60" t="s">
        <v>367</v>
      </c>
    </row>
    <row r="270" ht="15.75" customHeight="1">
      <c r="C270" s="60" t="s">
        <v>368</v>
      </c>
    </row>
    <row r="271" ht="15.75" customHeight="1">
      <c r="C271" s="60" t="s">
        <v>369</v>
      </c>
    </row>
    <row r="272" ht="15.75" customHeight="1">
      <c r="C272" s="61"/>
    </row>
    <row r="273" ht="15.75" customHeight="1">
      <c r="C273" s="60" t="s">
        <v>370</v>
      </c>
    </row>
    <row r="274" ht="15.75" customHeight="1">
      <c r="C274" s="60" t="s">
        <v>371</v>
      </c>
    </row>
    <row r="275" ht="15.75" customHeight="1">
      <c r="C275" s="60" t="s">
        <v>372</v>
      </c>
    </row>
    <row r="276" ht="15.75" customHeight="1">
      <c r="C276" s="60" t="s">
        <v>373</v>
      </c>
    </row>
    <row r="277" ht="15.75" customHeight="1">
      <c r="C277" s="60" t="s">
        <v>374</v>
      </c>
    </row>
    <row r="278" ht="15.75" customHeight="1">
      <c r="C278" s="61"/>
    </row>
    <row r="279" ht="15.75" customHeight="1">
      <c r="C279" s="60" t="s">
        <v>375</v>
      </c>
    </row>
    <row r="280" ht="15.75" customHeight="1">
      <c r="C280" s="60" t="s">
        <v>376</v>
      </c>
    </row>
    <row r="281" ht="15.75" customHeight="1">
      <c r="C281" s="60" t="s">
        <v>377</v>
      </c>
    </row>
    <row r="282" ht="15.75" customHeight="1">
      <c r="C282" s="60" t="s">
        <v>378</v>
      </c>
    </row>
    <row r="283" ht="15.75" customHeight="1">
      <c r="C283" s="60" t="s">
        <v>379</v>
      </c>
    </row>
    <row r="284" ht="15.75" customHeight="1">
      <c r="C284" s="60" t="s">
        <v>380</v>
      </c>
    </row>
    <row r="285" ht="15.75" customHeight="1">
      <c r="C285" s="60" t="s">
        <v>381</v>
      </c>
    </row>
    <row r="286" ht="15.75" customHeight="1">
      <c r="C286" s="60" t="s">
        <v>382</v>
      </c>
    </row>
    <row r="287" ht="15.75" customHeight="1">
      <c r="C287" s="60" t="s">
        <v>383</v>
      </c>
    </row>
    <row r="288" ht="15.75" customHeight="1">
      <c r="C288" s="60" t="s">
        <v>384</v>
      </c>
    </row>
    <row r="289" ht="15.75" customHeight="1">
      <c r="C289" s="60" t="s">
        <v>385</v>
      </c>
    </row>
    <row r="290" ht="15.75" customHeight="1">
      <c r="C290" s="60" t="s">
        <v>386</v>
      </c>
    </row>
    <row r="291" ht="15.75" customHeight="1">
      <c r="C291" s="61"/>
    </row>
    <row r="292" ht="15.75" customHeight="1">
      <c r="C292" s="60" t="s">
        <v>387</v>
      </c>
    </row>
    <row r="293" ht="15.75" customHeight="1">
      <c r="C293" s="60" t="s">
        <v>388</v>
      </c>
    </row>
    <row r="294" ht="15.75" customHeight="1">
      <c r="C294" s="60" t="s">
        <v>389</v>
      </c>
    </row>
    <row r="295" ht="15.75" customHeight="1">
      <c r="C295" s="60" t="s">
        <v>390</v>
      </c>
    </row>
    <row r="296" ht="15.75" customHeight="1">
      <c r="C296" s="61"/>
    </row>
    <row r="297" ht="15.75" customHeight="1">
      <c r="C297" s="60" t="s">
        <v>391</v>
      </c>
    </row>
    <row r="298" ht="15.75" customHeight="1">
      <c r="C298" s="60" t="s">
        <v>392</v>
      </c>
    </row>
    <row r="299" ht="15.75" customHeight="1">
      <c r="C299" s="60" t="s">
        <v>393</v>
      </c>
    </row>
    <row r="300" ht="15.75" customHeight="1">
      <c r="C300" s="61"/>
    </row>
    <row r="301" ht="15.75" customHeight="1">
      <c r="C301" s="60" t="s">
        <v>394</v>
      </c>
    </row>
    <row r="302" ht="15.75" customHeight="1">
      <c r="C302" s="60" t="s">
        <v>395</v>
      </c>
    </row>
    <row r="303" ht="15.75" customHeight="1">
      <c r="C303" s="60" t="s">
        <v>396</v>
      </c>
    </row>
    <row r="304" ht="15.75" customHeight="1">
      <c r="C304" s="60" t="s">
        <v>397</v>
      </c>
    </row>
    <row r="305" ht="15.75" customHeight="1">
      <c r="C305" s="60" t="s">
        <v>398</v>
      </c>
    </row>
    <row r="306" ht="15.75" customHeight="1">
      <c r="C306" s="60" t="s">
        <v>399</v>
      </c>
    </row>
    <row r="307" ht="15.75" customHeight="1">
      <c r="C307" s="60" t="s">
        <v>400</v>
      </c>
    </row>
    <row r="308" ht="15.75" customHeight="1">
      <c r="C308" s="60" t="s">
        <v>401</v>
      </c>
    </row>
    <row r="309" ht="15.75" customHeight="1">
      <c r="C309" s="60" t="s">
        <v>402</v>
      </c>
    </row>
    <row r="310" ht="15.75" customHeight="1">
      <c r="C310" s="60" t="s">
        <v>403</v>
      </c>
    </row>
    <row r="311" ht="15.75" customHeight="1">
      <c r="C311" s="60" t="s">
        <v>404</v>
      </c>
    </row>
    <row r="312" ht="15.75" customHeight="1">
      <c r="C312" s="60" t="s">
        <v>405</v>
      </c>
    </row>
    <row r="313" ht="15.75" customHeight="1">
      <c r="C313" s="61"/>
    </row>
    <row r="314" ht="15.75" customHeight="1">
      <c r="C314" s="60" t="s">
        <v>406</v>
      </c>
    </row>
    <row r="315" ht="15.75" customHeight="1">
      <c r="C315" s="60" t="s">
        <v>407</v>
      </c>
    </row>
    <row r="316" ht="15.75" customHeight="1">
      <c r="C316" s="60" t="s">
        <v>408</v>
      </c>
    </row>
    <row r="317" ht="15.75" customHeight="1">
      <c r="C317" s="60" t="s">
        <v>409</v>
      </c>
    </row>
    <row r="318" ht="15.75" customHeight="1">
      <c r="C318" s="60" t="s">
        <v>410</v>
      </c>
    </row>
    <row r="319" ht="15.75" customHeight="1">
      <c r="C319" s="60" t="s">
        <v>411</v>
      </c>
    </row>
    <row r="320" ht="15.75" customHeight="1">
      <c r="C320" s="60" t="s">
        <v>412</v>
      </c>
    </row>
    <row r="321" ht="15.75" customHeight="1">
      <c r="C321" s="61"/>
    </row>
    <row r="322" ht="15.75" customHeight="1">
      <c r="C322" s="60" t="s">
        <v>413</v>
      </c>
    </row>
    <row r="323" ht="15.75" customHeight="1">
      <c r="C323" s="60" t="s">
        <v>414</v>
      </c>
    </row>
    <row r="324" ht="15.75" customHeight="1">
      <c r="C324" s="60" t="s">
        <v>415</v>
      </c>
    </row>
    <row r="325" ht="15.75" customHeight="1">
      <c r="C325" s="60" t="s">
        <v>416</v>
      </c>
    </row>
    <row r="326" ht="15.75" customHeight="1">
      <c r="C326" s="60" t="s">
        <v>417</v>
      </c>
    </row>
    <row r="327" ht="15.75" customHeight="1">
      <c r="C327" s="60" t="s">
        <v>418</v>
      </c>
    </row>
    <row r="328" ht="15.75" customHeight="1">
      <c r="C328" s="60" t="s">
        <v>419</v>
      </c>
    </row>
    <row r="329" ht="15.75" customHeight="1">
      <c r="C329" s="60" t="s">
        <v>420</v>
      </c>
    </row>
    <row r="330" ht="15.75" customHeight="1">
      <c r="C330" s="60" t="s">
        <v>421</v>
      </c>
    </row>
    <row r="331" ht="15.75" customHeight="1">
      <c r="C331" s="60" t="s">
        <v>422</v>
      </c>
    </row>
    <row r="332" ht="15.75" customHeight="1">
      <c r="C332" s="61"/>
    </row>
    <row r="333" ht="15.75" customHeight="1">
      <c r="C333" s="60" t="s">
        <v>423</v>
      </c>
    </row>
    <row r="334" ht="15.75" customHeight="1">
      <c r="C334" s="60" t="s">
        <v>424</v>
      </c>
    </row>
    <row r="335" ht="15.75" customHeight="1">
      <c r="C335" s="60" t="s">
        <v>425</v>
      </c>
    </row>
    <row r="336" ht="15.75" customHeight="1">
      <c r="C336" s="60" t="s">
        <v>426</v>
      </c>
    </row>
    <row r="337" ht="15.75" customHeight="1">
      <c r="C337" s="60" t="s">
        <v>427</v>
      </c>
    </row>
    <row r="338" ht="15.75" customHeight="1">
      <c r="C338" s="60" t="s">
        <v>428</v>
      </c>
    </row>
    <row r="339" ht="15.75" customHeight="1">
      <c r="C339" s="60" t="s">
        <v>429</v>
      </c>
    </row>
    <row r="340" ht="15.75" customHeight="1">
      <c r="C340" s="61"/>
    </row>
    <row r="341" ht="15.75" customHeight="1">
      <c r="C341" s="60" t="s">
        <v>430</v>
      </c>
    </row>
    <row r="342" ht="15.75" customHeight="1">
      <c r="C342" s="60" t="s">
        <v>431</v>
      </c>
    </row>
    <row r="343" ht="15.75" customHeight="1">
      <c r="C343" s="60" t="s">
        <v>432</v>
      </c>
    </row>
    <row r="344" ht="15.75" customHeight="1">
      <c r="C344" s="60" t="s">
        <v>433</v>
      </c>
    </row>
    <row r="345" ht="15.75" customHeight="1">
      <c r="C345" s="60" t="s">
        <v>434</v>
      </c>
    </row>
    <row r="346" ht="15.75" customHeight="1">
      <c r="C346" s="61"/>
    </row>
    <row r="347" ht="15.75" customHeight="1">
      <c r="C347" s="60" t="s">
        <v>435</v>
      </c>
    </row>
    <row r="348" ht="15.75" customHeight="1">
      <c r="C348" s="61"/>
    </row>
    <row r="349" ht="15.75" customHeight="1">
      <c r="C349" s="60" t="s">
        <v>436</v>
      </c>
    </row>
    <row r="350" ht="15.75" customHeight="1">
      <c r="C350" s="60" t="s">
        <v>437</v>
      </c>
    </row>
    <row r="351" ht="15.75" customHeight="1">
      <c r="C351" s="60" t="s">
        <v>438</v>
      </c>
    </row>
    <row r="352" ht="15.75" customHeight="1">
      <c r="C352" s="60" t="s">
        <v>439</v>
      </c>
    </row>
    <row r="353" ht="15.75" customHeight="1">
      <c r="C353" s="60" t="s">
        <v>440</v>
      </c>
    </row>
    <row r="354" ht="15.75" customHeight="1">
      <c r="C354" s="60" t="s">
        <v>441</v>
      </c>
    </row>
    <row r="355" ht="15.75" customHeight="1">
      <c r="C355" s="60" t="s">
        <v>442</v>
      </c>
    </row>
    <row r="356" ht="15.75" customHeight="1">
      <c r="C356" s="60" t="s">
        <v>443</v>
      </c>
    </row>
    <row r="357" ht="15.75" customHeight="1">
      <c r="C357" s="61"/>
    </row>
    <row r="358" ht="15.75" customHeight="1">
      <c r="C358" s="60" t="s">
        <v>444</v>
      </c>
    </row>
    <row r="359" ht="15.75" customHeight="1">
      <c r="C359" s="60" t="s">
        <v>445</v>
      </c>
    </row>
    <row r="360" ht="15.75" customHeight="1">
      <c r="C360" s="60" t="s">
        <v>446</v>
      </c>
    </row>
    <row r="361" ht="15.75" customHeight="1">
      <c r="C361" s="60" t="s">
        <v>447</v>
      </c>
    </row>
    <row r="362" ht="15.75" customHeight="1">
      <c r="C362" s="60" t="s">
        <v>448</v>
      </c>
    </row>
    <row r="363" ht="15.75" customHeight="1">
      <c r="C363" s="60" t="s">
        <v>449</v>
      </c>
    </row>
    <row r="364" ht="15.75" customHeight="1">
      <c r="C364" s="61"/>
    </row>
    <row r="365" ht="15.75" customHeight="1">
      <c r="C365" s="60" t="s">
        <v>450</v>
      </c>
    </row>
    <row r="366" ht="15.75" customHeight="1">
      <c r="C366" s="60" t="s">
        <v>451</v>
      </c>
    </row>
    <row r="367" ht="15.75" customHeight="1">
      <c r="C367" s="60" t="s">
        <v>452</v>
      </c>
    </row>
    <row r="368" ht="15.75" customHeight="1">
      <c r="C368" s="61"/>
    </row>
    <row r="369" ht="15.75" customHeight="1">
      <c r="C369" s="60" t="s">
        <v>453</v>
      </c>
    </row>
    <row r="370" ht="15.75" customHeight="1">
      <c r="C370" s="60" t="s">
        <v>454</v>
      </c>
    </row>
    <row r="371" ht="15.75" customHeight="1">
      <c r="C371" s="61"/>
    </row>
    <row r="372" ht="15.75" customHeight="1">
      <c r="C372" s="60" t="s">
        <v>455</v>
      </c>
    </row>
    <row r="373" ht="15.75" customHeight="1">
      <c r="C373" s="60" t="s">
        <v>456</v>
      </c>
    </row>
    <row r="374" ht="15.75" customHeight="1">
      <c r="C374" s="60" t="s">
        <v>457</v>
      </c>
    </row>
    <row r="375" ht="15.75" customHeight="1">
      <c r="C375" s="61"/>
    </row>
    <row r="376" ht="15.75" customHeight="1">
      <c r="C376" s="60" t="s">
        <v>458</v>
      </c>
    </row>
    <row r="377" ht="15.75" customHeight="1">
      <c r="C377" s="60" t="s">
        <v>459</v>
      </c>
    </row>
    <row r="378" ht="15.75" customHeight="1">
      <c r="C378" s="60" t="s">
        <v>460</v>
      </c>
    </row>
    <row r="379" ht="15.75" customHeight="1">
      <c r="C379" s="61"/>
    </row>
    <row r="380" ht="15.75" customHeight="1">
      <c r="C380" s="60" t="s">
        <v>461</v>
      </c>
    </row>
    <row r="381" ht="15.75" customHeight="1">
      <c r="C381" s="60" t="s">
        <v>462</v>
      </c>
    </row>
    <row r="382" ht="15.75" customHeight="1">
      <c r="C382" s="61"/>
    </row>
    <row r="383" ht="15.75" customHeight="1">
      <c r="C383" s="60" t="s">
        <v>463</v>
      </c>
    </row>
    <row r="384" ht="15.75" customHeight="1">
      <c r="C384" s="60" t="s">
        <v>464</v>
      </c>
    </row>
    <row r="385" ht="15.75" customHeight="1">
      <c r="C385" s="61"/>
    </row>
    <row r="386" ht="15.75" customHeight="1">
      <c r="C386" s="60" t="s">
        <v>465</v>
      </c>
    </row>
    <row r="387" ht="15.75" customHeight="1">
      <c r="C387" s="60" t="s">
        <v>466</v>
      </c>
    </row>
    <row r="388" ht="15.75" customHeight="1">
      <c r="C388" s="60" t="s">
        <v>467</v>
      </c>
    </row>
    <row r="389" ht="15.75" customHeight="1">
      <c r="C389" s="60" t="s">
        <v>468</v>
      </c>
    </row>
    <row r="390" ht="15.75" customHeight="1">
      <c r="C390" s="60" t="s">
        <v>469</v>
      </c>
    </row>
    <row r="391" ht="15.75" customHeight="1">
      <c r="C391" s="61"/>
    </row>
    <row r="392" ht="15.75" customHeight="1">
      <c r="C392" s="60" t="s">
        <v>470</v>
      </c>
    </row>
    <row r="393" ht="15.75" customHeight="1">
      <c r="C393" s="60" t="s">
        <v>471</v>
      </c>
    </row>
    <row r="394" ht="15.75" customHeight="1">
      <c r="C394" s="60" t="s">
        <v>472</v>
      </c>
    </row>
    <row r="395" ht="15.75" customHeight="1">
      <c r="C395" s="60" t="s">
        <v>473</v>
      </c>
    </row>
    <row r="396" ht="15.75" customHeight="1">
      <c r="C396" s="60" t="s">
        <v>474</v>
      </c>
    </row>
    <row r="397" ht="15.75" customHeight="1">
      <c r="C397" s="60" t="s">
        <v>475</v>
      </c>
    </row>
    <row r="398" ht="15.75" customHeight="1">
      <c r="C398" s="60" t="s">
        <v>476</v>
      </c>
    </row>
    <row r="399" ht="15.75" customHeight="1">
      <c r="C399" s="60" t="s">
        <v>477</v>
      </c>
    </row>
    <row r="400" ht="15.75" customHeight="1">
      <c r="C400" s="60" t="s">
        <v>478</v>
      </c>
    </row>
    <row r="401" ht="15.75" customHeight="1">
      <c r="C401" s="61"/>
    </row>
    <row r="402" ht="15.75" customHeight="1">
      <c r="C402" s="60" t="s">
        <v>479</v>
      </c>
    </row>
    <row r="403" ht="15.75" customHeight="1">
      <c r="C403" s="60" t="s">
        <v>480</v>
      </c>
    </row>
    <row r="404" ht="15.75" customHeight="1">
      <c r="C404" s="60" t="s">
        <v>481</v>
      </c>
    </row>
    <row r="405" ht="15.75" customHeight="1">
      <c r="C405" s="60" t="s">
        <v>482</v>
      </c>
    </row>
    <row r="406" ht="15.75" customHeight="1">
      <c r="C406" s="61"/>
    </row>
    <row r="407" ht="15.75" customHeight="1">
      <c r="C407" s="60" t="s">
        <v>483</v>
      </c>
    </row>
    <row r="408" ht="15.75" customHeight="1">
      <c r="C408" s="60" t="s">
        <v>484</v>
      </c>
    </row>
    <row r="409" ht="15.75" customHeight="1">
      <c r="C409" s="60" t="s">
        <v>485</v>
      </c>
    </row>
    <row r="410" ht="15.75" customHeight="1">
      <c r="C410" s="61"/>
    </row>
    <row r="411" ht="15.75" customHeight="1">
      <c r="C411" s="60" t="s">
        <v>486</v>
      </c>
    </row>
    <row r="412" ht="15.75" customHeight="1">
      <c r="C412" s="61"/>
    </row>
    <row r="413" ht="15.75" customHeight="1">
      <c r="C413" s="60" t="s">
        <v>487</v>
      </c>
    </row>
    <row r="414" ht="15.75" customHeight="1">
      <c r="C414" s="60" t="s">
        <v>488</v>
      </c>
    </row>
    <row r="415" ht="15.75" customHeight="1">
      <c r="C415" s="60" t="s">
        <v>489</v>
      </c>
    </row>
    <row r="416" ht="15.75" customHeight="1">
      <c r="C416" s="60" t="s">
        <v>490</v>
      </c>
    </row>
    <row r="417" ht="15.75" customHeight="1">
      <c r="C417" s="60" t="s">
        <v>491</v>
      </c>
    </row>
    <row r="418" ht="15.75" customHeight="1">
      <c r="C418" s="61"/>
    </row>
    <row r="419" ht="15.75" customHeight="1">
      <c r="C419" s="60" t="s">
        <v>492</v>
      </c>
    </row>
    <row r="420" ht="15.75" customHeight="1">
      <c r="C420" s="60" t="s">
        <v>493</v>
      </c>
    </row>
    <row r="421" ht="15.75" customHeight="1">
      <c r="C421" s="60" t="s">
        <v>494</v>
      </c>
    </row>
    <row r="422" ht="15.75" customHeight="1">
      <c r="C422" s="60" t="s">
        <v>495</v>
      </c>
    </row>
    <row r="423" ht="15.75" customHeight="1">
      <c r="C423" s="60" t="s">
        <v>496</v>
      </c>
    </row>
    <row r="424" ht="15.75" customHeight="1">
      <c r="C424" s="60" t="s">
        <v>497</v>
      </c>
    </row>
    <row r="425" ht="15.75" customHeight="1">
      <c r="C425" s="61"/>
    </row>
    <row r="426" ht="15.75" customHeight="1">
      <c r="C426" s="60" t="s">
        <v>498</v>
      </c>
    </row>
    <row r="427" ht="15.75" customHeight="1">
      <c r="C427" s="60" t="s">
        <v>499</v>
      </c>
    </row>
    <row r="428" ht="15.75" customHeight="1">
      <c r="C428" s="60" t="s">
        <v>500</v>
      </c>
    </row>
    <row r="429" ht="15.75" customHeight="1">
      <c r="C429" s="60" t="s">
        <v>501</v>
      </c>
    </row>
    <row r="430" ht="15.75" customHeight="1">
      <c r="C430" s="60" t="s">
        <v>502</v>
      </c>
    </row>
    <row r="431" ht="15.75" customHeight="1">
      <c r="C431" s="60" t="s">
        <v>503</v>
      </c>
    </row>
    <row r="432" ht="15.75" customHeight="1">
      <c r="C432" s="61"/>
    </row>
    <row r="433" ht="15.75" customHeight="1">
      <c r="C433" s="60" t="s">
        <v>504</v>
      </c>
    </row>
    <row r="434" ht="15.75" customHeight="1">
      <c r="C434" s="60" t="s">
        <v>505</v>
      </c>
    </row>
    <row r="435" ht="15.75" customHeight="1">
      <c r="C435" s="60" t="s">
        <v>506</v>
      </c>
    </row>
    <row r="436" ht="15.75" customHeight="1">
      <c r="C436" s="60" t="s">
        <v>507</v>
      </c>
    </row>
    <row r="437" ht="15.75" customHeight="1">
      <c r="C437" s="60" t="s">
        <v>508</v>
      </c>
    </row>
    <row r="438" ht="15.75" customHeight="1">
      <c r="C438" s="61"/>
    </row>
    <row r="439" ht="15.75" customHeight="1">
      <c r="C439" s="60" t="s">
        <v>509</v>
      </c>
    </row>
    <row r="440" ht="15.75" customHeight="1">
      <c r="C440" s="61"/>
    </row>
    <row r="441" ht="15.75" customHeight="1">
      <c r="C441" s="60" t="s">
        <v>510</v>
      </c>
    </row>
    <row r="442" ht="15.75" customHeight="1">
      <c r="C442" s="60" t="s">
        <v>511</v>
      </c>
    </row>
    <row r="443" ht="15.75" customHeight="1">
      <c r="C443" s="60" t="s">
        <v>512</v>
      </c>
    </row>
    <row r="444" ht="15.75" customHeight="1">
      <c r="C444" s="60" t="s">
        <v>513</v>
      </c>
    </row>
    <row r="445" ht="15.75" customHeight="1">
      <c r="C445" s="60" t="s">
        <v>514</v>
      </c>
    </row>
    <row r="446" ht="15.75" customHeight="1">
      <c r="C446" s="60" t="s">
        <v>515</v>
      </c>
    </row>
    <row r="447" ht="15.75" customHeight="1">
      <c r="C447" s="60" t="s">
        <v>516</v>
      </c>
    </row>
    <row r="448" ht="15.75" customHeight="1">
      <c r="C448" s="60" t="s">
        <v>517</v>
      </c>
    </row>
    <row r="449" ht="15.75" customHeight="1">
      <c r="C449" s="61"/>
    </row>
    <row r="450" ht="15.75" customHeight="1">
      <c r="C450" s="60" t="s">
        <v>518</v>
      </c>
    </row>
    <row r="451" ht="15.75" customHeight="1">
      <c r="C451" s="61"/>
    </row>
    <row r="452" ht="15.75" customHeight="1">
      <c r="C452" s="60" t="s">
        <v>519</v>
      </c>
    </row>
    <row r="453" ht="15.75" customHeight="1">
      <c r="C453" s="60" t="s">
        <v>520</v>
      </c>
    </row>
    <row r="454" ht="15.75" customHeight="1">
      <c r="C454" s="60" t="s">
        <v>521</v>
      </c>
    </row>
    <row r="455" ht="15.75" customHeight="1">
      <c r="C455" s="60" t="s">
        <v>522</v>
      </c>
    </row>
    <row r="456" ht="15.75" customHeight="1">
      <c r="C456" s="61"/>
    </row>
    <row r="457" ht="15.75" customHeight="1">
      <c r="C457" s="60" t="s">
        <v>523</v>
      </c>
    </row>
    <row r="458" ht="15.75" customHeight="1">
      <c r="C458" s="60" t="s">
        <v>524</v>
      </c>
    </row>
    <row r="459" ht="15.75" customHeight="1">
      <c r="C459" s="60" t="s">
        <v>525</v>
      </c>
    </row>
    <row r="460" ht="15.75" customHeight="1">
      <c r="C460" s="60" t="s">
        <v>526</v>
      </c>
    </row>
    <row r="461" ht="15.75" customHeight="1">
      <c r="C461" s="60" t="s">
        <v>527</v>
      </c>
    </row>
    <row r="462" ht="15.75" customHeight="1">
      <c r="C462" s="60" t="s">
        <v>528</v>
      </c>
    </row>
    <row r="463" ht="15.75" customHeight="1">
      <c r="C463" s="60" t="s">
        <v>529</v>
      </c>
    </row>
    <row r="464" ht="15.75" customHeight="1">
      <c r="C464" s="60" t="s">
        <v>530</v>
      </c>
    </row>
    <row r="465" ht="15.75" customHeight="1">
      <c r="C465" s="60" t="s">
        <v>531</v>
      </c>
    </row>
    <row r="466" ht="15.75" customHeight="1">
      <c r="C466" s="61"/>
    </row>
    <row r="467" ht="15.75" customHeight="1">
      <c r="C467" s="60" t="s">
        <v>532</v>
      </c>
    </row>
    <row r="468" ht="15.75" customHeight="1">
      <c r="C468" s="60" t="s">
        <v>533</v>
      </c>
    </row>
    <row r="469" ht="15.75" customHeight="1">
      <c r="C469" s="60" t="s">
        <v>534</v>
      </c>
    </row>
    <row r="470" ht="15.75" customHeight="1">
      <c r="C470" s="60" t="s">
        <v>535</v>
      </c>
    </row>
    <row r="471" ht="15.75" customHeight="1">
      <c r="C471" s="60" t="s">
        <v>536</v>
      </c>
    </row>
    <row r="472" ht="15.75" customHeight="1">
      <c r="C472" s="60" t="s">
        <v>537</v>
      </c>
    </row>
    <row r="473" ht="15.75" customHeight="1">
      <c r="C473" s="60" t="s">
        <v>538</v>
      </c>
    </row>
    <row r="474" ht="15.75" customHeight="1">
      <c r="C474" s="61"/>
    </row>
    <row r="475" ht="15.75" customHeight="1">
      <c r="C475" s="60" t="s">
        <v>539</v>
      </c>
    </row>
    <row r="476" ht="15.75" customHeight="1">
      <c r="C476" s="61"/>
    </row>
    <row r="477" ht="15.75" customHeight="1">
      <c r="C477" s="60" t="s">
        <v>540</v>
      </c>
    </row>
    <row r="478" ht="15.75" customHeight="1">
      <c r="C478" s="60" t="s">
        <v>541</v>
      </c>
    </row>
    <row r="479" ht="15.75" customHeight="1">
      <c r="C479" s="60" t="s">
        <v>542</v>
      </c>
    </row>
    <row r="480" ht="15.75" customHeight="1">
      <c r="C480" s="61"/>
    </row>
    <row r="481" ht="15.75" customHeight="1">
      <c r="C481" s="60" t="s">
        <v>543</v>
      </c>
    </row>
    <row r="482" ht="15.75" customHeight="1">
      <c r="C482" s="60" t="s">
        <v>544</v>
      </c>
    </row>
    <row r="483" ht="15.75" customHeight="1">
      <c r="C483" s="60" t="s">
        <v>545</v>
      </c>
    </row>
    <row r="484" ht="15.75" customHeight="1">
      <c r="C484" s="60" t="s">
        <v>546</v>
      </c>
    </row>
    <row r="485" ht="15.75" customHeight="1">
      <c r="C485" s="60" t="s">
        <v>547</v>
      </c>
    </row>
    <row r="486" ht="15.75" customHeight="1">
      <c r="C486" s="60" t="s">
        <v>548</v>
      </c>
    </row>
    <row r="487" ht="15.75" customHeight="1">
      <c r="C487" s="60" t="s">
        <v>549</v>
      </c>
    </row>
    <row r="488" ht="15.75" customHeight="1">
      <c r="C488" s="60" t="s">
        <v>550</v>
      </c>
    </row>
    <row r="489" ht="15.75" customHeight="1">
      <c r="C489" s="60" t="s">
        <v>551</v>
      </c>
    </row>
    <row r="490" ht="15.75" customHeight="1">
      <c r="C490" s="61"/>
    </row>
    <row r="491" ht="15.75" customHeight="1">
      <c r="C491" s="60" t="s">
        <v>552</v>
      </c>
    </row>
    <row r="492" ht="15.75" customHeight="1">
      <c r="C492" s="60" t="s">
        <v>553</v>
      </c>
    </row>
    <row r="493" ht="15.75" customHeight="1">
      <c r="C493" s="60" t="s">
        <v>554</v>
      </c>
    </row>
    <row r="494" ht="15.75" customHeight="1">
      <c r="C494" s="60" t="s">
        <v>555</v>
      </c>
    </row>
    <row r="495" ht="15.75" customHeight="1">
      <c r="C495" s="61"/>
    </row>
    <row r="496" ht="15.75" customHeight="1">
      <c r="C496" s="60" t="s">
        <v>556</v>
      </c>
    </row>
    <row r="497" ht="15.75" customHeight="1">
      <c r="C497" s="60" t="s">
        <v>557</v>
      </c>
    </row>
    <row r="498" ht="15.75" customHeight="1">
      <c r="C498" s="60" t="s">
        <v>558</v>
      </c>
    </row>
    <row r="499" ht="15.75" customHeight="1">
      <c r="C499" s="60" t="s">
        <v>559</v>
      </c>
    </row>
    <row r="500" ht="15.75" customHeight="1">
      <c r="C500" s="60" t="s">
        <v>560</v>
      </c>
    </row>
    <row r="501" ht="15.75" customHeight="1">
      <c r="C501" s="60" t="s">
        <v>561</v>
      </c>
    </row>
    <row r="502" ht="15.75" customHeight="1">
      <c r="C502" s="61"/>
    </row>
    <row r="503" ht="15.75" customHeight="1">
      <c r="C503" s="60" t="s">
        <v>562</v>
      </c>
    </row>
    <row r="504" ht="15.75" customHeight="1">
      <c r="C504" s="60" t="s">
        <v>563</v>
      </c>
    </row>
    <row r="505" ht="15.75" customHeight="1">
      <c r="C505" s="60" t="s">
        <v>564</v>
      </c>
    </row>
    <row r="506" ht="15.75" customHeight="1">
      <c r="C506" s="60" t="s">
        <v>565</v>
      </c>
    </row>
    <row r="507" ht="15.75" customHeight="1">
      <c r="C507" s="60" t="s">
        <v>566</v>
      </c>
    </row>
    <row r="508" ht="15.75" customHeight="1">
      <c r="C508" s="60" t="s">
        <v>567</v>
      </c>
    </row>
    <row r="509" ht="15.75" customHeight="1">
      <c r="C509" s="60" t="s">
        <v>568</v>
      </c>
    </row>
    <row r="510" ht="15.75" customHeight="1">
      <c r="C510" s="60" t="s">
        <v>569</v>
      </c>
    </row>
    <row r="511" ht="15.75" customHeight="1">
      <c r="C511" s="60" t="s">
        <v>570</v>
      </c>
    </row>
    <row r="512" ht="15.75" customHeight="1">
      <c r="C512" s="60" t="s">
        <v>571</v>
      </c>
    </row>
    <row r="513" ht="15.75" customHeight="1">
      <c r="C513" s="60" t="s">
        <v>572</v>
      </c>
    </row>
    <row r="514" ht="15.75" customHeight="1">
      <c r="C514" s="60" t="s">
        <v>573</v>
      </c>
    </row>
    <row r="515" ht="15.75" customHeight="1">
      <c r="C515" s="60" t="s">
        <v>574</v>
      </c>
    </row>
    <row r="516" ht="15.75" customHeight="1">
      <c r="C516" s="61"/>
    </row>
    <row r="517" ht="15.75" customHeight="1">
      <c r="C517" s="60" t="s">
        <v>575</v>
      </c>
    </row>
    <row r="518" ht="15.75" customHeight="1">
      <c r="C518" s="60" t="s">
        <v>576</v>
      </c>
    </row>
    <row r="519" ht="15.75" customHeight="1">
      <c r="C519" s="60" t="s">
        <v>577</v>
      </c>
    </row>
    <row r="520" ht="15.75" customHeight="1">
      <c r="C520" s="60" t="s">
        <v>578</v>
      </c>
    </row>
    <row r="521" ht="15.75" customHeight="1">
      <c r="C521" s="60" t="s">
        <v>579</v>
      </c>
    </row>
    <row r="522" ht="15.75" customHeight="1">
      <c r="C522" s="60" t="s">
        <v>580</v>
      </c>
    </row>
    <row r="523" ht="15.75" customHeight="1">
      <c r="C523" s="60" t="s">
        <v>581</v>
      </c>
    </row>
    <row r="524" ht="15.75" customHeight="1">
      <c r="C524" s="61"/>
    </row>
    <row r="525" ht="15.75" customHeight="1">
      <c r="C525" s="60" t="s">
        <v>582</v>
      </c>
    </row>
    <row r="526" ht="15.75" customHeight="1">
      <c r="C526" s="60" t="s">
        <v>583</v>
      </c>
    </row>
    <row r="527" ht="15.75" customHeight="1">
      <c r="C527" s="60" t="s">
        <v>584</v>
      </c>
    </row>
    <row r="528" ht="15.75" customHeight="1">
      <c r="C528" s="60" t="s">
        <v>585</v>
      </c>
    </row>
    <row r="529" ht="15.75" customHeight="1">
      <c r="C529" s="60" t="s">
        <v>586</v>
      </c>
    </row>
    <row r="530" ht="15.75" customHeight="1">
      <c r="C530" s="60" t="s">
        <v>587</v>
      </c>
    </row>
    <row r="531" ht="15.75" customHeight="1">
      <c r="C531" s="60" t="s">
        <v>588</v>
      </c>
    </row>
    <row r="532" ht="15.75" customHeight="1">
      <c r="C532" s="60" t="s">
        <v>589</v>
      </c>
    </row>
    <row r="533" ht="15.75" customHeight="1">
      <c r="C533" s="60" t="s">
        <v>590</v>
      </c>
    </row>
    <row r="534" ht="15.75" customHeight="1">
      <c r="C534" s="60" t="s">
        <v>591</v>
      </c>
    </row>
    <row r="535" ht="15.75" customHeight="1">
      <c r="C535" s="60" t="s">
        <v>592</v>
      </c>
    </row>
    <row r="536" ht="15.75" customHeight="1">
      <c r="C536" s="60" t="s">
        <v>593</v>
      </c>
    </row>
    <row r="537" ht="15.75" customHeight="1">
      <c r="C537" s="60" t="s">
        <v>594</v>
      </c>
    </row>
    <row r="538" ht="15.75" customHeight="1">
      <c r="C538" s="60" t="s">
        <v>595</v>
      </c>
    </row>
    <row r="539" ht="15.75" customHeight="1">
      <c r="C539" s="61"/>
    </row>
    <row r="540" ht="15.75" customHeight="1">
      <c r="C540" s="60" t="s">
        <v>596</v>
      </c>
    </row>
    <row r="541" ht="15.75" customHeight="1">
      <c r="C541" s="60" t="s">
        <v>597</v>
      </c>
    </row>
    <row r="542" ht="15.75" customHeight="1">
      <c r="C542" s="60" t="s">
        <v>598</v>
      </c>
    </row>
    <row r="543" ht="15.75" customHeight="1">
      <c r="C543" s="61"/>
    </row>
    <row r="544" ht="15.75" customHeight="1">
      <c r="C544" s="60" t="s">
        <v>599</v>
      </c>
    </row>
    <row r="545" ht="15.75" customHeight="1">
      <c r="C545" s="61"/>
    </row>
    <row r="546" ht="15.75" customHeight="1">
      <c r="C546" s="60" t="s">
        <v>600</v>
      </c>
    </row>
    <row r="547" ht="15.75" customHeight="1">
      <c r="C547" s="60" t="s">
        <v>601</v>
      </c>
    </row>
    <row r="548" ht="15.75" customHeight="1">
      <c r="C548" s="60" t="s">
        <v>602</v>
      </c>
    </row>
    <row r="549" ht="15.75" customHeight="1">
      <c r="C549" s="60" t="s">
        <v>603</v>
      </c>
    </row>
    <row r="550" ht="15.75" customHeight="1">
      <c r="C550" s="60" t="s">
        <v>604</v>
      </c>
    </row>
    <row r="551" ht="15.75" customHeight="1">
      <c r="C551" s="60" t="s">
        <v>605</v>
      </c>
    </row>
    <row r="552" ht="15.75" customHeight="1">
      <c r="C552" s="60" t="s">
        <v>606</v>
      </c>
    </row>
    <row r="553" ht="15.75" customHeight="1">
      <c r="C553" s="60" t="s">
        <v>607</v>
      </c>
    </row>
    <row r="554" ht="15.75" customHeight="1">
      <c r="C554" s="60" t="s">
        <v>608</v>
      </c>
    </row>
    <row r="555" ht="15.75" customHeight="1">
      <c r="C555" s="61"/>
    </row>
    <row r="556" ht="15.75" customHeight="1">
      <c r="C556" s="60" t="s">
        <v>609</v>
      </c>
    </row>
    <row r="557" ht="15.75" customHeight="1">
      <c r="C557" s="61"/>
    </row>
    <row r="558" ht="15.75" customHeight="1">
      <c r="C558" s="60" t="s">
        <v>610</v>
      </c>
    </row>
    <row r="559" ht="15.75" customHeight="1">
      <c r="C559" s="60" t="s">
        <v>611</v>
      </c>
    </row>
    <row r="560" ht="15.75" customHeight="1">
      <c r="C560" s="60" t="s">
        <v>612</v>
      </c>
    </row>
    <row r="561" ht="15.75" customHeight="1">
      <c r="C561" s="60" t="s">
        <v>613</v>
      </c>
    </row>
    <row r="562" ht="15.75" customHeight="1">
      <c r="C562" s="60" t="s">
        <v>614</v>
      </c>
    </row>
    <row r="563" ht="15.75" customHeight="1">
      <c r="C563" s="60" t="s">
        <v>615</v>
      </c>
    </row>
    <row r="564" ht="15.75" customHeight="1">
      <c r="C564" s="60" t="s">
        <v>616</v>
      </c>
    </row>
    <row r="565" ht="15.75" customHeight="1">
      <c r="C565" s="60" t="s">
        <v>617</v>
      </c>
    </row>
    <row r="566" ht="15.75" customHeight="1">
      <c r="C566" s="61"/>
    </row>
    <row r="567" ht="15.75" customHeight="1">
      <c r="C567" s="60" t="s">
        <v>618</v>
      </c>
    </row>
    <row r="568" ht="15.75" customHeight="1">
      <c r="C568" s="61"/>
    </row>
    <row r="569" ht="15.75" customHeight="1">
      <c r="C569" s="60" t="s">
        <v>619</v>
      </c>
    </row>
    <row r="570" ht="15.75" customHeight="1">
      <c r="C570" s="60" t="s">
        <v>620</v>
      </c>
    </row>
    <row r="571" ht="15.75" customHeight="1">
      <c r="C571" s="60" t="s">
        <v>621</v>
      </c>
    </row>
    <row r="572" ht="15.75" customHeight="1">
      <c r="C572" s="60" t="s">
        <v>622</v>
      </c>
    </row>
    <row r="573" ht="15.75" customHeight="1">
      <c r="C573" s="61"/>
    </row>
    <row r="574" ht="15.75" customHeight="1">
      <c r="C574" s="60" t="s">
        <v>623</v>
      </c>
    </row>
    <row r="575" ht="15.75" customHeight="1">
      <c r="C575" s="60" t="s">
        <v>624</v>
      </c>
    </row>
    <row r="576" ht="15.75" customHeight="1">
      <c r="C576" s="60" t="s">
        <v>625</v>
      </c>
    </row>
    <row r="577" ht="15.75" customHeight="1">
      <c r="C577" s="60" t="s">
        <v>626</v>
      </c>
    </row>
    <row r="578" ht="15.75" customHeight="1">
      <c r="C578" s="60" t="s">
        <v>627</v>
      </c>
    </row>
    <row r="579" ht="15.75" customHeight="1">
      <c r="C579" s="60" t="s">
        <v>628</v>
      </c>
    </row>
    <row r="580" ht="15.75" customHeight="1">
      <c r="C580" s="60" t="s">
        <v>629</v>
      </c>
    </row>
    <row r="581" ht="15.75" customHeight="1">
      <c r="C581" s="60" t="s">
        <v>630</v>
      </c>
    </row>
    <row r="582" ht="15.75" customHeight="1">
      <c r="C582" s="61"/>
    </row>
    <row r="583" ht="15.75" customHeight="1">
      <c r="C583" s="60" t="s">
        <v>631</v>
      </c>
    </row>
    <row r="584" ht="15.75" customHeight="1">
      <c r="C584" s="60" t="s">
        <v>632</v>
      </c>
    </row>
    <row r="585" ht="15.75" customHeight="1">
      <c r="C585" s="60" t="s">
        <v>633</v>
      </c>
    </row>
    <row r="586" ht="15.75" customHeight="1">
      <c r="C586" s="60" t="s">
        <v>634</v>
      </c>
    </row>
    <row r="587" ht="15.75" customHeight="1">
      <c r="C587" s="61"/>
    </row>
    <row r="588" ht="15.75" customHeight="1">
      <c r="C588" s="60" t="s">
        <v>635</v>
      </c>
    </row>
    <row r="589" ht="15.75" customHeight="1">
      <c r="C589" s="60" t="s">
        <v>636</v>
      </c>
    </row>
    <row r="590" ht="15.75" customHeight="1">
      <c r="C590" s="60" t="s">
        <v>637</v>
      </c>
    </row>
    <row r="591" ht="15.75" customHeight="1">
      <c r="C591" s="60" t="s">
        <v>638</v>
      </c>
    </row>
    <row r="592" ht="15.75" customHeight="1">
      <c r="C592" s="61"/>
    </row>
    <row r="593" ht="15.75" customHeight="1">
      <c r="C593" s="60" t="s">
        <v>639</v>
      </c>
    </row>
    <row r="594" ht="15.75" customHeight="1">
      <c r="C594" s="61"/>
    </row>
    <row r="595" ht="15.75" customHeight="1">
      <c r="C595" s="60" t="s">
        <v>640</v>
      </c>
    </row>
    <row r="596" ht="15.75" customHeight="1">
      <c r="C596" s="60" t="s">
        <v>641</v>
      </c>
    </row>
    <row r="597" ht="15.75" customHeight="1">
      <c r="C597" s="60" t="s">
        <v>642</v>
      </c>
    </row>
    <row r="598" ht="15.75" customHeight="1">
      <c r="C598" s="60" t="s">
        <v>643</v>
      </c>
    </row>
    <row r="599" ht="15.75" customHeight="1">
      <c r="C599" s="60" t="s">
        <v>644</v>
      </c>
    </row>
    <row r="600" ht="15.75" customHeight="1">
      <c r="C600" s="60" t="s">
        <v>645</v>
      </c>
    </row>
    <row r="601" ht="15.75" customHeight="1">
      <c r="C601" s="60" t="s">
        <v>646</v>
      </c>
    </row>
    <row r="602" ht="15.75" customHeight="1">
      <c r="C602" s="60" t="s">
        <v>647</v>
      </c>
    </row>
    <row r="603" ht="15.75" customHeight="1">
      <c r="C603" s="61"/>
    </row>
    <row r="604" ht="15.75" customHeight="1">
      <c r="C604" s="60" t="s">
        <v>648</v>
      </c>
    </row>
    <row r="605" ht="15.75" customHeight="1">
      <c r="C605" s="61"/>
    </row>
    <row r="606" ht="15.75" customHeight="1">
      <c r="C606" s="60" t="s">
        <v>649</v>
      </c>
    </row>
    <row r="607" ht="15.75" customHeight="1">
      <c r="C607" s="60" t="s">
        <v>650</v>
      </c>
    </row>
    <row r="608" ht="15.75" customHeight="1">
      <c r="C608" s="60" t="s">
        <v>651</v>
      </c>
    </row>
    <row r="609" ht="15.75" customHeight="1">
      <c r="C609" s="60" t="s">
        <v>652</v>
      </c>
    </row>
    <row r="610" ht="15.75" customHeight="1">
      <c r="C610" s="60" t="s">
        <v>653</v>
      </c>
    </row>
    <row r="611" ht="15.75" customHeight="1">
      <c r="C611" s="60" t="s">
        <v>654</v>
      </c>
    </row>
    <row r="612" ht="15.75" customHeight="1">
      <c r="C612" s="60" t="s">
        <v>655</v>
      </c>
    </row>
    <row r="613" ht="15.75" customHeight="1">
      <c r="C613" s="60" t="s">
        <v>656</v>
      </c>
    </row>
    <row r="614" ht="15.75" customHeight="1">
      <c r="C614" s="60" t="s">
        <v>657</v>
      </c>
    </row>
    <row r="615" ht="15.75" customHeight="1">
      <c r="C615" s="61"/>
    </row>
    <row r="616" ht="15.75" customHeight="1">
      <c r="C616" s="60" t="s">
        <v>658</v>
      </c>
    </row>
    <row r="617" ht="15.75" customHeight="1">
      <c r="C617" s="61"/>
    </row>
    <row r="618" ht="15.75" customHeight="1">
      <c r="C618" s="60" t="s">
        <v>659</v>
      </c>
    </row>
    <row r="619" ht="15.75" customHeight="1">
      <c r="C619" s="60" t="s">
        <v>660</v>
      </c>
    </row>
    <row r="620" ht="15.75" customHeight="1">
      <c r="C620" s="60" t="s">
        <v>661</v>
      </c>
    </row>
    <row r="621" ht="15.75" customHeight="1">
      <c r="C621" s="60" t="s">
        <v>662</v>
      </c>
    </row>
    <row r="622" ht="15.75" customHeight="1">
      <c r="C622" s="60" t="s">
        <v>663</v>
      </c>
    </row>
    <row r="623" ht="15.75" customHeight="1">
      <c r="C623" s="60" t="s">
        <v>664</v>
      </c>
    </row>
    <row r="624" ht="15.75" customHeight="1">
      <c r="C624" s="61"/>
    </row>
    <row r="625" ht="15.75" customHeight="1">
      <c r="C625" s="60" t="s">
        <v>665</v>
      </c>
    </row>
    <row r="626" ht="15.75" customHeight="1">
      <c r="C626" s="61"/>
    </row>
    <row r="627" ht="15.75" customHeight="1">
      <c r="C627" s="60" t="s">
        <v>666</v>
      </c>
    </row>
    <row r="628" ht="15.75" customHeight="1">
      <c r="C628" s="61"/>
    </row>
    <row r="629" ht="15.75" customHeight="1">
      <c r="C629" s="60" t="s">
        <v>667</v>
      </c>
    </row>
    <row r="630" ht="15.75" customHeight="1">
      <c r="C630" s="60" t="s">
        <v>668</v>
      </c>
    </row>
    <row r="631" ht="15.75" customHeight="1">
      <c r="C631" s="60" t="s">
        <v>669</v>
      </c>
    </row>
    <row r="632" ht="15.75" customHeight="1">
      <c r="C632" s="61"/>
    </row>
    <row r="633" ht="15.75" customHeight="1">
      <c r="C633" s="60" t="s">
        <v>670</v>
      </c>
    </row>
    <row r="634" ht="15.75" customHeight="1">
      <c r="C634" s="60" t="s">
        <v>671</v>
      </c>
    </row>
    <row r="635" ht="15.75" customHeight="1">
      <c r="C635" s="60" t="s">
        <v>672</v>
      </c>
    </row>
    <row r="636" ht="15.75" customHeight="1">
      <c r="C636" s="60" t="s">
        <v>673</v>
      </c>
    </row>
    <row r="637" ht="15.75" customHeight="1">
      <c r="C637" s="61"/>
    </row>
    <row r="638" ht="15.75" customHeight="1">
      <c r="C638" s="60" t="s">
        <v>674</v>
      </c>
    </row>
    <row r="639" ht="15.75" customHeight="1">
      <c r="C639" s="60" t="s">
        <v>675</v>
      </c>
    </row>
    <row r="640" ht="15.75" customHeight="1">
      <c r="C640" s="61"/>
    </row>
    <row r="641" ht="15.75" customHeight="1">
      <c r="C641" s="60" t="s">
        <v>65</v>
      </c>
    </row>
    <row r="642" ht="15.75" customHeight="1">
      <c r="C642" s="60" t="s">
        <v>66</v>
      </c>
    </row>
    <row r="643" ht="15.75" customHeight="1">
      <c r="C643" s="60" t="s">
        <v>67</v>
      </c>
    </row>
    <row r="644" ht="15.75" customHeight="1">
      <c r="C644" s="60" t="s">
        <v>68</v>
      </c>
    </row>
    <row r="645" ht="15.75" customHeight="1">
      <c r="C645" s="61"/>
    </row>
    <row r="646" ht="15.75" customHeight="1">
      <c r="C646" s="60" t="s">
        <v>69</v>
      </c>
    </row>
    <row r="647" ht="15.75" customHeight="1">
      <c r="C647" s="60" t="s">
        <v>70</v>
      </c>
    </row>
    <row r="648" ht="15.75" customHeight="1">
      <c r="C648" s="60" t="s">
        <v>71</v>
      </c>
    </row>
    <row r="649" ht="15.75" customHeight="1">
      <c r="C649" s="60" t="s">
        <v>72</v>
      </c>
    </row>
    <row r="650" ht="15.75" customHeight="1">
      <c r="C650" s="61"/>
    </row>
    <row r="651" ht="15.75" customHeight="1">
      <c r="C651" s="60" t="s">
        <v>73</v>
      </c>
    </row>
    <row r="652" ht="15.75" customHeight="1">
      <c r="C652" s="60" t="s">
        <v>74</v>
      </c>
    </row>
    <row r="653" ht="15.75" customHeight="1">
      <c r="C653" s="61"/>
    </row>
    <row r="654" ht="15.75" customHeight="1">
      <c r="C654" s="60" t="s">
        <v>676</v>
      </c>
    </row>
    <row r="655" ht="15.75" customHeight="1">
      <c r="C655" s="61"/>
    </row>
    <row r="656" ht="15.75" customHeight="1">
      <c r="C656" s="60" t="s">
        <v>677</v>
      </c>
    </row>
    <row r="657" ht="15.75" customHeight="1">
      <c r="C657" s="60" t="s">
        <v>678</v>
      </c>
    </row>
    <row r="658" ht="15.75" customHeight="1">
      <c r="C658" s="61"/>
    </row>
    <row r="659" ht="15.75" customHeight="1">
      <c r="C659" s="60" t="s">
        <v>679</v>
      </c>
    </row>
    <row r="660" ht="15.75" customHeight="1">
      <c r="C660" s="60" t="s">
        <v>680</v>
      </c>
    </row>
    <row r="661" ht="15.75" customHeight="1">
      <c r="C661" s="60" t="s">
        <v>681</v>
      </c>
    </row>
    <row r="662" ht="15.75" customHeight="1">
      <c r="C662" s="60" t="s">
        <v>682</v>
      </c>
    </row>
    <row r="663" ht="15.75" customHeight="1">
      <c r="C663" s="61"/>
    </row>
    <row r="664" ht="15.75" customHeight="1">
      <c r="C664" s="60" t="s">
        <v>683</v>
      </c>
    </row>
    <row r="665" ht="15.75" customHeight="1">
      <c r="C665" s="60" t="s">
        <v>684</v>
      </c>
    </row>
    <row r="666" ht="15.75" customHeight="1">
      <c r="C666" s="60" t="s">
        <v>685</v>
      </c>
    </row>
    <row r="667" ht="15.75" customHeight="1">
      <c r="C667" s="61"/>
    </row>
    <row r="668" ht="15.75" customHeight="1">
      <c r="C668" s="60" t="s">
        <v>686</v>
      </c>
    </row>
    <row r="669" ht="15.75" customHeight="1">
      <c r="C669" s="60" t="s">
        <v>687</v>
      </c>
    </row>
    <row r="670" ht="15.75" customHeight="1">
      <c r="C670" s="60" t="s">
        <v>688</v>
      </c>
    </row>
    <row r="671" ht="15.75" customHeight="1">
      <c r="C671" s="60" t="s">
        <v>689</v>
      </c>
    </row>
    <row r="672" ht="15.75" customHeight="1">
      <c r="C672" s="61"/>
    </row>
    <row r="673" ht="15.75" customHeight="1">
      <c r="C673" s="60" t="s">
        <v>690</v>
      </c>
    </row>
    <row r="674" ht="15.75" customHeight="1">
      <c r="C674" s="60" t="s">
        <v>691</v>
      </c>
    </row>
    <row r="675" ht="15.75" customHeight="1">
      <c r="C675" s="60" t="s">
        <v>692</v>
      </c>
    </row>
    <row r="676" ht="15.75" customHeight="1">
      <c r="C676" s="60" t="s">
        <v>693</v>
      </c>
    </row>
    <row r="677" ht="15.75" customHeight="1">
      <c r="C677" s="60" t="s">
        <v>694</v>
      </c>
    </row>
    <row r="678" ht="15.75" customHeight="1">
      <c r="C678" s="60" t="s">
        <v>695</v>
      </c>
    </row>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