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Новая папка (2)\minee\Desktop\3  КУРС - 5 СЕМЕСТР\9. Численные методы\Новая папка (5)\"/>
    </mc:Choice>
  </mc:AlternateContent>
  <xr:revisionPtr revIDLastSave="0" documentId="13_ncr:1_{9B15354B-9D2B-4F16-A6C6-9B157F7C3D5E}" xr6:coauthVersionLast="47" xr6:coauthVersionMax="47" xr10:uidLastSave="{00000000-0000-0000-0000-000000000000}"/>
  <bookViews>
    <workbookView xWindow="1845" yWindow="1950" windowWidth="11670" windowHeight="8400" activeTab="2" xr2:uid="{00000000-000D-0000-FFFF-FFFF00000000}"/>
  </bookViews>
  <sheets>
    <sheet name="Диаграмма 1" sheetId="1" r:id="rId1"/>
    <sheet name="График 2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F13" i="3"/>
  <c r="F14" i="3" s="1"/>
  <c r="B23" i="3"/>
  <c r="B21" i="3"/>
  <c r="B14" i="3"/>
  <c r="B10" i="3"/>
  <c r="B9" i="3"/>
  <c r="J16" i="3"/>
  <c r="I14" i="3"/>
  <c r="H16" i="3"/>
  <c r="H13" i="3"/>
  <c r="F16" i="3"/>
  <c r="G3" i="2"/>
  <c r="E5" i="3"/>
  <c r="D7" i="3" s="1"/>
  <c r="D5" i="3"/>
  <c r="B4" i="3"/>
  <c r="B5" i="3"/>
  <c r="B6" i="3"/>
  <c r="B7" i="3"/>
  <c r="F28" i="2"/>
  <c r="F29" i="2" s="1"/>
  <c r="F27" i="2"/>
  <c r="F115" i="2"/>
  <c r="B87" i="2"/>
  <c r="A87" i="2"/>
  <c r="B48" i="2"/>
  <c r="A49" i="2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48" i="2"/>
  <c r="A47" i="2"/>
  <c r="G47" i="2"/>
  <c r="F48" i="2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H50" i="2"/>
  <c r="F4" i="2"/>
  <c r="F5" i="2" s="1"/>
  <c r="F6" i="2" s="1"/>
  <c r="F7" i="2" s="1"/>
  <c r="F3" i="2"/>
  <c r="B47" i="2"/>
  <c r="H48" i="2"/>
  <c r="F47" i="2" s="1"/>
  <c r="H4" i="2"/>
  <c r="H6" i="2"/>
  <c r="A3" i="2"/>
  <c r="B3" i="2" s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F8" i="2" l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73" i="2"/>
  <c r="F74" i="2" s="1"/>
  <c r="G48" i="2"/>
  <c r="G49" i="2"/>
  <c r="G50" i="2"/>
  <c r="G51" i="2"/>
  <c r="B49" i="2"/>
  <c r="A4" i="2"/>
  <c r="F75" i="2" l="1"/>
  <c r="G74" i="2"/>
  <c r="B50" i="2"/>
  <c r="G4" i="2"/>
  <c r="A5" i="2"/>
  <c r="B4" i="2"/>
  <c r="F30" i="2" l="1"/>
  <c r="G30" i="2" s="1"/>
  <c r="F76" i="2"/>
  <c r="G75" i="2"/>
  <c r="B51" i="2"/>
  <c r="G5" i="2"/>
  <c r="A6" i="2"/>
  <c r="B5" i="2"/>
  <c r="F77" i="2" l="1"/>
  <c r="G76" i="2"/>
  <c r="B52" i="2"/>
  <c r="G6" i="2"/>
  <c r="A7" i="2"/>
  <c r="B6" i="2"/>
  <c r="F78" i="2" l="1"/>
  <c r="G77" i="2"/>
  <c r="B53" i="2"/>
  <c r="G7" i="2"/>
  <c r="A8" i="2"/>
  <c r="B7" i="2"/>
  <c r="F79" i="2" l="1"/>
  <c r="G78" i="2"/>
  <c r="B54" i="2"/>
  <c r="G52" i="2"/>
  <c r="G8" i="2"/>
  <c r="A9" i="2"/>
  <c r="B8" i="2"/>
  <c r="F80" i="2" l="1"/>
  <c r="G79" i="2"/>
  <c r="B55" i="2"/>
  <c r="G53" i="2"/>
  <c r="G9" i="2"/>
  <c r="A10" i="2"/>
  <c r="B9" i="2"/>
  <c r="F81" i="2" l="1"/>
  <c r="G80" i="2"/>
  <c r="G54" i="2"/>
  <c r="B56" i="2"/>
  <c r="G10" i="2"/>
  <c r="A11" i="2"/>
  <c r="B10" i="2"/>
  <c r="F82" i="2" l="1"/>
  <c r="G81" i="2"/>
  <c r="B57" i="2"/>
  <c r="G55" i="2"/>
  <c r="G11" i="2"/>
  <c r="A12" i="2"/>
  <c r="B11" i="2"/>
  <c r="F83" i="2" l="1"/>
  <c r="G82" i="2"/>
  <c r="G56" i="2"/>
  <c r="B58" i="2"/>
  <c r="G12" i="2"/>
  <c r="A13" i="2"/>
  <c r="B12" i="2"/>
  <c r="F84" i="2" l="1"/>
  <c r="G83" i="2"/>
  <c r="B59" i="2"/>
  <c r="G57" i="2"/>
  <c r="G13" i="2"/>
  <c r="A14" i="2"/>
  <c r="B13" i="2"/>
  <c r="F85" i="2" l="1"/>
  <c r="G84" i="2"/>
  <c r="G58" i="2"/>
  <c r="B60" i="2"/>
  <c r="G14" i="2"/>
  <c r="A15" i="2"/>
  <c r="B14" i="2"/>
  <c r="F86" i="2" l="1"/>
  <c r="G85" i="2"/>
  <c r="B61" i="2"/>
  <c r="G59" i="2"/>
  <c r="G15" i="2"/>
  <c r="A16" i="2"/>
  <c r="B15" i="2"/>
  <c r="F87" i="2" l="1"/>
  <c r="G86" i="2"/>
  <c r="G60" i="2"/>
  <c r="B62" i="2"/>
  <c r="G16" i="2"/>
  <c r="A17" i="2"/>
  <c r="B16" i="2"/>
  <c r="F88" i="2" l="1"/>
  <c r="G87" i="2"/>
  <c r="B63" i="2"/>
  <c r="G61" i="2"/>
  <c r="G17" i="2"/>
  <c r="G18" i="2"/>
  <c r="A18" i="2"/>
  <c r="B17" i="2"/>
  <c r="F89" i="2" l="1"/>
  <c r="G88" i="2"/>
  <c r="G62" i="2"/>
  <c r="B64" i="2"/>
  <c r="G19" i="2"/>
  <c r="A19" i="2"/>
  <c r="B18" i="2"/>
  <c r="F90" i="2" l="1"/>
  <c r="G89" i="2"/>
  <c r="B65" i="2"/>
  <c r="G63" i="2"/>
  <c r="G20" i="2"/>
  <c r="A20" i="2"/>
  <c r="B19" i="2"/>
  <c r="F91" i="2" l="1"/>
  <c r="G90" i="2"/>
  <c r="G64" i="2"/>
  <c r="B66" i="2"/>
  <c r="G21" i="2"/>
  <c r="A21" i="2"/>
  <c r="B20" i="2"/>
  <c r="F92" i="2" l="1"/>
  <c r="G91" i="2"/>
  <c r="B67" i="2"/>
  <c r="G65" i="2"/>
  <c r="G22" i="2"/>
  <c r="A22" i="2"/>
  <c r="B21" i="2"/>
  <c r="F93" i="2" l="1"/>
  <c r="G92" i="2"/>
  <c r="B68" i="2"/>
  <c r="G66" i="2"/>
  <c r="B22" i="2"/>
  <c r="A23" i="2"/>
  <c r="F94" i="2" l="1"/>
  <c r="G93" i="2"/>
  <c r="G67" i="2"/>
  <c r="B69" i="2"/>
  <c r="G23" i="2"/>
  <c r="B23" i="2"/>
  <c r="A24" i="2"/>
  <c r="F95" i="2" l="1"/>
  <c r="G94" i="2"/>
  <c r="G68" i="2"/>
  <c r="B70" i="2"/>
  <c r="G24" i="2"/>
  <c r="A25" i="2"/>
  <c r="B24" i="2"/>
  <c r="F96" i="2" l="1"/>
  <c r="G95" i="2"/>
  <c r="B71" i="2"/>
  <c r="G69" i="2"/>
  <c r="G25" i="2"/>
  <c r="A26" i="2"/>
  <c r="B25" i="2"/>
  <c r="F97" i="2" l="1"/>
  <c r="G96" i="2"/>
  <c r="G70" i="2"/>
  <c r="B72" i="2"/>
  <c r="G26" i="2"/>
  <c r="A27" i="2"/>
  <c r="B26" i="2"/>
  <c r="F98" i="2" l="1"/>
  <c r="G97" i="2"/>
  <c r="B73" i="2"/>
  <c r="G71" i="2"/>
  <c r="G27" i="2"/>
  <c r="A28" i="2"/>
  <c r="B27" i="2"/>
  <c r="F99" i="2" l="1"/>
  <c r="G98" i="2"/>
  <c r="G73" i="2"/>
  <c r="G72" i="2"/>
  <c r="B74" i="2"/>
  <c r="G28" i="2"/>
  <c r="A29" i="2"/>
  <c r="B28" i="2"/>
  <c r="F100" i="2" l="1"/>
  <c r="G99" i="2"/>
  <c r="G29" i="2"/>
  <c r="B75" i="2"/>
  <c r="A30" i="2"/>
  <c r="B29" i="2"/>
  <c r="F101" i="2" l="1"/>
  <c r="G100" i="2"/>
  <c r="B76" i="2"/>
  <c r="A31" i="2"/>
  <c r="B30" i="2"/>
  <c r="F102" i="2" l="1"/>
  <c r="G101" i="2"/>
  <c r="B77" i="2"/>
  <c r="A32" i="2"/>
  <c r="B31" i="2"/>
  <c r="F103" i="2" l="1"/>
  <c r="G102" i="2"/>
  <c r="B78" i="2"/>
  <c r="A33" i="2"/>
  <c r="B32" i="2"/>
  <c r="F104" i="2" l="1"/>
  <c r="G103" i="2"/>
  <c r="B79" i="2"/>
  <c r="A34" i="2"/>
  <c r="B33" i="2"/>
  <c r="F105" i="2" l="1"/>
  <c r="G104" i="2"/>
  <c r="B80" i="2"/>
  <c r="A35" i="2"/>
  <c r="B34" i="2"/>
  <c r="F106" i="2" l="1"/>
  <c r="G105" i="2"/>
  <c r="B81" i="2"/>
  <c r="A36" i="2"/>
  <c r="B35" i="2"/>
  <c r="F107" i="2" l="1"/>
  <c r="G106" i="2"/>
  <c r="B82" i="2"/>
  <c r="A37" i="2"/>
  <c r="B36" i="2"/>
  <c r="F108" i="2" l="1"/>
  <c r="G107" i="2"/>
  <c r="B83" i="2"/>
  <c r="A38" i="2"/>
  <c r="B37" i="2"/>
  <c r="F109" i="2" l="1"/>
  <c r="G108" i="2"/>
  <c r="B84" i="2"/>
  <c r="A39" i="2"/>
  <c r="B38" i="2"/>
  <c r="F110" i="2" l="1"/>
  <c r="G109" i="2"/>
  <c r="A40" i="2"/>
  <c r="B39" i="2"/>
  <c r="B85" i="2" l="1"/>
  <c r="F111" i="2"/>
  <c r="G110" i="2"/>
  <c r="A41" i="2"/>
  <c r="B40" i="2"/>
  <c r="B86" i="2" l="1"/>
  <c r="F112" i="2"/>
  <c r="G111" i="2"/>
  <c r="A42" i="2"/>
  <c r="B42" i="2" s="1"/>
  <c r="B41" i="2"/>
  <c r="F113" i="2" l="1"/>
  <c r="G112" i="2"/>
  <c r="F114" i="2" l="1"/>
  <c r="G113" i="2"/>
  <c r="G114" i="2" l="1"/>
  <c r="F116" i="2" l="1"/>
  <c r="G115" i="2"/>
  <c r="F117" i="2" l="1"/>
  <c r="G116" i="2"/>
  <c r="F118" i="2" l="1"/>
  <c r="G117" i="2"/>
  <c r="F119" i="2" l="1"/>
  <c r="G118" i="2"/>
  <c r="F120" i="2" l="1"/>
  <c r="G119" i="2"/>
  <c r="F121" i="2" l="1"/>
  <c r="G120" i="2"/>
  <c r="F122" i="2" l="1"/>
  <c r="G121" i="2"/>
  <c r="F123" i="2" l="1"/>
  <c r="G122" i="2"/>
  <c r="F124" i="2" l="1"/>
  <c r="G123" i="2"/>
  <c r="F125" i="2" l="1"/>
  <c r="G124" i="2"/>
  <c r="F126" i="2" l="1"/>
  <c r="G125" i="2"/>
  <c r="F127" i="2" l="1"/>
  <c r="G126" i="2"/>
  <c r="F128" i="2" l="1"/>
  <c r="G127" i="2"/>
  <c r="F129" i="2" l="1"/>
  <c r="G128" i="2"/>
  <c r="F130" i="2" l="1"/>
  <c r="G129" i="2"/>
  <c r="F131" i="2" l="1"/>
  <c r="G130" i="2"/>
  <c r="F132" i="2" l="1"/>
  <c r="G131" i="2"/>
  <c r="F133" i="2" l="1"/>
  <c r="G132" i="2"/>
  <c r="F134" i="2" l="1"/>
  <c r="G133" i="2"/>
  <c r="F135" i="2" l="1"/>
  <c r="G134" i="2"/>
  <c r="F136" i="2" l="1"/>
  <c r="G135" i="2"/>
  <c r="F137" i="2" l="1"/>
  <c r="G136" i="2"/>
  <c r="F138" i="2" l="1"/>
  <c r="G137" i="2"/>
  <c r="F139" i="2" l="1"/>
  <c r="G138" i="2"/>
  <c r="F140" i="2" l="1"/>
  <c r="G139" i="2"/>
  <c r="F141" i="2" l="1"/>
  <c r="G140" i="2"/>
  <c r="F142" i="2" l="1"/>
  <c r="G141" i="2"/>
  <c r="F143" i="2" l="1"/>
  <c r="G142" i="2"/>
  <c r="F144" i="2" l="1"/>
  <c r="G143" i="2"/>
  <c r="F145" i="2" l="1"/>
  <c r="G144" i="2"/>
  <c r="F146" i="2" l="1"/>
  <c r="G145" i="2"/>
  <c r="F147" i="2" l="1"/>
  <c r="G146" i="2"/>
  <c r="F148" i="2" l="1"/>
  <c r="G147" i="2"/>
  <c r="F149" i="2" l="1"/>
  <c r="G148" i="2"/>
  <c r="F150" i="2" l="1"/>
  <c r="G149" i="2"/>
  <c r="F151" i="2" l="1"/>
  <c r="G150" i="2"/>
  <c r="F152" i="2" l="1"/>
  <c r="G151" i="2"/>
  <c r="F153" i="2" l="1"/>
  <c r="G152" i="2"/>
  <c r="F154" i="2" l="1"/>
  <c r="G153" i="2"/>
  <c r="F155" i="2" l="1"/>
  <c r="G154" i="2"/>
  <c r="G155" i="2" l="1"/>
  <c r="F156" i="2"/>
  <c r="F157" i="2" l="1"/>
  <c r="G156" i="2"/>
  <c r="F158" i="2" l="1"/>
  <c r="G157" i="2"/>
  <c r="F159" i="2" l="1"/>
  <c r="G158" i="2"/>
  <c r="F160" i="2" l="1"/>
  <c r="G159" i="2"/>
  <c r="F161" i="2" l="1"/>
  <c r="G160" i="2"/>
  <c r="F162" i="2" l="1"/>
  <c r="G161" i="2"/>
  <c r="F163" i="2" l="1"/>
  <c r="G162" i="2"/>
  <c r="F164" i="2" l="1"/>
  <c r="G163" i="2"/>
  <c r="F165" i="2" l="1"/>
  <c r="G164" i="2"/>
  <c r="F166" i="2" l="1"/>
  <c r="G165" i="2"/>
  <c r="F167" i="2" l="1"/>
  <c r="G166" i="2"/>
  <c r="F168" i="2" l="1"/>
  <c r="G167" i="2"/>
  <c r="F169" i="2" l="1"/>
  <c r="G168" i="2"/>
  <c r="F170" i="2" l="1"/>
  <c r="G169" i="2"/>
  <c r="F171" i="2" l="1"/>
  <c r="G170" i="2"/>
  <c r="F172" i="2" l="1"/>
  <c r="G171" i="2"/>
  <c r="F173" i="2" l="1"/>
  <c r="G172" i="2"/>
  <c r="F174" i="2" l="1"/>
  <c r="G173" i="2"/>
  <c r="F175" i="2" l="1"/>
  <c r="G174" i="2"/>
  <c r="F176" i="2" l="1"/>
  <c r="G175" i="2"/>
  <c r="F177" i="2" l="1"/>
  <c r="G176" i="2"/>
  <c r="F178" i="2" l="1"/>
  <c r="G177" i="2"/>
  <c r="F179" i="2" l="1"/>
  <c r="F180" i="2" s="1"/>
  <c r="G178" i="2"/>
  <c r="G179" i="2" l="1"/>
  <c r="F181" i="2" l="1"/>
  <c r="G181" i="2" s="1"/>
  <c r="G180" i="2"/>
</calcChain>
</file>

<file path=xl/sharedStrings.xml><?xml version="1.0" encoding="utf-8"?>
<sst xmlns="http://schemas.openxmlformats.org/spreadsheetml/2006/main" count="31" uniqueCount="14">
  <si>
    <t>x</t>
  </si>
  <si>
    <t>y_1= 2x - 7</t>
  </si>
  <si>
    <t>y_2 = LG(x)</t>
  </si>
  <si>
    <t>x_1</t>
  </si>
  <si>
    <t>x_2</t>
  </si>
  <si>
    <t>x_1=sqrt(1-x_2^2)</t>
  </si>
  <si>
    <t>Интервал</t>
  </si>
  <si>
    <t>шаг</t>
  </si>
  <si>
    <t>от</t>
  </si>
  <si>
    <t>до</t>
  </si>
  <si>
    <t>x_2=arcsin(1.5•x_1 - 0,1) - x_1</t>
  </si>
  <si>
    <t>x_1=-sqrt(1-x_2^2)</t>
  </si>
  <si>
    <t>от(включ.)</t>
  </si>
  <si>
    <t>до(включ.)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</si>
</sst>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theme="9" tint="-0.499984740745262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2" fontId="0" fillId="9" borderId="10" xfId="0" applyNumberForma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'Диаграмма 1'!$B$3:$B$12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'Диаграмма 1'!$C$3:$C$12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4-4E8C-BD21-0D32FB7C39B6}"/>
            </c:ext>
          </c:extLst>
        </c:ser>
        <c:ser>
          <c:idx val="1"/>
          <c:order val="1"/>
          <c:tx>
            <c:v>y_2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'Диаграмма 1'!$B$3:$B$12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'Диаграмма 1'!$D$3:$D$12</c:f>
              <c:numCache>
                <c:formatCode>General</c:formatCode>
                <c:ptCount val="10"/>
                <c:pt idx="0">
                  <c:v>-0.3010299956639812</c:v>
                </c:pt>
                <c:pt idx="1">
                  <c:v>0</c:v>
                </c:pt>
                <c:pt idx="2">
                  <c:v>0.17609125905568124</c:v>
                </c:pt>
                <c:pt idx="3">
                  <c:v>0.3010299956639812</c:v>
                </c:pt>
                <c:pt idx="4">
                  <c:v>0.3979400086720376</c:v>
                </c:pt>
                <c:pt idx="5">
                  <c:v>0.47712125471966244</c:v>
                </c:pt>
                <c:pt idx="6">
                  <c:v>0.54406804435027567</c:v>
                </c:pt>
                <c:pt idx="7">
                  <c:v>0.6020599913279624</c:v>
                </c:pt>
                <c:pt idx="8">
                  <c:v>0.65321251377534373</c:v>
                </c:pt>
                <c:pt idx="9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C4-4E8C-BD21-0D32FB7C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04511"/>
        <c:axId val="1993602847"/>
      </c:scatterChart>
      <c:valAx>
        <c:axId val="199360451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602847"/>
        <c:crosses val="autoZero"/>
        <c:crossBetween val="midCat"/>
      </c:valAx>
      <c:valAx>
        <c:axId val="19936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6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1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 2'!$B$2</c:f>
              <c:strCache>
                <c:ptCount val="1"/>
                <c:pt idx="0">
                  <c:v>x_1=sqrt(1-x_2^2)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'График 2'!$A$3:$A$42</c:f>
              <c:numCache>
                <c:formatCode>0.00</c:formatCode>
                <c:ptCount val="40"/>
                <c:pt idx="0" formatCode="General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</c:numCache>
            </c:numRef>
          </c:xVal>
          <c:yVal>
            <c:numRef>
              <c:f>'График 2'!$B$3:$B$42</c:f>
              <c:numCache>
                <c:formatCode>General</c:formatCode>
                <c:ptCount val="40"/>
                <c:pt idx="0">
                  <c:v>0</c:v>
                </c:pt>
                <c:pt idx="1">
                  <c:v>0.31224989991991997</c:v>
                </c:pt>
                <c:pt idx="2">
                  <c:v>0.43588989435406755</c:v>
                </c:pt>
                <c:pt idx="3">
                  <c:v>0.52678268764263714</c:v>
                </c:pt>
                <c:pt idx="4">
                  <c:v>0.60000000000000031</c:v>
                </c:pt>
                <c:pt idx="5">
                  <c:v>0.6614378277661479</c:v>
                </c:pt>
                <c:pt idx="6">
                  <c:v>0.71414284285428531</c:v>
                </c:pt>
                <c:pt idx="7">
                  <c:v>0.75993420767853337</c:v>
                </c:pt>
                <c:pt idx="8">
                  <c:v>0.80000000000000027</c:v>
                </c:pt>
                <c:pt idx="9">
                  <c:v>0.83516465442450361</c:v>
                </c:pt>
                <c:pt idx="10">
                  <c:v>0.86602540378443893</c:v>
                </c:pt>
                <c:pt idx="11">
                  <c:v>0.89302855497458777</c:v>
                </c:pt>
                <c:pt idx="12">
                  <c:v>0.91651513899116821</c:v>
                </c:pt>
                <c:pt idx="13">
                  <c:v>0.93674969975975986</c:v>
                </c:pt>
                <c:pt idx="14">
                  <c:v>0.95393920141694577</c:v>
                </c:pt>
                <c:pt idx="15">
                  <c:v>0.96824583655185437</c:v>
                </c:pt>
                <c:pt idx="16">
                  <c:v>0.97979589711327131</c:v>
                </c:pt>
                <c:pt idx="17">
                  <c:v>0.98868599666425949</c:v>
                </c:pt>
                <c:pt idx="18">
                  <c:v>0.99498743710661997</c:v>
                </c:pt>
                <c:pt idx="19">
                  <c:v>0.99874921777190895</c:v>
                </c:pt>
                <c:pt idx="20">
                  <c:v>1</c:v>
                </c:pt>
                <c:pt idx="21">
                  <c:v>0.99874921777190895</c:v>
                </c:pt>
                <c:pt idx="22">
                  <c:v>0.99498743710661997</c:v>
                </c:pt>
                <c:pt idx="23">
                  <c:v>0.98868599666425938</c:v>
                </c:pt>
                <c:pt idx="24">
                  <c:v>0.9797958971132712</c:v>
                </c:pt>
                <c:pt idx="25">
                  <c:v>0.96824583655185414</c:v>
                </c:pt>
                <c:pt idx="26">
                  <c:v>0.95393920141694555</c:v>
                </c:pt>
                <c:pt idx="27">
                  <c:v>0.93674969975975964</c:v>
                </c:pt>
                <c:pt idx="28">
                  <c:v>0.91651513899116788</c:v>
                </c:pt>
                <c:pt idx="29">
                  <c:v>0.89302855497458744</c:v>
                </c:pt>
                <c:pt idx="30">
                  <c:v>0.86602540378443849</c:v>
                </c:pt>
                <c:pt idx="31">
                  <c:v>0.83516465442450305</c:v>
                </c:pt>
                <c:pt idx="32">
                  <c:v>0.79999999999999971</c:v>
                </c:pt>
                <c:pt idx="33">
                  <c:v>0.75993420767853281</c:v>
                </c:pt>
                <c:pt idx="34">
                  <c:v>0.71414284285428453</c:v>
                </c:pt>
                <c:pt idx="35">
                  <c:v>0.66143782776614701</c:v>
                </c:pt>
                <c:pt idx="36">
                  <c:v>0.5999999999999992</c:v>
                </c:pt>
                <c:pt idx="37">
                  <c:v>0.52678268764263581</c:v>
                </c:pt>
                <c:pt idx="38">
                  <c:v>0.43588989435406589</c:v>
                </c:pt>
                <c:pt idx="39">
                  <c:v>0.31224989991991764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1-4825-9C01-FE3161119622}"/>
            </c:ext>
          </c:extLst>
        </c:ser>
        <c:ser>
          <c:idx val="1"/>
          <c:order val="1"/>
          <c:tx>
            <c:strRef>
              <c:f>'График 2'!$G$2</c:f>
              <c:strCache>
                <c:ptCount val="1"/>
                <c:pt idx="0">
                  <c:v>x_2=arcsin(1.5•x_1 - 0,1) - x_1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5"/>
              <c:layout>
                <c:manualLayout>
                  <c:x val="8.3430081168059125E-2"/>
                  <c:y val="2.7716769942192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A1-4825-9C01-FE3161119622}"/>
                </c:ext>
              </c:extLst>
            </c:dLbl>
            <c:dLbl>
              <c:idx val="26"/>
              <c:layout>
                <c:manualLayout>
                  <c:x val="5.9019442965108498E-2"/>
                  <c:y val="-2.5169936900827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A1-4825-9C01-FE3161119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'График 2'!$F$3:$F$29</c:f>
              <c:numCache>
                <c:formatCode>0.00</c:formatCode>
                <c:ptCount val="27"/>
                <c:pt idx="0" formatCode="General">
                  <c:v>-0.6</c:v>
                </c:pt>
                <c:pt idx="1">
                  <c:v>-0.54874999999999996</c:v>
                </c:pt>
                <c:pt idx="2">
                  <c:v>-0.49749999999999994</c:v>
                </c:pt>
                <c:pt idx="3">
                  <c:v>-0.44624999999999992</c:v>
                </c:pt>
                <c:pt idx="4">
                  <c:v>-0.39499999999999991</c:v>
                </c:pt>
                <c:pt idx="5">
                  <c:v>-0.34374999999999989</c:v>
                </c:pt>
                <c:pt idx="6">
                  <c:v>-0.29249999999999987</c:v>
                </c:pt>
                <c:pt idx="7">
                  <c:v>-0.24124999999999988</c:v>
                </c:pt>
                <c:pt idx="8">
                  <c:v>-0.18999999999999989</c:v>
                </c:pt>
                <c:pt idx="9">
                  <c:v>-0.1387499999999999</c:v>
                </c:pt>
                <c:pt idx="10">
                  <c:v>-8.7499999999999911E-2</c:v>
                </c:pt>
                <c:pt idx="11">
                  <c:v>-3.6249999999999914E-2</c:v>
                </c:pt>
                <c:pt idx="12">
                  <c:v>1.5000000000000083E-2</c:v>
                </c:pt>
                <c:pt idx="13">
                  <c:v>6.6250000000000087E-2</c:v>
                </c:pt>
                <c:pt idx="14">
                  <c:v>0.11750000000000008</c:v>
                </c:pt>
                <c:pt idx="15">
                  <c:v>0.16875000000000007</c:v>
                </c:pt>
                <c:pt idx="16">
                  <c:v>0.22000000000000006</c:v>
                </c:pt>
                <c:pt idx="17">
                  <c:v>0.27125000000000005</c:v>
                </c:pt>
                <c:pt idx="18">
                  <c:v>0.32250000000000006</c:v>
                </c:pt>
                <c:pt idx="19">
                  <c:v>0.37375000000000008</c:v>
                </c:pt>
                <c:pt idx="20">
                  <c:v>0.4250000000000001</c:v>
                </c:pt>
                <c:pt idx="21">
                  <c:v>0.47625000000000012</c:v>
                </c:pt>
                <c:pt idx="22">
                  <c:v>0.52750000000000008</c:v>
                </c:pt>
                <c:pt idx="23">
                  <c:v>0.5787500000000001</c:v>
                </c:pt>
                <c:pt idx="24">
                  <c:v>0.63000000000000012</c:v>
                </c:pt>
                <c:pt idx="25">
                  <c:v>0.68125000000000013</c:v>
                </c:pt>
                <c:pt idx="26">
                  <c:v>0.73250000000000015</c:v>
                </c:pt>
              </c:numCache>
            </c:numRef>
          </c:xVal>
          <c:yVal>
            <c:numRef>
              <c:f>'График 2'!$G$3:$G$29</c:f>
              <c:numCache>
                <c:formatCode>General</c:formatCode>
                <c:ptCount val="27"/>
                <c:pt idx="0">
                  <c:v>-0.97079632679489658</c:v>
                </c:pt>
                <c:pt idx="1">
                  <c:v>-0.62738022585108733</c:v>
                </c:pt>
                <c:pt idx="2">
                  <c:v>-0.51140697159846271</c:v>
                </c:pt>
                <c:pt idx="3">
                  <c:v>-0.4316121733718834</c:v>
                </c:pt>
                <c:pt idx="4">
                  <c:v>-0.36994871283970154</c:v>
                </c:pt>
                <c:pt idx="5">
                  <c:v>-0.31942882874211487</c:v>
                </c:pt>
                <c:pt idx="6">
                  <c:v>-0.27645266431947668</c:v>
                </c:pt>
                <c:pt idx="7">
                  <c:v>-0.2388580357408159</c:v>
                </c:pt>
                <c:pt idx="8">
                  <c:v>-0.20520782255375131</c:v>
                </c:pt>
                <c:pt idx="9">
                  <c:v>-0.17447150969690142</c:v>
                </c:pt>
                <c:pt idx="10">
                  <c:v>-0.14586231311750406</c:v>
                </c:pt>
                <c:pt idx="11">
                  <c:v>-0.11874483883646242</c:v>
                </c:pt>
                <c:pt idx="12">
                  <c:v>-9.257779116806833E-2</c:v>
                </c:pt>
                <c:pt idx="13">
                  <c:v>-6.687500004069008E-2</c:v>
                </c:pt>
                <c:pt idx="14">
                  <c:v>-4.1175918971311218E-2</c:v>
                </c:pt>
                <c:pt idx="15">
                  <c:v>-1.5020202877118055E-2</c:v>
                </c:pt>
                <c:pt idx="16">
                  <c:v>1.2077682862713213E-2</c:v>
                </c:pt>
                <c:pt idx="17">
                  <c:v>4.0657860767004561E-2</c:v>
                </c:pt>
                <c:pt idx="18">
                  <c:v>7.1353802596531124E-2</c:v>
                </c:pt>
                <c:pt idx="19">
                  <c:v>0.10494922006819546</c:v>
                </c:pt>
                <c:pt idx="20">
                  <c:v>0.14246962707432148</c:v>
                </c:pt>
                <c:pt idx="21">
                  <c:v>0.18534359424972752</c:v>
                </c:pt>
                <c:pt idx="22">
                  <c:v>0.2357174515767142</c:v>
                </c:pt>
                <c:pt idx="23">
                  <c:v>0.29715767062726806</c:v>
                </c:pt>
                <c:pt idx="24">
                  <c:v>0.37656516706731491</c:v>
                </c:pt>
                <c:pt idx="25">
                  <c:v>0.49164183376820647</c:v>
                </c:pt>
                <c:pt idx="26">
                  <c:v>0.78829111699618148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1-4825-9C01-FE316111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8624"/>
        <c:axId val="14034864"/>
      </c:scatterChart>
      <c:valAx>
        <c:axId val="140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4864"/>
        <c:crosses val="autoZero"/>
        <c:crossBetween val="midCat"/>
      </c:valAx>
      <c:valAx>
        <c:axId val="140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2</a:t>
            </a:r>
          </a:p>
        </c:rich>
      </c:tx>
      <c:layout>
        <c:manualLayout>
          <c:xMode val="edge"/>
          <c:yMode val="edge"/>
          <c:x val="0.442791557305336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'График 2'!$B$46</c:f>
              <c:strCache>
                <c:ptCount val="1"/>
                <c:pt idx="0">
                  <c:v>x_1=-sqrt(1-x_2^2)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'График 2'!$A$47:$A$87</c:f>
              <c:numCache>
                <c:formatCode>0.00</c:formatCode>
                <c:ptCount val="41"/>
                <c:pt idx="0" formatCode="General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'График 2'!$B$47:$B$87</c:f>
              <c:numCache>
                <c:formatCode>General</c:formatCode>
                <c:ptCount val="41"/>
                <c:pt idx="0">
                  <c:v>0</c:v>
                </c:pt>
                <c:pt idx="1">
                  <c:v>-0.31224989991991997</c:v>
                </c:pt>
                <c:pt idx="2">
                  <c:v>-0.43588989435406755</c:v>
                </c:pt>
                <c:pt idx="3">
                  <c:v>-0.52678268764263714</c:v>
                </c:pt>
                <c:pt idx="4">
                  <c:v>-0.60000000000000031</c:v>
                </c:pt>
                <c:pt idx="5">
                  <c:v>-0.6614378277661479</c:v>
                </c:pt>
                <c:pt idx="6">
                  <c:v>-0.71414284285428531</c:v>
                </c:pt>
                <c:pt idx="7">
                  <c:v>-0.75993420767853337</c:v>
                </c:pt>
                <c:pt idx="8">
                  <c:v>-0.80000000000000027</c:v>
                </c:pt>
                <c:pt idx="9">
                  <c:v>-0.83516465442450361</c:v>
                </c:pt>
                <c:pt idx="10">
                  <c:v>-0.86602540378443893</c:v>
                </c:pt>
                <c:pt idx="11">
                  <c:v>-0.89302855497458777</c:v>
                </c:pt>
                <c:pt idx="12">
                  <c:v>-0.91651513899116821</c:v>
                </c:pt>
                <c:pt idx="13">
                  <c:v>-0.93674969975975986</c:v>
                </c:pt>
                <c:pt idx="14">
                  <c:v>-0.95393920141694577</c:v>
                </c:pt>
                <c:pt idx="15">
                  <c:v>-0.96824583655185437</c:v>
                </c:pt>
                <c:pt idx="16">
                  <c:v>-0.97979589711327131</c:v>
                </c:pt>
                <c:pt idx="17">
                  <c:v>-0.98868599666425949</c:v>
                </c:pt>
                <c:pt idx="18">
                  <c:v>-0.99498743710661997</c:v>
                </c:pt>
                <c:pt idx="19">
                  <c:v>-0.99874921777190895</c:v>
                </c:pt>
                <c:pt idx="20">
                  <c:v>-1</c:v>
                </c:pt>
                <c:pt idx="21">
                  <c:v>-0.99874921777190895</c:v>
                </c:pt>
                <c:pt idx="22">
                  <c:v>-0.99498743710661997</c:v>
                </c:pt>
                <c:pt idx="23">
                  <c:v>-0.98868599666425938</c:v>
                </c:pt>
                <c:pt idx="24">
                  <c:v>-0.9797958971132712</c:v>
                </c:pt>
                <c:pt idx="25">
                  <c:v>-0.96824583655185414</c:v>
                </c:pt>
                <c:pt idx="26">
                  <c:v>-0.95393920141694555</c:v>
                </c:pt>
                <c:pt idx="27">
                  <c:v>-0.93674969975975964</c:v>
                </c:pt>
                <c:pt idx="28">
                  <c:v>-0.91651513899116788</c:v>
                </c:pt>
                <c:pt idx="29">
                  <c:v>-0.89302855497458744</c:v>
                </c:pt>
                <c:pt idx="30">
                  <c:v>-0.86602540378443849</c:v>
                </c:pt>
                <c:pt idx="31">
                  <c:v>-0.83516465442450305</c:v>
                </c:pt>
                <c:pt idx="32">
                  <c:v>-0.79999999999999971</c:v>
                </c:pt>
                <c:pt idx="33">
                  <c:v>-0.75993420767853281</c:v>
                </c:pt>
                <c:pt idx="34">
                  <c:v>-0.71414284285428453</c:v>
                </c:pt>
                <c:pt idx="35">
                  <c:v>-0.66143782776614701</c:v>
                </c:pt>
                <c:pt idx="36">
                  <c:v>-0.5999999999999992</c:v>
                </c:pt>
                <c:pt idx="37">
                  <c:v>-0.52678268764263581</c:v>
                </c:pt>
                <c:pt idx="38">
                  <c:v>-0.43588989435406589</c:v>
                </c:pt>
                <c:pt idx="39">
                  <c:v>-0.31224989991991764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9-406A-88CF-D27501DA8C85}"/>
            </c:ext>
          </c:extLst>
        </c:ser>
        <c:ser>
          <c:idx val="1"/>
          <c:order val="1"/>
          <c:tx>
            <c:strRef>
              <c:f>'График 2'!$G$46</c:f>
              <c:strCache>
                <c:ptCount val="1"/>
                <c:pt idx="0">
                  <c:v>x_2=arcsin(1.5•x_1 - 0,1) - x_1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4195698820708452"/>
                  <c:y val="-5.051010832924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A9-406A-88CF-D27501DA8C85}"/>
                </c:ext>
              </c:extLst>
            </c:dLbl>
            <c:dLbl>
              <c:idx val="1"/>
              <c:layout>
                <c:manualLayout>
                  <c:x val="2.9111991490183824E-2"/>
                  <c:y val="-5.051010832924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A9-406A-88CF-D27501DA8C85}"/>
                </c:ext>
              </c:extLst>
            </c:dLbl>
            <c:dLbl>
              <c:idx val="2"/>
              <c:layout>
                <c:manualLayout>
                  <c:x val="-7.3572631959103144E-2"/>
                  <c:y val="-9.48766364038814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A9-406A-88CF-D27501DA8C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'График 2'!$F$47:$F$180</c:f>
              <c:numCache>
                <c:formatCode>0.00</c:formatCode>
                <c:ptCount val="134"/>
                <c:pt idx="0" formatCode="General">
                  <c:v>-0.6</c:v>
                </c:pt>
                <c:pt idx="1">
                  <c:v>-0.59</c:v>
                </c:pt>
                <c:pt idx="2">
                  <c:v>-0.57999999999999996</c:v>
                </c:pt>
                <c:pt idx="3">
                  <c:v>-0.56999999999999995</c:v>
                </c:pt>
                <c:pt idx="4">
                  <c:v>-0.55999999999999994</c:v>
                </c:pt>
                <c:pt idx="5">
                  <c:v>-0.54999999999999993</c:v>
                </c:pt>
                <c:pt idx="6">
                  <c:v>-0.53999999999999992</c:v>
                </c:pt>
                <c:pt idx="7">
                  <c:v>-0.52999999999999992</c:v>
                </c:pt>
                <c:pt idx="8">
                  <c:v>-0.51999999999999991</c:v>
                </c:pt>
                <c:pt idx="9">
                  <c:v>-0.5099999999999999</c:v>
                </c:pt>
                <c:pt idx="10">
                  <c:v>-0.49999999999999989</c:v>
                </c:pt>
                <c:pt idx="11">
                  <c:v>-0.48999999999999988</c:v>
                </c:pt>
                <c:pt idx="12">
                  <c:v>-0.47999999999999987</c:v>
                </c:pt>
                <c:pt idx="13">
                  <c:v>-0.46999999999999986</c:v>
                </c:pt>
                <c:pt idx="14">
                  <c:v>-0.45999999999999985</c:v>
                </c:pt>
                <c:pt idx="15">
                  <c:v>-0.44999999999999984</c:v>
                </c:pt>
                <c:pt idx="16">
                  <c:v>-0.43999999999999984</c:v>
                </c:pt>
                <c:pt idx="17">
                  <c:v>-0.42999999999999983</c:v>
                </c:pt>
                <c:pt idx="18">
                  <c:v>-0.41999999999999982</c:v>
                </c:pt>
                <c:pt idx="19">
                  <c:v>-0.40999999999999981</c:v>
                </c:pt>
                <c:pt idx="20">
                  <c:v>-0.3999999999999998</c:v>
                </c:pt>
                <c:pt idx="21">
                  <c:v>-0.38999999999999979</c:v>
                </c:pt>
                <c:pt idx="22">
                  <c:v>-0.37999999999999978</c:v>
                </c:pt>
                <c:pt idx="23">
                  <c:v>-0.36999999999999977</c:v>
                </c:pt>
                <c:pt idx="24">
                  <c:v>-0.35999999999999976</c:v>
                </c:pt>
                <c:pt idx="25">
                  <c:v>-0.34999999999999976</c:v>
                </c:pt>
                <c:pt idx="26">
                  <c:v>-0.33999999999999975</c:v>
                </c:pt>
                <c:pt idx="27">
                  <c:v>-0.32999999999999974</c:v>
                </c:pt>
                <c:pt idx="28">
                  <c:v>-0.31999999999999973</c:v>
                </c:pt>
                <c:pt idx="29">
                  <c:v>-0.30999999999999972</c:v>
                </c:pt>
                <c:pt idx="30">
                  <c:v>-0.29999999999999971</c:v>
                </c:pt>
                <c:pt idx="31">
                  <c:v>-0.2899999999999997</c:v>
                </c:pt>
                <c:pt idx="32">
                  <c:v>-0.27999999999999969</c:v>
                </c:pt>
                <c:pt idx="33">
                  <c:v>-0.26999999999999968</c:v>
                </c:pt>
                <c:pt idx="34">
                  <c:v>-0.25999999999999968</c:v>
                </c:pt>
                <c:pt idx="35">
                  <c:v>-0.24999999999999967</c:v>
                </c:pt>
                <c:pt idx="36">
                  <c:v>-0.23999999999999966</c:v>
                </c:pt>
                <c:pt idx="37">
                  <c:v>-0.22999999999999965</c:v>
                </c:pt>
                <c:pt idx="38">
                  <c:v>-0.21999999999999964</c:v>
                </c:pt>
                <c:pt idx="39">
                  <c:v>-0.20999999999999963</c:v>
                </c:pt>
                <c:pt idx="40">
                  <c:v>-0.19999999999999962</c:v>
                </c:pt>
                <c:pt idx="41">
                  <c:v>-0.18999999999999961</c:v>
                </c:pt>
                <c:pt idx="42">
                  <c:v>-0.1799999999999996</c:v>
                </c:pt>
                <c:pt idx="43">
                  <c:v>-0.1699999999999996</c:v>
                </c:pt>
                <c:pt idx="44">
                  <c:v>-0.15999999999999959</c:v>
                </c:pt>
                <c:pt idx="45">
                  <c:v>-0.14999999999999958</c:v>
                </c:pt>
                <c:pt idx="46">
                  <c:v>-0.13999999999999957</c:v>
                </c:pt>
                <c:pt idx="47">
                  <c:v>-0.12999999999999956</c:v>
                </c:pt>
                <c:pt idx="48">
                  <c:v>-0.11999999999999957</c:v>
                </c:pt>
                <c:pt idx="49">
                  <c:v>-0.10999999999999957</c:v>
                </c:pt>
                <c:pt idx="50">
                  <c:v>-9.9999999999999575E-2</c:v>
                </c:pt>
                <c:pt idx="51">
                  <c:v>-8.999999999999958E-2</c:v>
                </c:pt>
                <c:pt idx="52">
                  <c:v>-7.9999999999999585E-2</c:v>
                </c:pt>
                <c:pt idx="53">
                  <c:v>-6.999999999999959E-2</c:v>
                </c:pt>
                <c:pt idx="54">
                  <c:v>-5.9999999999999588E-2</c:v>
                </c:pt>
                <c:pt idx="55">
                  <c:v>-4.9999999999999586E-2</c:v>
                </c:pt>
                <c:pt idx="56">
                  <c:v>-3.9999999999999584E-2</c:v>
                </c:pt>
                <c:pt idx="57">
                  <c:v>-2.9999999999999583E-2</c:v>
                </c:pt>
                <c:pt idx="58">
                  <c:v>-1.9999999999999581E-2</c:v>
                </c:pt>
                <c:pt idx="59">
                  <c:v>-9.9999999999995804E-3</c:v>
                </c:pt>
                <c:pt idx="60">
                  <c:v>4.1980308118638732E-16</c:v>
                </c:pt>
                <c:pt idx="61">
                  <c:v>1.000000000000042E-2</c:v>
                </c:pt>
                <c:pt idx="62">
                  <c:v>2.000000000000042E-2</c:v>
                </c:pt>
                <c:pt idx="63">
                  <c:v>3.0000000000000422E-2</c:v>
                </c:pt>
                <c:pt idx="64">
                  <c:v>4.0000000000000424E-2</c:v>
                </c:pt>
                <c:pt idx="65">
                  <c:v>5.0000000000000426E-2</c:v>
                </c:pt>
                <c:pt idx="66">
                  <c:v>6.0000000000000428E-2</c:v>
                </c:pt>
                <c:pt idx="67">
                  <c:v>7.0000000000000423E-2</c:v>
                </c:pt>
                <c:pt idx="68">
                  <c:v>8.0000000000000418E-2</c:v>
                </c:pt>
                <c:pt idx="69">
                  <c:v>9.0000000000000413E-2</c:v>
                </c:pt>
                <c:pt idx="70">
                  <c:v>0.10000000000000041</c:v>
                </c:pt>
                <c:pt idx="71">
                  <c:v>0.1100000000000004</c:v>
                </c:pt>
                <c:pt idx="72">
                  <c:v>0.1200000000000004</c:v>
                </c:pt>
                <c:pt idx="73">
                  <c:v>0.13000000000000039</c:v>
                </c:pt>
                <c:pt idx="74">
                  <c:v>0.1400000000000004</c:v>
                </c:pt>
                <c:pt idx="75">
                  <c:v>0.15000000000000041</c:v>
                </c:pt>
                <c:pt idx="76">
                  <c:v>0.16000000000000042</c:v>
                </c:pt>
                <c:pt idx="77">
                  <c:v>0.17000000000000043</c:v>
                </c:pt>
                <c:pt idx="78">
                  <c:v>0.18000000000000044</c:v>
                </c:pt>
                <c:pt idx="79">
                  <c:v>0.19000000000000045</c:v>
                </c:pt>
                <c:pt idx="80">
                  <c:v>0.20000000000000046</c:v>
                </c:pt>
                <c:pt idx="81">
                  <c:v>0.21000000000000046</c:v>
                </c:pt>
                <c:pt idx="82">
                  <c:v>0.22000000000000047</c:v>
                </c:pt>
                <c:pt idx="83">
                  <c:v>0.23000000000000048</c:v>
                </c:pt>
                <c:pt idx="84">
                  <c:v>0.24000000000000049</c:v>
                </c:pt>
                <c:pt idx="85">
                  <c:v>0.2500000000000005</c:v>
                </c:pt>
                <c:pt idx="86">
                  <c:v>0.26000000000000051</c:v>
                </c:pt>
                <c:pt idx="87">
                  <c:v>0.27000000000000052</c:v>
                </c:pt>
                <c:pt idx="88">
                  <c:v>0.28000000000000053</c:v>
                </c:pt>
                <c:pt idx="89">
                  <c:v>0.29000000000000054</c:v>
                </c:pt>
                <c:pt idx="90">
                  <c:v>0.30000000000000054</c:v>
                </c:pt>
                <c:pt idx="91">
                  <c:v>0.31000000000000055</c:v>
                </c:pt>
                <c:pt idx="92">
                  <c:v>0.32000000000000056</c:v>
                </c:pt>
                <c:pt idx="93">
                  <c:v>0.33000000000000057</c:v>
                </c:pt>
                <c:pt idx="94">
                  <c:v>0.34000000000000058</c:v>
                </c:pt>
                <c:pt idx="95">
                  <c:v>0.35000000000000059</c:v>
                </c:pt>
                <c:pt idx="96">
                  <c:v>0.3600000000000006</c:v>
                </c:pt>
                <c:pt idx="97">
                  <c:v>0.37000000000000061</c:v>
                </c:pt>
                <c:pt idx="98">
                  <c:v>0.38000000000000062</c:v>
                </c:pt>
                <c:pt idx="99">
                  <c:v>0.39000000000000062</c:v>
                </c:pt>
                <c:pt idx="100">
                  <c:v>0.40000000000000063</c:v>
                </c:pt>
                <c:pt idx="101">
                  <c:v>0.41000000000000064</c:v>
                </c:pt>
                <c:pt idx="102">
                  <c:v>0.42000000000000065</c:v>
                </c:pt>
                <c:pt idx="103">
                  <c:v>0.43000000000000066</c:v>
                </c:pt>
                <c:pt idx="104">
                  <c:v>0.44000000000000067</c:v>
                </c:pt>
                <c:pt idx="105">
                  <c:v>0.45000000000000068</c:v>
                </c:pt>
                <c:pt idx="106">
                  <c:v>0.46000000000000069</c:v>
                </c:pt>
                <c:pt idx="107">
                  <c:v>0.47000000000000069</c:v>
                </c:pt>
                <c:pt idx="108">
                  <c:v>0.4800000000000007</c:v>
                </c:pt>
                <c:pt idx="109">
                  <c:v>0.49000000000000071</c:v>
                </c:pt>
                <c:pt idx="110">
                  <c:v>0.50000000000000067</c:v>
                </c:pt>
                <c:pt idx="111">
                  <c:v>0.51000000000000068</c:v>
                </c:pt>
                <c:pt idx="112">
                  <c:v>0.52000000000000068</c:v>
                </c:pt>
                <c:pt idx="113">
                  <c:v>0.53000000000000069</c:v>
                </c:pt>
                <c:pt idx="114">
                  <c:v>0.5400000000000007</c:v>
                </c:pt>
                <c:pt idx="115">
                  <c:v>0.55000000000000071</c:v>
                </c:pt>
                <c:pt idx="116">
                  <c:v>0.56000000000000072</c:v>
                </c:pt>
                <c:pt idx="117">
                  <c:v>0.57000000000000073</c:v>
                </c:pt>
                <c:pt idx="118">
                  <c:v>0.58000000000000074</c:v>
                </c:pt>
                <c:pt idx="119">
                  <c:v>0.59000000000000075</c:v>
                </c:pt>
                <c:pt idx="120">
                  <c:v>0.60000000000000075</c:v>
                </c:pt>
                <c:pt idx="121">
                  <c:v>0.61000000000000076</c:v>
                </c:pt>
                <c:pt idx="122">
                  <c:v>0.62000000000000077</c:v>
                </c:pt>
                <c:pt idx="123">
                  <c:v>0.63000000000000078</c:v>
                </c:pt>
                <c:pt idx="124">
                  <c:v>0.64000000000000079</c:v>
                </c:pt>
                <c:pt idx="125">
                  <c:v>0.6500000000000008</c:v>
                </c:pt>
                <c:pt idx="126">
                  <c:v>0.66000000000000081</c:v>
                </c:pt>
                <c:pt idx="127">
                  <c:v>0.67000000000000082</c:v>
                </c:pt>
                <c:pt idx="128">
                  <c:v>0.68000000000000083</c:v>
                </c:pt>
                <c:pt idx="129">
                  <c:v>0.69000000000000083</c:v>
                </c:pt>
                <c:pt idx="130">
                  <c:v>0.70000000000000084</c:v>
                </c:pt>
                <c:pt idx="131">
                  <c:v>0.71000000000000085</c:v>
                </c:pt>
                <c:pt idx="132">
                  <c:v>0.72000000000000086</c:v>
                </c:pt>
                <c:pt idx="133">
                  <c:v>0.73000000000000087</c:v>
                </c:pt>
              </c:numCache>
            </c:numRef>
          </c:xVal>
          <c:yVal>
            <c:numRef>
              <c:f>'График 2'!$G$47:$G$180</c:f>
              <c:numCache>
                <c:formatCode>0.00</c:formatCode>
                <c:ptCount val="134"/>
                <c:pt idx="0" formatCode="General">
                  <c:v>-0.97079632679489658</c:v>
                </c:pt>
                <c:pt idx="1">
                  <c:v>-0.80737400569929141</c:v>
                </c:pt>
                <c:pt idx="2">
                  <c:v>-0.74523080927960372</c:v>
                </c:pt>
                <c:pt idx="3">
                  <c:v>-0.69965978124152495</c:v>
                </c:pt>
                <c:pt idx="4">
                  <c:v>-0.66263030552193569</c:v>
                </c:pt>
                <c:pt idx="5" formatCode="General">
                  <c:v>-0.63103559399742137</c:v>
                </c:pt>
                <c:pt idx="6" formatCode="General">
                  <c:v>-0.60328406185002648</c:v>
                </c:pt>
                <c:pt idx="7" formatCode="General">
                  <c:v>-0.57843120277546933</c:v>
                </c:pt>
                <c:pt idx="8" formatCode="General">
                  <c:v>-0.55586220045400092</c:v>
                </c:pt>
                <c:pt idx="9" formatCode="General">
                  <c:v>-0.5351503716605327</c:v>
                </c:pt>
                <c:pt idx="10" formatCode="General">
                  <c:v>-0.51598529381482472</c:v>
                </c:pt>
                <c:pt idx="11" formatCode="General">
                  <c:v>-0.49813278525558169</c:v>
                </c:pt>
                <c:pt idx="12" formatCode="General">
                  <c:v>-0.48141101876410142</c:v>
                </c:pt>
                <c:pt idx="13" formatCode="General">
                  <c:v>-0.46567546821185368</c:v>
                </c:pt>
                <c:pt idx="14" formatCode="General">
                  <c:v>-0.45080899740739777</c:v>
                </c:pt>
                <c:pt idx="15" formatCode="General">
                  <c:v>-0.43671509499956729</c:v>
                </c:pt>
                <c:pt idx="16" formatCode="General">
                  <c:v>-0.42331311501555335</c:v>
                </c:pt>
                <c:pt idx="17" formatCode="General">
                  <c:v>-0.41053484109793159</c:v>
                </c:pt>
                <c:pt idx="18" formatCode="General">
                  <c:v>-0.3983219506315594</c:v>
                </c:pt>
                <c:pt idx="19" formatCode="General">
                  <c:v>-0.3866241065160414</c:v>
                </c:pt>
                <c:pt idx="20" formatCode="General">
                  <c:v>-0.37539749661075283</c:v>
                </c:pt>
                <c:pt idx="21" formatCode="General">
                  <c:v>-0.36460369884853738</c:v>
                </c:pt>
                <c:pt idx="22" formatCode="General">
                  <c:v>-0.35420878745335849</c:v>
                </c:pt>
                <c:pt idx="23" formatCode="General">
                  <c:v>-0.34418262047631865</c:v>
                </c:pt>
                <c:pt idx="24" formatCode="General">
                  <c:v>-0.33449826562655571</c:v>
                </c:pt>
                <c:pt idx="25" formatCode="General">
                  <c:v>-0.32513153293703145</c:v>
                </c:pt>
                <c:pt idx="26" formatCode="General">
                  <c:v>-0.31606059092492234</c:v>
                </c:pt>
                <c:pt idx="27" formatCode="General">
                  <c:v>-0.30726564870030371</c:v>
                </c:pt>
                <c:pt idx="28" formatCode="General">
                  <c:v>-0.29872869067225094</c:v>
                </c:pt>
                <c:pt idx="29" formatCode="General">
                  <c:v>-0.29043325358052319</c:v>
                </c:pt>
                <c:pt idx="30" formatCode="General">
                  <c:v>-0.28236423786874321</c:v>
                </c:pt>
                <c:pt idx="31" formatCode="General">
                  <c:v>-0.27450774713429538</c:v>
                </c:pt>
                <c:pt idx="32" formatCode="General">
                  <c:v>-0.26685095069594389</c:v>
                </c:pt>
                <c:pt idx="33" formatCode="General">
                  <c:v>-0.2593819653216487</c:v>
                </c:pt>
                <c:pt idx="34" formatCode="General">
                  <c:v>-0.25208975293414759</c:v>
                </c:pt>
                <c:pt idx="35" formatCode="General">
                  <c:v>-0.24496403171689446</c:v>
                </c:pt>
                <c:pt idx="36" formatCode="General">
                  <c:v>-0.23799519851895218</c:v>
                </c:pt>
                <c:pt idx="37" formatCode="General">
                  <c:v>-0.23117426083475345</c:v>
                </c:pt>
                <c:pt idx="38" formatCode="General">
                  <c:v>-0.22449277693581887</c:v>
                </c:pt>
                <c:pt idx="39" formatCode="General">
                  <c:v>-0.21794280297350554</c:v>
                </c:pt>
                <c:pt idx="40" formatCode="General">
                  <c:v>-0.21151684606748783</c:v>
                </c:pt>
                <c:pt idx="41" formatCode="General">
                  <c:v>-0.2052078225537512</c:v>
                </c:pt>
                <c:pt idx="42" formatCode="General">
                  <c:v>-0.19900902069595061</c:v>
                </c:pt>
                <c:pt idx="43" formatCode="General">
                  <c:v>-0.19291406727088828</c:v>
                </c:pt>
                <c:pt idx="44" formatCode="General">
                  <c:v>-0.18691689752716151</c:v>
                </c:pt>
                <c:pt idx="45" formatCode="General">
                  <c:v>-0.18101172808929428</c:v>
                </c:pt>
                <c:pt idx="46" formatCode="General">
                  <c:v>-0.17519303244072426</c:v>
                </c:pt>
                <c:pt idx="47" formatCode="General">
                  <c:v>-0.16945551867010755</c:v>
                </c:pt>
                <c:pt idx="48" formatCode="General">
                  <c:v>-0.16379410920832765</c:v>
                </c:pt>
                <c:pt idx="49" formatCode="General">
                  <c:v>-0.15820392231977506</c:v>
                </c:pt>
                <c:pt idx="50" formatCode="General">
                  <c:v>-0.15268025514207839</c:v>
                </c:pt>
                <c:pt idx="51" formatCode="General">
                  <c:v>-0.14721856809443509</c:v>
                </c:pt>
                <c:pt idx="52" formatCode="General">
                  <c:v>-0.14181447049679419</c:v>
                </c:pt>
                <c:pt idx="53" formatCode="General">
                  <c:v>-0.13646370726099219</c:v>
                </c:pt>
                <c:pt idx="54" formatCode="General">
                  <c:v>-0.1311621465310594</c:v>
                </c:pt>
                <c:pt idx="55" formatCode="General">
                  <c:v>-0.12590576816371607</c:v>
                </c:pt>
                <c:pt idx="56" formatCode="General">
                  <c:v>-0.12069065295191037</c:v>
                </c:pt>
                <c:pt idx="57" formatCode="General">
                  <c:v>-0.1155129725044064</c:v>
                </c:pt>
                <c:pt idx="58" formatCode="General">
                  <c:v>-0.1103689797031453</c:v>
                </c:pt>
                <c:pt idx="59" formatCode="General">
                  <c:v>-0.10525499966757738</c:v>
                </c:pt>
                <c:pt idx="60" formatCode="General">
                  <c:v>-0.10016742116155959</c:v>
                </c:pt>
                <c:pt idx="61" formatCode="General">
                  <c:v>-9.5102688383873174E-2</c:v>
                </c:pt>
                <c:pt idx="62" formatCode="General">
                  <c:v>-9.005729308805005E-2</c:v>
                </c:pt>
                <c:pt idx="63" formatCode="General">
                  <c:v>-8.5027766981100678E-2</c:v>
                </c:pt>
                <c:pt idx="64" formatCode="General">
                  <c:v>-8.0010674353988717E-2</c:v>
                </c:pt>
                <c:pt idx="65" formatCode="General">
                  <c:v>-7.5002604899360933E-2</c:v>
                </c:pt>
                <c:pt idx="66" formatCode="General">
                  <c:v>-7.0000166674166905E-2</c:v>
                </c:pt>
                <c:pt idx="67" formatCode="General">
                  <c:v>-6.4999979166432076E-2</c:v>
                </c:pt>
                <c:pt idx="68" formatCode="General">
                  <c:v>-5.9998666426609296E-2</c:v>
                </c:pt>
                <c:pt idx="69" formatCode="General">
                  <c:v>-5.4992850224651155E-2</c:v>
                </c:pt>
                <c:pt idx="70" formatCode="General">
                  <c:v>-4.9979143194229796E-2</c:v>
                </c:pt>
                <c:pt idx="71" formatCode="General">
                  <c:v>-4.4954141925388921E-2</c:v>
                </c:pt>
                <c:pt idx="72" formatCode="General">
                  <c:v>-3.9914419966340778E-2</c:v>
                </c:pt>
                <c:pt idx="73" formatCode="General">
                  <c:v>-3.4856520694109772E-2</c:v>
                </c:pt>
                <c:pt idx="74" formatCode="General">
                  <c:v>-2.9776950012253181E-2</c:v>
                </c:pt>
                <c:pt idx="75" formatCode="General">
                  <c:v>-2.4672168831934405E-2</c:v>
                </c:pt>
                <c:pt idx="76" formatCode="General">
                  <c:v>-1.9538585290143989E-2</c:v>
                </c:pt>
                <c:pt idx="77" formatCode="General">
                  <c:v>-1.4372546655814306E-2</c:v>
                </c:pt>
                <c:pt idx="78" formatCode="General">
                  <c:v>-9.1703308708952491E-3</c:v>
                </c:pt>
                <c:pt idx="79" formatCode="General">
                  <c:v>-3.9281376690764314E-3</c:v>
                </c:pt>
                <c:pt idx="80" formatCode="General">
                  <c:v>1.3579207903310631E-3</c:v>
                </c:pt>
                <c:pt idx="81" formatCode="General">
                  <c:v>6.6918298419111344E-3</c:v>
                </c:pt>
                <c:pt idx="82" formatCode="General">
                  <c:v>1.2077682862713462E-2</c:v>
                </c:pt>
                <c:pt idx="83" formatCode="General">
                  <c:v>1.7519692533816217E-2</c:v>
                </c:pt>
                <c:pt idx="84" formatCode="General">
                  <c:v>2.3022202908469236E-2</c:v>
                </c:pt>
                <c:pt idx="85" formatCode="General">
                  <c:v>2.8589702391650929E-2</c:v>
                </c:pt>
                <c:pt idx="86" formatCode="General">
                  <c:v>3.422683774898283E-2</c:v>
                </c:pt>
                <c:pt idx="87" formatCode="General">
                  <c:v>3.9938429278245757E-2</c:v>
                </c:pt>
                <c:pt idx="88" formatCode="General">
                  <c:v>4.5729487294630555E-2</c:v>
                </c:pt>
                <c:pt idx="89" formatCode="General">
                  <c:v>5.1605230101808064E-2</c:v>
                </c:pt>
                <c:pt idx="90" formatCode="General">
                  <c:v>5.7571103645510657E-2</c:v>
                </c:pt>
                <c:pt idx="91" formatCode="General">
                  <c:v>6.3632803075281408E-2</c:v>
                </c:pt>
                <c:pt idx="92" formatCode="General">
                  <c:v>6.9796296474260999E-2</c:v>
                </c:pt>
                <c:pt idx="93" formatCode="General">
                  <c:v>7.6067851057410152E-2</c:v>
                </c:pt>
                <c:pt idx="94" formatCode="General">
                  <c:v>8.2454062186756161E-2</c:v>
                </c:pt>
                <c:pt idx="95" formatCode="General">
                  <c:v>8.8961885609761149E-2</c:v>
                </c:pt>
                <c:pt idx="96" formatCode="General">
                  <c:v>9.5598673395823841E-2</c:v>
                </c:pt>
                <c:pt idx="97" formatCode="General">
                  <c:v>0.10237221412885533</c:v>
                </c:pt>
                <c:pt idx="98" formatCode="General">
                  <c:v>0.10929077801411619</c:v>
                </c:pt>
                <c:pt idx="99" formatCode="General">
                  <c:v>0.11636316767927318</c:v>
                </c:pt>
                <c:pt idx="100" formatCode="General">
                  <c:v>0.1235987755982994</c:v>
                </c:pt>
                <c:pt idx="101" formatCode="General">
                  <c:v>0.13100764924932268</c:v>
                </c:pt>
                <c:pt idx="102" formatCode="General">
                  <c:v>0.13860056534280135</c:v>
                </c:pt>
                <c:pt idx="103" formatCode="General">
                  <c:v>0.1463891147361977</c:v>
                </c:pt>
                <c:pt idx="104" formatCode="General">
                  <c:v>0.15438580000106289</c:v>
                </c:pt>
                <c:pt idx="105" formatCode="General">
                  <c:v>0.16260414804862305</c:v>
                </c:pt>
                <c:pt idx="106" formatCode="General">
                  <c:v>0.17105884077802197</c:v>
                </c:pt>
                <c:pt idx="107" formatCode="General">
                  <c:v>0.17976586742437367</c:v>
                </c:pt>
                <c:pt idx="108" formatCode="General">
                  <c:v>0.18874270320237246</c:v>
                </c:pt>
                <c:pt idx="109" formatCode="General">
                  <c:v>0.19800852003520247</c:v>
                </c:pt>
                <c:pt idx="110" formatCode="General">
                  <c:v>0.20758443672535631</c:v>
                </c:pt>
                <c:pt idx="111" formatCode="General">
                  <c:v>0.21749381800141565</c:v>
                </c:pt>
                <c:pt idx="112" formatCode="General">
                  <c:v>0.22776263465992141</c:v>
                </c:pt>
                <c:pt idx="113" formatCode="General">
                  <c:v>0.23841990080037778</c:v>
                </c:pt>
                <c:pt idx="114" formatCode="General">
                  <c:v>0.24949820934617273</c:v>
                </c:pt>
                <c:pt idx="115" formatCode="General">
                  <c:v>0.26103439428758246</c:v>
                </c:pt>
                <c:pt idx="116" formatCode="General">
                  <c:v>0.27307035834164872</c:v>
                </c:pt>
                <c:pt idx="117" formatCode="General">
                  <c:v>0.28565411950387698</c:v>
                </c:pt>
                <c:pt idx="118" formatCode="General">
                  <c:v>0.29884115166858083</c:v>
                </c:pt>
                <c:pt idx="119" formatCode="General">
                  <c:v>0.31269612703782079</c:v>
                </c:pt>
                <c:pt idx="120" formatCode="General">
                  <c:v>0.32729521800161343</c:v>
                </c:pt>
                <c:pt idx="121" formatCode="General">
                  <c:v>0.34272919493968301</c:v>
                </c:pt>
                <c:pt idx="122" formatCode="General">
                  <c:v>0.35910768436835405</c:v>
                </c:pt>
                <c:pt idx="123" formatCode="General">
                  <c:v>0.37656516706731624</c:v>
                </c:pt>
                <c:pt idx="124" formatCode="General">
                  <c:v>0.39526967248051048</c:v>
                </c:pt>
                <c:pt idx="125" formatCode="General">
                  <c:v>0.41543581651074102</c:v>
                </c:pt>
                <c:pt idx="126" formatCode="General">
                  <c:v>0.43734516952283231</c:v>
                </c:pt>
                <c:pt idx="127" formatCode="General">
                  <c:v>0.46137972133862548</c:v>
                </c:pt>
                <c:pt idx="128" formatCode="General">
                  <c:v>0.48808048521423775</c:v>
                </c:pt>
                <c:pt idx="129" formatCode="General">
                  <c:v>0.51825906450692516</c:v>
                </c:pt>
                <c:pt idx="130" formatCode="General">
                  <c:v>0.5532358975033782</c:v>
                </c:pt>
                <c:pt idx="131" formatCode="General">
                  <c:v>0.59544337719725071</c:v>
                </c:pt>
                <c:pt idx="132" formatCode="General">
                  <c:v>0.65046148447178331</c:v>
                </c:pt>
                <c:pt idx="133" formatCode="General">
                  <c:v>0.7407546131833691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9-406A-88CF-D27501DA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3920"/>
        <c:axId val="188044752"/>
      </c:scatterChart>
      <c:valAx>
        <c:axId val="1880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44752"/>
        <c:crosses val="autoZero"/>
        <c:crossBetween val="midCat"/>
      </c:valAx>
      <c:valAx>
        <c:axId val="1880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24846</xdr:colOff>
      <xdr:row>1</xdr:row>
      <xdr:rowOff>28160</xdr:rowOff>
    </xdr:from>
    <xdr:to>
      <xdr:col>24</xdr:col>
      <xdr:colOff>190498</xdr:colOff>
      <xdr:row>15</xdr:row>
      <xdr:rowOff>104360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704803</xdr:colOff>
      <xdr:row>13</xdr:row>
      <xdr:rowOff>145486</xdr:rowOff>
    </xdr:from>
    <xdr:to>
      <xdr:col>19</xdr:col>
      <xdr:colOff>17318</xdr:colOff>
      <xdr:row>41</xdr:row>
      <xdr:rowOff>86591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728598</xdr:colOff>
      <xdr:row>57</xdr:row>
      <xdr:rowOff>181467</xdr:rowOff>
    </xdr:from>
    <xdr:to>
      <xdr:col>19</xdr:col>
      <xdr:colOff>294410</xdr:colOff>
      <xdr:row>85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346364</xdr:colOff>
      <xdr:row>6</xdr:row>
      <xdr:rowOff>155865</xdr:rowOff>
    </xdr:from>
    <xdr:to>
      <xdr:col>16</xdr:col>
      <xdr:colOff>432089</xdr:colOff>
      <xdr:row>12</xdr:row>
      <xdr:rowOff>108240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5864" y="1333501"/>
          <a:ext cx="432868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51</xdr:row>
          <xdr:rowOff>19050</xdr:rowOff>
        </xdr:from>
        <xdr:to>
          <xdr:col>18</xdr:col>
          <xdr:colOff>523875</xdr:colOff>
          <xdr:row>56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zoomScale="115" zoomScaleNormal="115" workbookViewId="0">
      <selection activeCell="AB11" sqref="AB11"/>
    </sheetView>
  </sheetViews>
  <sheetFormatPr defaultColWidth="3.42578125" defaultRowHeight="15" x14ac:dyDescent="0.25"/>
  <cols>
    <col min="2" max="2" width="7.28515625" customWidth="1"/>
    <col min="3" max="3" width="10.5703125" customWidth="1"/>
    <col min="4" max="4" width="12" customWidth="1"/>
  </cols>
  <sheetData>
    <row r="2" spans="2:4" x14ac:dyDescent="0.25">
      <c r="B2" s="3" t="s">
        <v>0</v>
      </c>
      <c r="C2" s="4" t="s">
        <v>1</v>
      </c>
      <c r="D2" s="4" t="s">
        <v>2</v>
      </c>
    </row>
    <row r="3" spans="2:4" x14ac:dyDescent="0.25">
      <c r="B3" s="1">
        <v>0.5</v>
      </c>
      <c r="C3" s="1">
        <f t="shared" ref="C3:C12" si="0">2*B3-7</f>
        <v>-6</v>
      </c>
      <c r="D3" s="2">
        <f t="shared" ref="D3:D12" si="1">LOG10(B3)</f>
        <v>-0.3010299956639812</v>
      </c>
    </row>
    <row r="4" spans="2:4" x14ac:dyDescent="0.25">
      <c r="B4" s="1">
        <v>1</v>
      </c>
      <c r="C4" s="1">
        <f t="shared" si="0"/>
        <v>-5</v>
      </c>
      <c r="D4" s="2">
        <f t="shared" si="1"/>
        <v>0</v>
      </c>
    </row>
    <row r="5" spans="2:4" x14ac:dyDescent="0.25">
      <c r="B5" s="1">
        <v>1.5</v>
      </c>
      <c r="C5" s="1">
        <f t="shared" si="0"/>
        <v>-4</v>
      </c>
      <c r="D5" s="2">
        <f t="shared" si="1"/>
        <v>0.17609125905568124</v>
      </c>
    </row>
    <row r="6" spans="2:4" x14ac:dyDescent="0.25">
      <c r="B6" s="1">
        <v>2</v>
      </c>
      <c r="C6" s="1">
        <f t="shared" si="0"/>
        <v>-3</v>
      </c>
      <c r="D6" s="2">
        <f t="shared" si="1"/>
        <v>0.3010299956639812</v>
      </c>
    </row>
    <row r="7" spans="2:4" x14ac:dyDescent="0.25">
      <c r="B7" s="1">
        <v>2.5</v>
      </c>
      <c r="C7" s="1">
        <f t="shared" si="0"/>
        <v>-2</v>
      </c>
      <c r="D7" s="2">
        <f t="shared" si="1"/>
        <v>0.3979400086720376</v>
      </c>
    </row>
    <row r="8" spans="2:4" x14ac:dyDescent="0.25">
      <c r="B8" s="1">
        <v>3</v>
      </c>
      <c r="C8" s="1">
        <f t="shared" si="0"/>
        <v>-1</v>
      </c>
      <c r="D8" s="2">
        <f t="shared" si="1"/>
        <v>0.47712125471966244</v>
      </c>
    </row>
    <row r="9" spans="2:4" x14ac:dyDescent="0.25">
      <c r="B9" s="1">
        <v>3.5</v>
      </c>
      <c r="C9" s="1">
        <f t="shared" si="0"/>
        <v>0</v>
      </c>
      <c r="D9" s="2">
        <f t="shared" si="1"/>
        <v>0.54406804435027567</v>
      </c>
    </row>
    <row r="10" spans="2:4" x14ac:dyDescent="0.25">
      <c r="B10" s="1">
        <v>4</v>
      </c>
      <c r="C10" s="1">
        <f t="shared" si="0"/>
        <v>1</v>
      </c>
      <c r="D10" s="2">
        <f t="shared" si="1"/>
        <v>0.6020599913279624</v>
      </c>
    </row>
    <row r="11" spans="2:4" x14ac:dyDescent="0.25">
      <c r="B11" s="1">
        <v>4.5</v>
      </c>
      <c r="C11" s="1">
        <f t="shared" si="0"/>
        <v>2</v>
      </c>
      <c r="D11" s="2">
        <f t="shared" si="1"/>
        <v>0.65321251377534373</v>
      </c>
    </row>
    <row r="12" spans="2:4" x14ac:dyDescent="0.25">
      <c r="B12" s="1">
        <v>5</v>
      </c>
      <c r="C12" s="1">
        <f t="shared" si="0"/>
        <v>3</v>
      </c>
      <c r="D12" s="2">
        <f t="shared" si="1"/>
        <v>0.69897000433601886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0E28-29F5-48C7-8AFA-6913F28F3C05}">
  <dimension ref="A1:M181"/>
  <sheetViews>
    <sheetView showGridLines="0" zoomScale="60" zoomScaleNormal="60" workbookViewId="0">
      <selection activeCell="G4" sqref="G4"/>
    </sheetView>
  </sheetViews>
  <sheetFormatPr defaultRowHeight="15" x14ac:dyDescent="0.25"/>
  <cols>
    <col min="1" max="1" width="9.140625" customWidth="1"/>
    <col min="2" max="2" width="17.7109375" style="6" customWidth="1"/>
    <col min="3" max="3" width="10.28515625" style="6" customWidth="1"/>
    <col min="4" max="4" width="7.5703125" customWidth="1"/>
    <col min="7" max="7" width="28.42578125" customWidth="1"/>
    <col min="8" max="8" width="12.5703125" customWidth="1"/>
    <col min="9" max="9" width="13" customWidth="1"/>
  </cols>
  <sheetData>
    <row r="1" spans="1:9" ht="15.75" thickBot="1" x14ac:dyDescent="0.3"/>
    <row r="2" spans="1:9" x14ac:dyDescent="0.25">
      <c r="A2" s="9" t="s">
        <v>4</v>
      </c>
      <c r="B2" s="10" t="s">
        <v>5</v>
      </c>
      <c r="C2" s="10" t="s">
        <v>6</v>
      </c>
      <c r="D2" s="11" t="s">
        <v>7</v>
      </c>
      <c r="F2" s="9" t="s">
        <v>3</v>
      </c>
      <c r="G2" s="10" t="s">
        <v>10</v>
      </c>
      <c r="H2" s="10" t="s">
        <v>6</v>
      </c>
      <c r="I2" s="11" t="s">
        <v>7</v>
      </c>
    </row>
    <row r="3" spans="1:9" x14ac:dyDescent="0.25">
      <c r="A3" s="20">
        <f>C4</f>
        <v>-1</v>
      </c>
      <c r="B3" s="8">
        <f>(1-A3^2)^(1/2)</f>
        <v>0</v>
      </c>
      <c r="C3" s="8" t="s">
        <v>8</v>
      </c>
      <c r="D3" s="12">
        <v>0.05</v>
      </c>
      <c r="F3" s="20">
        <f>H4</f>
        <v>-0.6</v>
      </c>
      <c r="G3" s="8">
        <f>ASIN(1.5*F3-0.1)-F3</f>
        <v>-0.97079632679489658</v>
      </c>
      <c r="H3" s="8" t="s">
        <v>12</v>
      </c>
      <c r="I3" s="55">
        <v>5.1249999999999997E-2</v>
      </c>
    </row>
    <row r="4" spans="1:9" x14ac:dyDescent="0.25">
      <c r="A4" s="21">
        <f t="shared" ref="A4:A42" si="0">IF(AND(A3+$D$3&gt;$C$4,A3+$D$3&lt;$C$6),A3+$D$3," ")</f>
        <v>-0.95</v>
      </c>
      <c r="B4" s="8">
        <f t="shared" ref="B4:B42" si="1">(1-A4^2)^(1/2)</f>
        <v>0.31224989991991997</v>
      </c>
      <c r="C4" s="8">
        <v>-1</v>
      </c>
      <c r="D4" s="22"/>
      <c r="F4" s="21">
        <f>IF(AND(F3+$I$3&gt;$H$4,F3+$I$3&lt;$H$6),F3+$I$3," ")</f>
        <v>-0.54874999999999996</v>
      </c>
      <c r="G4" s="8">
        <f t="shared" ref="G4:G29" si="2">ASIN(1.5*F4-0.1)-F4</f>
        <v>-0.62738022585108733</v>
      </c>
      <c r="H4" s="28">
        <f>I8/I9</f>
        <v>-0.6</v>
      </c>
      <c r="I4" s="22"/>
    </row>
    <row r="5" spans="1:9" x14ac:dyDescent="0.25">
      <c r="A5" s="21">
        <f t="shared" si="0"/>
        <v>-0.89999999999999991</v>
      </c>
      <c r="B5" s="8">
        <f>(1-A5^2)^(1/2)</f>
        <v>0.43588989435406755</v>
      </c>
      <c r="C5" s="8" t="s">
        <v>9</v>
      </c>
      <c r="D5" s="22"/>
      <c r="F5" s="21">
        <f t="shared" ref="F5:F26" si="3">IF(AND(F4+$I$3&gt;$H$4,F4+$I$3&lt;$H$6),F4+$I$3," ")</f>
        <v>-0.49749999999999994</v>
      </c>
      <c r="G5" s="8">
        <f t="shared" si="2"/>
        <v>-0.51140697159846271</v>
      </c>
      <c r="H5" s="8" t="s">
        <v>13</v>
      </c>
      <c r="I5" s="22"/>
    </row>
    <row r="6" spans="1:9" ht="15.75" thickBot="1" x14ac:dyDescent="0.3">
      <c r="A6" s="21">
        <f t="shared" si="0"/>
        <v>-0.84999999999999987</v>
      </c>
      <c r="B6" s="8">
        <f t="shared" si="1"/>
        <v>0.52678268764263714</v>
      </c>
      <c r="C6" s="15">
        <v>1</v>
      </c>
      <c r="D6" s="23"/>
      <c r="F6" s="21">
        <f t="shared" si="3"/>
        <v>-0.44624999999999992</v>
      </c>
      <c r="G6" s="8">
        <f t="shared" si="2"/>
        <v>-0.4316121733718834</v>
      </c>
      <c r="H6" s="29">
        <f>I11/I12</f>
        <v>0.73333333333333328</v>
      </c>
      <c r="I6" s="23"/>
    </row>
    <row r="7" spans="1:9" x14ac:dyDescent="0.25">
      <c r="A7" s="21">
        <f t="shared" si="0"/>
        <v>-0.79999999999999982</v>
      </c>
      <c r="B7" s="13">
        <f t="shared" si="1"/>
        <v>0.60000000000000031</v>
      </c>
      <c r="C7" s="18"/>
      <c r="D7" s="24"/>
      <c r="E7" s="17"/>
      <c r="F7" s="21">
        <f>IF(AND(F6+$I$3&gt;$H$4,F6+$I$3&lt;$H$6),F6+$I$3," ")</f>
        <v>-0.39499999999999991</v>
      </c>
      <c r="G7" s="8">
        <f t="shared" si="2"/>
        <v>-0.36994871283970154</v>
      </c>
      <c r="H7" s="18"/>
      <c r="I7" s="24"/>
    </row>
    <row r="8" spans="1:9" x14ac:dyDescent="0.25">
      <c r="A8" s="21">
        <f t="shared" si="0"/>
        <v>-0.74999999999999978</v>
      </c>
      <c r="B8" s="13">
        <f t="shared" si="1"/>
        <v>0.6614378277661479</v>
      </c>
      <c r="C8" s="19"/>
      <c r="D8" s="16"/>
      <c r="E8" s="17"/>
      <c r="F8" s="21">
        <f t="shared" si="3"/>
        <v>-0.34374999999999989</v>
      </c>
      <c r="G8" s="8">
        <f t="shared" si="2"/>
        <v>-0.31942882874211487</v>
      </c>
      <c r="H8" s="19"/>
      <c r="I8" s="28">
        <v>-9</v>
      </c>
    </row>
    <row r="9" spans="1:9" x14ac:dyDescent="0.25">
      <c r="A9" s="21">
        <f t="shared" si="0"/>
        <v>-0.69999999999999973</v>
      </c>
      <c r="B9" s="13">
        <f t="shared" si="1"/>
        <v>0.71414284285428531</v>
      </c>
      <c r="C9" s="19"/>
      <c r="D9" s="16"/>
      <c r="E9" s="17"/>
      <c r="F9" s="21">
        <f t="shared" si="3"/>
        <v>-0.29249999999999987</v>
      </c>
      <c r="G9" s="8">
        <f t="shared" si="2"/>
        <v>-0.27645266431947668</v>
      </c>
      <c r="H9" s="19"/>
      <c r="I9" s="30">
        <v>15</v>
      </c>
    </row>
    <row r="10" spans="1:9" x14ac:dyDescent="0.25">
      <c r="A10" s="21">
        <f t="shared" si="0"/>
        <v>-0.64999999999999969</v>
      </c>
      <c r="B10" s="13">
        <f t="shared" si="1"/>
        <v>0.75993420767853337</v>
      </c>
      <c r="C10" s="19"/>
      <c r="D10" s="16"/>
      <c r="E10" s="17"/>
      <c r="F10" s="21">
        <f t="shared" si="3"/>
        <v>-0.24124999999999988</v>
      </c>
      <c r="G10" s="8">
        <f t="shared" si="2"/>
        <v>-0.2388580357408159</v>
      </c>
      <c r="H10" s="19"/>
    </row>
    <row r="11" spans="1:9" x14ac:dyDescent="0.25">
      <c r="A11" s="21">
        <f t="shared" si="0"/>
        <v>-0.59999999999999964</v>
      </c>
      <c r="B11" s="13">
        <f t="shared" si="1"/>
        <v>0.80000000000000027</v>
      </c>
      <c r="C11" s="19"/>
      <c r="D11" s="16"/>
      <c r="E11" s="17"/>
      <c r="F11" s="21">
        <f t="shared" si="3"/>
        <v>-0.18999999999999989</v>
      </c>
      <c r="G11" s="8">
        <f t="shared" si="2"/>
        <v>-0.20520782255375131</v>
      </c>
      <c r="H11" s="19"/>
      <c r="I11" s="31">
        <v>11</v>
      </c>
    </row>
    <row r="12" spans="1:9" x14ac:dyDescent="0.25">
      <c r="A12" s="21">
        <f t="shared" si="0"/>
        <v>-0.5499999999999996</v>
      </c>
      <c r="B12" s="13">
        <f t="shared" si="1"/>
        <v>0.83516465442450361</v>
      </c>
      <c r="C12" s="19"/>
      <c r="D12" s="16"/>
      <c r="E12" s="17"/>
      <c r="F12" s="21">
        <f t="shared" si="3"/>
        <v>-0.1387499999999999</v>
      </c>
      <c r="G12" s="8">
        <f t="shared" si="2"/>
        <v>-0.17447150969690142</v>
      </c>
      <c r="H12" s="19"/>
      <c r="I12" s="32">
        <v>15</v>
      </c>
    </row>
    <row r="13" spans="1:9" x14ac:dyDescent="0.25">
      <c r="A13" s="21">
        <f t="shared" si="0"/>
        <v>-0.49999999999999961</v>
      </c>
      <c r="B13" s="13">
        <f t="shared" si="1"/>
        <v>0.86602540378443893</v>
      </c>
      <c r="C13" s="19"/>
      <c r="D13" s="16"/>
      <c r="E13" s="17"/>
      <c r="F13" s="21">
        <f t="shared" si="3"/>
        <v>-8.7499999999999911E-2</v>
      </c>
      <c r="G13" s="8">
        <f t="shared" si="2"/>
        <v>-0.14586231311750406</v>
      </c>
      <c r="H13" s="19"/>
      <c r="I13" s="16"/>
    </row>
    <row r="14" spans="1:9" x14ac:dyDescent="0.25">
      <c r="A14" s="21">
        <f t="shared" si="0"/>
        <v>-0.44999999999999962</v>
      </c>
      <c r="B14" s="13">
        <f t="shared" si="1"/>
        <v>0.89302855497458777</v>
      </c>
      <c r="C14" s="19"/>
      <c r="D14" s="16"/>
      <c r="E14" s="17"/>
      <c r="F14" s="21">
        <f t="shared" si="3"/>
        <v>-3.6249999999999914E-2</v>
      </c>
      <c r="G14" s="8">
        <f t="shared" si="2"/>
        <v>-0.11874483883646242</v>
      </c>
      <c r="H14" s="19"/>
      <c r="I14" s="16"/>
    </row>
    <row r="15" spans="1:9" x14ac:dyDescent="0.25">
      <c r="A15" s="21">
        <f t="shared" si="0"/>
        <v>-0.39999999999999963</v>
      </c>
      <c r="B15" s="13">
        <f t="shared" si="1"/>
        <v>0.91651513899116821</v>
      </c>
      <c r="C15" s="19"/>
      <c r="D15" s="16"/>
      <c r="E15" s="17"/>
      <c r="F15" s="21">
        <f t="shared" si="3"/>
        <v>1.5000000000000083E-2</v>
      </c>
      <c r="G15" s="8">
        <f t="shared" si="2"/>
        <v>-9.257779116806833E-2</v>
      </c>
      <c r="H15" s="19"/>
      <c r="I15" s="16"/>
    </row>
    <row r="16" spans="1:9" x14ac:dyDescent="0.25">
      <c r="A16" s="21">
        <f t="shared" si="0"/>
        <v>-0.34999999999999964</v>
      </c>
      <c r="B16" s="13">
        <f t="shared" si="1"/>
        <v>0.93674969975975986</v>
      </c>
      <c r="C16" s="19"/>
      <c r="D16" s="16"/>
      <c r="E16" s="17"/>
      <c r="F16" s="21">
        <f t="shared" si="3"/>
        <v>6.6250000000000087E-2</v>
      </c>
      <c r="G16" s="8">
        <f t="shared" si="2"/>
        <v>-6.687500004069008E-2</v>
      </c>
      <c r="H16" s="19"/>
      <c r="I16" s="16"/>
    </row>
    <row r="17" spans="1:9" x14ac:dyDescent="0.25">
      <c r="A17" s="21">
        <f t="shared" si="0"/>
        <v>-0.29999999999999966</v>
      </c>
      <c r="B17" s="13">
        <f t="shared" si="1"/>
        <v>0.95393920141694577</v>
      </c>
      <c r="C17" s="19"/>
      <c r="D17" s="16"/>
      <c r="E17" s="17"/>
      <c r="F17" s="21">
        <f t="shared" si="3"/>
        <v>0.11750000000000008</v>
      </c>
      <c r="G17" s="8">
        <f t="shared" si="2"/>
        <v>-4.1175918971311218E-2</v>
      </c>
      <c r="H17" s="19"/>
      <c r="I17" s="16"/>
    </row>
    <row r="18" spans="1:9" x14ac:dyDescent="0.25">
      <c r="A18" s="21">
        <f t="shared" si="0"/>
        <v>-0.24999999999999967</v>
      </c>
      <c r="B18" s="13">
        <f t="shared" si="1"/>
        <v>0.96824583655185437</v>
      </c>
      <c r="C18" s="19"/>
      <c r="D18" s="16"/>
      <c r="E18" s="17"/>
      <c r="F18" s="21">
        <f t="shared" si="3"/>
        <v>0.16875000000000007</v>
      </c>
      <c r="G18" s="8">
        <f t="shared" si="2"/>
        <v>-1.5020202877118055E-2</v>
      </c>
      <c r="H18" s="19"/>
      <c r="I18" s="16"/>
    </row>
    <row r="19" spans="1:9" x14ac:dyDescent="0.25">
      <c r="A19" s="21">
        <f t="shared" si="0"/>
        <v>-0.19999999999999968</v>
      </c>
      <c r="B19" s="13">
        <f t="shared" si="1"/>
        <v>0.97979589711327131</v>
      </c>
      <c r="C19" s="19"/>
      <c r="D19" s="16"/>
      <c r="E19" s="17"/>
      <c r="F19" s="21">
        <f t="shared" si="3"/>
        <v>0.22000000000000006</v>
      </c>
      <c r="G19" s="8">
        <f t="shared" si="2"/>
        <v>1.2077682862713213E-2</v>
      </c>
      <c r="H19" s="19"/>
      <c r="I19" s="16"/>
    </row>
    <row r="20" spans="1:9" x14ac:dyDescent="0.25">
      <c r="A20" s="21">
        <f t="shared" si="0"/>
        <v>-0.14999999999999969</v>
      </c>
      <c r="B20" s="13">
        <f t="shared" si="1"/>
        <v>0.98868599666425949</v>
      </c>
      <c r="C20" s="19"/>
      <c r="D20" s="16"/>
      <c r="E20" s="17"/>
      <c r="F20" s="21">
        <f t="shared" si="3"/>
        <v>0.27125000000000005</v>
      </c>
      <c r="G20" s="8">
        <f t="shared" si="2"/>
        <v>4.0657860767004561E-2</v>
      </c>
      <c r="H20" s="19"/>
      <c r="I20" s="16"/>
    </row>
    <row r="21" spans="1:9" x14ac:dyDescent="0.25">
      <c r="A21" s="21">
        <f t="shared" si="0"/>
        <v>-9.9999999999999686E-2</v>
      </c>
      <c r="B21" s="13">
        <f t="shared" si="1"/>
        <v>0.99498743710661997</v>
      </c>
      <c r="C21" s="19"/>
      <c r="D21" s="16"/>
      <c r="E21" s="17"/>
      <c r="F21" s="21">
        <f t="shared" si="3"/>
        <v>0.32250000000000006</v>
      </c>
      <c r="G21" s="8">
        <f t="shared" si="2"/>
        <v>7.1353802596531124E-2</v>
      </c>
      <c r="H21" s="19"/>
      <c r="I21" s="16"/>
    </row>
    <row r="22" spans="1:9" x14ac:dyDescent="0.25">
      <c r="A22" s="21">
        <f t="shared" si="0"/>
        <v>-4.9999999999999684E-2</v>
      </c>
      <c r="B22" s="13">
        <f t="shared" si="1"/>
        <v>0.99874921777190895</v>
      </c>
      <c r="C22" s="19"/>
      <c r="D22" s="16"/>
      <c r="E22" s="17"/>
      <c r="F22" s="21">
        <f t="shared" si="3"/>
        <v>0.37375000000000008</v>
      </c>
      <c r="G22" s="8">
        <f t="shared" si="2"/>
        <v>0.10494922006819546</v>
      </c>
      <c r="H22" s="19"/>
      <c r="I22" s="16"/>
    </row>
    <row r="23" spans="1:9" x14ac:dyDescent="0.25">
      <c r="A23" s="21">
        <f t="shared" si="0"/>
        <v>3.1918911957973251E-16</v>
      </c>
      <c r="B23" s="13">
        <f t="shared" si="1"/>
        <v>1</v>
      </c>
      <c r="C23" s="19"/>
      <c r="D23" s="16"/>
      <c r="E23" s="17"/>
      <c r="F23" s="21">
        <f t="shared" si="3"/>
        <v>0.4250000000000001</v>
      </c>
      <c r="G23" s="8">
        <f t="shared" si="2"/>
        <v>0.14246962707432148</v>
      </c>
      <c r="H23" s="19"/>
      <c r="I23" s="16"/>
    </row>
    <row r="24" spans="1:9" x14ac:dyDescent="0.25">
      <c r="A24" s="21">
        <f t="shared" si="0"/>
        <v>5.0000000000000322E-2</v>
      </c>
      <c r="B24" s="13">
        <f t="shared" si="1"/>
        <v>0.99874921777190895</v>
      </c>
      <c r="C24" s="19"/>
      <c r="D24" s="16"/>
      <c r="E24" s="17"/>
      <c r="F24" s="21">
        <f t="shared" si="3"/>
        <v>0.47625000000000012</v>
      </c>
      <c r="G24" s="8">
        <f t="shared" si="2"/>
        <v>0.18534359424972752</v>
      </c>
      <c r="H24" s="19"/>
      <c r="I24" s="16"/>
    </row>
    <row r="25" spans="1:9" x14ac:dyDescent="0.25">
      <c r="A25" s="21">
        <f t="shared" si="0"/>
        <v>0.10000000000000032</v>
      </c>
      <c r="B25" s="13">
        <f t="shared" si="1"/>
        <v>0.99498743710661997</v>
      </c>
      <c r="C25" s="19"/>
      <c r="D25" s="16"/>
      <c r="E25" s="17"/>
      <c r="F25" s="21">
        <f t="shared" si="3"/>
        <v>0.52750000000000008</v>
      </c>
      <c r="G25" s="8">
        <f t="shared" si="2"/>
        <v>0.2357174515767142</v>
      </c>
      <c r="H25" s="19"/>
      <c r="I25" s="16"/>
    </row>
    <row r="26" spans="1:9" x14ac:dyDescent="0.25">
      <c r="A26" s="21">
        <f t="shared" si="0"/>
        <v>0.15000000000000033</v>
      </c>
      <c r="B26" s="13">
        <f t="shared" si="1"/>
        <v>0.98868599666425938</v>
      </c>
      <c r="C26" s="19"/>
      <c r="D26" s="16"/>
      <c r="E26" s="17"/>
      <c r="F26" s="21">
        <f t="shared" si="3"/>
        <v>0.5787500000000001</v>
      </c>
      <c r="G26" s="8">
        <f t="shared" si="2"/>
        <v>0.29715767062726806</v>
      </c>
      <c r="H26" s="19"/>
      <c r="I26" s="16"/>
    </row>
    <row r="27" spans="1:9" x14ac:dyDescent="0.25">
      <c r="A27" s="21">
        <f t="shared" si="0"/>
        <v>0.20000000000000034</v>
      </c>
      <c r="B27" s="13">
        <f t="shared" si="1"/>
        <v>0.9797958971132712</v>
      </c>
      <c r="C27" s="19"/>
      <c r="D27" s="16"/>
      <c r="E27" s="17"/>
      <c r="F27" s="21">
        <f>IF(AND(F26+$I$3&gt;$H$4,F26+$I$3&lt;$H$6),F26+$I$3," ")</f>
        <v>0.63000000000000012</v>
      </c>
      <c r="G27" s="8">
        <f t="shared" si="2"/>
        <v>0.37656516706731491</v>
      </c>
      <c r="H27" s="19"/>
      <c r="I27" s="16"/>
    </row>
    <row r="28" spans="1:9" x14ac:dyDescent="0.25">
      <c r="A28" s="21">
        <f t="shared" si="0"/>
        <v>0.25000000000000033</v>
      </c>
      <c r="B28" s="13">
        <f t="shared" si="1"/>
        <v>0.96824583655185414</v>
      </c>
      <c r="C28" s="19"/>
      <c r="D28" s="16"/>
      <c r="E28" s="17"/>
      <c r="F28" s="37">
        <f>IF(AND(F27+$I$3&gt;$H$4,F27+$I$3&lt;$H$6),F27+$I$3," ")</f>
        <v>0.68125000000000013</v>
      </c>
      <c r="G28" s="54">
        <f t="shared" si="2"/>
        <v>0.49164183376820647</v>
      </c>
      <c r="H28" s="19"/>
      <c r="I28" s="16"/>
    </row>
    <row r="29" spans="1:9" ht="15.75" thickBot="1" x14ac:dyDescent="0.3">
      <c r="A29" s="21">
        <f t="shared" si="0"/>
        <v>0.30000000000000032</v>
      </c>
      <c r="B29" s="13">
        <f t="shared" si="1"/>
        <v>0.95393920141694555</v>
      </c>
      <c r="C29" s="19"/>
      <c r="D29" s="16"/>
      <c r="E29" s="17"/>
      <c r="F29" s="37">
        <f>IF(AND(F28+$I$3&gt;$H$4,F28+$I$3&lt;$H$6),F28+$I$3," ")</f>
        <v>0.73250000000000015</v>
      </c>
      <c r="G29" s="53">
        <f t="shared" si="2"/>
        <v>0.78829111699618148</v>
      </c>
      <c r="H29" s="19"/>
      <c r="I29" s="16"/>
    </row>
    <row r="30" spans="1:9" ht="15.75" thickBot="1" x14ac:dyDescent="0.3">
      <c r="A30" s="21">
        <f t="shared" si="0"/>
        <v>0.35000000000000031</v>
      </c>
      <c r="B30" s="13">
        <f t="shared" si="1"/>
        <v>0.93674969975975964</v>
      </c>
      <c r="C30" s="19"/>
      <c r="D30" s="16"/>
      <c r="E30" s="17"/>
      <c r="F30" s="36">
        <f>IF(AND(F29+$I$3&gt;$H$4,F29+$I$3&lt;$H$6),F29+$I$3,F29+$I$3)</f>
        <v>0.78375000000000017</v>
      </c>
      <c r="G30" s="38" t="e">
        <f>ASIN(1.5*F30-0.1)-F30</f>
        <v>#NUM!</v>
      </c>
    </row>
    <row r="31" spans="1:9" x14ac:dyDescent="0.25">
      <c r="A31" s="21">
        <f t="shared" si="0"/>
        <v>0.4000000000000003</v>
      </c>
      <c r="B31" s="13">
        <f t="shared" si="1"/>
        <v>0.91651513899116788</v>
      </c>
      <c r="C31" s="19"/>
      <c r="D31" s="16"/>
      <c r="E31" s="17"/>
      <c r="F31" s="16"/>
      <c r="G31" s="16"/>
    </row>
    <row r="32" spans="1:9" x14ac:dyDescent="0.25">
      <c r="A32" s="21">
        <f t="shared" si="0"/>
        <v>0.45000000000000029</v>
      </c>
      <c r="B32" s="13">
        <f t="shared" si="1"/>
        <v>0.89302855497458744</v>
      </c>
      <c r="C32" s="19"/>
      <c r="D32" s="16"/>
      <c r="E32" s="17"/>
      <c r="F32" s="16"/>
      <c r="G32" s="16"/>
    </row>
    <row r="33" spans="1:13" x14ac:dyDescent="0.25">
      <c r="A33" s="21">
        <f t="shared" si="0"/>
        <v>0.50000000000000033</v>
      </c>
      <c r="B33" s="13">
        <f t="shared" si="1"/>
        <v>0.86602540378443849</v>
      </c>
      <c r="C33" s="19"/>
      <c r="D33" s="16"/>
      <c r="E33" s="17"/>
      <c r="F33" s="16"/>
      <c r="G33" s="16"/>
    </row>
    <row r="34" spans="1:13" x14ac:dyDescent="0.25">
      <c r="A34" s="21">
        <f t="shared" si="0"/>
        <v>0.55000000000000038</v>
      </c>
      <c r="B34" s="13">
        <f t="shared" si="1"/>
        <v>0.83516465442450305</v>
      </c>
      <c r="C34" s="19"/>
      <c r="D34" s="16"/>
      <c r="E34" s="17"/>
      <c r="F34" s="16"/>
      <c r="G34" s="16"/>
    </row>
    <row r="35" spans="1:13" x14ac:dyDescent="0.25">
      <c r="A35" s="21">
        <f t="shared" si="0"/>
        <v>0.60000000000000042</v>
      </c>
      <c r="B35" s="13">
        <f t="shared" si="1"/>
        <v>0.79999999999999971</v>
      </c>
      <c r="C35" s="19"/>
      <c r="D35" s="16"/>
      <c r="E35" s="17"/>
      <c r="F35" s="16"/>
      <c r="G35" s="16"/>
    </row>
    <row r="36" spans="1:13" x14ac:dyDescent="0.25">
      <c r="A36" s="21">
        <f t="shared" si="0"/>
        <v>0.65000000000000047</v>
      </c>
      <c r="B36" s="13">
        <f t="shared" si="1"/>
        <v>0.75993420767853281</v>
      </c>
      <c r="C36" s="19"/>
      <c r="D36" s="16"/>
      <c r="E36" s="17"/>
      <c r="F36" s="16"/>
      <c r="G36" s="16"/>
    </row>
    <row r="37" spans="1:13" x14ac:dyDescent="0.25">
      <c r="A37" s="21">
        <f t="shared" si="0"/>
        <v>0.70000000000000051</v>
      </c>
      <c r="B37" s="13">
        <f t="shared" si="1"/>
        <v>0.71414284285428453</v>
      </c>
      <c r="C37" s="19"/>
      <c r="D37" s="16"/>
      <c r="E37" s="17"/>
      <c r="F37" s="16"/>
      <c r="G37" s="16"/>
    </row>
    <row r="38" spans="1:13" x14ac:dyDescent="0.25">
      <c r="A38" s="21">
        <f t="shared" si="0"/>
        <v>0.75000000000000056</v>
      </c>
      <c r="B38" s="13">
        <f t="shared" si="1"/>
        <v>0.66143782776614701</v>
      </c>
      <c r="C38" s="19"/>
      <c r="D38" s="16"/>
      <c r="E38" s="17"/>
      <c r="F38" s="16"/>
      <c r="G38" s="16"/>
    </row>
    <row r="39" spans="1:13" x14ac:dyDescent="0.25">
      <c r="A39" s="21">
        <f t="shared" si="0"/>
        <v>0.8000000000000006</v>
      </c>
      <c r="B39" s="13">
        <f t="shared" si="1"/>
        <v>0.5999999999999992</v>
      </c>
      <c r="C39" s="19"/>
      <c r="D39" s="16"/>
      <c r="E39" s="17"/>
      <c r="F39" s="16"/>
      <c r="G39" s="16"/>
    </row>
    <row r="40" spans="1:13" x14ac:dyDescent="0.25">
      <c r="A40" s="21">
        <f t="shared" si="0"/>
        <v>0.85000000000000064</v>
      </c>
      <c r="B40" s="13">
        <f t="shared" si="1"/>
        <v>0.52678268764263581</v>
      </c>
      <c r="C40" s="19"/>
      <c r="D40" s="16"/>
      <c r="E40" s="17"/>
      <c r="F40" s="16"/>
      <c r="G40" s="16"/>
    </row>
    <row r="41" spans="1:13" x14ac:dyDescent="0.25">
      <c r="A41" s="21">
        <f t="shared" si="0"/>
        <v>0.90000000000000069</v>
      </c>
      <c r="B41" s="13">
        <f t="shared" si="1"/>
        <v>0.43588989435406589</v>
      </c>
      <c r="C41" s="19"/>
      <c r="D41" s="16"/>
      <c r="E41" s="17"/>
      <c r="F41" s="16"/>
      <c r="G41" s="16"/>
    </row>
    <row r="42" spans="1:13" ht="15.75" thickBot="1" x14ac:dyDescent="0.3">
      <c r="A42" s="25">
        <f t="shared" si="0"/>
        <v>0.95000000000000073</v>
      </c>
      <c r="B42" s="14">
        <f t="shared" si="1"/>
        <v>0.31224989991991764</v>
      </c>
      <c r="C42" s="19"/>
      <c r="D42" s="16"/>
      <c r="E42" s="17"/>
      <c r="F42" s="16"/>
      <c r="G42" s="16"/>
    </row>
    <row r="43" spans="1:13" ht="6.75" customHeight="1" x14ac:dyDescent="0.25">
      <c r="A43" s="7"/>
      <c r="C43" s="16"/>
      <c r="D43" s="17"/>
      <c r="E43" s="17"/>
      <c r="F43" s="7"/>
      <c r="G43" s="6"/>
      <c r="H43" s="16"/>
      <c r="I43" s="17"/>
      <c r="J43" s="7"/>
      <c r="K43" s="6"/>
      <c r="L43" s="16"/>
      <c r="M43" s="17"/>
    </row>
    <row r="44" spans="1:13" ht="7.5" customHeight="1" x14ac:dyDescent="0.25">
      <c r="A44" s="7"/>
      <c r="C44" s="16"/>
      <c r="D44" s="17"/>
      <c r="E44" s="17"/>
    </row>
    <row r="45" spans="1:13" ht="9" customHeight="1" thickBot="1" x14ac:dyDescent="0.3"/>
    <row r="46" spans="1:13" ht="15.75" thickBot="1" x14ac:dyDescent="0.3">
      <c r="A46" s="9" t="s">
        <v>4</v>
      </c>
      <c r="B46" s="10" t="s">
        <v>11</v>
      </c>
      <c r="C46" s="10" t="s">
        <v>6</v>
      </c>
      <c r="D46" s="11" t="s">
        <v>7</v>
      </c>
      <c r="F46" s="47" t="s">
        <v>3</v>
      </c>
      <c r="G46" s="48" t="s">
        <v>10</v>
      </c>
      <c r="H46" s="48" t="s">
        <v>6</v>
      </c>
      <c r="I46" s="49" t="s">
        <v>7</v>
      </c>
    </row>
    <row r="47" spans="1:13" x14ac:dyDescent="0.25">
      <c r="A47" s="20">
        <f>C48</f>
        <v>-1</v>
      </c>
      <c r="B47" s="8">
        <f>(-1)*(1-A47^2)^(1/2)</f>
        <v>0</v>
      </c>
      <c r="C47" s="8" t="s">
        <v>8</v>
      </c>
      <c r="D47" s="12">
        <v>0.05</v>
      </c>
      <c r="F47" s="44">
        <f>H48</f>
        <v>-0.6</v>
      </c>
      <c r="G47" s="51">
        <f>ASIN(1.5*F47-0.1)-F47</f>
        <v>-0.97079632679489658</v>
      </c>
      <c r="H47" s="45" t="s">
        <v>8</v>
      </c>
      <c r="I47" s="46">
        <v>0.01</v>
      </c>
    </row>
    <row r="48" spans="1:13" x14ac:dyDescent="0.25">
      <c r="A48" s="21">
        <f>IF(AND(A47+$D$47&gt;$C$48,A47+$D$47&lt;$C$50),A47+$D$47," ")</f>
        <v>-0.95</v>
      </c>
      <c r="B48" s="8">
        <f>(-1)*(1-A48^2)^(1/2)</f>
        <v>-0.31224989991991997</v>
      </c>
      <c r="C48" s="8">
        <v>-1</v>
      </c>
      <c r="D48" s="22"/>
      <c r="F48" s="37">
        <f>IF(AND(F47+$I$47&gt;$H$48,F47+$I$47&lt;$H$50),F47+$I$47," ")</f>
        <v>-0.59</v>
      </c>
      <c r="G48" s="50">
        <f>ASIN(1.5*F48-0.1)-F48</f>
        <v>-0.80737400569929141</v>
      </c>
      <c r="H48" s="27">
        <f>I52/I53</f>
        <v>-0.6</v>
      </c>
      <c r="I48" s="22"/>
    </row>
    <row r="49" spans="1:9" x14ac:dyDescent="0.25">
      <c r="A49" s="21">
        <f t="shared" ref="A49:A86" si="4">IF(AND(A48+$D$47&gt;$C$48,A48+$D$47&lt;$C$50),A48+$D$47," ")</f>
        <v>-0.89999999999999991</v>
      </c>
      <c r="B49" s="8">
        <f t="shared" ref="B49:B86" si="5">(-1)*(1-A49^2)^(1/2)</f>
        <v>-0.43588989435406755</v>
      </c>
      <c r="C49" s="8" t="s">
        <v>9</v>
      </c>
      <c r="D49" s="22"/>
      <c r="F49" s="21">
        <f t="shared" ref="F49:F112" si="6">IF(AND(F48+$I$47&gt;$H$48,F48+$I$47&lt;$H$50),F48+$I$47," ")</f>
        <v>-0.57999999999999996</v>
      </c>
      <c r="G49" s="52">
        <f>ASIN(1.5*F49-0.1)-F49</f>
        <v>-0.74523080927960372</v>
      </c>
      <c r="H49" s="8" t="s">
        <v>9</v>
      </c>
      <c r="I49" s="22"/>
    </row>
    <row r="50" spans="1:9" ht="15.75" thickBot="1" x14ac:dyDescent="0.3">
      <c r="A50" s="21">
        <f t="shared" si="4"/>
        <v>-0.84999999999999987</v>
      </c>
      <c r="B50" s="8">
        <f t="shared" si="5"/>
        <v>-0.52678268764263714</v>
      </c>
      <c r="C50" s="15">
        <v>1</v>
      </c>
      <c r="D50" s="23"/>
      <c r="F50" s="21">
        <f t="shared" si="6"/>
        <v>-0.56999999999999995</v>
      </c>
      <c r="G50" s="42">
        <f>ASIN(1.5*F50-0.1)-F50</f>
        <v>-0.69965978124152495</v>
      </c>
      <c r="H50" s="43">
        <f>I55/I56</f>
        <v>0.73333333333333328</v>
      </c>
      <c r="I50" s="41"/>
    </row>
    <row r="51" spans="1:9" x14ac:dyDescent="0.25">
      <c r="A51" s="21">
        <f t="shared" si="4"/>
        <v>-0.79999999999999982</v>
      </c>
      <c r="B51" s="8">
        <f t="shared" si="5"/>
        <v>-0.60000000000000031</v>
      </c>
      <c r="C51" s="18"/>
      <c r="D51" s="24"/>
      <c r="E51" s="17"/>
      <c r="F51" s="21">
        <f t="shared" si="6"/>
        <v>-0.55999999999999994</v>
      </c>
      <c r="G51" s="12">
        <f>ASIN(1.5*F51-0.1)-F51</f>
        <v>-0.66263030552193569</v>
      </c>
      <c r="H51" s="24"/>
      <c r="I51" s="24"/>
    </row>
    <row r="52" spans="1:9" x14ac:dyDescent="0.25">
      <c r="A52" s="21">
        <f t="shared" si="4"/>
        <v>-0.74999999999999978</v>
      </c>
      <c r="B52" s="8">
        <f t="shared" si="5"/>
        <v>-0.6614378277661479</v>
      </c>
      <c r="C52" s="19"/>
      <c r="D52" s="16"/>
      <c r="E52" s="17"/>
      <c r="F52" s="21">
        <f t="shared" si="6"/>
        <v>-0.54999999999999993</v>
      </c>
      <c r="G52" s="22">
        <f t="shared" ref="G52:G111" si="7">ASIN(1.5*F52-0.1)-F52</f>
        <v>-0.63103559399742137</v>
      </c>
      <c r="H52" s="16"/>
      <c r="I52" s="27">
        <v>-9</v>
      </c>
    </row>
    <row r="53" spans="1:9" x14ac:dyDescent="0.25">
      <c r="A53" s="21">
        <f t="shared" si="4"/>
        <v>-0.69999999999999973</v>
      </c>
      <c r="B53" s="8">
        <f t="shared" si="5"/>
        <v>-0.71414284285428531</v>
      </c>
      <c r="C53" s="19"/>
      <c r="D53" s="16"/>
      <c r="E53" s="17"/>
      <c r="F53" s="21">
        <f t="shared" si="6"/>
        <v>-0.53999999999999992</v>
      </c>
      <c r="G53" s="22">
        <f t="shared" si="7"/>
        <v>-0.60328406185002648</v>
      </c>
      <c r="H53" s="16"/>
      <c r="I53" s="33">
        <v>15</v>
      </c>
    </row>
    <row r="54" spans="1:9" x14ac:dyDescent="0.25">
      <c r="A54" s="21">
        <f t="shared" si="4"/>
        <v>-0.64999999999999969</v>
      </c>
      <c r="B54" s="8">
        <f t="shared" si="5"/>
        <v>-0.75993420767853337</v>
      </c>
      <c r="C54" s="19"/>
      <c r="D54" s="16"/>
      <c r="E54" s="17"/>
      <c r="F54" s="21">
        <f t="shared" si="6"/>
        <v>-0.52999999999999992</v>
      </c>
      <c r="G54" s="22">
        <f t="shared" si="7"/>
        <v>-0.57843120277546933</v>
      </c>
      <c r="H54" s="16"/>
    </row>
    <row r="55" spans="1:9" x14ac:dyDescent="0.25">
      <c r="A55" s="21">
        <f t="shared" si="4"/>
        <v>-0.59999999999999964</v>
      </c>
      <c r="B55" s="8">
        <f t="shared" si="5"/>
        <v>-0.80000000000000027</v>
      </c>
      <c r="C55" s="19"/>
      <c r="D55" s="16"/>
      <c r="E55" s="17"/>
      <c r="F55" s="21">
        <f t="shared" si="6"/>
        <v>-0.51999999999999991</v>
      </c>
      <c r="G55" s="22">
        <f t="shared" si="7"/>
        <v>-0.55586220045400092</v>
      </c>
      <c r="H55" s="16"/>
      <c r="I55" s="34">
        <v>11</v>
      </c>
    </row>
    <row r="56" spans="1:9" x14ac:dyDescent="0.25">
      <c r="A56" s="21">
        <f t="shared" si="4"/>
        <v>-0.5499999999999996</v>
      </c>
      <c r="B56" s="8">
        <f t="shared" si="5"/>
        <v>-0.83516465442450361</v>
      </c>
      <c r="C56" s="19"/>
      <c r="D56" s="16"/>
      <c r="E56" s="17"/>
      <c r="F56" s="21">
        <f t="shared" si="6"/>
        <v>-0.5099999999999999</v>
      </c>
      <c r="G56" s="22">
        <f t="shared" si="7"/>
        <v>-0.5351503716605327</v>
      </c>
      <c r="H56" s="16"/>
      <c r="I56" s="35">
        <v>15</v>
      </c>
    </row>
    <row r="57" spans="1:9" x14ac:dyDescent="0.25">
      <c r="A57" s="21">
        <f t="shared" si="4"/>
        <v>-0.49999999999999961</v>
      </c>
      <c r="B57" s="8">
        <f t="shared" si="5"/>
        <v>-0.86602540378443893</v>
      </c>
      <c r="C57" s="19"/>
      <c r="D57" s="16"/>
      <c r="E57" s="17"/>
      <c r="F57" s="21">
        <f t="shared" si="6"/>
        <v>-0.49999999999999989</v>
      </c>
      <c r="G57" s="22">
        <f t="shared" si="7"/>
        <v>-0.51598529381482472</v>
      </c>
      <c r="H57" s="16"/>
      <c r="I57" s="16"/>
    </row>
    <row r="58" spans="1:9" x14ac:dyDescent="0.25">
      <c r="A58" s="21">
        <f t="shared" si="4"/>
        <v>-0.44999999999999962</v>
      </c>
      <c r="B58" s="8">
        <f t="shared" si="5"/>
        <v>-0.89302855497458777</v>
      </c>
      <c r="C58" s="19"/>
      <c r="D58" s="16"/>
      <c r="E58" s="17"/>
      <c r="F58" s="21">
        <f t="shared" si="6"/>
        <v>-0.48999999999999988</v>
      </c>
      <c r="G58" s="22">
        <f t="shared" si="7"/>
        <v>-0.49813278525558169</v>
      </c>
      <c r="H58" s="16"/>
      <c r="I58" s="16"/>
    </row>
    <row r="59" spans="1:9" x14ac:dyDescent="0.25">
      <c r="A59" s="21">
        <f t="shared" si="4"/>
        <v>-0.39999999999999963</v>
      </c>
      <c r="B59" s="8">
        <f t="shared" si="5"/>
        <v>-0.91651513899116821</v>
      </c>
      <c r="C59" s="19"/>
      <c r="D59" s="16"/>
      <c r="E59" s="17"/>
      <c r="F59" s="21">
        <f t="shared" si="6"/>
        <v>-0.47999999999999987</v>
      </c>
      <c r="G59" s="22">
        <f t="shared" si="7"/>
        <v>-0.48141101876410142</v>
      </c>
      <c r="H59" s="16"/>
      <c r="I59" s="16"/>
    </row>
    <row r="60" spans="1:9" x14ac:dyDescent="0.25">
      <c r="A60" s="21">
        <f t="shared" si="4"/>
        <v>-0.34999999999999964</v>
      </c>
      <c r="B60" s="8">
        <f t="shared" si="5"/>
        <v>-0.93674969975975986</v>
      </c>
      <c r="C60" s="19"/>
      <c r="D60" s="16"/>
      <c r="E60" s="17"/>
      <c r="F60" s="21">
        <f t="shared" si="6"/>
        <v>-0.46999999999999986</v>
      </c>
      <c r="G60" s="22">
        <f t="shared" si="7"/>
        <v>-0.46567546821185368</v>
      </c>
      <c r="H60" s="16"/>
      <c r="I60" s="16"/>
    </row>
    <row r="61" spans="1:9" x14ac:dyDescent="0.25">
      <c r="A61" s="21">
        <f t="shared" si="4"/>
        <v>-0.29999999999999966</v>
      </c>
      <c r="B61" s="8">
        <f t="shared" si="5"/>
        <v>-0.95393920141694577</v>
      </c>
      <c r="C61" s="19"/>
      <c r="D61" s="16"/>
      <c r="E61" s="17"/>
      <c r="F61" s="21">
        <f t="shared" si="6"/>
        <v>-0.45999999999999985</v>
      </c>
      <c r="G61" s="22">
        <f t="shared" si="7"/>
        <v>-0.45080899740739777</v>
      </c>
      <c r="H61" s="16"/>
      <c r="I61" s="16"/>
    </row>
    <row r="62" spans="1:9" x14ac:dyDescent="0.25">
      <c r="A62" s="21">
        <f t="shared" si="4"/>
        <v>-0.24999999999999967</v>
      </c>
      <c r="B62" s="8">
        <f t="shared" si="5"/>
        <v>-0.96824583655185437</v>
      </c>
      <c r="C62" s="19"/>
      <c r="D62" s="16"/>
      <c r="E62" s="17"/>
      <c r="F62" s="21">
        <f t="shared" si="6"/>
        <v>-0.44999999999999984</v>
      </c>
      <c r="G62" s="22">
        <f t="shared" si="7"/>
        <v>-0.43671509499956729</v>
      </c>
      <c r="H62" s="16"/>
      <c r="I62" s="16"/>
    </row>
    <row r="63" spans="1:9" x14ac:dyDescent="0.25">
      <c r="A63" s="21">
        <f t="shared" si="4"/>
        <v>-0.19999999999999968</v>
      </c>
      <c r="B63" s="8">
        <f t="shared" si="5"/>
        <v>-0.97979589711327131</v>
      </c>
      <c r="C63" s="19"/>
      <c r="D63" s="16"/>
      <c r="E63" s="17"/>
      <c r="F63" s="21">
        <f t="shared" si="6"/>
        <v>-0.43999999999999984</v>
      </c>
      <c r="G63" s="22">
        <f t="shared" si="7"/>
        <v>-0.42331311501555335</v>
      </c>
      <c r="H63" s="16"/>
      <c r="I63" s="16"/>
    </row>
    <row r="64" spans="1:9" x14ac:dyDescent="0.25">
      <c r="A64" s="21">
        <f t="shared" si="4"/>
        <v>-0.14999999999999969</v>
      </c>
      <c r="B64" s="8">
        <f t="shared" si="5"/>
        <v>-0.98868599666425949</v>
      </c>
      <c r="C64" s="19"/>
      <c r="D64" s="16"/>
      <c r="E64" s="17"/>
      <c r="F64" s="21">
        <f t="shared" si="6"/>
        <v>-0.42999999999999983</v>
      </c>
      <c r="G64" s="22">
        <f t="shared" si="7"/>
        <v>-0.41053484109793159</v>
      </c>
      <c r="H64" s="16"/>
      <c r="I64" s="16"/>
    </row>
    <row r="65" spans="1:9" x14ac:dyDescent="0.25">
      <c r="A65" s="21">
        <f t="shared" si="4"/>
        <v>-9.9999999999999686E-2</v>
      </c>
      <c r="B65" s="8">
        <f t="shared" si="5"/>
        <v>-0.99498743710661997</v>
      </c>
      <c r="C65" s="19"/>
      <c r="D65" s="16"/>
      <c r="E65" s="17"/>
      <c r="F65" s="21">
        <f t="shared" si="6"/>
        <v>-0.41999999999999982</v>
      </c>
      <c r="G65" s="22">
        <f t="shared" si="7"/>
        <v>-0.3983219506315594</v>
      </c>
      <c r="H65" s="16"/>
      <c r="I65" s="16"/>
    </row>
    <row r="66" spans="1:9" x14ac:dyDescent="0.25">
      <c r="A66" s="21">
        <f t="shared" si="4"/>
        <v>-4.9999999999999684E-2</v>
      </c>
      <c r="B66" s="8">
        <f t="shared" si="5"/>
        <v>-0.99874921777190895</v>
      </c>
      <c r="C66" s="19"/>
      <c r="D66" s="16"/>
      <c r="E66" s="17"/>
      <c r="F66" s="21">
        <f t="shared" si="6"/>
        <v>-0.40999999999999981</v>
      </c>
      <c r="G66" s="22">
        <f t="shared" si="7"/>
        <v>-0.3866241065160414</v>
      </c>
      <c r="H66" s="16"/>
      <c r="I66" s="16"/>
    </row>
    <row r="67" spans="1:9" x14ac:dyDescent="0.25">
      <c r="A67" s="21">
        <f t="shared" si="4"/>
        <v>3.1918911957973251E-16</v>
      </c>
      <c r="B67" s="8">
        <f t="shared" si="5"/>
        <v>-1</v>
      </c>
      <c r="C67" s="19"/>
      <c r="D67" s="16"/>
      <c r="E67" s="17"/>
      <c r="F67" s="21">
        <f t="shared" si="6"/>
        <v>-0.3999999999999998</v>
      </c>
      <c r="G67" s="22">
        <f t="shared" si="7"/>
        <v>-0.37539749661075283</v>
      </c>
      <c r="H67" s="16"/>
      <c r="I67" s="16"/>
    </row>
    <row r="68" spans="1:9" x14ac:dyDescent="0.25">
      <c r="A68" s="21">
        <f t="shared" si="4"/>
        <v>5.0000000000000322E-2</v>
      </c>
      <c r="B68" s="8">
        <f t="shared" si="5"/>
        <v>-0.99874921777190895</v>
      </c>
      <c r="C68" s="19"/>
      <c r="D68" s="16"/>
      <c r="E68" s="17"/>
      <c r="F68" s="21">
        <f t="shared" si="6"/>
        <v>-0.38999999999999979</v>
      </c>
      <c r="G68" s="22">
        <f t="shared" si="7"/>
        <v>-0.36460369884853738</v>
      </c>
      <c r="H68" s="16"/>
      <c r="I68" s="16"/>
    </row>
    <row r="69" spans="1:9" x14ac:dyDescent="0.25">
      <c r="A69" s="21">
        <f t="shared" si="4"/>
        <v>0.10000000000000032</v>
      </c>
      <c r="B69" s="8">
        <f t="shared" si="5"/>
        <v>-0.99498743710661997</v>
      </c>
      <c r="C69" s="19"/>
      <c r="D69" s="16"/>
      <c r="E69" s="17"/>
      <c r="F69" s="21">
        <f t="shared" si="6"/>
        <v>-0.37999999999999978</v>
      </c>
      <c r="G69" s="22">
        <f t="shared" si="7"/>
        <v>-0.35420878745335849</v>
      </c>
      <c r="H69" s="16"/>
      <c r="I69" s="16"/>
    </row>
    <row r="70" spans="1:9" x14ac:dyDescent="0.25">
      <c r="A70" s="21">
        <f t="shared" si="4"/>
        <v>0.15000000000000033</v>
      </c>
      <c r="B70" s="8">
        <f t="shared" si="5"/>
        <v>-0.98868599666425938</v>
      </c>
      <c r="C70" s="19"/>
      <c r="D70" s="16"/>
      <c r="E70" s="17"/>
      <c r="F70" s="21">
        <f t="shared" si="6"/>
        <v>-0.36999999999999977</v>
      </c>
      <c r="G70" s="22">
        <f t="shared" si="7"/>
        <v>-0.34418262047631865</v>
      </c>
      <c r="H70" s="16"/>
      <c r="I70" s="16"/>
    </row>
    <row r="71" spans="1:9" x14ac:dyDescent="0.25">
      <c r="A71" s="21">
        <f t="shared" si="4"/>
        <v>0.20000000000000034</v>
      </c>
      <c r="B71" s="8">
        <f t="shared" si="5"/>
        <v>-0.9797958971132712</v>
      </c>
      <c r="C71" s="19"/>
      <c r="D71" s="16"/>
      <c r="E71" s="17"/>
      <c r="F71" s="21">
        <f t="shared" si="6"/>
        <v>-0.35999999999999976</v>
      </c>
      <c r="G71" s="22">
        <f t="shared" si="7"/>
        <v>-0.33449826562655571</v>
      </c>
      <c r="H71" s="16"/>
      <c r="I71" s="16"/>
    </row>
    <row r="72" spans="1:9" x14ac:dyDescent="0.25">
      <c r="A72" s="21">
        <f t="shared" si="4"/>
        <v>0.25000000000000033</v>
      </c>
      <c r="B72" s="8">
        <f t="shared" si="5"/>
        <v>-0.96824583655185414</v>
      </c>
      <c r="C72" s="19"/>
      <c r="D72" s="16"/>
      <c r="E72" s="17"/>
      <c r="F72" s="21">
        <f>IF(AND(F71+$I$47&gt;$H$48,F71+$I$47&lt;$H$50),F71+$I$47," ")</f>
        <v>-0.34999999999999976</v>
      </c>
      <c r="G72" s="22">
        <f t="shared" si="7"/>
        <v>-0.32513153293703145</v>
      </c>
      <c r="H72" s="16"/>
      <c r="I72" s="16"/>
    </row>
    <row r="73" spans="1:9" x14ac:dyDescent="0.25">
      <c r="A73" s="21">
        <f t="shared" si="4"/>
        <v>0.30000000000000032</v>
      </c>
      <c r="B73" s="8">
        <f t="shared" si="5"/>
        <v>-0.95393920141694555</v>
      </c>
      <c r="C73" s="19"/>
      <c r="D73" s="16"/>
      <c r="E73" s="17"/>
      <c r="F73" s="21">
        <f t="shared" si="6"/>
        <v>-0.33999999999999975</v>
      </c>
      <c r="G73" s="22">
        <f t="shared" si="7"/>
        <v>-0.31606059092492234</v>
      </c>
      <c r="H73" s="16"/>
      <c r="I73" s="16"/>
    </row>
    <row r="74" spans="1:9" x14ac:dyDescent="0.25">
      <c r="A74" s="21">
        <f t="shared" si="4"/>
        <v>0.35000000000000031</v>
      </c>
      <c r="B74" s="8">
        <f t="shared" si="5"/>
        <v>-0.93674969975975964</v>
      </c>
      <c r="C74" s="19"/>
      <c r="D74" s="16"/>
      <c r="E74" s="17"/>
      <c r="F74" s="21">
        <f t="shared" si="6"/>
        <v>-0.32999999999999974</v>
      </c>
      <c r="G74" s="22">
        <f t="shared" si="7"/>
        <v>-0.30726564870030371</v>
      </c>
    </row>
    <row r="75" spans="1:9" x14ac:dyDescent="0.25">
      <c r="A75" s="21">
        <f t="shared" si="4"/>
        <v>0.4000000000000003</v>
      </c>
      <c r="B75" s="8">
        <f t="shared" si="5"/>
        <v>-0.91651513899116788</v>
      </c>
      <c r="C75" s="19"/>
      <c r="D75" s="16"/>
      <c r="E75" s="17"/>
      <c r="F75" s="21">
        <f t="shared" si="6"/>
        <v>-0.31999999999999973</v>
      </c>
      <c r="G75" s="22">
        <f t="shared" si="7"/>
        <v>-0.29872869067225094</v>
      </c>
    </row>
    <row r="76" spans="1:9" x14ac:dyDescent="0.25">
      <c r="A76" s="21">
        <f t="shared" si="4"/>
        <v>0.45000000000000029</v>
      </c>
      <c r="B76" s="8">
        <f t="shared" si="5"/>
        <v>-0.89302855497458744</v>
      </c>
      <c r="C76" s="19"/>
      <c r="D76" s="16"/>
      <c r="E76" s="17"/>
      <c r="F76" s="21">
        <f t="shared" si="6"/>
        <v>-0.30999999999999972</v>
      </c>
      <c r="G76" s="22">
        <f t="shared" si="7"/>
        <v>-0.29043325358052319</v>
      </c>
    </row>
    <row r="77" spans="1:9" x14ac:dyDescent="0.25">
      <c r="A77" s="21">
        <f t="shared" si="4"/>
        <v>0.50000000000000033</v>
      </c>
      <c r="B77" s="8">
        <f t="shared" si="5"/>
        <v>-0.86602540378443849</v>
      </c>
      <c r="C77" s="19"/>
      <c r="D77" s="16"/>
      <c r="E77" s="17"/>
      <c r="F77" s="21">
        <f t="shared" si="6"/>
        <v>-0.29999999999999971</v>
      </c>
      <c r="G77" s="22">
        <f t="shared" si="7"/>
        <v>-0.28236423786874321</v>
      </c>
    </row>
    <row r="78" spans="1:9" x14ac:dyDescent="0.25">
      <c r="A78" s="21">
        <f t="shared" si="4"/>
        <v>0.55000000000000038</v>
      </c>
      <c r="B78" s="8">
        <f t="shared" si="5"/>
        <v>-0.83516465442450305</v>
      </c>
      <c r="C78" s="19"/>
      <c r="D78" s="16"/>
      <c r="E78" s="17"/>
      <c r="F78" s="21">
        <f t="shared" si="6"/>
        <v>-0.2899999999999997</v>
      </c>
      <c r="G78" s="22">
        <f t="shared" si="7"/>
        <v>-0.27450774713429538</v>
      </c>
    </row>
    <row r="79" spans="1:9" x14ac:dyDescent="0.25">
      <c r="A79" s="21">
        <f t="shared" si="4"/>
        <v>0.60000000000000042</v>
      </c>
      <c r="B79" s="8">
        <f t="shared" si="5"/>
        <v>-0.79999999999999971</v>
      </c>
      <c r="C79" s="19"/>
      <c r="D79" s="16"/>
      <c r="E79" s="17"/>
      <c r="F79" s="21">
        <f t="shared" si="6"/>
        <v>-0.27999999999999969</v>
      </c>
      <c r="G79" s="22">
        <f t="shared" si="7"/>
        <v>-0.26685095069594389</v>
      </c>
    </row>
    <row r="80" spans="1:9" x14ac:dyDescent="0.25">
      <c r="A80" s="21">
        <f t="shared" si="4"/>
        <v>0.65000000000000047</v>
      </c>
      <c r="B80" s="8">
        <f t="shared" si="5"/>
        <v>-0.75993420767853281</v>
      </c>
      <c r="C80" s="19"/>
      <c r="D80" s="16"/>
      <c r="E80" s="17"/>
      <c r="F80" s="21">
        <f t="shared" si="6"/>
        <v>-0.26999999999999968</v>
      </c>
      <c r="G80" s="22">
        <f t="shared" si="7"/>
        <v>-0.2593819653216487</v>
      </c>
    </row>
    <row r="81" spans="1:7" x14ac:dyDescent="0.25">
      <c r="A81" s="21">
        <f t="shared" si="4"/>
        <v>0.70000000000000051</v>
      </c>
      <c r="B81" s="8">
        <f t="shared" si="5"/>
        <v>-0.71414284285428453</v>
      </c>
      <c r="C81" s="19"/>
      <c r="D81" s="16"/>
      <c r="E81" s="17"/>
      <c r="F81" s="21">
        <f t="shared" si="6"/>
        <v>-0.25999999999999968</v>
      </c>
      <c r="G81" s="22">
        <f t="shared" si="7"/>
        <v>-0.25208975293414759</v>
      </c>
    </row>
    <row r="82" spans="1:7" x14ac:dyDescent="0.25">
      <c r="A82" s="21">
        <f t="shared" si="4"/>
        <v>0.75000000000000056</v>
      </c>
      <c r="B82" s="8">
        <f t="shared" si="5"/>
        <v>-0.66143782776614701</v>
      </c>
      <c r="C82" s="19"/>
      <c r="D82" s="16"/>
      <c r="E82" s="17"/>
      <c r="F82" s="21">
        <f t="shared" si="6"/>
        <v>-0.24999999999999967</v>
      </c>
      <c r="G82" s="22">
        <f t="shared" si="7"/>
        <v>-0.24496403171689446</v>
      </c>
    </row>
    <row r="83" spans="1:7" x14ac:dyDescent="0.25">
      <c r="A83" s="21">
        <f t="shared" si="4"/>
        <v>0.8000000000000006</v>
      </c>
      <c r="B83" s="8">
        <f t="shared" si="5"/>
        <v>-0.5999999999999992</v>
      </c>
      <c r="C83" s="19"/>
      <c r="D83" s="16"/>
      <c r="E83" s="17"/>
      <c r="F83" s="21">
        <f t="shared" si="6"/>
        <v>-0.23999999999999966</v>
      </c>
      <c r="G83" s="22">
        <f t="shared" si="7"/>
        <v>-0.23799519851895218</v>
      </c>
    </row>
    <row r="84" spans="1:7" x14ac:dyDescent="0.25">
      <c r="A84" s="21">
        <f t="shared" si="4"/>
        <v>0.85000000000000064</v>
      </c>
      <c r="B84" s="8">
        <f t="shared" si="5"/>
        <v>-0.52678268764263581</v>
      </c>
      <c r="C84" s="19"/>
      <c r="D84" s="16"/>
      <c r="E84" s="17"/>
      <c r="F84" s="21">
        <f t="shared" si="6"/>
        <v>-0.22999999999999965</v>
      </c>
      <c r="G84" s="22">
        <f t="shared" si="7"/>
        <v>-0.23117426083475345</v>
      </c>
    </row>
    <row r="85" spans="1:7" x14ac:dyDescent="0.25">
      <c r="A85" s="21">
        <f t="shared" si="4"/>
        <v>0.90000000000000069</v>
      </c>
      <c r="B85" s="22">
        <f t="shared" si="5"/>
        <v>-0.43588989435406589</v>
      </c>
      <c r="C85" s="19"/>
      <c r="D85" s="16"/>
      <c r="E85" s="17"/>
      <c r="F85" s="21">
        <f t="shared" si="6"/>
        <v>-0.21999999999999964</v>
      </c>
      <c r="G85" s="22">
        <f t="shared" si="7"/>
        <v>-0.22449277693581887</v>
      </c>
    </row>
    <row r="86" spans="1:7" ht="15.75" thickBot="1" x14ac:dyDescent="0.3">
      <c r="A86" s="21">
        <f t="shared" si="4"/>
        <v>0.95000000000000073</v>
      </c>
      <c r="B86" s="26">
        <f t="shared" si="5"/>
        <v>-0.31224989991991764</v>
      </c>
      <c r="C86" s="19"/>
      <c r="D86" s="16"/>
      <c r="E86" s="17"/>
      <c r="F86" s="21">
        <f t="shared" si="6"/>
        <v>-0.20999999999999963</v>
      </c>
      <c r="G86" s="22">
        <f t="shared" si="7"/>
        <v>-0.21794280297350554</v>
      </c>
    </row>
    <row r="87" spans="1:7" ht="15.75" thickBot="1" x14ac:dyDescent="0.3">
      <c r="A87" s="39">
        <f>IF(AND(A86+$D$47&gt;$C$48,A86+$D$47&lt;$C$50+$D$47),A86+$D$47," ")</f>
        <v>1.0000000000000007</v>
      </c>
      <c r="B87" s="40" t="e">
        <f>(-1)*(1-A87^2)^(1/2)</f>
        <v>#NUM!</v>
      </c>
      <c r="F87" s="21">
        <f t="shared" si="6"/>
        <v>-0.19999999999999962</v>
      </c>
      <c r="G87" s="22">
        <f t="shared" si="7"/>
        <v>-0.21151684606748783</v>
      </c>
    </row>
    <row r="88" spans="1:7" x14ac:dyDescent="0.25">
      <c r="F88" s="21">
        <f t="shared" si="6"/>
        <v>-0.18999999999999961</v>
      </c>
      <c r="G88" s="22">
        <f t="shared" si="7"/>
        <v>-0.2052078225537512</v>
      </c>
    </row>
    <row r="89" spans="1:7" x14ac:dyDescent="0.25">
      <c r="F89" s="21">
        <f t="shared" si="6"/>
        <v>-0.1799999999999996</v>
      </c>
      <c r="G89" s="22">
        <f t="shared" si="7"/>
        <v>-0.19900902069595061</v>
      </c>
    </row>
    <row r="90" spans="1:7" x14ac:dyDescent="0.25">
      <c r="F90" s="21">
        <f t="shared" si="6"/>
        <v>-0.1699999999999996</v>
      </c>
      <c r="G90" s="22">
        <f t="shared" si="7"/>
        <v>-0.19291406727088828</v>
      </c>
    </row>
    <row r="91" spans="1:7" x14ac:dyDescent="0.25">
      <c r="F91" s="21">
        <f t="shared" si="6"/>
        <v>-0.15999999999999959</v>
      </c>
      <c r="G91" s="22">
        <f t="shared" si="7"/>
        <v>-0.18691689752716151</v>
      </c>
    </row>
    <row r="92" spans="1:7" x14ac:dyDescent="0.25">
      <c r="F92" s="21">
        <f t="shared" si="6"/>
        <v>-0.14999999999999958</v>
      </c>
      <c r="G92" s="22">
        <f t="shared" si="7"/>
        <v>-0.18101172808929428</v>
      </c>
    </row>
    <row r="93" spans="1:7" x14ac:dyDescent="0.25">
      <c r="F93" s="21">
        <f t="shared" si="6"/>
        <v>-0.13999999999999957</v>
      </c>
      <c r="G93" s="22">
        <f t="shared" si="7"/>
        <v>-0.17519303244072426</v>
      </c>
    </row>
    <row r="94" spans="1:7" x14ac:dyDescent="0.25">
      <c r="F94" s="21">
        <f t="shared" si="6"/>
        <v>-0.12999999999999956</v>
      </c>
      <c r="G94" s="22">
        <f t="shared" si="7"/>
        <v>-0.16945551867010755</v>
      </c>
    </row>
    <row r="95" spans="1:7" x14ac:dyDescent="0.25">
      <c r="F95" s="21">
        <f t="shared" si="6"/>
        <v>-0.11999999999999957</v>
      </c>
      <c r="G95" s="22">
        <f t="shared" si="7"/>
        <v>-0.16379410920832765</v>
      </c>
    </row>
    <row r="96" spans="1:7" x14ac:dyDescent="0.25">
      <c r="F96" s="21">
        <f t="shared" si="6"/>
        <v>-0.10999999999999957</v>
      </c>
      <c r="G96" s="22">
        <f t="shared" si="7"/>
        <v>-0.15820392231977506</v>
      </c>
    </row>
    <row r="97" spans="6:7" x14ac:dyDescent="0.25">
      <c r="F97" s="21">
        <f t="shared" si="6"/>
        <v>-9.9999999999999575E-2</v>
      </c>
      <c r="G97" s="22">
        <f t="shared" si="7"/>
        <v>-0.15268025514207839</v>
      </c>
    </row>
    <row r="98" spans="6:7" x14ac:dyDescent="0.25">
      <c r="F98" s="21">
        <f t="shared" si="6"/>
        <v>-8.999999999999958E-2</v>
      </c>
      <c r="G98" s="22">
        <f t="shared" si="7"/>
        <v>-0.14721856809443509</v>
      </c>
    </row>
    <row r="99" spans="6:7" x14ac:dyDescent="0.25">
      <c r="F99" s="21">
        <f t="shared" si="6"/>
        <v>-7.9999999999999585E-2</v>
      </c>
      <c r="G99" s="22">
        <f t="shared" si="7"/>
        <v>-0.14181447049679419</v>
      </c>
    </row>
    <row r="100" spans="6:7" x14ac:dyDescent="0.25">
      <c r="F100" s="21">
        <f t="shared" si="6"/>
        <v>-6.999999999999959E-2</v>
      </c>
      <c r="G100" s="22">
        <f t="shared" si="7"/>
        <v>-0.13646370726099219</v>
      </c>
    </row>
    <row r="101" spans="6:7" x14ac:dyDescent="0.25">
      <c r="F101" s="21">
        <f t="shared" si="6"/>
        <v>-5.9999999999999588E-2</v>
      </c>
      <c r="G101" s="22">
        <f t="shared" si="7"/>
        <v>-0.1311621465310594</v>
      </c>
    </row>
    <row r="102" spans="6:7" x14ac:dyDescent="0.25">
      <c r="F102" s="21">
        <f t="shared" si="6"/>
        <v>-4.9999999999999586E-2</v>
      </c>
      <c r="G102" s="22">
        <f t="shared" si="7"/>
        <v>-0.12590576816371607</v>
      </c>
    </row>
    <row r="103" spans="6:7" x14ac:dyDescent="0.25">
      <c r="F103" s="21">
        <f t="shared" si="6"/>
        <v>-3.9999999999999584E-2</v>
      </c>
      <c r="G103" s="22">
        <f t="shared" si="7"/>
        <v>-0.12069065295191037</v>
      </c>
    </row>
    <row r="104" spans="6:7" x14ac:dyDescent="0.25">
      <c r="F104" s="21">
        <f t="shared" si="6"/>
        <v>-2.9999999999999583E-2</v>
      </c>
      <c r="G104" s="22">
        <f t="shared" si="7"/>
        <v>-0.1155129725044064</v>
      </c>
    </row>
    <row r="105" spans="6:7" x14ac:dyDescent="0.25">
      <c r="F105" s="21">
        <f t="shared" si="6"/>
        <v>-1.9999999999999581E-2</v>
      </c>
      <c r="G105" s="22">
        <f t="shared" si="7"/>
        <v>-0.1103689797031453</v>
      </c>
    </row>
    <row r="106" spans="6:7" x14ac:dyDescent="0.25">
      <c r="F106" s="21">
        <f t="shared" si="6"/>
        <v>-9.9999999999995804E-3</v>
      </c>
      <c r="G106" s="22">
        <f t="shared" si="7"/>
        <v>-0.10525499966757738</v>
      </c>
    </row>
    <row r="107" spans="6:7" x14ac:dyDescent="0.25">
      <c r="F107" s="21">
        <f t="shared" si="6"/>
        <v>4.1980308118638732E-16</v>
      </c>
      <c r="G107" s="22">
        <f t="shared" si="7"/>
        <v>-0.10016742116155959</v>
      </c>
    </row>
    <row r="108" spans="6:7" x14ac:dyDescent="0.25">
      <c r="F108" s="21">
        <f t="shared" si="6"/>
        <v>1.000000000000042E-2</v>
      </c>
      <c r="G108" s="22">
        <f t="shared" si="7"/>
        <v>-9.5102688383873174E-2</v>
      </c>
    </row>
    <row r="109" spans="6:7" x14ac:dyDescent="0.25">
      <c r="F109" s="21">
        <f t="shared" si="6"/>
        <v>2.000000000000042E-2</v>
      </c>
      <c r="G109" s="22">
        <f t="shared" si="7"/>
        <v>-9.005729308805005E-2</v>
      </c>
    </row>
    <row r="110" spans="6:7" x14ac:dyDescent="0.25">
      <c r="F110" s="21">
        <f t="shared" si="6"/>
        <v>3.0000000000000422E-2</v>
      </c>
      <c r="G110" s="22">
        <f t="shared" si="7"/>
        <v>-8.5027766981100678E-2</v>
      </c>
    </row>
    <row r="111" spans="6:7" x14ac:dyDescent="0.25">
      <c r="F111" s="21">
        <f t="shared" si="6"/>
        <v>4.0000000000000424E-2</v>
      </c>
      <c r="G111" s="22">
        <f t="shared" si="7"/>
        <v>-8.0010674353988717E-2</v>
      </c>
    </row>
    <row r="112" spans="6:7" x14ac:dyDescent="0.25">
      <c r="F112" s="21">
        <f t="shared" si="6"/>
        <v>5.0000000000000426E-2</v>
      </c>
      <c r="G112" s="22">
        <f t="shared" ref="G112:G175" si="8">ASIN(1.5*F112-0.1)-F112</f>
        <v>-7.5002604899360933E-2</v>
      </c>
    </row>
    <row r="113" spans="6:7" x14ac:dyDescent="0.25">
      <c r="F113" s="21">
        <f t="shared" ref="F113:F176" si="9">IF(AND(F112+$I$47&gt;$H$48,F112+$I$47&lt;$H$50),F112+$I$47," ")</f>
        <v>6.0000000000000428E-2</v>
      </c>
      <c r="G113" s="22">
        <f t="shared" si="8"/>
        <v>-7.0000166674166905E-2</v>
      </c>
    </row>
    <row r="114" spans="6:7" x14ac:dyDescent="0.25">
      <c r="F114" s="21">
        <f t="shared" si="9"/>
        <v>7.0000000000000423E-2</v>
      </c>
      <c r="G114" s="22">
        <f t="shared" si="8"/>
        <v>-6.4999979166432076E-2</v>
      </c>
    </row>
    <row r="115" spans="6:7" x14ac:dyDescent="0.25">
      <c r="F115" s="21">
        <f>IF(AND(F114+$I$47&gt;$H$48,F114+$I$47&lt;$H$50),F114+$I$47," ")</f>
        <v>8.0000000000000418E-2</v>
      </c>
      <c r="G115" s="22">
        <f t="shared" si="8"/>
        <v>-5.9998666426609296E-2</v>
      </c>
    </row>
    <row r="116" spans="6:7" x14ac:dyDescent="0.25">
      <c r="F116" s="21">
        <f t="shared" si="9"/>
        <v>9.0000000000000413E-2</v>
      </c>
      <c r="G116" s="22">
        <f t="shared" si="8"/>
        <v>-5.4992850224651155E-2</v>
      </c>
    </row>
    <row r="117" spans="6:7" x14ac:dyDescent="0.25">
      <c r="F117" s="21">
        <f t="shared" si="9"/>
        <v>0.10000000000000041</v>
      </c>
      <c r="G117" s="22">
        <f t="shared" si="8"/>
        <v>-4.9979143194229796E-2</v>
      </c>
    </row>
    <row r="118" spans="6:7" x14ac:dyDescent="0.25">
      <c r="F118" s="21">
        <f t="shared" si="9"/>
        <v>0.1100000000000004</v>
      </c>
      <c r="G118" s="22">
        <f t="shared" si="8"/>
        <v>-4.4954141925388921E-2</v>
      </c>
    </row>
    <row r="119" spans="6:7" x14ac:dyDescent="0.25">
      <c r="F119" s="21">
        <f t="shared" si="9"/>
        <v>0.1200000000000004</v>
      </c>
      <c r="G119" s="22">
        <f t="shared" si="8"/>
        <v>-3.9914419966340778E-2</v>
      </c>
    </row>
    <row r="120" spans="6:7" x14ac:dyDescent="0.25">
      <c r="F120" s="21">
        <f t="shared" si="9"/>
        <v>0.13000000000000039</v>
      </c>
      <c r="G120" s="22">
        <f t="shared" si="8"/>
        <v>-3.4856520694109772E-2</v>
      </c>
    </row>
    <row r="121" spans="6:7" x14ac:dyDescent="0.25">
      <c r="F121" s="21">
        <f t="shared" si="9"/>
        <v>0.1400000000000004</v>
      </c>
      <c r="G121" s="22">
        <f t="shared" si="8"/>
        <v>-2.9776950012253181E-2</v>
      </c>
    </row>
    <row r="122" spans="6:7" x14ac:dyDescent="0.25">
      <c r="F122" s="21">
        <f t="shared" si="9"/>
        <v>0.15000000000000041</v>
      </c>
      <c r="G122" s="22">
        <f t="shared" si="8"/>
        <v>-2.4672168831934405E-2</v>
      </c>
    </row>
    <row r="123" spans="6:7" x14ac:dyDescent="0.25">
      <c r="F123" s="21">
        <f t="shared" si="9"/>
        <v>0.16000000000000042</v>
      </c>
      <c r="G123" s="22">
        <f t="shared" si="8"/>
        <v>-1.9538585290143989E-2</v>
      </c>
    </row>
    <row r="124" spans="6:7" x14ac:dyDescent="0.25">
      <c r="F124" s="21">
        <f t="shared" si="9"/>
        <v>0.17000000000000043</v>
      </c>
      <c r="G124" s="22">
        <f t="shared" si="8"/>
        <v>-1.4372546655814306E-2</v>
      </c>
    </row>
    <row r="125" spans="6:7" x14ac:dyDescent="0.25">
      <c r="F125" s="21">
        <f t="shared" si="9"/>
        <v>0.18000000000000044</v>
      </c>
      <c r="G125" s="22">
        <f t="shared" si="8"/>
        <v>-9.1703308708952491E-3</v>
      </c>
    </row>
    <row r="126" spans="6:7" x14ac:dyDescent="0.25">
      <c r="F126" s="21">
        <f t="shared" si="9"/>
        <v>0.19000000000000045</v>
      </c>
      <c r="G126" s="22">
        <f t="shared" si="8"/>
        <v>-3.9281376690764314E-3</v>
      </c>
    </row>
    <row r="127" spans="6:7" x14ac:dyDescent="0.25">
      <c r="F127" s="21">
        <f t="shared" si="9"/>
        <v>0.20000000000000046</v>
      </c>
      <c r="G127" s="22">
        <f t="shared" si="8"/>
        <v>1.3579207903310631E-3</v>
      </c>
    </row>
    <row r="128" spans="6:7" x14ac:dyDescent="0.25">
      <c r="F128" s="21">
        <f t="shared" si="9"/>
        <v>0.21000000000000046</v>
      </c>
      <c r="G128" s="22">
        <f t="shared" si="8"/>
        <v>6.6918298419111344E-3</v>
      </c>
    </row>
    <row r="129" spans="6:7" x14ac:dyDescent="0.25">
      <c r="F129" s="21">
        <f t="shared" si="9"/>
        <v>0.22000000000000047</v>
      </c>
      <c r="G129" s="22">
        <f t="shared" si="8"/>
        <v>1.2077682862713462E-2</v>
      </c>
    </row>
    <row r="130" spans="6:7" x14ac:dyDescent="0.25">
      <c r="F130" s="21">
        <f t="shared" si="9"/>
        <v>0.23000000000000048</v>
      </c>
      <c r="G130" s="22">
        <f t="shared" si="8"/>
        <v>1.7519692533816217E-2</v>
      </c>
    </row>
    <row r="131" spans="6:7" x14ac:dyDescent="0.25">
      <c r="F131" s="21">
        <f t="shared" si="9"/>
        <v>0.24000000000000049</v>
      </c>
      <c r="G131" s="22">
        <f t="shared" si="8"/>
        <v>2.3022202908469236E-2</v>
      </c>
    </row>
    <row r="132" spans="6:7" x14ac:dyDescent="0.25">
      <c r="F132" s="21">
        <f t="shared" si="9"/>
        <v>0.2500000000000005</v>
      </c>
      <c r="G132" s="22">
        <f t="shared" si="8"/>
        <v>2.8589702391650929E-2</v>
      </c>
    </row>
    <row r="133" spans="6:7" x14ac:dyDescent="0.25">
      <c r="F133" s="21">
        <f t="shared" si="9"/>
        <v>0.26000000000000051</v>
      </c>
      <c r="G133" s="22">
        <f t="shared" si="8"/>
        <v>3.422683774898283E-2</v>
      </c>
    </row>
    <row r="134" spans="6:7" x14ac:dyDescent="0.25">
      <c r="F134" s="21">
        <f t="shared" si="9"/>
        <v>0.27000000000000052</v>
      </c>
      <c r="G134" s="22">
        <f t="shared" si="8"/>
        <v>3.9938429278245757E-2</v>
      </c>
    </row>
    <row r="135" spans="6:7" x14ac:dyDescent="0.25">
      <c r="F135" s="21">
        <f t="shared" si="9"/>
        <v>0.28000000000000053</v>
      </c>
      <c r="G135" s="22">
        <f t="shared" si="8"/>
        <v>4.5729487294630555E-2</v>
      </c>
    </row>
    <row r="136" spans="6:7" x14ac:dyDescent="0.25">
      <c r="F136" s="21">
        <f t="shared" si="9"/>
        <v>0.29000000000000054</v>
      </c>
      <c r="G136" s="22">
        <f t="shared" si="8"/>
        <v>5.1605230101808064E-2</v>
      </c>
    </row>
    <row r="137" spans="6:7" x14ac:dyDescent="0.25">
      <c r="F137" s="21">
        <f t="shared" si="9"/>
        <v>0.30000000000000054</v>
      </c>
      <c r="G137" s="22">
        <f t="shared" si="8"/>
        <v>5.7571103645510657E-2</v>
      </c>
    </row>
    <row r="138" spans="6:7" x14ac:dyDescent="0.25">
      <c r="F138" s="21">
        <f t="shared" si="9"/>
        <v>0.31000000000000055</v>
      </c>
      <c r="G138" s="22">
        <f t="shared" si="8"/>
        <v>6.3632803075281408E-2</v>
      </c>
    </row>
    <row r="139" spans="6:7" x14ac:dyDescent="0.25">
      <c r="F139" s="21">
        <f t="shared" si="9"/>
        <v>0.32000000000000056</v>
      </c>
      <c r="G139" s="22">
        <f t="shared" si="8"/>
        <v>6.9796296474260999E-2</v>
      </c>
    </row>
    <row r="140" spans="6:7" x14ac:dyDescent="0.25">
      <c r="F140" s="21">
        <f t="shared" si="9"/>
        <v>0.33000000000000057</v>
      </c>
      <c r="G140" s="22">
        <f t="shared" si="8"/>
        <v>7.6067851057410152E-2</v>
      </c>
    </row>
    <row r="141" spans="6:7" x14ac:dyDescent="0.25">
      <c r="F141" s="21">
        <f t="shared" si="9"/>
        <v>0.34000000000000058</v>
      </c>
      <c r="G141" s="22">
        <f t="shared" si="8"/>
        <v>8.2454062186756161E-2</v>
      </c>
    </row>
    <row r="142" spans="6:7" x14ac:dyDescent="0.25">
      <c r="F142" s="21">
        <f t="shared" si="9"/>
        <v>0.35000000000000059</v>
      </c>
      <c r="G142" s="22">
        <f t="shared" si="8"/>
        <v>8.8961885609761149E-2</v>
      </c>
    </row>
    <row r="143" spans="6:7" x14ac:dyDescent="0.25">
      <c r="F143" s="21">
        <f t="shared" si="9"/>
        <v>0.3600000000000006</v>
      </c>
      <c r="G143" s="22">
        <f t="shared" si="8"/>
        <v>9.5598673395823841E-2</v>
      </c>
    </row>
    <row r="144" spans="6:7" x14ac:dyDescent="0.25">
      <c r="F144" s="21">
        <f t="shared" si="9"/>
        <v>0.37000000000000061</v>
      </c>
      <c r="G144" s="22">
        <f t="shared" si="8"/>
        <v>0.10237221412885533</v>
      </c>
    </row>
    <row r="145" spans="6:7" x14ac:dyDescent="0.25">
      <c r="F145" s="21">
        <f t="shared" si="9"/>
        <v>0.38000000000000062</v>
      </c>
      <c r="G145" s="22">
        <f t="shared" si="8"/>
        <v>0.10929077801411619</v>
      </c>
    </row>
    <row r="146" spans="6:7" x14ac:dyDescent="0.25">
      <c r="F146" s="21">
        <f t="shared" si="9"/>
        <v>0.39000000000000062</v>
      </c>
      <c r="G146" s="22">
        <f t="shared" si="8"/>
        <v>0.11636316767927318</v>
      </c>
    </row>
    <row r="147" spans="6:7" x14ac:dyDescent="0.25">
      <c r="F147" s="21">
        <f t="shared" si="9"/>
        <v>0.40000000000000063</v>
      </c>
      <c r="G147" s="22">
        <f t="shared" si="8"/>
        <v>0.1235987755982994</v>
      </c>
    </row>
    <row r="148" spans="6:7" x14ac:dyDescent="0.25">
      <c r="F148" s="21">
        <f t="shared" si="9"/>
        <v>0.41000000000000064</v>
      </c>
      <c r="G148" s="22">
        <f t="shared" si="8"/>
        <v>0.13100764924932268</v>
      </c>
    </row>
    <row r="149" spans="6:7" x14ac:dyDescent="0.25">
      <c r="F149" s="21">
        <f t="shared" si="9"/>
        <v>0.42000000000000065</v>
      </c>
      <c r="G149" s="22">
        <f t="shared" si="8"/>
        <v>0.13860056534280135</v>
      </c>
    </row>
    <row r="150" spans="6:7" x14ac:dyDescent="0.25">
      <c r="F150" s="21">
        <f t="shared" si="9"/>
        <v>0.43000000000000066</v>
      </c>
      <c r="G150" s="22">
        <f t="shared" si="8"/>
        <v>0.1463891147361977</v>
      </c>
    </row>
    <row r="151" spans="6:7" x14ac:dyDescent="0.25">
      <c r="F151" s="21">
        <f t="shared" si="9"/>
        <v>0.44000000000000067</v>
      </c>
      <c r="G151" s="22">
        <f t="shared" si="8"/>
        <v>0.15438580000106289</v>
      </c>
    </row>
    <row r="152" spans="6:7" x14ac:dyDescent="0.25">
      <c r="F152" s="21">
        <f t="shared" si="9"/>
        <v>0.45000000000000068</v>
      </c>
      <c r="G152" s="22">
        <f t="shared" si="8"/>
        <v>0.16260414804862305</v>
      </c>
    </row>
    <row r="153" spans="6:7" x14ac:dyDescent="0.25">
      <c r="F153" s="21">
        <f t="shared" si="9"/>
        <v>0.46000000000000069</v>
      </c>
      <c r="G153" s="22">
        <f t="shared" si="8"/>
        <v>0.17105884077802197</v>
      </c>
    </row>
    <row r="154" spans="6:7" x14ac:dyDescent="0.25">
      <c r="F154" s="21">
        <f t="shared" si="9"/>
        <v>0.47000000000000069</v>
      </c>
      <c r="G154" s="22">
        <f t="shared" si="8"/>
        <v>0.17976586742437367</v>
      </c>
    </row>
    <row r="155" spans="6:7" x14ac:dyDescent="0.25">
      <c r="F155" s="21">
        <f t="shared" si="9"/>
        <v>0.4800000000000007</v>
      </c>
      <c r="G155" s="22">
        <f t="shared" si="8"/>
        <v>0.18874270320237246</v>
      </c>
    </row>
    <row r="156" spans="6:7" x14ac:dyDescent="0.25">
      <c r="F156" s="21">
        <f t="shared" si="9"/>
        <v>0.49000000000000071</v>
      </c>
      <c r="G156" s="22">
        <f t="shared" si="8"/>
        <v>0.19800852003520247</v>
      </c>
    </row>
    <row r="157" spans="6:7" x14ac:dyDescent="0.25">
      <c r="F157" s="21">
        <f t="shared" si="9"/>
        <v>0.50000000000000067</v>
      </c>
      <c r="G157" s="22">
        <f t="shared" si="8"/>
        <v>0.20758443672535631</v>
      </c>
    </row>
    <row r="158" spans="6:7" x14ac:dyDescent="0.25">
      <c r="F158" s="21">
        <f t="shared" si="9"/>
        <v>0.51000000000000068</v>
      </c>
      <c r="G158" s="22">
        <f t="shared" si="8"/>
        <v>0.21749381800141565</v>
      </c>
    </row>
    <row r="159" spans="6:7" x14ac:dyDescent="0.25">
      <c r="F159" s="21">
        <f t="shared" si="9"/>
        <v>0.52000000000000068</v>
      </c>
      <c r="G159" s="22">
        <f t="shared" si="8"/>
        <v>0.22776263465992141</v>
      </c>
    </row>
    <row r="160" spans="6:7" x14ac:dyDescent="0.25">
      <c r="F160" s="21">
        <f t="shared" si="9"/>
        <v>0.53000000000000069</v>
      </c>
      <c r="G160" s="22">
        <f t="shared" si="8"/>
        <v>0.23841990080037778</v>
      </c>
    </row>
    <row r="161" spans="6:7" x14ac:dyDescent="0.25">
      <c r="F161" s="21">
        <f t="shared" si="9"/>
        <v>0.5400000000000007</v>
      </c>
      <c r="G161" s="22">
        <f t="shared" si="8"/>
        <v>0.24949820934617273</v>
      </c>
    </row>
    <row r="162" spans="6:7" x14ac:dyDescent="0.25">
      <c r="F162" s="21">
        <f t="shared" si="9"/>
        <v>0.55000000000000071</v>
      </c>
      <c r="G162" s="22">
        <f t="shared" si="8"/>
        <v>0.26103439428758246</v>
      </c>
    </row>
    <row r="163" spans="6:7" x14ac:dyDescent="0.25">
      <c r="F163" s="21">
        <f t="shared" si="9"/>
        <v>0.56000000000000072</v>
      </c>
      <c r="G163" s="22">
        <f t="shared" si="8"/>
        <v>0.27307035834164872</v>
      </c>
    </row>
    <row r="164" spans="6:7" x14ac:dyDescent="0.25">
      <c r="F164" s="21">
        <f t="shared" si="9"/>
        <v>0.57000000000000073</v>
      </c>
      <c r="G164" s="22">
        <f t="shared" si="8"/>
        <v>0.28565411950387698</v>
      </c>
    </row>
    <row r="165" spans="6:7" x14ac:dyDescent="0.25">
      <c r="F165" s="21">
        <f t="shared" si="9"/>
        <v>0.58000000000000074</v>
      </c>
      <c r="G165" s="22">
        <f t="shared" si="8"/>
        <v>0.29884115166858083</v>
      </c>
    </row>
    <row r="166" spans="6:7" x14ac:dyDescent="0.25">
      <c r="F166" s="21">
        <f t="shared" si="9"/>
        <v>0.59000000000000075</v>
      </c>
      <c r="G166" s="22">
        <f t="shared" si="8"/>
        <v>0.31269612703782079</v>
      </c>
    </row>
    <row r="167" spans="6:7" x14ac:dyDescent="0.25">
      <c r="F167" s="21">
        <f t="shared" si="9"/>
        <v>0.60000000000000075</v>
      </c>
      <c r="G167" s="22">
        <f t="shared" si="8"/>
        <v>0.32729521800161343</v>
      </c>
    </row>
    <row r="168" spans="6:7" x14ac:dyDescent="0.25">
      <c r="F168" s="21">
        <f t="shared" si="9"/>
        <v>0.61000000000000076</v>
      </c>
      <c r="G168" s="22">
        <f t="shared" si="8"/>
        <v>0.34272919493968301</v>
      </c>
    </row>
    <row r="169" spans="6:7" x14ac:dyDescent="0.25">
      <c r="F169" s="21">
        <f t="shared" si="9"/>
        <v>0.62000000000000077</v>
      </c>
      <c r="G169" s="22">
        <f t="shared" si="8"/>
        <v>0.35910768436835405</v>
      </c>
    </row>
    <row r="170" spans="6:7" x14ac:dyDescent="0.25">
      <c r="F170" s="21">
        <f t="shared" si="9"/>
        <v>0.63000000000000078</v>
      </c>
      <c r="G170" s="22">
        <f t="shared" si="8"/>
        <v>0.37656516706731624</v>
      </c>
    </row>
    <row r="171" spans="6:7" x14ac:dyDescent="0.25">
      <c r="F171" s="21">
        <f t="shared" si="9"/>
        <v>0.64000000000000079</v>
      </c>
      <c r="G171" s="22">
        <f t="shared" si="8"/>
        <v>0.39526967248051048</v>
      </c>
    </row>
    <row r="172" spans="6:7" x14ac:dyDescent="0.25">
      <c r="F172" s="21">
        <f t="shared" si="9"/>
        <v>0.6500000000000008</v>
      </c>
      <c r="G172" s="22">
        <f t="shared" si="8"/>
        <v>0.41543581651074102</v>
      </c>
    </row>
    <row r="173" spans="6:7" x14ac:dyDescent="0.25">
      <c r="F173" s="21">
        <f t="shared" si="9"/>
        <v>0.66000000000000081</v>
      </c>
      <c r="G173" s="22">
        <f t="shared" si="8"/>
        <v>0.43734516952283231</v>
      </c>
    </row>
    <row r="174" spans="6:7" x14ac:dyDescent="0.25">
      <c r="F174" s="21">
        <f t="shared" si="9"/>
        <v>0.67000000000000082</v>
      </c>
      <c r="G174" s="22">
        <f t="shared" si="8"/>
        <v>0.46137972133862548</v>
      </c>
    </row>
    <row r="175" spans="6:7" x14ac:dyDescent="0.25">
      <c r="F175" s="21">
        <f t="shared" si="9"/>
        <v>0.68000000000000083</v>
      </c>
      <c r="G175" s="22">
        <f t="shared" si="8"/>
        <v>0.48808048521423775</v>
      </c>
    </row>
    <row r="176" spans="6:7" x14ac:dyDescent="0.25">
      <c r="F176" s="21">
        <f t="shared" si="9"/>
        <v>0.69000000000000083</v>
      </c>
      <c r="G176" s="22">
        <f t="shared" ref="G176:G181" si="10">ASIN(1.5*F176-0.1)-F176</f>
        <v>0.51825906450692516</v>
      </c>
    </row>
    <row r="177" spans="6:7" x14ac:dyDescent="0.25">
      <c r="F177" s="21">
        <f t="shared" ref="F177:F181" si="11">IF(AND(F176+$I$47&gt;$H$48,F176+$I$47&lt;$H$50),F176+$I$47," ")</f>
        <v>0.70000000000000084</v>
      </c>
      <c r="G177" s="22">
        <f t="shared" si="10"/>
        <v>0.5532358975033782</v>
      </c>
    </row>
    <row r="178" spans="6:7" x14ac:dyDescent="0.25">
      <c r="F178" s="21">
        <f t="shared" si="11"/>
        <v>0.71000000000000085</v>
      </c>
      <c r="G178" s="22">
        <f t="shared" si="10"/>
        <v>0.59544337719725071</v>
      </c>
    </row>
    <row r="179" spans="6:7" x14ac:dyDescent="0.25">
      <c r="F179" s="21">
        <f t="shared" si="11"/>
        <v>0.72000000000000086</v>
      </c>
      <c r="G179" s="22">
        <f t="shared" si="10"/>
        <v>0.65046148447178331</v>
      </c>
    </row>
    <row r="180" spans="6:7" x14ac:dyDescent="0.25">
      <c r="F180" s="21">
        <f>IF(AND(F179+$I$47&gt;$H$48,F179+$I$47&lt;$H$50),F179+$I$47," ")</f>
        <v>0.73000000000000087</v>
      </c>
      <c r="G180" s="22">
        <f t="shared" si="10"/>
        <v>0.7407546131833691</v>
      </c>
    </row>
    <row r="181" spans="6:7" ht="15.75" thickBot="1" x14ac:dyDescent="0.3">
      <c r="F181" s="25" t="str">
        <f t="shared" si="11"/>
        <v xml:space="preserve"> </v>
      </c>
      <c r="G181" s="41" t="e">
        <f t="shared" si="10"/>
        <v>#VALUE!</v>
      </c>
    </row>
  </sheetData>
  <pageMargins left="0.7" right="0.7" top="0.75" bottom="0.75" header="0.3" footer="0.3"/>
  <pageSetup paperSize="9"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9</xdr:col>
                <xdr:colOff>342900</xdr:colOff>
                <xdr:row>51</xdr:row>
                <xdr:rowOff>19050</xdr:rowOff>
              </from>
              <to>
                <xdr:col>18</xdr:col>
                <xdr:colOff>523875</xdr:colOff>
                <xdr:row>56</xdr:row>
                <xdr:rowOff>38100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3260-7230-4E2D-BBA7-02FEEE311423}">
  <dimension ref="B2:J23"/>
  <sheetViews>
    <sheetView tabSelected="1" topLeftCell="A7" workbookViewId="0">
      <selection activeCell="I20" sqref="I20"/>
    </sheetView>
  </sheetViews>
  <sheetFormatPr defaultRowHeight="15" x14ac:dyDescent="0.25"/>
  <sheetData>
    <row r="2" spans="2:10" x14ac:dyDescent="0.25">
      <c r="D2" s="5" t="s">
        <v>3</v>
      </c>
      <c r="E2" s="5" t="s">
        <v>4</v>
      </c>
    </row>
    <row r="3" spans="2:10" x14ac:dyDescent="0.25">
      <c r="B3">
        <v>0.97099999999999997</v>
      </c>
      <c r="D3" s="6">
        <v>0.73</v>
      </c>
      <c r="E3" s="6">
        <v>0.78800000000000003</v>
      </c>
    </row>
    <row r="4" spans="2:10" x14ac:dyDescent="0.25">
      <c r="B4" s="56">
        <f>B3/B7</f>
        <v>4.0614107950581557</v>
      </c>
    </row>
    <row r="5" spans="2:10" x14ac:dyDescent="0.25">
      <c r="B5">
        <f>1-(B3)^2</f>
        <v>5.7159000000000071E-2</v>
      </c>
      <c r="D5">
        <f>ABS((E3^2-1)/(D3)^(2))</f>
        <v>0.71130793769938072</v>
      </c>
      <c r="E5">
        <f>ABS((2*E3)/D3)</f>
        <v>2.1589041095890411</v>
      </c>
    </row>
    <row r="6" spans="2:10" x14ac:dyDescent="0.25">
      <c r="B6">
        <f>SQRT(B5)</f>
        <v>0.23907948469076151</v>
      </c>
    </row>
    <row r="7" spans="2:10" x14ac:dyDescent="0.25">
      <c r="B7">
        <f>(1-(B3)^2)^(1/2)</f>
        <v>0.23907948469076151</v>
      </c>
      <c r="D7">
        <f>D5+E5</f>
        <v>2.8702120472884216</v>
      </c>
    </row>
    <row r="9" spans="2:10" x14ac:dyDescent="0.25">
      <c r="B9">
        <f>2*ABS(COS(D3+E3)/1.5)</f>
        <v>7.0362403121308092E-2</v>
      </c>
      <c r="D9">
        <v>0.5</v>
      </c>
      <c r="E9">
        <v>-0.75</v>
      </c>
    </row>
    <row r="10" spans="2:10" x14ac:dyDescent="0.25">
      <c r="B10">
        <f>2*ABS(COS(D9+E9)/1.5)</f>
        <v>1.2918832289475264</v>
      </c>
    </row>
    <row r="12" spans="2:10" x14ac:dyDescent="0.25">
      <c r="F12">
        <v>1.4148339999999999</v>
      </c>
    </row>
    <row r="13" spans="2:10" x14ac:dyDescent="0.25">
      <c r="B13">
        <v>0.70499999999999996</v>
      </c>
      <c r="D13">
        <v>0.72421599999999997</v>
      </c>
      <c r="F13" s="58">
        <f>SIN(F12)+0.1</f>
        <v>1.0878625092057266</v>
      </c>
      <c r="H13">
        <f>-0.8074+0.81</f>
        <v>2.6000000000000467E-3</v>
      </c>
    </row>
    <row r="14" spans="2:10" x14ac:dyDescent="0.25">
      <c r="B14">
        <f>ABS(B13/SQRT(1-(B13)^(2)))</f>
        <v>0.99406759639478104</v>
      </c>
      <c r="D14">
        <f>SQRT(1-(D13)^(2))</f>
        <v>0.68957319070857159</v>
      </c>
      <c r="F14" s="57">
        <f>F13/1.5</f>
        <v>0.72524167280381768</v>
      </c>
      <c r="I14">
        <f>-0.80718+0.8074</f>
        <v>2.1999999999999797E-4</v>
      </c>
    </row>
    <row r="15" spans="2:10" x14ac:dyDescent="0.25">
      <c r="F15" s="57"/>
    </row>
    <row r="16" spans="2:10" x14ac:dyDescent="0.25">
      <c r="F16" s="57">
        <f>-0.58643+0.81</f>
        <v>0.22357000000000005</v>
      </c>
      <c r="H16">
        <f>-0.59004+0.5903</f>
        <v>2.6000000000003798E-4</v>
      </c>
      <c r="J16">
        <f>11/15</f>
        <v>0.73333333333333328</v>
      </c>
    </row>
    <row r="18" spans="2:3" x14ac:dyDescent="0.25">
      <c r="B18" t="s">
        <v>3</v>
      </c>
      <c r="C18" t="s">
        <v>4</v>
      </c>
    </row>
    <row r="19" spans="2:3" x14ac:dyDescent="0.25">
      <c r="B19">
        <v>0.68</v>
      </c>
      <c r="C19">
        <v>0.5</v>
      </c>
    </row>
    <row r="21" spans="2:3" x14ac:dyDescent="0.25">
      <c r="B21">
        <f>ABS((1-(B19)^(2))/(C19)^(2))</f>
        <v>2.1503999999999994</v>
      </c>
    </row>
    <row r="23" spans="2:3" x14ac:dyDescent="0.25">
      <c r="B23">
        <f>0.683071+0.8074</f>
        <v>1.4904709999999999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Диаграмма 1</vt:lpstr>
      <vt:lpstr>График 2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Token R0743</dc:creator>
  <cp:lastModifiedBy>Token R0743</cp:lastModifiedBy>
  <dcterms:created xsi:type="dcterms:W3CDTF">2015-06-05T18:17:20Z</dcterms:created>
  <dcterms:modified xsi:type="dcterms:W3CDTF">2021-12-05T18:57:15Z</dcterms:modified>
</cp:coreProperties>
</file>