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0" windowWidth="18195" windowHeight="8475"/>
  </bookViews>
  <sheets>
    <sheet name="Total_Results" sheetId="1" r:id="rId1"/>
    <sheet name="Chao_Zhang" sheetId="2" r:id="rId2"/>
    <sheet name="Deyang_Wang" sheetId="4" r:id="rId3"/>
    <sheet name="Els_van_Dijk" sheetId="5" r:id="rId4"/>
    <sheet name="Fangyuan_Yu" sheetId="6" r:id="rId5"/>
    <sheet name="Min_Zhou" sheetId="7" r:id="rId6"/>
    <sheet name="Sridhar_Rajan_Jagannathan" sheetId="8" r:id="rId7"/>
    <sheet name="Yu_Yi" sheetId="9" r:id="rId8"/>
    <sheet name="Unknown" sheetId="10" r:id="rId9"/>
  </sheets>
  <calcPr calcId="145621"/>
</workbook>
</file>

<file path=xl/calcChain.xml><?xml version="1.0" encoding="utf-8"?>
<calcChain xmlns="http://schemas.openxmlformats.org/spreadsheetml/2006/main">
  <c r="G23" i="1" l="1"/>
  <c r="G6" i="1"/>
  <c r="L20" i="9"/>
  <c r="L20" i="8"/>
  <c r="L20" i="7"/>
  <c r="L20" i="6"/>
  <c r="L20" i="5"/>
  <c r="L20" i="4"/>
  <c r="L20" i="2"/>
  <c r="G5" i="1"/>
  <c r="G4" i="1"/>
  <c r="G3" i="1"/>
  <c r="G2" i="1"/>
  <c r="L19" i="9"/>
  <c r="L19" i="7"/>
  <c r="L19" i="6"/>
  <c r="L19" i="5"/>
  <c r="L19" i="4"/>
  <c r="L19" i="8"/>
  <c r="K19" i="10"/>
  <c r="K20" i="10" s="1"/>
  <c r="L19" i="2" l="1"/>
  <c r="D24" i="1" l="1"/>
  <c r="D26" i="1" s="1"/>
  <c r="D25" i="1"/>
  <c r="D27" i="1" s="1"/>
  <c r="I26" i="10" l="1"/>
  <c r="I25" i="10"/>
  <c r="J26" i="9"/>
  <c r="J25" i="9"/>
  <c r="J26" i="8"/>
  <c r="J25" i="8"/>
  <c r="J26" i="7"/>
  <c r="J25" i="7"/>
  <c r="J26" i="6"/>
  <c r="J25" i="6"/>
  <c r="J26" i="5"/>
  <c r="J25" i="5"/>
  <c r="J26" i="4"/>
  <c r="J25" i="4"/>
  <c r="J26" i="2"/>
  <c r="J25" i="2"/>
  <c r="F23" i="1" l="1"/>
  <c r="J19" i="9"/>
  <c r="J20" i="9" s="1"/>
  <c r="J19" i="8"/>
  <c r="J20" i="8" s="1"/>
  <c r="J19" i="7"/>
  <c r="J20" i="7" s="1"/>
  <c r="J19" i="6"/>
  <c r="J20" i="6" s="1"/>
  <c r="J19" i="5"/>
  <c r="J20" i="5" s="1"/>
  <c r="J19" i="4"/>
  <c r="J20" i="4" s="1"/>
  <c r="F6" i="1"/>
  <c r="F5" i="1"/>
  <c r="F4" i="1"/>
  <c r="F2" i="1"/>
  <c r="F3" i="1"/>
  <c r="I19" i="10"/>
  <c r="I20" i="10" s="1"/>
  <c r="J19" i="2"/>
  <c r="J20" i="2" s="1"/>
  <c r="D23" i="1" l="1"/>
  <c r="C23" i="1"/>
  <c r="B23" i="1"/>
  <c r="B2" i="1"/>
  <c r="D6" i="1"/>
  <c r="D5" i="1"/>
  <c r="D4" i="1"/>
  <c r="D3" i="1"/>
  <c r="D2" i="1"/>
  <c r="F26" i="10"/>
  <c r="F25" i="10"/>
  <c r="F26" i="9"/>
  <c r="F25" i="9"/>
  <c r="E20" i="9"/>
  <c r="D20" i="9"/>
  <c r="E19" i="9"/>
  <c r="F19" i="9"/>
  <c r="F20" i="9" s="1"/>
  <c r="D19" i="9"/>
  <c r="F26" i="8"/>
  <c r="F25" i="8"/>
  <c r="E20" i="8"/>
  <c r="D20" i="8"/>
  <c r="E19" i="8"/>
  <c r="F19" i="8"/>
  <c r="F20" i="8" s="1"/>
  <c r="D19" i="8"/>
  <c r="F26" i="7"/>
  <c r="F25" i="7"/>
  <c r="E20" i="7"/>
  <c r="D20" i="7"/>
  <c r="E19" i="7"/>
  <c r="F19" i="7"/>
  <c r="F20" i="7" s="1"/>
  <c r="D19" i="7"/>
  <c r="F20" i="6"/>
  <c r="F19" i="6"/>
  <c r="E20" i="6"/>
  <c r="E19" i="6"/>
  <c r="D20" i="6"/>
  <c r="D19" i="6"/>
  <c r="F20" i="5"/>
  <c r="E20" i="5"/>
  <c r="D20" i="5"/>
  <c r="F19" i="5"/>
  <c r="E19" i="5"/>
  <c r="D19" i="5"/>
  <c r="E20" i="4"/>
  <c r="D20" i="4"/>
  <c r="F19" i="4"/>
  <c r="E19" i="4"/>
  <c r="D19" i="4"/>
  <c r="E20" i="2"/>
  <c r="D20" i="2"/>
  <c r="E19" i="2"/>
  <c r="D19" i="2"/>
  <c r="F26" i="6"/>
  <c r="F25" i="6"/>
  <c r="F26" i="5"/>
  <c r="F25" i="5"/>
  <c r="F26" i="4"/>
  <c r="F25" i="4"/>
  <c r="F26" i="2"/>
  <c r="F25" i="2"/>
  <c r="E23" i="1" l="1"/>
  <c r="E6" i="1"/>
  <c r="E5" i="1"/>
  <c r="E2" i="1"/>
  <c r="E3" i="1"/>
  <c r="E4" i="1"/>
  <c r="H19" i="10"/>
  <c r="H20" i="10" s="1"/>
  <c r="F19" i="10"/>
  <c r="F20" i="10" s="1"/>
  <c r="E19" i="10"/>
  <c r="E20" i="10" s="1"/>
  <c r="D19" i="10"/>
  <c r="D20" i="10" s="1"/>
  <c r="H19" i="9" l="1"/>
  <c r="H20" i="9" s="1"/>
  <c r="H19" i="8"/>
  <c r="H20" i="8" s="1"/>
  <c r="H19" i="7"/>
  <c r="H20" i="7" s="1"/>
  <c r="H19" i="6"/>
  <c r="H20" i="6" s="1"/>
  <c r="H19" i="5"/>
  <c r="H20" i="5" s="1"/>
  <c r="H19" i="4"/>
  <c r="H20" i="4" s="1"/>
  <c r="H19" i="2"/>
  <c r="H20" i="2" s="1"/>
  <c r="F20" i="4"/>
  <c r="F19" i="2"/>
  <c r="F20" i="2" s="1"/>
  <c r="C6" i="1" l="1"/>
  <c r="B6" i="1"/>
  <c r="C5" i="1"/>
  <c r="B5" i="1"/>
  <c r="C4" i="1"/>
  <c r="B4" i="1"/>
  <c r="C3" i="1"/>
  <c r="B3" i="1"/>
  <c r="C2" i="1"/>
</calcChain>
</file>

<file path=xl/sharedStrings.xml><?xml version="1.0" encoding="utf-8"?>
<sst xmlns="http://schemas.openxmlformats.org/spreadsheetml/2006/main" count="937" uniqueCount="88">
  <si>
    <t>Sample</t>
  </si>
  <si>
    <t>Predicted</t>
  </si>
  <si>
    <t>Actual</t>
  </si>
  <si>
    <t>1_1</t>
  </si>
  <si>
    <t>1_2</t>
  </si>
  <si>
    <t>1_3</t>
  </si>
  <si>
    <t>2_1</t>
  </si>
  <si>
    <t>2_2</t>
  </si>
  <si>
    <t>2_3</t>
  </si>
  <si>
    <t>3_1</t>
  </si>
  <si>
    <t>3_2</t>
  </si>
  <si>
    <t>3_3</t>
  </si>
  <si>
    <t>4_1</t>
  </si>
  <si>
    <t>4_2</t>
  </si>
  <si>
    <t>4_3</t>
  </si>
  <si>
    <t>5_1</t>
  </si>
  <si>
    <t>5_2</t>
  </si>
  <si>
    <t>5_3</t>
  </si>
  <si>
    <t>MFCC_Score</t>
  </si>
  <si>
    <t>SBC_Score</t>
  </si>
  <si>
    <t>Deyang_Wang</t>
  </si>
  <si>
    <t>ElsVanDijk</t>
  </si>
  <si>
    <t>Fangyuan</t>
  </si>
  <si>
    <t>MinZhou</t>
  </si>
  <si>
    <t>Sridhar</t>
  </si>
  <si>
    <t>YuYi</t>
  </si>
  <si>
    <t>Chao_Zhang</t>
  </si>
  <si>
    <t xml:space="preserve">Deyang_Wang
</t>
  </si>
  <si>
    <t>Deyang_Wang
Chao_Zhang</t>
  </si>
  <si>
    <t>Min_Zhou
Chao_Zhang</t>
  </si>
  <si>
    <t>Fangyuan_Yu</t>
  </si>
  <si>
    <t>Sridhar
Chao_Zhang</t>
  </si>
  <si>
    <t>Min_Zhou
YuYi</t>
  </si>
  <si>
    <t>Fangyuan_Yu
Chao_Zhang</t>
  </si>
  <si>
    <t>Yu_Yi</t>
  </si>
  <si>
    <t>Yu_Yi
Min_Zhou</t>
  </si>
  <si>
    <t>Fangyuan
YuYi</t>
  </si>
  <si>
    <t>Min_Zhou</t>
  </si>
  <si>
    <t>Fangyuan
Chao_Zhang</t>
  </si>
  <si>
    <t>Fangyuan
Min_Zhou</t>
  </si>
  <si>
    <t>Yu_Yi
Fangyuan_Yu</t>
  </si>
  <si>
    <t>MinZhou
Chao_Zhang</t>
  </si>
  <si>
    <t>Els_Van_Dijk</t>
  </si>
  <si>
    <t>Total</t>
  </si>
  <si>
    <t>Predictability</t>
  </si>
  <si>
    <t>Type</t>
  </si>
  <si>
    <t>MFCC_Predictability</t>
  </si>
  <si>
    <t>SBC_Predictability</t>
  </si>
  <si>
    <t>English_Normal</t>
  </si>
  <si>
    <t>English_Fast</t>
  </si>
  <si>
    <t>English_Slow</t>
  </si>
  <si>
    <t>Legend: The 0's indicate failed cases, where the system predicted incorrectly.
1's indicate the case where the system identifies the speaker correctly.
The percentage accuracy of a prediction is not calculated as the threshold for a feature match is arbitarily defined in the previous project, thus making the accuracy purely dependent on how close is the predefined threshold. Hence it would be useless to measure the same.</t>
  </si>
  <si>
    <t>The sample details are as follows:</t>
  </si>
  <si>
    <t>ID</t>
  </si>
  <si>
    <t>Content</t>
  </si>
  <si>
    <t>Language</t>
  </si>
  <si>
    <t>Speed</t>
  </si>
  <si>
    <t>Nasal Congestion</t>
  </si>
  <si>
    <t>Yes</t>
  </si>
  <si>
    <t>No</t>
  </si>
  <si>
    <t>Normal</t>
  </si>
  <si>
    <t>English</t>
  </si>
  <si>
    <t>Native</t>
  </si>
  <si>
    <t>Fast</t>
  </si>
  <si>
    <t>Slow</t>
  </si>
  <si>
    <t>My name is …</t>
  </si>
  <si>
    <t>I come from …</t>
  </si>
  <si>
    <t>The weather is fine today.</t>
  </si>
  <si>
    <t>Native_Language</t>
  </si>
  <si>
    <t>Hybrid_Score</t>
  </si>
  <si>
    <t>Hybrid_Superpos_Trainer</t>
  </si>
  <si>
    <t>Unknown</t>
  </si>
  <si>
    <t>Deyang</t>
  </si>
  <si>
    <t>Hybrid_Single_Trained</t>
  </si>
  <si>
    <t>SBC</t>
  </si>
  <si>
    <t>Algo Used</t>
  </si>
  <si>
    <t>MFCC</t>
  </si>
  <si>
    <t>SBC %</t>
  </si>
  <si>
    <t>MFCC %</t>
  </si>
  <si>
    <t>Train</t>
  </si>
  <si>
    <t>Hybrid_Single_Trained_predictability</t>
  </si>
  <si>
    <t>Hybrid_Single_Gaussian</t>
  </si>
  <si>
    <t>Els</t>
  </si>
  <si>
    <t>Hybrid_Multi_Gaussian</t>
  </si>
  <si>
    <t>MFCC_Total</t>
  </si>
  <si>
    <t>SBC_Total</t>
  </si>
  <si>
    <t xml:space="preserve"> </t>
  </si>
  <si>
    <t>Borda Count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</si>
</sst>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1" xfId="0" applyBorder="1"/>
    <xf numFmtId="0" fontId="0" fillId="0" borderId="1" xfId="0" applyBorder="1" applyAlignment="1">
      <alignment wrapText="1"/>
    </xf>
    <xf numFmtId="16" fontId="0" fillId="0" borderId="1" xfId="0" applyNumberFormat="1" applyBorder="1"/>
    <xf numFmtId="0" fontId="1" fillId="2" borderId="1" xfId="0" applyFont="1" applyFill="1" applyBorder="1"/>
    <xf numFmtId="0" fontId="0" fillId="0" borderId="1" xfId="0" applyBorder="1" applyAlignment="1">
      <alignment vertical="center" wrapText="1"/>
    </xf>
    <xf numFmtId="2" fontId="0" fillId="0" borderId="1" xfId="0" applyNumberFormat="1" applyBorder="1"/>
    <xf numFmtId="0" fontId="2" fillId="0" borderId="1" xfId="0" applyFont="1" applyBorder="1"/>
    <xf numFmtId="0" fontId="3" fillId="0" borderId="1" xfId="0" applyFont="1" applyBorder="1"/>
    <xf numFmtId="0" fontId="0" fillId="3" borderId="1" xfId="0" applyFill="1" applyBorder="1"/>
    <xf numFmtId="0" fontId="1" fillId="2" borderId="1" xfId="0" applyFont="1" applyFill="1" applyBorder="1" applyAlignment="1">
      <alignment wrapText="1"/>
    </xf>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abSelected="1" workbookViewId="0">
      <selection activeCell="G23" sqref="G23"/>
    </sheetView>
  </sheetViews>
  <sheetFormatPr defaultRowHeight="15" x14ac:dyDescent="0.25"/>
  <cols>
    <col min="1" max="1" width="16.42578125" style="1" bestFit="1" customWidth="1"/>
    <col min="2" max="2" width="19.140625" style="1" bestFit="1" customWidth="1"/>
    <col min="3" max="3" width="17.42578125" style="1" bestFit="1" customWidth="1"/>
    <col min="4" max="4" width="20.7109375" style="1" customWidth="1"/>
    <col min="5" max="5" width="22.7109375" style="1" bestFit="1" customWidth="1"/>
    <col min="6" max="6" width="22.140625" style="1" bestFit="1" customWidth="1"/>
    <col min="7" max="7" width="22.140625" style="1" customWidth="1"/>
    <col min="8" max="15" width="9.140625" style="1"/>
    <col min="16" max="16" width="13.5703125" style="1" customWidth="1"/>
    <col min="17" max="16384" width="9.140625" style="1"/>
  </cols>
  <sheetData>
    <row r="1" spans="1:16" ht="30" x14ac:dyDescent="0.25">
      <c r="A1" s="4" t="s">
        <v>45</v>
      </c>
      <c r="B1" s="4" t="s">
        <v>46</v>
      </c>
      <c r="C1" s="4" t="s">
        <v>47</v>
      </c>
      <c r="D1" s="10" t="s">
        <v>80</v>
      </c>
      <c r="E1" s="4" t="s">
        <v>81</v>
      </c>
      <c r="F1" s="4" t="s">
        <v>83</v>
      </c>
      <c r="G1" s="4" t="s">
        <v>87</v>
      </c>
    </row>
    <row r="2" spans="1:16" x14ac:dyDescent="0.25">
      <c r="A2" s="1" t="s">
        <v>48</v>
      </c>
      <c r="B2" s="1">
        <f>((SUM(Chao_Zhang!D3:D4)+SUM(Deyang_Wang!D3:D4) + SUM(Els_van_Dijk!D3:D4) + SUM(Fangyuan_Yu!D3:D4) + SUM(Min_Zhou!D3:D4) + SUM(Sridhar_Rajan_Jagannathan!D3:D4) + SUM(Yu_Yi!D3:D4))/14)*100</f>
        <v>64.285714285714292</v>
      </c>
      <c r="C2" s="1">
        <f>((SUM(Chao_Zhang!E2:E4)+SUM(Deyang_Wang!E2:E4) + SUM(Els_van_Dijk!E2:E4) + SUM(Fangyuan_Yu!E2:E4) + SUM(Min_Zhou!E2:E4) + SUM(Sridhar_Rajan_Jagannathan!E2:E4) + SUM(Yu_Yi!E2:E4))/21)*100</f>
        <v>33.333333333333329</v>
      </c>
      <c r="D2" s="1">
        <f>((SUM(Chao_Zhang!F3:F4)+SUM(Deyang_Wang!F3:F4) + SUM(Els_van_Dijk!F3:F4) + SUM(Fangyuan_Yu!F3:F4) + SUM(Min_Zhou!F3:F4) + SUM(Sridhar_Rajan_Jagannathan!F3:F4) + SUM(Yu_Yi!F3:F4)+ SUM(Unknown!F2:F4))/17)*100</f>
        <v>41.17647058823529</v>
      </c>
      <c r="E2" s="1">
        <f>((SUM(Chao_Zhang!H4:H4)+SUM(Deyang_Wang!H4:H4) + SUM(Els_van_Dijk!H4:H4) + SUM(Fangyuan_Yu!H4:H4) + SUM(Min_Zhou!H4:H4) + SUM(Sridhar_Rajan_Jagannathan!H4:H4) + SUM(Yu_Yi!H4:H4) +  SUM(Unknown!H2:H4))/10)*100</f>
        <v>80</v>
      </c>
      <c r="F2" s="1">
        <f>((SUM(Chao_Zhang!J4:J4)+SUM(Deyang_Wang!J4:J4) + SUM(Els_van_Dijk!J4:J4) + SUM(Fangyuan_Yu!J4:J4) + SUM(Min_Zhou!J4:J4) + SUM(Sridhar_Rajan_Jagannathan!J4:J4) + SUM(Yu_Yi!J4:J4) +  SUM(Unknown!I2:I4))/10)*100</f>
        <v>80</v>
      </c>
      <c r="G2" s="1">
        <f>((SUM(Chao_Zhang!L4:L4)+SUM(Deyang_Wang!L4:L4) + SUM(Els_van_Dijk!L4:L4) + SUM(Fangyuan_Yu!L4:L4) + SUM(Min_Zhou!L4:L4) + SUM(Sridhar_Rajan_Jagannathan!L4:L4) + SUM(Yu_Yi!L4:L4) +  SUM(Unknown!K2:L4))/10)*100</f>
        <v>80</v>
      </c>
    </row>
    <row r="3" spans="1:16" x14ac:dyDescent="0.25">
      <c r="A3" s="1" t="s">
        <v>68</v>
      </c>
      <c r="B3" s="1">
        <f>((SUM(Chao_Zhang!D5:D7)+SUM(Deyang_Wang!D5:D7) + SUM(Els_van_Dijk!D5:D7) + SUM(Fangyuan_Yu!D5:D7) + SUM(Min_Zhou!D5:D7) + SUM(Sridhar_Rajan_Jagannathan!D5:D7) + SUM(Yu_Yi!D5:D7))/21)*100</f>
        <v>71.428571428571431</v>
      </c>
      <c r="C3" s="1">
        <f>((SUM(Chao_Zhang!E5:E7)+SUM(Deyang_Wang!E5:E7) + SUM(Els_van_Dijk!E5:E7) + SUM(Fangyuan_Yu!E5:E7) + SUM(Min_Zhou!E5:E7) + SUM(Sridhar_Rajan_Jagannathan!E5:E7) + SUM(Yu_Yi!E5:E7))/21)*100</f>
        <v>38.095238095238095</v>
      </c>
      <c r="D3" s="1">
        <f>((SUM(Chao_Zhang!F5:F7)+SUM(Deyang_Wang!F5:F7) + SUM(Els_van_Dijk!F5:F7) + SUM(Fangyuan_Yu!F5:F7) + SUM(Min_Zhou!F5:F7) + SUM(Sridhar_Rajan_Jagannathan!F5:F7) + SUM(Yu_Yi!F5:F7) + SUM(Unknown!F5:F7))/24)*100</f>
        <v>45.833333333333329</v>
      </c>
      <c r="E3" s="1">
        <f>((SUM(Chao_Zhang!H7:H7)+SUM(Deyang_Wang!H7:H7) + SUM(Els_van_Dijk!H7:H7) + SUM(Fangyuan_Yu!H7:H7) + SUM(Min_Zhou!H7:H7) + SUM(Sridhar_Rajan_Jagannathan!H7:H7) + SUM(Yu_Yi!H7:H7) +  SUM(Unknown!H5:H7))/10)*100</f>
        <v>50</v>
      </c>
      <c r="F3" s="1">
        <f>((SUM(Chao_Zhang!J7:J7)+SUM(Deyang_Wang!J7:J7) + SUM(Els_van_Dijk!J7:J7) + SUM(Fangyuan_Yu!J7:J7) + SUM(Min_Zhou!J7:J7) + SUM(Sridhar_Rajan_Jagannathan!J7:J7) + SUM(Yu_Yi!J7:J7) +  SUM(Unknown!I5:I7))/10)*100</f>
        <v>50</v>
      </c>
      <c r="G3" s="1">
        <f>((SUM(Chao_Zhang!L7:L7)+SUM(Deyang_Wang!L7:L7) + SUM(Els_van_Dijk!L7:L7) + SUM(Fangyuan_Yu!L7:L7) + SUM(Min_Zhou!L7:L7) + SUM(Sridhar_Rajan_Jagannathan!L7:L7) + SUM(Yu_Yi!L7:L7) +  SUM(Unknown!K5:K7))/10)*100</f>
        <v>70</v>
      </c>
    </row>
    <row r="4" spans="1:16" ht="15" customHeight="1" x14ac:dyDescent="0.25">
      <c r="A4" s="1" t="s">
        <v>49</v>
      </c>
      <c r="B4" s="1">
        <f>((SUM(Chao_Zhang!D8:D10)+SUM(Deyang_Wang!D8:D10) + SUM(Els_van_Dijk!D8:D10) + SUM(Fangyuan_Yu!D8:D10) + SUM(Min_Zhou!D8:D10) + SUM(Sridhar_Rajan_Jagannathan!D8:D10) + SUM(Yu_Yi!D8:D10))/21)*100</f>
        <v>66.666666666666657</v>
      </c>
      <c r="C4" s="1">
        <f>((SUM(Chao_Zhang!E8:E10)+SUM(Deyang_Wang!E8:E10) + SUM(Els_van_Dijk!E8:E10) + SUM(Fangyuan_Yu!E8:E10) + SUM(Min_Zhou!E8:E10) + SUM(Sridhar_Rajan_Jagannathan!E8:E10) + SUM(Yu_Yi!E8:E10))/21)*100</f>
        <v>38.095238095238095</v>
      </c>
      <c r="D4" s="1">
        <f>((SUM(Chao_Zhang!F8:F10)+SUM(Deyang_Wang!F8:F10) + SUM(Els_van_Dijk!F8:F10) + SUM(Fangyuan_Yu!F8:F10) + SUM(Min_Zhou!F8:F10) + SUM(Sridhar_Rajan_Jagannathan!F8:F10) + SUM(Yu_Yi!F8:F10) + SUM(Unknown!F8:F10))/24)*100</f>
        <v>37.5</v>
      </c>
      <c r="E4" s="1">
        <f>((SUM(Chao_Zhang!H10:H10)+SUM(Deyang_Wang!H10:H10) + SUM(Els_van_Dijk!H10:H10) + SUM(Fangyuan_Yu!H10:H10) + SUM(Min_Zhou!H10:H10) + SUM(Sridhar_Rajan_Jagannathan!H10:H10) + SUM(Yu_Yi!H10:H10) +  SUM(Unknown!H8:H10))/10)*100</f>
        <v>40</v>
      </c>
      <c r="F4" s="1">
        <f>((SUM(Chao_Zhang!J10:J10)+SUM(Deyang_Wang!J10:J10) + SUM(Els_van_Dijk!J10:J10) + SUM(Fangyuan_Yu!J10:J10) + SUM(Min_Zhou!J10:J10) + SUM(Sridhar_Rajan_Jagannathan!J10:J10) + SUM(Yu_Yi!J10:J10) +  SUM(Unknown!I8:I10))/10)*100</f>
        <v>60</v>
      </c>
      <c r="G4" s="1">
        <f>((SUM(Chao_Zhang!L10:L10)+SUM(Deyang_Wang!L10:L10) + SUM(Els_van_Dijk!L10:L10) + SUM(Fangyuan_Yu!L10:L10) + SUM(Min_Zhou!L10:L10) + SUM(Sridhar_Rajan_Jagannathan!L10:L10) + SUM(Yu_Yi!L10:L10) +  SUM(Unknown!K8:K10))/10)*100</f>
        <v>50</v>
      </c>
      <c r="I4" s="16" t="s">
        <v>51</v>
      </c>
      <c r="J4" s="16"/>
      <c r="K4" s="16"/>
      <c r="L4" s="16"/>
      <c r="M4" s="16"/>
      <c r="N4" s="16"/>
      <c r="O4" s="16"/>
      <c r="P4" s="16"/>
    </row>
    <row r="5" spans="1:16" x14ac:dyDescent="0.25">
      <c r="A5" s="1" t="s">
        <v>50</v>
      </c>
      <c r="B5" s="1">
        <f>((SUM(Chao_Zhang!D11:D13)+SUM(Deyang_Wang!D11:D13) + SUM(Els_van_Dijk!D11:D13) + SUM(Fangyuan_Yu!D11:D13) + SUM(Min_Zhou!D11:D13) + SUM(Sridhar_Rajan_Jagannathan!D11:D13) + SUM(Yu_Yi!D11:D13))/21)*100</f>
        <v>52.380952380952387</v>
      </c>
      <c r="C5" s="1">
        <f>((SUM(Chao_Zhang!E11:E13)+SUM(Deyang_Wang!E11:E13) + SUM(Els_van_Dijk!E11:E13) + SUM(Fangyuan_Yu!E11:E13) + SUM(Min_Zhou!E11:E13) + SUM(Sridhar_Rajan_Jagannathan!E11:E13) + SUM(Yu_Yi!E11:E13))/21)*100</f>
        <v>28.571428571428569</v>
      </c>
      <c r="D5" s="1">
        <f>((SUM(Chao_Zhang!F11:F13)+SUM(Deyang_Wang!F11:F13) + SUM(Els_van_Dijk!F11:F13) + SUM(Fangyuan_Yu!F11:F13) + SUM(Min_Zhou!F11:F13) + SUM(Sridhar_Rajan_Jagannathan!F11:F13) + SUM(Yu_Yi!F11:F13) + SUM(Unknown!F11:F13))/24)*100</f>
        <v>16.666666666666664</v>
      </c>
      <c r="E5" s="1">
        <f>((SUM(Chao_Zhang!H13:H13)+SUM(Deyang_Wang!H13:H13) + SUM(Els_van_Dijk!H13:H13) + SUM(Fangyuan_Yu!H13:H13) + SUM(Min_Zhou!H13:H13) + SUM(Sridhar_Rajan_Jagannathan!H13:H13) + SUM(Yu_Yi!H13:H13) +  SUM(Unknown!H11:H13))/10)*100</f>
        <v>30</v>
      </c>
      <c r="F5" s="1">
        <f>((SUM(Chao_Zhang!J13:J13)+SUM(Deyang_Wang!J13:J13) + SUM(Els_van_Dijk!J13:J13) + SUM(Fangyuan_Yu!J13:J13) + SUM(Min_Zhou!J13:J13) + SUM(Sridhar_Rajan_Jagannathan!J13:J13) + SUM(Yu_Yi!J13:J13) +  SUM(Unknown!I11:I13))/10)*100</f>
        <v>40</v>
      </c>
      <c r="G5" s="1">
        <f>((SUM(Chao_Zhang!L13:L13)+SUM(Deyang_Wang!L13:L13) + SUM(Els_van_Dijk!L13:L13) + SUM(Fangyuan_Yu!L13:L13) + SUM(Min_Zhou!L13:L13) + SUM(Sridhar_Rajan_Jagannathan!L13:L13) + SUM(Yu_Yi!L13:L13) +  SUM(Unknown!K11:K13))/10)*100</f>
        <v>40</v>
      </c>
      <c r="I5" s="16"/>
      <c r="J5" s="16"/>
      <c r="K5" s="16"/>
      <c r="L5" s="16"/>
      <c r="M5" s="16"/>
      <c r="N5" s="16"/>
      <c r="O5" s="16"/>
      <c r="P5" s="16"/>
    </row>
    <row r="6" spans="1:16" x14ac:dyDescent="0.25">
      <c r="A6" s="1" t="s">
        <v>57</v>
      </c>
      <c r="B6" s="1">
        <f>((SUM(Chao_Zhang!D14:D16)+SUM(Deyang_Wang!D14:D16) + SUM(Els_van_Dijk!D14:D16) + SUM(Fangyuan_Yu!D14:D16) + SUM(Min_Zhou!D14:D16) + SUM(Sridhar_Rajan_Jagannathan!D14:D16) + SUM(Yu_Yi!D14:D16))/21)*100</f>
        <v>38.095238095238095</v>
      </c>
      <c r="C6" s="1">
        <f>((SUM(Chao_Zhang!E14:E16)+SUM(Deyang_Wang!E14:E16) + SUM(Els_van_Dijk!E14:E16) + SUM(Fangyuan_Yu!E14:E16) + SUM(Min_Zhou!E14:E16) + SUM(Sridhar_Rajan_Jagannathan!E14:E16) + SUM(Yu_Yi!E14:E16))/21)*100</f>
        <v>23.809523809523807</v>
      </c>
      <c r="D6" s="1">
        <f>((SUM(Chao_Zhang!F14:F16)+SUM(Deyang_Wang!F14:F16) + SUM(Els_van_Dijk!F14:F16) + SUM(Fangyuan_Yu!F14:F16) + SUM(Min_Zhou!F14:F16) + SUM(Sridhar_Rajan_Jagannathan!F14:F16) + SUM(Yu_Yi!F14:F16) + SUM(Unknown!F14:F16)) /24)*100</f>
        <v>25</v>
      </c>
      <c r="E6" s="1">
        <f>((SUM(Chao_Zhang!H16:H16)+SUM(Deyang_Wang!H16:H16) + SUM(Els_van_Dijk!H16:H16) + SUM(Fangyuan_Yu!H16:H16) + SUM(Min_Zhou!H16:H16) + SUM(Sridhar_Rajan_Jagannathan!H16:H16) + SUM(Yu_Yi!H16:H16) +  SUM(Unknown!H14:H16))/10)*100</f>
        <v>60</v>
      </c>
      <c r="F6" s="1">
        <f>((SUM(Chao_Zhang!J16:J16)+SUM(Deyang_Wang!J16:J16) + SUM(Els_van_Dijk!J16:J16) + SUM(Fangyuan_Yu!J16:J16) + SUM(Min_Zhou!J16:J16) + SUM(Sridhar_Rajan_Jagannathan!J16:J16) + SUM(Yu_Yi!J16:J16) +  SUM(Unknown!I14:I16))/10)*100</f>
        <v>80</v>
      </c>
      <c r="G6" s="1">
        <f>((SUM(Chao_Zhang!L16:L16)+SUM(Deyang_Wang!L16:L16) + SUM(Els_van_Dijk!L16:L16) + SUM(Fangyuan_Yu!L16:L16) + SUM(Min_Zhou!L16:L16) + SUM(Sridhar_Rajan_Jagannathan!L16:L16) + SUM(Yu_Yi!L16:L16) +  SUM(Unknown!K14:K16))/10)*100</f>
        <v>60</v>
      </c>
      <c r="I6" s="16"/>
      <c r="J6" s="16"/>
      <c r="K6" s="16"/>
      <c r="L6" s="16"/>
      <c r="M6" s="16"/>
      <c r="N6" s="16"/>
      <c r="O6" s="16"/>
      <c r="P6" s="16"/>
    </row>
    <row r="7" spans="1:16" x14ac:dyDescent="0.25">
      <c r="I7" s="16"/>
      <c r="J7" s="16"/>
      <c r="K7" s="16"/>
      <c r="L7" s="16"/>
      <c r="M7" s="16"/>
      <c r="N7" s="16"/>
      <c r="O7" s="16"/>
      <c r="P7" s="16"/>
    </row>
    <row r="8" spans="1:16" x14ac:dyDescent="0.25">
      <c r="I8" s="16"/>
      <c r="J8" s="16"/>
      <c r="K8" s="16"/>
      <c r="L8" s="16"/>
      <c r="M8" s="16"/>
      <c r="N8" s="16"/>
      <c r="O8" s="16"/>
      <c r="P8" s="16"/>
    </row>
    <row r="9" spans="1:16" x14ac:dyDescent="0.25">
      <c r="I9" s="16"/>
      <c r="J9" s="16"/>
      <c r="K9" s="16"/>
      <c r="L9" s="16"/>
      <c r="M9" s="16"/>
      <c r="N9" s="16"/>
      <c r="O9" s="16"/>
      <c r="P9" s="16"/>
    </row>
    <row r="10" spans="1:16" x14ac:dyDescent="0.25">
      <c r="I10" s="16"/>
      <c r="J10" s="16"/>
      <c r="K10" s="16"/>
      <c r="L10" s="16"/>
      <c r="M10" s="16"/>
      <c r="N10" s="16"/>
      <c r="O10" s="16"/>
      <c r="P10" s="16"/>
    </row>
    <row r="11" spans="1:16" x14ac:dyDescent="0.25">
      <c r="I11" s="16"/>
      <c r="J11" s="16"/>
      <c r="K11" s="16"/>
      <c r="L11" s="16"/>
      <c r="M11" s="16"/>
      <c r="N11" s="16"/>
      <c r="O11" s="16"/>
      <c r="P11" s="16"/>
    </row>
    <row r="12" spans="1:16" x14ac:dyDescent="0.25">
      <c r="I12" s="16"/>
      <c r="J12" s="16"/>
      <c r="K12" s="16"/>
      <c r="L12" s="16"/>
      <c r="M12" s="16"/>
      <c r="N12" s="16"/>
      <c r="O12" s="16"/>
      <c r="P12" s="16"/>
    </row>
    <row r="14" spans="1:16" ht="15" customHeight="1" x14ac:dyDescent="0.25">
      <c r="I14" s="17" t="s">
        <v>52</v>
      </c>
      <c r="J14" s="17"/>
      <c r="K14" s="17"/>
      <c r="L14" s="17"/>
      <c r="M14" s="17"/>
      <c r="N14" s="17"/>
      <c r="O14" s="17"/>
      <c r="P14" s="17"/>
    </row>
    <row r="15" spans="1:16" ht="30" x14ac:dyDescent="0.25">
      <c r="I15" s="5" t="s">
        <v>53</v>
      </c>
      <c r="J15" s="16" t="s">
        <v>54</v>
      </c>
      <c r="K15" s="16"/>
      <c r="L15" s="16"/>
      <c r="M15" s="16"/>
      <c r="N15" s="5" t="s">
        <v>55</v>
      </c>
      <c r="O15" s="5" t="s">
        <v>56</v>
      </c>
      <c r="P15" s="5" t="s">
        <v>57</v>
      </c>
    </row>
    <row r="16" spans="1:16" x14ac:dyDescent="0.25">
      <c r="I16" s="5" t="s">
        <v>3</v>
      </c>
      <c r="J16" s="16" t="s">
        <v>65</v>
      </c>
      <c r="K16" s="16"/>
      <c r="L16" s="16"/>
      <c r="M16" s="16"/>
      <c r="N16" s="5" t="s">
        <v>61</v>
      </c>
      <c r="O16" s="5" t="s">
        <v>60</v>
      </c>
      <c r="P16" s="5" t="s">
        <v>59</v>
      </c>
    </row>
    <row r="17" spans="1:16" x14ac:dyDescent="0.25">
      <c r="I17" s="5" t="s">
        <v>4</v>
      </c>
      <c r="J17" s="16" t="s">
        <v>66</v>
      </c>
      <c r="K17" s="16"/>
      <c r="L17" s="16"/>
      <c r="M17" s="16"/>
      <c r="N17" s="5" t="s">
        <v>61</v>
      </c>
      <c r="O17" s="5" t="s">
        <v>60</v>
      </c>
      <c r="P17" s="5" t="s">
        <v>59</v>
      </c>
    </row>
    <row r="18" spans="1:16" x14ac:dyDescent="0.25">
      <c r="I18" s="5" t="s">
        <v>5</v>
      </c>
      <c r="J18" s="16" t="s">
        <v>67</v>
      </c>
      <c r="K18" s="16"/>
      <c r="L18" s="16"/>
      <c r="M18" s="16"/>
      <c r="N18" s="5" t="s">
        <v>61</v>
      </c>
      <c r="O18" s="5" t="s">
        <v>60</v>
      </c>
      <c r="P18" s="5" t="s">
        <v>59</v>
      </c>
    </row>
    <row r="19" spans="1:16" x14ac:dyDescent="0.25">
      <c r="I19" s="5" t="s">
        <v>6</v>
      </c>
      <c r="J19" s="16" t="s">
        <v>65</v>
      </c>
      <c r="K19" s="16"/>
      <c r="L19" s="16"/>
      <c r="M19" s="16"/>
      <c r="N19" s="5" t="s">
        <v>62</v>
      </c>
      <c r="O19" s="5" t="s">
        <v>60</v>
      </c>
      <c r="P19" s="5" t="s">
        <v>59</v>
      </c>
    </row>
    <row r="20" spans="1:16" x14ac:dyDescent="0.25">
      <c r="I20" s="5" t="s">
        <v>7</v>
      </c>
      <c r="J20" s="16" t="s">
        <v>66</v>
      </c>
      <c r="K20" s="16"/>
      <c r="L20" s="16"/>
      <c r="M20" s="16"/>
      <c r="N20" s="5" t="s">
        <v>62</v>
      </c>
      <c r="O20" s="5" t="s">
        <v>60</v>
      </c>
      <c r="P20" s="5" t="s">
        <v>59</v>
      </c>
    </row>
    <row r="21" spans="1:16" x14ac:dyDescent="0.25">
      <c r="I21" s="5" t="s">
        <v>8</v>
      </c>
      <c r="J21" s="16" t="s">
        <v>67</v>
      </c>
      <c r="K21" s="16"/>
      <c r="L21" s="16"/>
      <c r="M21" s="16"/>
      <c r="N21" s="5" t="s">
        <v>62</v>
      </c>
      <c r="O21" s="5" t="s">
        <v>60</v>
      </c>
      <c r="P21" s="5" t="s">
        <v>59</v>
      </c>
    </row>
    <row r="22" spans="1:16" x14ac:dyDescent="0.25">
      <c r="I22" s="5" t="s">
        <v>9</v>
      </c>
      <c r="J22" s="16" t="s">
        <v>65</v>
      </c>
      <c r="K22" s="16"/>
      <c r="L22" s="16"/>
      <c r="M22" s="16"/>
      <c r="N22" s="5" t="s">
        <v>61</v>
      </c>
      <c r="O22" s="5" t="s">
        <v>63</v>
      </c>
      <c r="P22" s="5" t="s">
        <v>59</v>
      </c>
    </row>
    <row r="23" spans="1:16" x14ac:dyDescent="0.25">
      <c r="A23" s="1" t="s">
        <v>44</v>
      </c>
      <c r="B23" s="1">
        <f>((SUM(Chao_Zhang!D3:D16)+SUM(Deyang_Wang!D3:D16) + SUM(Els_van_Dijk!D3:D16) + SUM(Fangyuan_Yu!D3:D16) + SUM(Min_Zhou!D3:D16) + SUM(Sridhar_Rajan_Jagannathan!D3:D16) + SUM(Yu_Yi!D3:D16))/98)*100</f>
        <v>58.163265306122447</v>
      </c>
      <c r="C23" s="1">
        <f>((SUM(Chao_Zhang!E3:E16)+SUM(Deyang_Wang!E3:E16) + SUM(Els_van_Dijk!E3:E16) + SUM(Fangyuan_Yu!E3:E16) + SUM(Min_Zhou!E3:E16) + SUM(Sridhar_Rajan_Jagannathan!E3:E16) + SUM(Yu_Yi!E3:E16))/98)*100</f>
        <v>34.693877551020407</v>
      </c>
      <c r="D23" s="1">
        <f>((SUM(Chao_Zhang!F3:F16)+SUM(Deyang_Wang!F3:F16) + SUM(Els_van_Dijk!F3:F16) + SUM(Fangyuan_Yu!F3:F16) + SUM(Min_Zhou!F3:F16) + SUM(Sridhar_Rajan_Jagannathan!F3:F16) + SUM(Yu_Yi!F3:F16) + SUM(Unknown!F2:F16))/113)*100</f>
        <v>32.743362831858406</v>
      </c>
      <c r="E23" s="1">
        <f>((SUM(Chao_Zhang!H2:H16)+SUM(Deyang_Wang!H2:H16) + SUM(Els_van_Dijk!H2:H16) + SUM(Fangyuan_Yu!H2:H16) + SUM(Min_Zhou!H2:H16) + SUM(Sridhar_Rajan_Jagannathan!H2:H16) + SUM(Yu_Yi!H2:H16) + SUM(Unknown!H2:H16))/50)*100</f>
        <v>52</v>
      </c>
      <c r="F23" s="1">
        <f>((SUM(Chao_Zhang!J2:J16)+SUM(Deyang_Wang!J2:J16) + SUM(Els_van_Dijk!J2:J16) + SUM(Fangyuan_Yu!J2:J16) + SUM(Min_Zhou!J2:J16) + SUM(Sridhar_Rajan_Jagannathan!J2:J16) + SUM(Yu_Yi!J2:J16) + SUM(Unknown!I2:I16))/50)*100</f>
        <v>62</v>
      </c>
      <c r="G23" s="1">
        <f>((SUM(Chao_Zhang!L2:L16)+SUM(Deyang_Wang!L2:L16) + SUM(Els_van_Dijk!L2:L16) + SUM(Fangyuan_Yu!L2:L16) + SUM(Min_Zhou!L2:L16) + SUM(Sridhar_Rajan_Jagannathan!L2:L16) + SUM(Yu_Yi!L2:L16) + SUM(Unknown!K2:K16))/50)*100</f>
        <v>60</v>
      </c>
      <c r="I23" s="5" t="s">
        <v>10</v>
      </c>
      <c r="J23" s="16" t="s">
        <v>66</v>
      </c>
      <c r="K23" s="16"/>
      <c r="L23" s="16"/>
      <c r="M23" s="16"/>
      <c r="N23" s="5" t="s">
        <v>61</v>
      </c>
      <c r="O23" s="5" t="s">
        <v>63</v>
      </c>
      <c r="P23" s="5" t="s">
        <v>59</v>
      </c>
    </row>
    <row r="24" spans="1:16" x14ac:dyDescent="0.25">
      <c r="C24" s="1" t="s">
        <v>84</v>
      </c>
      <c r="D24" s="1">
        <f>SUM(Chao_Zhang!F23+Deyang_Wang!F23+Els_van_Dijk!F23+Fangyuan_Yu!F23+Min_Zhou!F23+Sridhar_Rajan_Jagannathan!F23+Yu_Yi!F23+Unknown!F23)</f>
        <v>40</v>
      </c>
      <c r="I24" s="5" t="s">
        <v>11</v>
      </c>
      <c r="J24" s="16" t="s">
        <v>67</v>
      </c>
      <c r="K24" s="16"/>
      <c r="L24" s="16"/>
      <c r="M24" s="16"/>
      <c r="N24" s="5" t="s">
        <v>61</v>
      </c>
      <c r="O24" s="5" t="s">
        <v>63</v>
      </c>
      <c r="P24" s="5" t="s">
        <v>59</v>
      </c>
    </row>
    <row r="25" spans="1:16" x14ac:dyDescent="0.25">
      <c r="C25" s="1" t="s">
        <v>85</v>
      </c>
      <c r="D25" s="1">
        <f>SUM(Chao_Zhang!F22+Deyang_Wang!F22+Els_van_Dijk!F22+Fangyuan_Yu!F22+Min_Zhou!F22+Sridhar_Rajan_Jagannathan!F22+Yu_Yi!F22+Unknown!F22)</f>
        <v>73</v>
      </c>
      <c r="I25" s="5" t="s">
        <v>12</v>
      </c>
      <c r="J25" s="16" t="s">
        <v>65</v>
      </c>
      <c r="K25" s="16"/>
      <c r="L25" s="16"/>
      <c r="M25" s="16"/>
      <c r="N25" s="5" t="s">
        <v>61</v>
      </c>
      <c r="O25" s="5" t="s">
        <v>64</v>
      </c>
      <c r="P25" s="5" t="s">
        <v>59</v>
      </c>
    </row>
    <row r="26" spans="1:16" x14ac:dyDescent="0.25">
      <c r="C26" s="1" t="s">
        <v>76</v>
      </c>
      <c r="D26" s="1">
        <f>(D24/113)*100</f>
        <v>35.398230088495573</v>
      </c>
      <c r="I26" s="5" t="s">
        <v>13</v>
      </c>
      <c r="J26" s="16" t="s">
        <v>66</v>
      </c>
      <c r="K26" s="16"/>
      <c r="L26" s="16"/>
      <c r="M26" s="16"/>
      <c r="N26" s="5" t="s">
        <v>61</v>
      </c>
      <c r="O26" s="5" t="s">
        <v>64</v>
      </c>
      <c r="P26" s="5" t="s">
        <v>59</v>
      </c>
    </row>
    <row r="27" spans="1:16" x14ac:dyDescent="0.25">
      <c r="C27" s="1" t="s">
        <v>74</v>
      </c>
      <c r="D27" s="1">
        <f>(D25/113)*100</f>
        <v>64.601769911504419</v>
      </c>
      <c r="E27" s="1" t="s">
        <v>86</v>
      </c>
      <c r="I27" s="5" t="s">
        <v>14</v>
      </c>
      <c r="J27" s="16" t="s">
        <v>67</v>
      </c>
      <c r="K27" s="16"/>
      <c r="L27" s="16"/>
      <c r="M27" s="16"/>
      <c r="N27" s="5" t="s">
        <v>61</v>
      </c>
      <c r="O27" s="5" t="s">
        <v>64</v>
      </c>
      <c r="P27" s="5" t="s">
        <v>59</v>
      </c>
    </row>
    <row r="28" spans="1:16" x14ac:dyDescent="0.25">
      <c r="I28" s="5" t="s">
        <v>15</v>
      </c>
      <c r="J28" s="16" t="s">
        <v>65</v>
      </c>
      <c r="K28" s="16"/>
      <c r="L28" s="16"/>
      <c r="M28" s="16"/>
      <c r="N28" s="5" t="s">
        <v>61</v>
      </c>
      <c r="O28" s="5" t="s">
        <v>60</v>
      </c>
      <c r="P28" s="5" t="s">
        <v>58</v>
      </c>
    </row>
    <row r="29" spans="1:16" x14ac:dyDescent="0.25">
      <c r="I29" s="5" t="s">
        <v>16</v>
      </c>
      <c r="J29" s="16" t="s">
        <v>66</v>
      </c>
      <c r="K29" s="16"/>
      <c r="L29" s="16"/>
      <c r="M29" s="16"/>
      <c r="N29" s="5" t="s">
        <v>61</v>
      </c>
      <c r="O29" s="5" t="s">
        <v>60</v>
      </c>
      <c r="P29" s="1" t="s">
        <v>58</v>
      </c>
    </row>
    <row r="30" spans="1:16" x14ac:dyDescent="0.25">
      <c r="I30" s="5" t="s">
        <v>17</v>
      </c>
      <c r="J30" s="16" t="s">
        <v>67</v>
      </c>
      <c r="K30" s="16"/>
      <c r="L30" s="16"/>
      <c r="M30" s="16"/>
      <c r="N30" s="5" t="s">
        <v>61</v>
      </c>
      <c r="O30" s="5" t="s">
        <v>60</v>
      </c>
      <c r="P30" s="1" t="s">
        <v>58</v>
      </c>
    </row>
  </sheetData>
  <mergeCells count="18">
    <mergeCell ref="J18:M18"/>
    <mergeCell ref="J19:M19"/>
    <mergeCell ref="J20:M20"/>
    <mergeCell ref="J21:M21"/>
    <mergeCell ref="I4:P12"/>
    <mergeCell ref="I14:P14"/>
    <mergeCell ref="J15:M15"/>
    <mergeCell ref="J16:M16"/>
    <mergeCell ref="J17:M17"/>
    <mergeCell ref="J28:M28"/>
    <mergeCell ref="J29:M29"/>
    <mergeCell ref="J30:M30"/>
    <mergeCell ref="J22:M22"/>
    <mergeCell ref="J23:M23"/>
    <mergeCell ref="J24:M24"/>
    <mergeCell ref="J25:M25"/>
    <mergeCell ref="J26:M26"/>
    <mergeCell ref="J27:M2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D1" workbookViewId="0">
      <selection activeCell="L19" sqref="L19"/>
    </sheetView>
  </sheetViews>
  <sheetFormatPr defaultRowHeight="15" x14ac:dyDescent="0.25"/>
  <cols>
    <col min="1" max="1" width="9.140625" style="1"/>
    <col min="2" max="2" width="14.28515625" style="1" customWidth="1"/>
    <col min="3" max="3" width="12.85546875" style="1" bestFit="1" customWidth="1"/>
    <col min="4" max="4" width="11.85546875" style="1" bestFit="1" customWidth="1"/>
    <col min="5" max="5" width="10.140625" style="1" bestFit="1" customWidth="1"/>
    <col min="6" max="6" width="21.42578125" style="1" bestFit="1" customWidth="1"/>
    <col min="7" max="7" width="9.5703125" style="1" bestFit="1" customWidth="1"/>
    <col min="8" max="8" width="22.7109375" style="1" bestFit="1" customWidth="1"/>
    <col min="9" max="9" width="9.140625" style="1"/>
    <col min="10" max="10" width="22.140625" style="1" bestFit="1" customWidth="1"/>
    <col min="11" max="11" width="9.140625" style="1"/>
    <col min="12" max="12" width="21.42578125" style="1" bestFit="1" customWidth="1"/>
    <col min="13" max="16384" width="9.140625" style="1"/>
  </cols>
  <sheetData>
    <row r="1" spans="1:13" x14ac:dyDescent="0.25">
      <c r="A1" s="4" t="s">
        <v>0</v>
      </c>
      <c r="B1" s="4" t="s">
        <v>1</v>
      </c>
      <c r="C1" s="4" t="s">
        <v>2</v>
      </c>
      <c r="D1" s="4" t="s">
        <v>18</v>
      </c>
      <c r="E1" s="4" t="s">
        <v>19</v>
      </c>
      <c r="F1" s="4" t="s">
        <v>73</v>
      </c>
      <c r="G1" s="4" t="s">
        <v>1</v>
      </c>
      <c r="H1" s="4" t="s">
        <v>81</v>
      </c>
      <c r="I1" s="4" t="s">
        <v>1</v>
      </c>
      <c r="J1" s="4" t="s">
        <v>83</v>
      </c>
      <c r="K1" s="4" t="s">
        <v>1</v>
      </c>
      <c r="L1" s="4" t="s">
        <v>87</v>
      </c>
    </row>
    <row r="2" spans="1:13" x14ac:dyDescent="0.25">
      <c r="A2" s="1" t="s">
        <v>3</v>
      </c>
      <c r="B2" s="1" t="s">
        <v>26</v>
      </c>
      <c r="C2" s="1" t="s">
        <v>26</v>
      </c>
      <c r="D2" s="9" t="s">
        <v>79</v>
      </c>
      <c r="E2" s="9" t="s">
        <v>79</v>
      </c>
      <c r="F2" s="9" t="s">
        <v>79</v>
      </c>
      <c r="H2" s="9" t="s">
        <v>79</v>
      </c>
      <c r="J2" s="12" t="s">
        <v>79</v>
      </c>
      <c r="L2" s="12" t="s">
        <v>79</v>
      </c>
    </row>
    <row r="3" spans="1:13" ht="30" x14ac:dyDescent="0.25">
      <c r="A3" s="1" t="s">
        <v>4</v>
      </c>
      <c r="B3" s="2" t="s">
        <v>27</v>
      </c>
      <c r="C3" s="1" t="s">
        <v>26</v>
      </c>
      <c r="D3" s="1">
        <v>0</v>
      </c>
      <c r="E3" s="1">
        <v>1</v>
      </c>
      <c r="F3" s="1">
        <v>1</v>
      </c>
      <c r="H3" s="9" t="s">
        <v>79</v>
      </c>
      <c r="J3" s="12" t="s">
        <v>79</v>
      </c>
      <c r="L3" s="12" t="s">
        <v>79</v>
      </c>
    </row>
    <row r="4" spans="1:13" ht="30" x14ac:dyDescent="0.25">
      <c r="A4" s="1" t="s">
        <v>5</v>
      </c>
      <c r="B4" s="2" t="s">
        <v>27</v>
      </c>
      <c r="C4" s="1" t="s">
        <v>26</v>
      </c>
      <c r="D4" s="1">
        <v>0</v>
      </c>
      <c r="E4" s="1">
        <v>1</v>
      </c>
      <c r="F4" s="1">
        <v>1</v>
      </c>
      <c r="H4" s="1">
        <v>1</v>
      </c>
      <c r="J4" s="1">
        <v>1</v>
      </c>
      <c r="L4" s="1">
        <v>1</v>
      </c>
    </row>
    <row r="5" spans="1:13" x14ac:dyDescent="0.25">
      <c r="A5" s="1" t="s">
        <v>6</v>
      </c>
      <c r="C5" s="1" t="s">
        <v>26</v>
      </c>
      <c r="D5" s="1">
        <v>1</v>
      </c>
      <c r="E5" s="1">
        <v>1</v>
      </c>
      <c r="F5" s="1">
        <v>1</v>
      </c>
      <c r="H5" s="9" t="s">
        <v>79</v>
      </c>
      <c r="J5" s="11" t="s">
        <v>79</v>
      </c>
      <c r="L5" s="11" t="s">
        <v>79</v>
      </c>
    </row>
    <row r="6" spans="1:13" x14ac:dyDescent="0.25">
      <c r="A6" s="1" t="s">
        <v>7</v>
      </c>
      <c r="B6" s="1" t="s">
        <v>24</v>
      </c>
      <c r="C6" s="1" t="s">
        <v>26</v>
      </c>
      <c r="D6" s="1">
        <v>0</v>
      </c>
      <c r="E6" s="1">
        <v>1</v>
      </c>
      <c r="F6" s="1">
        <v>1</v>
      </c>
      <c r="H6" s="9" t="s">
        <v>79</v>
      </c>
      <c r="J6" s="11" t="s">
        <v>79</v>
      </c>
      <c r="L6" s="11" t="s">
        <v>79</v>
      </c>
    </row>
    <row r="7" spans="1:13" x14ac:dyDescent="0.25">
      <c r="A7" s="1" t="s">
        <v>8</v>
      </c>
      <c r="C7" s="1" t="s">
        <v>26</v>
      </c>
      <c r="D7" s="1">
        <v>1</v>
      </c>
      <c r="E7" s="1">
        <v>1</v>
      </c>
      <c r="F7" s="1">
        <v>1</v>
      </c>
      <c r="H7" s="1">
        <v>0</v>
      </c>
      <c r="I7" s="1" t="s">
        <v>71</v>
      </c>
      <c r="J7" s="1">
        <v>0</v>
      </c>
      <c r="K7" s="1" t="s">
        <v>71</v>
      </c>
      <c r="L7" s="1">
        <v>0</v>
      </c>
      <c r="M7" s="1" t="s">
        <v>71</v>
      </c>
    </row>
    <row r="8" spans="1:13" x14ac:dyDescent="0.25">
      <c r="A8" s="1" t="s">
        <v>9</v>
      </c>
      <c r="C8" s="1" t="s">
        <v>26</v>
      </c>
      <c r="D8" s="1">
        <v>1</v>
      </c>
      <c r="E8" s="1">
        <v>1</v>
      </c>
      <c r="F8" s="1">
        <v>1</v>
      </c>
      <c r="H8" s="9" t="s">
        <v>79</v>
      </c>
      <c r="J8" s="13" t="s">
        <v>79</v>
      </c>
      <c r="L8" s="13" t="s">
        <v>79</v>
      </c>
    </row>
    <row r="9" spans="1:13" x14ac:dyDescent="0.25">
      <c r="A9" s="1" t="s">
        <v>10</v>
      </c>
      <c r="B9" s="1" t="s">
        <v>24</v>
      </c>
      <c r="C9" s="1" t="s">
        <v>26</v>
      </c>
      <c r="D9" s="1">
        <v>0</v>
      </c>
      <c r="E9" s="1">
        <v>1</v>
      </c>
      <c r="F9" s="1">
        <v>1</v>
      </c>
      <c r="H9" s="9" t="s">
        <v>79</v>
      </c>
      <c r="J9" s="13" t="s">
        <v>79</v>
      </c>
      <c r="L9" s="13" t="s">
        <v>79</v>
      </c>
    </row>
    <row r="10" spans="1:13" ht="30" x14ac:dyDescent="0.25">
      <c r="A10" s="1" t="s">
        <v>11</v>
      </c>
      <c r="B10" s="2" t="s">
        <v>27</v>
      </c>
      <c r="C10" s="1" t="s">
        <v>26</v>
      </c>
      <c r="D10" s="1">
        <v>0</v>
      </c>
      <c r="E10" s="1">
        <v>1</v>
      </c>
      <c r="F10" s="1">
        <v>1</v>
      </c>
      <c r="H10" s="1">
        <v>1</v>
      </c>
      <c r="J10" s="1">
        <v>1</v>
      </c>
      <c r="L10" s="1">
        <v>0</v>
      </c>
      <c r="M10" s="1" t="s">
        <v>72</v>
      </c>
    </row>
    <row r="11" spans="1:13" x14ac:dyDescent="0.25">
      <c r="A11" s="3" t="s">
        <v>12</v>
      </c>
      <c r="C11" s="1" t="s">
        <v>26</v>
      </c>
      <c r="D11" s="7">
        <v>0</v>
      </c>
      <c r="E11" s="7">
        <v>0</v>
      </c>
      <c r="F11" s="7">
        <v>0</v>
      </c>
      <c r="G11" s="7" t="s">
        <v>71</v>
      </c>
      <c r="H11" s="9" t="s">
        <v>79</v>
      </c>
      <c r="J11" s="14" t="s">
        <v>79</v>
      </c>
      <c r="L11" s="14" t="s">
        <v>79</v>
      </c>
    </row>
    <row r="12" spans="1:13" x14ac:dyDescent="0.25">
      <c r="A12" s="3" t="s">
        <v>13</v>
      </c>
      <c r="C12" s="1" t="s">
        <v>26</v>
      </c>
      <c r="D12" s="1">
        <v>1</v>
      </c>
      <c r="E12" s="7">
        <v>0</v>
      </c>
      <c r="F12" s="7">
        <v>0</v>
      </c>
      <c r="G12" s="7" t="s">
        <v>71</v>
      </c>
      <c r="H12" s="9" t="s">
        <v>79</v>
      </c>
      <c r="J12" s="14" t="s">
        <v>79</v>
      </c>
      <c r="L12" s="14" t="s">
        <v>79</v>
      </c>
    </row>
    <row r="13" spans="1:13" x14ac:dyDescent="0.25">
      <c r="A13" s="3" t="s">
        <v>14</v>
      </c>
      <c r="B13" s="1" t="s">
        <v>24</v>
      </c>
      <c r="C13" s="1" t="s">
        <v>26</v>
      </c>
      <c r="D13" s="1">
        <v>0</v>
      </c>
      <c r="E13" s="7">
        <v>0</v>
      </c>
      <c r="F13" s="7">
        <v>0</v>
      </c>
      <c r="G13" s="7" t="s">
        <v>71</v>
      </c>
      <c r="H13" s="1">
        <v>0</v>
      </c>
      <c r="I13" s="1" t="s">
        <v>71</v>
      </c>
      <c r="J13" s="1">
        <v>0</v>
      </c>
      <c r="K13" s="1" t="s">
        <v>71</v>
      </c>
      <c r="L13" s="1">
        <v>0</v>
      </c>
      <c r="M13" s="1" t="s">
        <v>71</v>
      </c>
    </row>
    <row r="14" spans="1:13" x14ac:dyDescent="0.25">
      <c r="A14" s="3" t="s">
        <v>15</v>
      </c>
      <c r="C14" s="1" t="s">
        <v>26</v>
      </c>
      <c r="D14" s="1">
        <v>1</v>
      </c>
      <c r="E14" s="1">
        <v>0</v>
      </c>
      <c r="F14" s="1">
        <v>1</v>
      </c>
      <c r="H14" s="9" t="s">
        <v>79</v>
      </c>
      <c r="J14" s="15" t="s">
        <v>79</v>
      </c>
      <c r="L14" s="15" t="s">
        <v>79</v>
      </c>
    </row>
    <row r="15" spans="1:13" x14ac:dyDescent="0.25">
      <c r="A15" s="3" t="s">
        <v>16</v>
      </c>
      <c r="C15" s="1" t="s">
        <v>26</v>
      </c>
      <c r="D15" s="1">
        <v>1</v>
      </c>
      <c r="E15" s="1">
        <v>1</v>
      </c>
      <c r="F15" s="1">
        <v>1</v>
      </c>
      <c r="H15" s="9" t="s">
        <v>79</v>
      </c>
      <c r="J15" s="15" t="s">
        <v>79</v>
      </c>
      <c r="L15" s="15" t="s">
        <v>79</v>
      </c>
    </row>
    <row r="16" spans="1:13" ht="30" x14ac:dyDescent="0.25">
      <c r="A16" s="3" t="s">
        <v>17</v>
      </c>
      <c r="B16" s="2" t="s">
        <v>27</v>
      </c>
      <c r="C16" s="1" t="s">
        <v>26</v>
      </c>
      <c r="D16" s="1">
        <v>0</v>
      </c>
      <c r="E16" s="1">
        <v>1</v>
      </c>
      <c r="F16" s="1">
        <v>1</v>
      </c>
      <c r="H16" s="1">
        <v>1</v>
      </c>
      <c r="J16" s="1">
        <v>1</v>
      </c>
      <c r="L16" s="1">
        <v>1</v>
      </c>
    </row>
    <row r="19" spans="1:12" x14ac:dyDescent="0.25">
      <c r="C19" s="1" t="s">
        <v>43</v>
      </c>
      <c r="D19" s="1">
        <f>SUM(D3:D16)</f>
        <v>6</v>
      </c>
      <c r="E19" s="1">
        <f>SUM(E3:E16)</f>
        <v>10</v>
      </c>
      <c r="F19" s="1">
        <f>SUM(F2:F16)</f>
        <v>11</v>
      </c>
      <c r="H19" s="1">
        <f>SUM(H2:H16)</f>
        <v>3</v>
      </c>
      <c r="J19" s="1">
        <f>SUM(J2:J16)</f>
        <v>3</v>
      </c>
      <c r="L19" s="1">
        <f>SUM(L2:L16)</f>
        <v>2</v>
      </c>
    </row>
    <row r="20" spans="1:12" x14ac:dyDescent="0.25">
      <c r="C20" s="1" t="s">
        <v>44</v>
      </c>
      <c r="D20" s="6">
        <f>(D19/14)*100</f>
        <v>42.857142857142854</v>
      </c>
      <c r="E20" s="6">
        <f>(E19/14)*100</f>
        <v>71.428571428571431</v>
      </c>
      <c r="F20" s="6">
        <f>(F19/14)*100</f>
        <v>78.571428571428569</v>
      </c>
      <c r="G20" s="6"/>
      <c r="H20" s="6">
        <f>(H19/5)*100</f>
        <v>60</v>
      </c>
      <c r="J20" s="6">
        <f>(J19/5)*100</f>
        <v>60</v>
      </c>
      <c r="L20" s="6">
        <f>(L19/5)*100</f>
        <v>40</v>
      </c>
    </row>
    <row r="22" spans="1:12" x14ac:dyDescent="0.25">
      <c r="A22" s="1" t="s">
        <v>75</v>
      </c>
      <c r="E22" s="1" t="s">
        <v>74</v>
      </c>
      <c r="F22" s="1">
        <v>11</v>
      </c>
      <c r="J22" s="1">
        <v>0</v>
      </c>
    </row>
    <row r="23" spans="1:12" x14ac:dyDescent="0.25">
      <c r="E23" s="1" t="s">
        <v>76</v>
      </c>
      <c r="F23" s="1">
        <v>3</v>
      </c>
      <c r="J23" s="1">
        <v>5</v>
      </c>
    </row>
    <row r="25" spans="1:12" x14ac:dyDescent="0.25">
      <c r="E25" s="1" t="s">
        <v>77</v>
      </c>
      <c r="F25" s="1">
        <f>(F22/14)*100</f>
        <v>78.571428571428569</v>
      </c>
      <c r="J25" s="1">
        <f>(J22/5)*100</f>
        <v>0</v>
      </c>
    </row>
    <row r="26" spans="1:12" x14ac:dyDescent="0.25">
      <c r="E26" s="1" t="s">
        <v>78</v>
      </c>
      <c r="F26" s="1">
        <f>(F23/14)*100</f>
        <v>21.428571428571427</v>
      </c>
      <c r="J26" s="1">
        <f>(J23/5)*100</f>
        <v>100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C1" zoomScaleNormal="100" workbookViewId="0">
      <selection activeCell="L7" sqref="L7"/>
    </sheetView>
  </sheetViews>
  <sheetFormatPr defaultRowHeight="15" x14ac:dyDescent="0.25"/>
  <cols>
    <col min="1" max="1" width="9.140625" style="1"/>
    <col min="2" max="3" width="13.7109375" style="1" bestFit="1" customWidth="1"/>
    <col min="4" max="4" width="11.85546875" style="1" bestFit="1" customWidth="1"/>
    <col min="5" max="5" width="10.140625" style="1" bestFit="1" customWidth="1"/>
    <col min="6" max="6" width="21.42578125" style="1" bestFit="1" customWidth="1"/>
    <col min="7" max="7" width="21.42578125" style="1" customWidth="1"/>
    <col min="8" max="8" width="23.85546875" style="1" bestFit="1" customWidth="1"/>
    <col min="9" max="9" width="9.5703125" style="1" bestFit="1" customWidth="1"/>
    <col min="10" max="10" width="22.140625" style="1" bestFit="1" customWidth="1"/>
    <col min="11" max="11" width="9.140625" style="1"/>
    <col min="12" max="12" width="11.85546875" style="1" bestFit="1" customWidth="1"/>
    <col min="13" max="16384" width="9.140625" style="1"/>
  </cols>
  <sheetData>
    <row r="1" spans="1:13" x14ac:dyDescent="0.25">
      <c r="A1" s="4" t="s">
        <v>0</v>
      </c>
      <c r="B1" s="4" t="s">
        <v>1</v>
      </c>
      <c r="C1" s="4" t="s">
        <v>2</v>
      </c>
      <c r="D1" s="4" t="s">
        <v>18</v>
      </c>
      <c r="E1" s="4" t="s">
        <v>19</v>
      </c>
      <c r="F1" s="4" t="s">
        <v>73</v>
      </c>
      <c r="G1" s="4" t="s">
        <v>1</v>
      </c>
      <c r="H1" s="4" t="s">
        <v>81</v>
      </c>
      <c r="I1" s="4" t="s">
        <v>1</v>
      </c>
      <c r="J1" s="4" t="s">
        <v>83</v>
      </c>
      <c r="K1" s="4" t="s">
        <v>1</v>
      </c>
      <c r="L1" s="4" t="s">
        <v>87</v>
      </c>
    </row>
    <row r="2" spans="1:13" x14ac:dyDescent="0.25">
      <c r="A2" s="1" t="s">
        <v>3</v>
      </c>
      <c r="B2" s="2" t="s">
        <v>20</v>
      </c>
      <c r="C2" s="1" t="s">
        <v>20</v>
      </c>
      <c r="D2" s="9" t="s">
        <v>79</v>
      </c>
      <c r="E2" s="9" t="s">
        <v>79</v>
      </c>
      <c r="F2" s="9" t="s">
        <v>79</v>
      </c>
      <c r="H2" s="9" t="s">
        <v>79</v>
      </c>
      <c r="J2" s="12" t="s">
        <v>79</v>
      </c>
      <c r="L2" s="12" t="s">
        <v>79</v>
      </c>
    </row>
    <row r="3" spans="1:13" x14ac:dyDescent="0.25">
      <c r="A3" s="1" t="s">
        <v>4</v>
      </c>
      <c r="B3" s="1" t="s">
        <v>26</v>
      </c>
      <c r="C3" s="1" t="s">
        <v>20</v>
      </c>
      <c r="D3" s="1">
        <v>1</v>
      </c>
      <c r="E3" s="1">
        <v>0</v>
      </c>
      <c r="F3" s="7">
        <v>0</v>
      </c>
      <c r="G3" s="7" t="s">
        <v>26</v>
      </c>
      <c r="H3" s="9" t="s">
        <v>79</v>
      </c>
      <c r="J3" s="12" t="s">
        <v>79</v>
      </c>
      <c r="L3" s="12" t="s">
        <v>79</v>
      </c>
    </row>
    <row r="4" spans="1:13" x14ac:dyDescent="0.25">
      <c r="A4" s="1" t="s">
        <v>5</v>
      </c>
      <c r="B4" s="1" t="s">
        <v>26</v>
      </c>
      <c r="C4" s="1" t="s">
        <v>20</v>
      </c>
      <c r="D4" s="1">
        <v>1</v>
      </c>
      <c r="E4" s="1">
        <v>0</v>
      </c>
      <c r="F4" s="7">
        <v>0</v>
      </c>
      <c r="G4" s="7" t="s">
        <v>26</v>
      </c>
      <c r="H4" s="1">
        <v>1</v>
      </c>
      <c r="J4" s="1">
        <v>1</v>
      </c>
      <c r="L4" s="1">
        <v>1</v>
      </c>
    </row>
    <row r="5" spans="1:13" x14ac:dyDescent="0.25">
      <c r="A5" s="1" t="s">
        <v>6</v>
      </c>
      <c r="B5" s="1" t="s">
        <v>26</v>
      </c>
      <c r="C5" s="1" t="s">
        <v>20</v>
      </c>
      <c r="D5" s="1">
        <v>1</v>
      </c>
      <c r="E5" s="1">
        <v>0</v>
      </c>
      <c r="F5" s="7">
        <v>0</v>
      </c>
      <c r="G5" s="7" t="s">
        <v>26</v>
      </c>
      <c r="H5" s="9" t="s">
        <v>79</v>
      </c>
      <c r="J5" s="11" t="s">
        <v>79</v>
      </c>
      <c r="L5" s="11" t="s">
        <v>79</v>
      </c>
    </row>
    <row r="6" spans="1:13" ht="30" x14ac:dyDescent="0.25">
      <c r="A6" s="1" t="s">
        <v>7</v>
      </c>
      <c r="B6" s="2" t="s">
        <v>31</v>
      </c>
      <c r="C6" s="1" t="s">
        <v>20</v>
      </c>
      <c r="D6" s="1">
        <v>0</v>
      </c>
      <c r="E6" s="1">
        <v>0</v>
      </c>
      <c r="F6" s="7">
        <v>0</v>
      </c>
      <c r="G6" s="7" t="s">
        <v>26</v>
      </c>
      <c r="H6" s="9" t="s">
        <v>79</v>
      </c>
      <c r="J6" s="11" t="s">
        <v>79</v>
      </c>
      <c r="L6" s="11" t="s">
        <v>79</v>
      </c>
    </row>
    <row r="7" spans="1:13" ht="30" x14ac:dyDescent="0.25">
      <c r="A7" s="1" t="s">
        <v>8</v>
      </c>
      <c r="B7" s="2" t="s">
        <v>31</v>
      </c>
      <c r="C7" s="1" t="s">
        <v>20</v>
      </c>
      <c r="D7" s="1">
        <v>0</v>
      </c>
      <c r="E7" s="1">
        <v>0</v>
      </c>
      <c r="F7" s="8">
        <v>0</v>
      </c>
      <c r="G7" s="8" t="s">
        <v>71</v>
      </c>
      <c r="H7" s="1">
        <v>1</v>
      </c>
      <c r="J7" s="1">
        <v>1</v>
      </c>
      <c r="L7" s="1">
        <v>0</v>
      </c>
      <c r="M7" s="1" t="s">
        <v>71</v>
      </c>
    </row>
    <row r="8" spans="1:13" x14ac:dyDescent="0.25">
      <c r="A8" s="1" t="s">
        <v>9</v>
      </c>
      <c r="B8" s="1" t="s">
        <v>26</v>
      </c>
      <c r="C8" s="1" t="s">
        <v>20</v>
      </c>
      <c r="D8" s="1">
        <v>1</v>
      </c>
      <c r="E8" s="1">
        <v>0</v>
      </c>
      <c r="F8" s="8">
        <v>0</v>
      </c>
      <c r="G8" s="8" t="s">
        <v>26</v>
      </c>
      <c r="H8" s="9" t="s">
        <v>79</v>
      </c>
      <c r="J8" s="13" t="s">
        <v>79</v>
      </c>
      <c r="L8" s="13" t="s">
        <v>79</v>
      </c>
    </row>
    <row r="9" spans="1:13" ht="30" x14ac:dyDescent="0.25">
      <c r="A9" s="1" t="s">
        <v>10</v>
      </c>
      <c r="B9" s="2" t="s">
        <v>31</v>
      </c>
      <c r="C9" s="1" t="s">
        <v>20</v>
      </c>
      <c r="D9" s="1">
        <v>0</v>
      </c>
      <c r="E9" s="1">
        <v>0</v>
      </c>
      <c r="F9" s="8">
        <v>0</v>
      </c>
      <c r="G9" s="8" t="s">
        <v>26</v>
      </c>
      <c r="H9" s="9" t="s">
        <v>79</v>
      </c>
      <c r="J9" s="13" t="s">
        <v>79</v>
      </c>
      <c r="L9" s="13" t="s">
        <v>79</v>
      </c>
    </row>
    <row r="10" spans="1:13" ht="30" x14ac:dyDescent="0.25">
      <c r="A10" s="1" t="s">
        <v>11</v>
      </c>
      <c r="B10" s="2" t="s">
        <v>35</v>
      </c>
      <c r="C10" s="1" t="s">
        <v>20</v>
      </c>
      <c r="D10" s="1">
        <v>0</v>
      </c>
      <c r="E10" s="1">
        <v>0</v>
      </c>
      <c r="F10" s="1">
        <v>0</v>
      </c>
      <c r="G10" s="1" t="s">
        <v>37</v>
      </c>
      <c r="H10" s="1">
        <v>0</v>
      </c>
      <c r="I10" s="1" t="s">
        <v>23</v>
      </c>
      <c r="J10" s="1">
        <v>0</v>
      </c>
      <c r="K10" s="1" t="s">
        <v>25</v>
      </c>
      <c r="L10" s="1">
        <v>1</v>
      </c>
    </row>
    <row r="11" spans="1:13" x14ac:dyDescent="0.25">
      <c r="A11" s="3" t="s">
        <v>12</v>
      </c>
      <c r="B11" s="2" t="s">
        <v>26</v>
      </c>
      <c r="C11" s="1" t="s">
        <v>20</v>
      </c>
      <c r="D11" s="1">
        <v>1</v>
      </c>
      <c r="E11" s="1">
        <v>0</v>
      </c>
      <c r="F11" s="8">
        <v>0</v>
      </c>
      <c r="G11" s="8" t="s">
        <v>26</v>
      </c>
      <c r="H11" s="9" t="s">
        <v>79</v>
      </c>
      <c r="J11" s="14" t="s">
        <v>79</v>
      </c>
      <c r="L11" s="14" t="s">
        <v>79</v>
      </c>
    </row>
    <row r="12" spans="1:13" ht="30" x14ac:dyDescent="0.25">
      <c r="A12" s="3" t="s">
        <v>13</v>
      </c>
      <c r="B12" s="2" t="s">
        <v>31</v>
      </c>
      <c r="C12" s="1" t="s">
        <v>20</v>
      </c>
      <c r="D12" s="1">
        <v>0</v>
      </c>
      <c r="E12" s="1">
        <v>0</v>
      </c>
      <c r="F12" s="8">
        <v>0</v>
      </c>
      <c r="G12" s="8" t="s">
        <v>26</v>
      </c>
      <c r="H12" s="9" t="s">
        <v>79</v>
      </c>
      <c r="J12" s="14" t="s">
        <v>79</v>
      </c>
      <c r="L12" s="14" t="s">
        <v>79</v>
      </c>
    </row>
    <row r="13" spans="1:13" ht="30" x14ac:dyDescent="0.25">
      <c r="A13" s="3" t="s">
        <v>14</v>
      </c>
      <c r="B13" s="2" t="s">
        <v>31</v>
      </c>
      <c r="C13" s="1" t="s">
        <v>20</v>
      </c>
      <c r="D13" s="1">
        <v>0</v>
      </c>
      <c r="E13" s="1">
        <v>0</v>
      </c>
      <c r="F13" s="8">
        <v>0</v>
      </c>
      <c r="G13" s="8" t="s">
        <v>37</v>
      </c>
      <c r="H13" s="1">
        <v>1</v>
      </c>
      <c r="J13" s="1">
        <v>1</v>
      </c>
      <c r="L13" s="1">
        <v>1</v>
      </c>
    </row>
    <row r="14" spans="1:13" x14ac:dyDescent="0.25">
      <c r="A14" s="3" t="s">
        <v>15</v>
      </c>
      <c r="B14" s="2" t="s">
        <v>24</v>
      </c>
      <c r="C14" s="1" t="s">
        <v>20</v>
      </c>
      <c r="D14" s="1">
        <v>0</v>
      </c>
      <c r="E14" s="1">
        <v>0</v>
      </c>
      <c r="F14" s="8">
        <v>0</v>
      </c>
      <c r="G14" s="8" t="s">
        <v>26</v>
      </c>
      <c r="H14" s="9" t="s">
        <v>79</v>
      </c>
      <c r="J14" s="15" t="s">
        <v>79</v>
      </c>
      <c r="L14" s="15" t="s">
        <v>79</v>
      </c>
    </row>
    <row r="15" spans="1:13" ht="30" x14ac:dyDescent="0.25">
      <c r="A15" s="3" t="s">
        <v>16</v>
      </c>
      <c r="B15" s="2" t="s">
        <v>31</v>
      </c>
      <c r="C15" s="1" t="s">
        <v>20</v>
      </c>
      <c r="D15" s="1">
        <v>0</v>
      </c>
      <c r="E15" s="1">
        <v>0</v>
      </c>
      <c r="F15" s="8">
        <v>0</v>
      </c>
      <c r="G15" s="8" t="s">
        <v>24</v>
      </c>
      <c r="H15" s="9" t="s">
        <v>79</v>
      </c>
      <c r="J15" s="15" t="s">
        <v>79</v>
      </c>
      <c r="L15" s="15" t="s">
        <v>79</v>
      </c>
    </row>
    <row r="16" spans="1:13" ht="30" x14ac:dyDescent="0.25">
      <c r="A16" s="3" t="s">
        <v>17</v>
      </c>
      <c r="B16" s="2" t="s">
        <v>36</v>
      </c>
      <c r="C16" s="1" t="s">
        <v>20</v>
      </c>
      <c r="D16" s="1">
        <v>0</v>
      </c>
      <c r="E16" s="1">
        <v>0</v>
      </c>
      <c r="F16" s="8">
        <v>0</v>
      </c>
      <c r="G16" s="8" t="s">
        <v>71</v>
      </c>
      <c r="H16" s="1">
        <v>0</v>
      </c>
      <c r="I16" s="1" t="s">
        <v>24</v>
      </c>
      <c r="J16" s="1">
        <v>1</v>
      </c>
      <c r="L16" s="1">
        <v>1</v>
      </c>
    </row>
    <row r="19" spans="1:12" x14ac:dyDescent="0.25">
      <c r="C19" s="1" t="s">
        <v>43</v>
      </c>
      <c r="D19" s="1">
        <f>SUM(D3:D16)</f>
        <v>5</v>
      </c>
      <c r="E19" s="1">
        <f>SUM(E3:E16)</f>
        <v>0</v>
      </c>
      <c r="F19" s="1">
        <f>SUM(F3:F16)</f>
        <v>0</v>
      </c>
      <c r="H19" s="1">
        <f>SUM(H2:H16)</f>
        <v>3</v>
      </c>
      <c r="J19" s="1">
        <f>SUM(J2:J16)</f>
        <v>4</v>
      </c>
      <c r="L19" s="1">
        <f>SUM(L2:L16)</f>
        <v>4</v>
      </c>
    </row>
    <row r="20" spans="1:12" x14ac:dyDescent="0.25">
      <c r="C20" s="1" t="s">
        <v>44</v>
      </c>
      <c r="D20" s="6">
        <f>(D19/14)*100</f>
        <v>35.714285714285715</v>
      </c>
      <c r="E20" s="6">
        <f>(E19/14)*100</f>
        <v>0</v>
      </c>
      <c r="F20" s="6">
        <f>(F19/14)*100</f>
        <v>0</v>
      </c>
      <c r="G20" s="6"/>
      <c r="H20" s="6">
        <f>(H19/5)*100</f>
        <v>60</v>
      </c>
      <c r="J20" s="6">
        <f>(J19/5)*100</f>
        <v>80</v>
      </c>
      <c r="L20" s="6">
        <f>(L19/5)*100</f>
        <v>80</v>
      </c>
    </row>
    <row r="22" spans="1:12" x14ac:dyDescent="0.25">
      <c r="A22" s="1" t="s">
        <v>75</v>
      </c>
      <c r="E22" s="1" t="s">
        <v>74</v>
      </c>
      <c r="F22" s="1">
        <v>10</v>
      </c>
      <c r="J22" s="1">
        <v>1</v>
      </c>
    </row>
    <row r="23" spans="1:12" x14ac:dyDescent="0.25">
      <c r="E23" s="1" t="s">
        <v>76</v>
      </c>
      <c r="F23" s="1">
        <v>4</v>
      </c>
      <c r="J23" s="1">
        <v>4</v>
      </c>
    </row>
    <row r="25" spans="1:12" x14ac:dyDescent="0.25">
      <c r="E25" s="1" t="s">
        <v>77</v>
      </c>
      <c r="F25" s="1">
        <f>(F22/14)*100</f>
        <v>71.428571428571431</v>
      </c>
      <c r="J25" s="1">
        <f>(J22/5)*100</f>
        <v>20</v>
      </c>
    </row>
    <row r="26" spans="1:12" x14ac:dyDescent="0.25">
      <c r="E26" s="1" t="s">
        <v>78</v>
      </c>
      <c r="F26" s="1">
        <f>(F23/14)*100</f>
        <v>28.571428571428569</v>
      </c>
      <c r="J26" s="1">
        <f>(J23/5)*100</f>
        <v>80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opLeftCell="A2" workbookViewId="0">
      <selection activeCell="L21" sqref="L21"/>
    </sheetView>
  </sheetViews>
  <sheetFormatPr defaultRowHeight="15" x14ac:dyDescent="0.25"/>
  <cols>
    <col min="1" max="1" width="9.140625" style="1"/>
    <col min="2" max="2" width="12.5703125" style="1" customWidth="1"/>
    <col min="3" max="3" width="12.85546875" style="1" bestFit="1" customWidth="1"/>
    <col min="4" max="4" width="11.85546875" style="1" bestFit="1" customWidth="1"/>
    <col min="5" max="5" width="10.140625" style="1" bestFit="1" customWidth="1"/>
    <col min="6" max="6" width="21.42578125" style="1" bestFit="1" customWidth="1"/>
    <col min="7" max="7" width="12.7109375" style="1" customWidth="1"/>
    <col min="8" max="8" width="22.7109375" style="1" bestFit="1" customWidth="1"/>
    <col min="9" max="9" width="9.140625" style="1"/>
    <col min="10" max="10" width="22.140625" style="1" bestFit="1" customWidth="1"/>
    <col min="11" max="11" width="9.140625" style="1"/>
    <col min="12" max="12" width="11.85546875" style="1" bestFit="1" customWidth="1"/>
    <col min="13" max="16384" width="9.140625" style="1"/>
  </cols>
  <sheetData>
    <row r="1" spans="1:12" x14ac:dyDescent="0.25">
      <c r="A1" s="4" t="s">
        <v>0</v>
      </c>
      <c r="B1" s="4" t="s">
        <v>1</v>
      </c>
      <c r="C1" s="4" t="s">
        <v>2</v>
      </c>
      <c r="D1" s="4" t="s">
        <v>18</v>
      </c>
      <c r="E1" s="4" t="s">
        <v>19</v>
      </c>
      <c r="F1" s="4" t="s">
        <v>73</v>
      </c>
      <c r="G1" s="4" t="s">
        <v>1</v>
      </c>
      <c r="H1" s="4" t="s">
        <v>81</v>
      </c>
      <c r="I1" s="4" t="s">
        <v>1</v>
      </c>
      <c r="J1" s="4" t="s">
        <v>83</v>
      </c>
      <c r="K1" s="4" t="s">
        <v>1</v>
      </c>
      <c r="L1" s="4" t="s">
        <v>87</v>
      </c>
    </row>
    <row r="2" spans="1:12" x14ac:dyDescent="0.25">
      <c r="A2" s="1" t="s">
        <v>3</v>
      </c>
      <c r="B2" s="1" t="s">
        <v>21</v>
      </c>
      <c r="C2" s="1" t="s">
        <v>21</v>
      </c>
      <c r="D2" s="9" t="s">
        <v>79</v>
      </c>
      <c r="E2" s="9" t="s">
        <v>79</v>
      </c>
      <c r="F2" s="9" t="s">
        <v>79</v>
      </c>
      <c r="H2" s="9" t="s">
        <v>79</v>
      </c>
      <c r="J2" s="12" t="s">
        <v>79</v>
      </c>
      <c r="L2" s="12" t="s">
        <v>79</v>
      </c>
    </row>
    <row r="3" spans="1:12" ht="30" x14ac:dyDescent="0.25">
      <c r="A3" s="1" t="s">
        <v>4</v>
      </c>
      <c r="B3" s="2" t="s">
        <v>29</v>
      </c>
      <c r="C3" s="1" t="s">
        <v>21</v>
      </c>
      <c r="D3" s="1">
        <v>0</v>
      </c>
      <c r="E3" s="1">
        <v>0</v>
      </c>
      <c r="F3" s="1">
        <v>0</v>
      </c>
      <c r="G3" s="1" t="s">
        <v>26</v>
      </c>
      <c r="H3" s="9" t="s">
        <v>79</v>
      </c>
      <c r="J3" s="12" t="s">
        <v>79</v>
      </c>
      <c r="L3" s="12" t="s">
        <v>79</v>
      </c>
    </row>
    <row r="4" spans="1:12" x14ac:dyDescent="0.25">
      <c r="A4" s="1" t="s">
        <v>5</v>
      </c>
      <c r="C4" s="1" t="s">
        <v>21</v>
      </c>
      <c r="D4" s="1">
        <v>1</v>
      </c>
      <c r="E4" s="1">
        <v>1</v>
      </c>
      <c r="F4" s="1">
        <v>1</v>
      </c>
      <c r="H4" s="1">
        <v>1</v>
      </c>
      <c r="J4" s="1">
        <v>1</v>
      </c>
      <c r="L4" s="1">
        <v>1</v>
      </c>
    </row>
    <row r="5" spans="1:12" x14ac:dyDescent="0.25">
      <c r="A5" s="1" t="s">
        <v>6</v>
      </c>
      <c r="B5" s="1" t="s">
        <v>26</v>
      </c>
      <c r="C5" s="1" t="s">
        <v>21</v>
      </c>
      <c r="D5" s="1">
        <v>1</v>
      </c>
      <c r="E5" s="1">
        <v>0</v>
      </c>
      <c r="F5" s="8">
        <v>1</v>
      </c>
      <c r="G5" s="8"/>
      <c r="H5" s="9" t="s">
        <v>79</v>
      </c>
      <c r="J5" s="11" t="s">
        <v>79</v>
      </c>
      <c r="L5" s="11" t="s">
        <v>79</v>
      </c>
    </row>
    <row r="6" spans="1:12" ht="30" x14ac:dyDescent="0.25">
      <c r="A6" s="1" t="s">
        <v>7</v>
      </c>
      <c r="B6" s="2" t="s">
        <v>32</v>
      </c>
      <c r="C6" s="1" t="s">
        <v>21</v>
      </c>
      <c r="D6" s="1">
        <v>0</v>
      </c>
      <c r="E6" s="1">
        <v>0</v>
      </c>
      <c r="F6" s="8">
        <v>1</v>
      </c>
      <c r="G6" s="8"/>
      <c r="H6" s="9" t="s">
        <v>79</v>
      </c>
      <c r="J6" s="11" t="s">
        <v>79</v>
      </c>
      <c r="L6" s="11" t="s">
        <v>79</v>
      </c>
    </row>
    <row r="7" spans="1:12" x14ac:dyDescent="0.25">
      <c r="A7" s="1" t="s">
        <v>8</v>
      </c>
      <c r="B7" s="1" t="s">
        <v>26</v>
      </c>
      <c r="C7" s="1" t="s">
        <v>21</v>
      </c>
      <c r="D7" s="1">
        <v>1</v>
      </c>
      <c r="E7" s="1">
        <v>0</v>
      </c>
      <c r="F7" s="7">
        <v>0</v>
      </c>
      <c r="G7" s="7" t="s">
        <v>26</v>
      </c>
      <c r="H7" s="1">
        <v>0</v>
      </c>
      <c r="I7" s="1" t="s">
        <v>23</v>
      </c>
      <c r="J7" s="1">
        <v>1</v>
      </c>
      <c r="L7" s="1">
        <v>1</v>
      </c>
    </row>
    <row r="8" spans="1:12" x14ac:dyDescent="0.25">
      <c r="A8" s="1" t="s">
        <v>9</v>
      </c>
      <c r="B8" s="1" t="s">
        <v>26</v>
      </c>
      <c r="C8" s="1" t="s">
        <v>21</v>
      </c>
      <c r="D8" s="1">
        <v>1</v>
      </c>
      <c r="E8" s="1">
        <v>0</v>
      </c>
      <c r="F8" s="8">
        <v>0</v>
      </c>
      <c r="G8" s="8" t="s">
        <v>26</v>
      </c>
      <c r="H8" s="9" t="s">
        <v>79</v>
      </c>
      <c r="J8" s="13" t="s">
        <v>79</v>
      </c>
      <c r="L8" s="13" t="s">
        <v>79</v>
      </c>
    </row>
    <row r="9" spans="1:12" x14ac:dyDescent="0.25">
      <c r="A9" s="1" t="s">
        <v>10</v>
      </c>
      <c r="B9" s="1" t="s">
        <v>37</v>
      </c>
      <c r="C9" s="1" t="s">
        <v>21</v>
      </c>
      <c r="D9" s="1">
        <v>0</v>
      </c>
      <c r="E9" s="1">
        <v>0</v>
      </c>
      <c r="F9" s="8">
        <v>0</v>
      </c>
      <c r="G9" s="8" t="s">
        <v>37</v>
      </c>
      <c r="H9" s="9" t="s">
        <v>79</v>
      </c>
      <c r="J9" s="13" t="s">
        <v>79</v>
      </c>
      <c r="L9" s="13" t="s">
        <v>79</v>
      </c>
    </row>
    <row r="10" spans="1:12" x14ac:dyDescent="0.25">
      <c r="A10" s="1" t="s">
        <v>11</v>
      </c>
      <c r="B10" s="1" t="s">
        <v>26</v>
      </c>
      <c r="C10" s="1" t="s">
        <v>21</v>
      </c>
      <c r="D10" s="1">
        <v>1</v>
      </c>
      <c r="E10" s="1">
        <v>0</v>
      </c>
      <c r="F10" s="7">
        <v>0</v>
      </c>
      <c r="G10" s="7" t="s">
        <v>26</v>
      </c>
      <c r="H10" s="1">
        <v>0</v>
      </c>
      <c r="I10" s="1" t="s">
        <v>72</v>
      </c>
      <c r="J10" s="1">
        <v>1</v>
      </c>
      <c r="L10" s="1">
        <v>1</v>
      </c>
    </row>
    <row r="11" spans="1:12" ht="30" x14ac:dyDescent="0.25">
      <c r="A11" s="3" t="s">
        <v>12</v>
      </c>
      <c r="B11" s="2" t="s">
        <v>29</v>
      </c>
      <c r="C11" s="1" t="s">
        <v>21</v>
      </c>
      <c r="D11" s="1">
        <v>0</v>
      </c>
      <c r="E11" s="1">
        <v>0</v>
      </c>
      <c r="F11" s="8">
        <v>0</v>
      </c>
      <c r="G11" s="8" t="s">
        <v>26</v>
      </c>
      <c r="H11" s="9" t="s">
        <v>79</v>
      </c>
      <c r="J11" s="14" t="s">
        <v>79</v>
      </c>
      <c r="L11" s="14" t="s">
        <v>79</v>
      </c>
    </row>
    <row r="12" spans="1:12" ht="30" x14ac:dyDescent="0.25">
      <c r="A12" s="3" t="s">
        <v>13</v>
      </c>
      <c r="B12" s="2" t="s">
        <v>32</v>
      </c>
      <c r="C12" s="1" t="s">
        <v>21</v>
      </c>
      <c r="D12" s="1">
        <v>0</v>
      </c>
      <c r="E12" s="1">
        <v>0</v>
      </c>
      <c r="F12" s="8">
        <v>0</v>
      </c>
      <c r="G12" s="8" t="s">
        <v>37</v>
      </c>
      <c r="H12" s="9" t="s">
        <v>79</v>
      </c>
      <c r="J12" s="14" t="s">
        <v>79</v>
      </c>
      <c r="L12" s="14" t="s">
        <v>79</v>
      </c>
    </row>
    <row r="13" spans="1:12" ht="30" x14ac:dyDescent="0.25">
      <c r="A13" s="3" t="s">
        <v>14</v>
      </c>
      <c r="B13" s="2" t="s">
        <v>38</v>
      </c>
      <c r="C13" s="1" t="s">
        <v>21</v>
      </c>
      <c r="D13" s="1">
        <v>0</v>
      </c>
      <c r="E13" s="1">
        <v>0</v>
      </c>
      <c r="F13" s="8">
        <v>0</v>
      </c>
      <c r="G13" s="8" t="s">
        <v>26</v>
      </c>
      <c r="H13" s="1">
        <v>0</v>
      </c>
      <c r="I13" s="1" t="s">
        <v>72</v>
      </c>
      <c r="J13" s="1">
        <v>1</v>
      </c>
      <c r="L13" s="1">
        <v>1</v>
      </c>
    </row>
    <row r="14" spans="1:12" ht="30" x14ac:dyDescent="0.25">
      <c r="A14" s="3" t="s">
        <v>15</v>
      </c>
      <c r="B14" s="2" t="s">
        <v>39</v>
      </c>
      <c r="C14" s="1" t="s">
        <v>21</v>
      </c>
      <c r="D14" s="1">
        <v>0</v>
      </c>
      <c r="E14" s="1">
        <v>0</v>
      </c>
      <c r="F14" s="8">
        <v>0</v>
      </c>
      <c r="G14" s="8" t="s">
        <v>71</v>
      </c>
      <c r="H14" s="9" t="s">
        <v>79</v>
      </c>
      <c r="J14" s="15" t="s">
        <v>79</v>
      </c>
      <c r="L14" s="15" t="s">
        <v>79</v>
      </c>
    </row>
    <row r="15" spans="1:12" x14ac:dyDescent="0.25">
      <c r="A15" s="3" t="s">
        <v>16</v>
      </c>
      <c r="B15" s="2" t="s">
        <v>37</v>
      </c>
      <c r="C15" s="1" t="s">
        <v>21</v>
      </c>
      <c r="D15" s="1">
        <v>0</v>
      </c>
      <c r="E15" s="1">
        <v>0</v>
      </c>
      <c r="F15" s="8">
        <v>0</v>
      </c>
      <c r="G15" s="8" t="s">
        <v>26</v>
      </c>
      <c r="H15" s="9" t="s">
        <v>79</v>
      </c>
      <c r="J15" s="15" t="s">
        <v>79</v>
      </c>
      <c r="L15" s="15" t="s">
        <v>79</v>
      </c>
    </row>
    <row r="16" spans="1:12" ht="30" x14ac:dyDescent="0.25">
      <c r="A16" s="3" t="s">
        <v>17</v>
      </c>
      <c r="B16" s="2" t="s">
        <v>39</v>
      </c>
      <c r="C16" s="1" t="s">
        <v>21</v>
      </c>
      <c r="D16" s="1">
        <v>0</v>
      </c>
      <c r="E16" s="1">
        <v>0</v>
      </c>
      <c r="F16" s="8">
        <v>0</v>
      </c>
      <c r="G16" s="8" t="s">
        <v>26</v>
      </c>
      <c r="H16" s="1">
        <v>0</v>
      </c>
      <c r="I16" s="1" t="s">
        <v>71</v>
      </c>
      <c r="J16" s="1">
        <v>1</v>
      </c>
      <c r="L16" s="1">
        <v>1</v>
      </c>
    </row>
    <row r="19" spans="1:12" x14ac:dyDescent="0.25">
      <c r="C19" s="1" t="s">
        <v>43</v>
      </c>
      <c r="D19" s="1">
        <f>SUM(D3:D16)</f>
        <v>5</v>
      </c>
      <c r="E19" s="1">
        <f>SUM(E3:E16)</f>
        <v>1</v>
      </c>
      <c r="F19" s="1">
        <f>SUM(F3:F16)</f>
        <v>3</v>
      </c>
      <c r="H19" s="1">
        <f>SUM(H2:H16)</f>
        <v>1</v>
      </c>
      <c r="J19" s="1">
        <f>SUM(J2:J16)</f>
        <v>5</v>
      </c>
      <c r="L19" s="1">
        <f>SUM(L2:L16)</f>
        <v>5</v>
      </c>
    </row>
    <row r="20" spans="1:12" x14ac:dyDescent="0.25">
      <c r="C20" s="1" t="s">
        <v>44</v>
      </c>
      <c r="D20" s="6">
        <f>(D19/14)*100</f>
        <v>35.714285714285715</v>
      </c>
      <c r="E20" s="6">
        <f>(E19/14)*100</f>
        <v>7.1428571428571423</v>
      </c>
      <c r="F20" s="6">
        <f>(F19/14)*100</f>
        <v>21.428571428571427</v>
      </c>
      <c r="G20" s="6"/>
      <c r="H20" s="6">
        <f>(H19/5)*100</f>
        <v>20</v>
      </c>
      <c r="J20" s="6">
        <f>(J19/5)*100</f>
        <v>100</v>
      </c>
      <c r="L20" s="6">
        <f>(L19/5)*100</f>
        <v>100</v>
      </c>
    </row>
    <row r="22" spans="1:12" x14ac:dyDescent="0.25">
      <c r="A22" s="1" t="s">
        <v>75</v>
      </c>
      <c r="E22" s="1" t="s">
        <v>74</v>
      </c>
      <c r="F22" s="1">
        <v>13</v>
      </c>
      <c r="J22" s="1">
        <v>5</v>
      </c>
    </row>
    <row r="23" spans="1:12" x14ac:dyDescent="0.25">
      <c r="E23" s="1" t="s">
        <v>76</v>
      </c>
      <c r="F23" s="1">
        <v>1</v>
      </c>
    </row>
    <row r="25" spans="1:12" x14ac:dyDescent="0.25">
      <c r="E25" s="1" t="s">
        <v>77</v>
      </c>
      <c r="F25" s="1">
        <f>(F22/14)*100</f>
        <v>92.857142857142861</v>
      </c>
      <c r="J25" s="1">
        <f>(J22/5)*100</f>
        <v>100</v>
      </c>
    </row>
    <row r="26" spans="1:12" x14ac:dyDescent="0.25">
      <c r="E26" s="1" t="s">
        <v>78</v>
      </c>
      <c r="F26" s="1">
        <f>(F23/14)*100</f>
        <v>7.1428571428571423</v>
      </c>
      <c r="J26" s="1">
        <f>(J23/5)*100</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L21" sqref="L21"/>
    </sheetView>
  </sheetViews>
  <sheetFormatPr defaultRowHeight="15" x14ac:dyDescent="0.25"/>
  <cols>
    <col min="1" max="1" width="9.140625" style="1"/>
    <col min="2" max="2" width="9.5703125" style="1" bestFit="1" customWidth="1"/>
    <col min="3" max="3" width="12.85546875" style="1" bestFit="1" customWidth="1"/>
    <col min="4" max="4" width="11.85546875" style="1" bestFit="1" customWidth="1"/>
    <col min="5" max="5" width="10.140625" style="1" bestFit="1" customWidth="1"/>
    <col min="6" max="6" width="21.42578125" style="1" bestFit="1" customWidth="1"/>
    <col min="7" max="7" width="13.5703125" style="1" customWidth="1"/>
    <col min="8" max="8" width="22.7109375" style="1" bestFit="1" customWidth="1"/>
    <col min="9" max="9" width="9.140625" style="1"/>
    <col min="10" max="10" width="22.140625" style="1" bestFit="1" customWidth="1"/>
    <col min="11" max="16384" width="9.140625" style="1"/>
  </cols>
  <sheetData>
    <row r="1" spans="1:13" x14ac:dyDescent="0.25">
      <c r="A1" s="4" t="s">
        <v>0</v>
      </c>
      <c r="B1" s="4" t="s">
        <v>1</v>
      </c>
      <c r="C1" s="4" t="s">
        <v>2</v>
      </c>
      <c r="D1" s="4" t="s">
        <v>18</v>
      </c>
      <c r="E1" s="4" t="s">
        <v>19</v>
      </c>
      <c r="F1" s="4" t="s">
        <v>73</v>
      </c>
      <c r="G1" s="4" t="s">
        <v>1</v>
      </c>
      <c r="H1" s="4" t="s">
        <v>81</v>
      </c>
      <c r="I1" s="4" t="s">
        <v>1</v>
      </c>
      <c r="J1" s="4" t="s">
        <v>83</v>
      </c>
      <c r="K1" s="4" t="s">
        <v>1</v>
      </c>
      <c r="L1" s="4" t="s">
        <v>87</v>
      </c>
    </row>
    <row r="2" spans="1:13" x14ac:dyDescent="0.25">
      <c r="A2" s="1" t="s">
        <v>3</v>
      </c>
      <c r="B2" s="1" t="s">
        <v>22</v>
      </c>
      <c r="C2" s="1" t="s">
        <v>22</v>
      </c>
      <c r="D2" s="9" t="s">
        <v>79</v>
      </c>
      <c r="E2" s="9" t="s">
        <v>79</v>
      </c>
      <c r="F2" s="9" t="s">
        <v>79</v>
      </c>
      <c r="H2" s="9" t="s">
        <v>79</v>
      </c>
      <c r="J2" s="12" t="s">
        <v>79</v>
      </c>
      <c r="L2" s="12" t="s">
        <v>79</v>
      </c>
    </row>
    <row r="3" spans="1:13" x14ac:dyDescent="0.25">
      <c r="A3" s="1" t="s">
        <v>4</v>
      </c>
      <c r="C3" s="1" t="s">
        <v>22</v>
      </c>
      <c r="D3" s="1">
        <v>1</v>
      </c>
      <c r="E3" s="1">
        <v>1</v>
      </c>
      <c r="F3" s="1">
        <v>0</v>
      </c>
      <c r="G3" s="1" t="s">
        <v>71</v>
      </c>
      <c r="H3" s="9" t="s">
        <v>79</v>
      </c>
      <c r="J3" s="12" t="s">
        <v>79</v>
      </c>
      <c r="L3" s="12" t="s">
        <v>79</v>
      </c>
    </row>
    <row r="4" spans="1:13" x14ac:dyDescent="0.25">
      <c r="A4" s="1" t="s">
        <v>5</v>
      </c>
      <c r="C4" s="1" t="s">
        <v>22</v>
      </c>
      <c r="D4" s="1">
        <v>1</v>
      </c>
      <c r="E4" s="1">
        <v>1</v>
      </c>
      <c r="F4" s="1">
        <v>1</v>
      </c>
      <c r="H4" s="1">
        <v>0</v>
      </c>
      <c r="I4" s="1" t="s">
        <v>24</v>
      </c>
      <c r="J4" s="1">
        <v>1</v>
      </c>
      <c r="L4" s="1">
        <v>1</v>
      </c>
    </row>
    <row r="5" spans="1:13" x14ac:dyDescent="0.25">
      <c r="A5" s="1" t="s">
        <v>6</v>
      </c>
      <c r="C5" s="1" t="s">
        <v>22</v>
      </c>
      <c r="D5" s="1">
        <v>1</v>
      </c>
      <c r="E5" s="7">
        <v>0</v>
      </c>
      <c r="F5" s="7">
        <v>0</v>
      </c>
      <c r="G5" s="7" t="s">
        <v>71</v>
      </c>
      <c r="H5" s="9" t="s">
        <v>79</v>
      </c>
      <c r="J5" s="11" t="s">
        <v>79</v>
      </c>
      <c r="L5" s="11" t="s">
        <v>79</v>
      </c>
    </row>
    <row r="6" spans="1:13" x14ac:dyDescent="0.25">
      <c r="A6" s="1" t="s">
        <v>7</v>
      </c>
      <c r="C6" s="1" t="s">
        <v>22</v>
      </c>
      <c r="D6" s="1">
        <v>1</v>
      </c>
      <c r="E6" s="1">
        <v>1</v>
      </c>
      <c r="F6" s="1">
        <v>1</v>
      </c>
      <c r="H6" s="9" t="s">
        <v>79</v>
      </c>
      <c r="J6" s="11" t="s">
        <v>79</v>
      </c>
      <c r="L6" s="11" t="s">
        <v>79</v>
      </c>
    </row>
    <row r="7" spans="1:13" x14ac:dyDescent="0.25">
      <c r="A7" s="1" t="s">
        <v>8</v>
      </c>
      <c r="C7" s="1" t="s">
        <v>22</v>
      </c>
      <c r="D7" s="1">
        <v>1</v>
      </c>
      <c r="E7" s="7">
        <v>0</v>
      </c>
      <c r="F7" s="7">
        <v>0</v>
      </c>
      <c r="G7" s="7" t="s">
        <v>71</v>
      </c>
      <c r="H7" s="1">
        <v>0</v>
      </c>
      <c r="I7" s="1" t="s">
        <v>71</v>
      </c>
      <c r="J7" s="1">
        <v>1</v>
      </c>
      <c r="L7" s="1">
        <v>1</v>
      </c>
    </row>
    <row r="8" spans="1:13" x14ac:dyDescent="0.25">
      <c r="A8" s="1" t="s">
        <v>9</v>
      </c>
      <c r="C8" s="1" t="s">
        <v>22</v>
      </c>
      <c r="D8" s="1">
        <v>1</v>
      </c>
      <c r="E8" s="1">
        <v>1</v>
      </c>
      <c r="F8" s="1">
        <v>1</v>
      </c>
      <c r="H8" s="9" t="s">
        <v>79</v>
      </c>
      <c r="J8" s="13" t="s">
        <v>79</v>
      </c>
      <c r="L8" s="13" t="s">
        <v>79</v>
      </c>
    </row>
    <row r="9" spans="1:13" x14ac:dyDescent="0.25">
      <c r="A9" s="1" t="s">
        <v>10</v>
      </c>
      <c r="C9" s="1" t="s">
        <v>22</v>
      </c>
      <c r="D9" s="1">
        <v>1</v>
      </c>
      <c r="E9" s="1">
        <v>1</v>
      </c>
      <c r="F9" s="1">
        <v>1</v>
      </c>
      <c r="H9" s="9" t="s">
        <v>79</v>
      </c>
      <c r="J9" s="13" t="s">
        <v>79</v>
      </c>
      <c r="L9" s="13" t="s">
        <v>79</v>
      </c>
    </row>
    <row r="10" spans="1:13" x14ac:dyDescent="0.25">
      <c r="A10" s="1" t="s">
        <v>11</v>
      </c>
      <c r="B10" s="1" t="s">
        <v>37</v>
      </c>
      <c r="C10" s="1" t="s">
        <v>22</v>
      </c>
      <c r="D10" s="1">
        <v>1</v>
      </c>
      <c r="E10" s="1">
        <v>0</v>
      </c>
      <c r="F10" s="7">
        <v>1</v>
      </c>
      <c r="G10" s="7"/>
      <c r="H10" s="1">
        <v>0</v>
      </c>
      <c r="I10" s="1" t="s">
        <v>37</v>
      </c>
      <c r="J10" s="1">
        <v>1</v>
      </c>
      <c r="L10" s="1">
        <v>1</v>
      </c>
    </row>
    <row r="11" spans="1:13" x14ac:dyDescent="0.25">
      <c r="A11" s="3" t="s">
        <v>12</v>
      </c>
      <c r="C11" s="1" t="s">
        <v>22</v>
      </c>
      <c r="D11" s="1">
        <v>1</v>
      </c>
      <c r="E11" s="1">
        <v>1</v>
      </c>
      <c r="F11" s="1">
        <v>1</v>
      </c>
      <c r="H11" s="9" t="s">
        <v>79</v>
      </c>
      <c r="J11" s="14" t="s">
        <v>79</v>
      </c>
      <c r="L11" s="14" t="s">
        <v>79</v>
      </c>
    </row>
    <row r="12" spans="1:13" x14ac:dyDescent="0.25">
      <c r="A12" s="3" t="s">
        <v>13</v>
      </c>
      <c r="C12" s="1" t="s">
        <v>22</v>
      </c>
      <c r="D12" s="1">
        <v>1</v>
      </c>
      <c r="E12" s="1">
        <v>1</v>
      </c>
      <c r="F12" s="1">
        <v>1</v>
      </c>
      <c r="H12" s="9" t="s">
        <v>79</v>
      </c>
      <c r="J12" s="14" t="s">
        <v>79</v>
      </c>
      <c r="L12" s="14" t="s">
        <v>79</v>
      </c>
    </row>
    <row r="13" spans="1:13" x14ac:dyDescent="0.25">
      <c r="A13" s="3" t="s">
        <v>14</v>
      </c>
      <c r="C13" s="1" t="s">
        <v>22</v>
      </c>
      <c r="D13" s="1">
        <v>1</v>
      </c>
      <c r="E13" s="1">
        <v>1</v>
      </c>
      <c r="F13" s="1">
        <v>1</v>
      </c>
      <c r="H13" s="1">
        <v>0</v>
      </c>
      <c r="I13" s="1" t="s">
        <v>24</v>
      </c>
      <c r="J13" s="1">
        <v>0</v>
      </c>
      <c r="K13" s="1" t="s">
        <v>23</v>
      </c>
      <c r="L13" s="1">
        <v>0</v>
      </c>
      <c r="M13" s="1" t="s">
        <v>23</v>
      </c>
    </row>
    <row r="14" spans="1:13" x14ac:dyDescent="0.25">
      <c r="A14" s="3" t="s">
        <v>15</v>
      </c>
      <c r="C14" s="1" t="s">
        <v>22</v>
      </c>
      <c r="D14" s="1">
        <v>1</v>
      </c>
      <c r="E14" s="7">
        <v>0</v>
      </c>
      <c r="F14" s="7">
        <v>0</v>
      </c>
      <c r="G14" s="7" t="s">
        <v>71</v>
      </c>
      <c r="H14" s="9" t="s">
        <v>79</v>
      </c>
      <c r="J14" s="15" t="s">
        <v>79</v>
      </c>
      <c r="L14" s="15" t="s">
        <v>79</v>
      </c>
    </row>
    <row r="15" spans="1:13" x14ac:dyDescent="0.25">
      <c r="A15" s="3" t="s">
        <v>16</v>
      </c>
      <c r="C15" s="1" t="s">
        <v>22</v>
      </c>
      <c r="D15" s="1">
        <v>1</v>
      </c>
      <c r="E15" s="1">
        <v>1</v>
      </c>
      <c r="F15" s="1">
        <v>0</v>
      </c>
      <c r="G15" s="1" t="s">
        <v>71</v>
      </c>
      <c r="H15" s="9" t="s">
        <v>79</v>
      </c>
      <c r="J15" s="15" t="s">
        <v>79</v>
      </c>
      <c r="L15" s="15" t="s">
        <v>79</v>
      </c>
    </row>
    <row r="16" spans="1:13" x14ac:dyDescent="0.25">
      <c r="A16" s="3" t="s">
        <v>17</v>
      </c>
      <c r="C16" s="1" t="s">
        <v>22</v>
      </c>
      <c r="D16" s="1">
        <v>1</v>
      </c>
      <c r="E16" s="1">
        <v>1</v>
      </c>
      <c r="F16" s="1">
        <v>0</v>
      </c>
      <c r="G16" s="1" t="s">
        <v>71</v>
      </c>
      <c r="H16" s="1">
        <v>1</v>
      </c>
      <c r="J16" s="1">
        <v>1</v>
      </c>
      <c r="L16" s="1">
        <v>0</v>
      </c>
      <c r="M16" s="1" t="s">
        <v>82</v>
      </c>
    </row>
    <row r="19" spans="1:12" x14ac:dyDescent="0.25">
      <c r="C19" s="1" t="s">
        <v>43</v>
      </c>
      <c r="D19" s="1">
        <f>SUM(D3:D16)</f>
        <v>14</v>
      </c>
      <c r="E19" s="1">
        <f>SUM(E3:E16)</f>
        <v>10</v>
      </c>
      <c r="F19" s="1">
        <f>SUM(F3:F16)</f>
        <v>8</v>
      </c>
      <c r="H19" s="1">
        <f>SUM(H2:H16)</f>
        <v>1</v>
      </c>
      <c r="J19" s="1">
        <f>SUM(J2:J16)</f>
        <v>4</v>
      </c>
      <c r="L19" s="1">
        <f>SUM(L2:L16)</f>
        <v>3</v>
      </c>
    </row>
    <row r="20" spans="1:12" x14ac:dyDescent="0.25">
      <c r="C20" s="1" t="s">
        <v>44</v>
      </c>
      <c r="D20" s="6">
        <f>(D19/14)*100</f>
        <v>100</v>
      </c>
      <c r="E20" s="6">
        <f>(E19/14)*100</f>
        <v>71.428571428571431</v>
      </c>
      <c r="F20" s="6">
        <f>(F19/14)*100</f>
        <v>57.142857142857139</v>
      </c>
      <c r="G20" s="6"/>
      <c r="H20" s="6">
        <f>(H19/5)*100</f>
        <v>20</v>
      </c>
      <c r="J20" s="6">
        <f>(J19/5)*100</f>
        <v>80</v>
      </c>
      <c r="L20" s="6">
        <f>(L19/5)*100</f>
        <v>60</v>
      </c>
    </row>
    <row r="22" spans="1:12" x14ac:dyDescent="0.25">
      <c r="A22" s="1" t="s">
        <v>75</v>
      </c>
      <c r="E22" s="1" t="s">
        <v>74</v>
      </c>
      <c r="F22" s="1">
        <v>8</v>
      </c>
      <c r="J22" s="1">
        <v>1</v>
      </c>
    </row>
    <row r="23" spans="1:12" x14ac:dyDescent="0.25">
      <c r="E23" s="1" t="s">
        <v>76</v>
      </c>
      <c r="F23" s="1">
        <v>6</v>
      </c>
      <c r="J23" s="1">
        <v>4</v>
      </c>
    </row>
    <row r="25" spans="1:12" x14ac:dyDescent="0.25">
      <c r="E25" s="1" t="s">
        <v>77</v>
      </c>
      <c r="F25" s="1">
        <f>(F22/14)*100</f>
        <v>57.142857142857139</v>
      </c>
      <c r="J25" s="1">
        <f>(J22/5)*100</f>
        <v>20</v>
      </c>
    </row>
    <row r="26" spans="1:12" x14ac:dyDescent="0.25">
      <c r="E26" s="1" t="s">
        <v>78</v>
      </c>
      <c r="F26" s="1">
        <f>(F23/14)*100</f>
        <v>42.857142857142854</v>
      </c>
      <c r="J26" s="1">
        <f>(J23/5)*100</f>
        <v>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B1" workbookViewId="0">
      <selection activeCell="L21" sqref="L21"/>
    </sheetView>
  </sheetViews>
  <sheetFormatPr defaultRowHeight="15" x14ac:dyDescent="0.25"/>
  <cols>
    <col min="1" max="1" width="9.140625" style="1"/>
    <col min="2" max="2" width="12.5703125" style="1" bestFit="1" customWidth="1"/>
    <col min="3" max="3" width="12.85546875" style="1" bestFit="1" customWidth="1"/>
    <col min="4" max="4" width="11.85546875" style="1" bestFit="1" customWidth="1"/>
    <col min="5" max="5" width="10.140625" style="1" bestFit="1" customWidth="1"/>
    <col min="6" max="6" width="21.42578125" style="1" bestFit="1" customWidth="1"/>
    <col min="7" max="7" width="13.28515625" style="1" customWidth="1"/>
    <col min="8" max="8" width="22.7109375" style="1" customWidth="1"/>
    <col min="9" max="9" width="12.5703125" style="1" bestFit="1" customWidth="1"/>
    <col min="10" max="10" width="22.140625" style="1" bestFit="1" customWidth="1"/>
    <col min="11" max="11" width="9.140625" style="1"/>
    <col min="12" max="12" width="11.85546875" style="1" bestFit="1" customWidth="1"/>
    <col min="13" max="16384" width="9.140625" style="1"/>
  </cols>
  <sheetData>
    <row r="1" spans="1:13" x14ac:dyDescent="0.25">
      <c r="A1" s="4" t="s">
        <v>0</v>
      </c>
      <c r="B1" s="4" t="s">
        <v>1</v>
      </c>
      <c r="C1" s="4" t="s">
        <v>2</v>
      </c>
      <c r="D1" s="4" t="s">
        <v>18</v>
      </c>
      <c r="E1" s="4" t="s">
        <v>19</v>
      </c>
      <c r="F1" s="4" t="s">
        <v>73</v>
      </c>
      <c r="G1" s="4" t="s">
        <v>1</v>
      </c>
      <c r="H1" s="4" t="s">
        <v>81</v>
      </c>
      <c r="I1" s="4" t="s">
        <v>1</v>
      </c>
      <c r="J1" s="4" t="s">
        <v>83</v>
      </c>
      <c r="K1" s="4" t="s">
        <v>1</v>
      </c>
      <c r="L1" s="4" t="s">
        <v>87</v>
      </c>
      <c r="M1" s="4" t="s">
        <v>1</v>
      </c>
    </row>
    <row r="2" spans="1:13" x14ac:dyDescent="0.25">
      <c r="A2" s="1" t="s">
        <v>3</v>
      </c>
      <c r="B2" s="1" t="s">
        <v>23</v>
      </c>
      <c r="C2" s="1" t="s">
        <v>23</v>
      </c>
      <c r="D2" s="9" t="s">
        <v>79</v>
      </c>
      <c r="E2" s="9" t="s">
        <v>79</v>
      </c>
      <c r="F2" s="9" t="s">
        <v>79</v>
      </c>
      <c r="H2" s="9" t="s">
        <v>79</v>
      </c>
      <c r="J2" s="12" t="s">
        <v>79</v>
      </c>
      <c r="L2" s="12" t="s">
        <v>79</v>
      </c>
    </row>
    <row r="3" spans="1:13" x14ac:dyDescent="0.25">
      <c r="A3" s="1" t="s">
        <v>4</v>
      </c>
      <c r="B3" s="1" t="s">
        <v>30</v>
      </c>
      <c r="C3" s="1" t="s">
        <v>23</v>
      </c>
      <c r="D3" s="1">
        <v>1</v>
      </c>
      <c r="E3" s="1">
        <v>0</v>
      </c>
      <c r="F3" s="1">
        <v>0</v>
      </c>
      <c r="G3" s="1" t="s">
        <v>22</v>
      </c>
      <c r="H3" s="9" t="s">
        <v>79</v>
      </c>
      <c r="J3" s="12" t="s">
        <v>79</v>
      </c>
      <c r="L3" s="12" t="s">
        <v>79</v>
      </c>
    </row>
    <row r="4" spans="1:13" x14ac:dyDescent="0.25">
      <c r="A4" s="1" t="s">
        <v>5</v>
      </c>
      <c r="B4" s="1" t="s">
        <v>30</v>
      </c>
      <c r="C4" s="1" t="s">
        <v>23</v>
      </c>
      <c r="D4" s="1">
        <v>0</v>
      </c>
      <c r="E4" s="1">
        <v>0</v>
      </c>
      <c r="F4" s="1">
        <v>0</v>
      </c>
      <c r="G4" s="1" t="s">
        <v>22</v>
      </c>
      <c r="H4" s="1">
        <v>1</v>
      </c>
      <c r="J4" s="1">
        <v>0</v>
      </c>
      <c r="K4" s="1" t="s">
        <v>71</v>
      </c>
      <c r="L4" s="1">
        <v>0</v>
      </c>
      <c r="M4" s="1" t="s">
        <v>71</v>
      </c>
    </row>
    <row r="5" spans="1:13" x14ac:dyDescent="0.25">
      <c r="A5" s="1" t="s">
        <v>6</v>
      </c>
      <c r="C5" s="1" t="s">
        <v>23</v>
      </c>
      <c r="D5" s="1">
        <v>1</v>
      </c>
      <c r="E5" s="1">
        <v>1</v>
      </c>
      <c r="F5" s="1">
        <v>1</v>
      </c>
      <c r="H5" s="9" t="s">
        <v>79</v>
      </c>
      <c r="J5" s="11" t="s">
        <v>79</v>
      </c>
      <c r="L5" s="11" t="s">
        <v>79</v>
      </c>
    </row>
    <row r="6" spans="1:13" x14ac:dyDescent="0.25">
      <c r="A6" s="1" t="s">
        <v>7</v>
      </c>
      <c r="B6" s="1" t="s">
        <v>26</v>
      </c>
      <c r="C6" s="1" t="s">
        <v>23</v>
      </c>
      <c r="D6" s="1">
        <v>1</v>
      </c>
      <c r="E6" s="1">
        <v>0</v>
      </c>
      <c r="F6" s="7">
        <v>0</v>
      </c>
      <c r="G6" s="7" t="s">
        <v>71</v>
      </c>
      <c r="H6" s="9" t="s">
        <v>79</v>
      </c>
      <c r="J6" s="11" t="s">
        <v>79</v>
      </c>
      <c r="L6" s="11" t="s">
        <v>79</v>
      </c>
    </row>
    <row r="7" spans="1:13" ht="30" x14ac:dyDescent="0.25">
      <c r="A7" s="1" t="s">
        <v>8</v>
      </c>
      <c r="B7" s="2" t="s">
        <v>33</v>
      </c>
      <c r="C7" s="1" t="s">
        <v>23</v>
      </c>
      <c r="D7" s="1">
        <v>0</v>
      </c>
      <c r="E7" s="1">
        <v>0</v>
      </c>
      <c r="F7" s="1">
        <v>0</v>
      </c>
      <c r="G7" s="1" t="s">
        <v>71</v>
      </c>
      <c r="H7" s="1">
        <v>1</v>
      </c>
      <c r="J7" s="1">
        <v>0</v>
      </c>
      <c r="K7" s="1" t="s">
        <v>22</v>
      </c>
      <c r="L7" s="1">
        <v>1</v>
      </c>
    </row>
    <row r="8" spans="1:13" x14ac:dyDescent="0.25">
      <c r="A8" s="1" t="s">
        <v>9</v>
      </c>
      <c r="B8" s="1" t="s">
        <v>30</v>
      </c>
      <c r="C8" s="1" t="s">
        <v>23</v>
      </c>
      <c r="D8" s="1">
        <v>1</v>
      </c>
      <c r="E8" s="1">
        <v>0</v>
      </c>
      <c r="F8" s="1">
        <v>1</v>
      </c>
      <c r="H8" s="9" t="s">
        <v>79</v>
      </c>
      <c r="J8" s="13" t="s">
        <v>79</v>
      </c>
      <c r="L8" s="13" t="s">
        <v>79</v>
      </c>
    </row>
    <row r="9" spans="1:13" ht="30" x14ac:dyDescent="0.25">
      <c r="A9" s="1" t="s">
        <v>10</v>
      </c>
      <c r="B9" s="2" t="s">
        <v>40</v>
      </c>
      <c r="C9" s="1" t="s">
        <v>23</v>
      </c>
      <c r="D9" s="1">
        <v>0</v>
      </c>
      <c r="E9" s="1">
        <v>0</v>
      </c>
      <c r="F9" s="1">
        <v>1</v>
      </c>
      <c r="H9" s="9" t="s">
        <v>79</v>
      </c>
      <c r="J9" s="13" t="s">
        <v>79</v>
      </c>
      <c r="L9" s="13" t="s">
        <v>79</v>
      </c>
    </row>
    <row r="10" spans="1:13" x14ac:dyDescent="0.25">
      <c r="A10" s="1" t="s">
        <v>11</v>
      </c>
      <c r="B10" s="1" t="s">
        <v>30</v>
      </c>
      <c r="C10" s="1" t="s">
        <v>23</v>
      </c>
      <c r="D10" s="1">
        <v>0</v>
      </c>
      <c r="E10" s="1">
        <v>0</v>
      </c>
      <c r="F10" s="1">
        <v>0</v>
      </c>
      <c r="G10" s="1" t="s">
        <v>22</v>
      </c>
      <c r="H10" s="1">
        <v>1</v>
      </c>
      <c r="J10" s="1">
        <v>1</v>
      </c>
      <c r="L10" s="1">
        <v>0</v>
      </c>
      <c r="M10" s="1" t="s">
        <v>20</v>
      </c>
    </row>
    <row r="11" spans="1:13" x14ac:dyDescent="0.25">
      <c r="A11" s="3" t="s">
        <v>12</v>
      </c>
      <c r="B11" s="2" t="s">
        <v>30</v>
      </c>
      <c r="C11" s="1" t="s">
        <v>23</v>
      </c>
      <c r="D11" s="1">
        <v>1</v>
      </c>
      <c r="E11" s="1">
        <v>0</v>
      </c>
      <c r="F11" s="1">
        <v>0</v>
      </c>
      <c r="G11" s="1" t="s">
        <v>21</v>
      </c>
      <c r="H11" s="9" t="s">
        <v>79</v>
      </c>
      <c r="J11" s="14" t="s">
        <v>79</v>
      </c>
      <c r="L11" s="14" t="s">
        <v>79</v>
      </c>
    </row>
    <row r="12" spans="1:13" x14ac:dyDescent="0.25">
      <c r="A12" s="3" t="s">
        <v>13</v>
      </c>
      <c r="B12" s="1" t="s">
        <v>30</v>
      </c>
      <c r="C12" s="1" t="s">
        <v>23</v>
      </c>
      <c r="D12" s="1">
        <v>1</v>
      </c>
      <c r="E12" s="1">
        <v>0</v>
      </c>
      <c r="F12" s="1">
        <v>0</v>
      </c>
      <c r="G12" s="1" t="s">
        <v>71</v>
      </c>
      <c r="H12" s="9" t="s">
        <v>79</v>
      </c>
      <c r="J12" s="14" t="s">
        <v>79</v>
      </c>
      <c r="L12" s="14" t="s">
        <v>79</v>
      </c>
    </row>
    <row r="13" spans="1:13" x14ac:dyDescent="0.25">
      <c r="A13" s="3" t="s">
        <v>14</v>
      </c>
      <c r="B13" s="2" t="s">
        <v>30</v>
      </c>
      <c r="C13" s="1" t="s">
        <v>23</v>
      </c>
      <c r="D13" s="1">
        <v>0</v>
      </c>
      <c r="E13" s="1">
        <v>0</v>
      </c>
      <c r="F13" s="1">
        <v>0</v>
      </c>
      <c r="G13" s="1" t="s">
        <v>71</v>
      </c>
      <c r="H13" s="1">
        <v>0</v>
      </c>
      <c r="I13" s="1" t="s">
        <v>30</v>
      </c>
      <c r="J13" s="1">
        <v>1</v>
      </c>
      <c r="L13" s="1">
        <v>1</v>
      </c>
    </row>
    <row r="14" spans="1:13" x14ac:dyDescent="0.25">
      <c r="A14" s="3" t="s">
        <v>15</v>
      </c>
      <c r="B14" s="2" t="s">
        <v>34</v>
      </c>
      <c r="C14" s="1" t="s">
        <v>23</v>
      </c>
      <c r="D14" s="1">
        <v>0</v>
      </c>
      <c r="E14" s="1">
        <v>1</v>
      </c>
      <c r="F14" s="7">
        <v>0</v>
      </c>
      <c r="G14" s="7" t="s">
        <v>71</v>
      </c>
      <c r="H14" s="9" t="s">
        <v>79</v>
      </c>
      <c r="J14" s="15" t="s">
        <v>79</v>
      </c>
      <c r="L14" s="15" t="s">
        <v>79</v>
      </c>
    </row>
    <row r="15" spans="1:13" ht="30" x14ac:dyDescent="0.25">
      <c r="A15" s="3" t="s">
        <v>16</v>
      </c>
      <c r="B15" s="2" t="s">
        <v>40</v>
      </c>
      <c r="C15" s="1" t="s">
        <v>23</v>
      </c>
      <c r="D15" s="1">
        <v>0</v>
      </c>
      <c r="E15" s="1">
        <v>0</v>
      </c>
      <c r="F15" s="1">
        <v>0</v>
      </c>
      <c r="G15" s="1" t="s">
        <v>71</v>
      </c>
      <c r="H15" s="9" t="s">
        <v>79</v>
      </c>
      <c r="J15" s="15" t="s">
        <v>79</v>
      </c>
      <c r="L15" s="15" t="s">
        <v>79</v>
      </c>
    </row>
    <row r="16" spans="1:13" x14ac:dyDescent="0.25">
      <c r="A16" s="3" t="s">
        <v>17</v>
      </c>
      <c r="B16" s="2" t="s">
        <v>34</v>
      </c>
      <c r="C16" s="1" t="s">
        <v>23</v>
      </c>
      <c r="D16" s="1">
        <v>0</v>
      </c>
      <c r="E16" s="7">
        <v>0</v>
      </c>
      <c r="F16" s="7">
        <v>0</v>
      </c>
      <c r="G16" s="7" t="s">
        <v>71</v>
      </c>
      <c r="H16" s="1">
        <v>1</v>
      </c>
      <c r="J16" s="1">
        <v>1</v>
      </c>
      <c r="L16" s="1">
        <v>1</v>
      </c>
    </row>
    <row r="19" spans="1:12" x14ac:dyDescent="0.25">
      <c r="C19" s="1" t="s">
        <v>43</v>
      </c>
      <c r="D19" s="1">
        <f>SUM(D3:D16)</f>
        <v>6</v>
      </c>
      <c r="E19" s="1">
        <f t="shared" ref="E19:F19" si="0">SUM(E3:E16)</f>
        <v>2</v>
      </c>
      <c r="F19" s="1">
        <f t="shared" si="0"/>
        <v>3</v>
      </c>
      <c r="H19" s="1">
        <f>SUM(H2:H16)</f>
        <v>4</v>
      </c>
      <c r="J19" s="1">
        <f>SUM(J2:J16)</f>
        <v>3</v>
      </c>
      <c r="L19" s="1">
        <f>SUM(L2:L16)</f>
        <v>3</v>
      </c>
    </row>
    <row r="20" spans="1:12" x14ac:dyDescent="0.25">
      <c r="C20" s="1" t="s">
        <v>44</v>
      </c>
      <c r="D20" s="6">
        <f>(D19/14)*100</f>
        <v>42.857142857142854</v>
      </c>
      <c r="E20" s="6">
        <f>(E19/14)*100</f>
        <v>14.285714285714285</v>
      </c>
      <c r="F20" s="6">
        <f>(F19/14)*100</f>
        <v>21.428571428571427</v>
      </c>
      <c r="G20" s="6"/>
      <c r="H20" s="6">
        <f>(H19/5)*100</f>
        <v>80</v>
      </c>
      <c r="J20" s="6">
        <f>(J19/5)*100</f>
        <v>60</v>
      </c>
      <c r="L20" s="6">
        <f>(L19/5)*100</f>
        <v>60</v>
      </c>
    </row>
    <row r="22" spans="1:12" x14ac:dyDescent="0.25">
      <c r="A22" s="1" t="s">
        <v>75</v>
      </c>
      <c r="E22" s="1" t="s">
        <v>74</v>
      </c>
      <c r="F22" s="1">
        <v>7</v>
      </c>
      <c r="J22" s="1">
        <v>1</v>
      </c>
    </row>
    <row r="23" spans="1:12" x14ac:dyDescent="0.25">
      <c r="E23" s="1" t="s">
        <v>76</v>
      </c>
      <c r="F23" s="1">
        <v>7</v>
      </c>
      <c r="J23" s="1">
        <v>4</v>
      </c>
    </row>
    <row r="25" spans="1:12" x14ac:dyDescent="0.25">
      <c r="E25" s="1" t="s">
        <v>77</v>
      </c>
      <c r="F25" s="1">
        <f>(F22/14)*100</f>
        <v>50</v>
      </c>
      <c r="J25" s="1">
        <f>(J22/5)*100</f>
        <v>20</v>
      </c>
    </row>
    <row r="26" spans="1:12" x14ac:dyDescent="0.25">
      <c r="E26" s="1" t="s">
        <v>78</v>
      </c>
      <c r="F26" s="1">
        <f>(F23/14)*100</f>
        <v>50</v>
      </c>
      <c r="J26" s="1">
        <f>(J23/5)*100</f>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C1" workbookViewId="0">
      <selection activeCell="L21" sqref="L21"/>
    </sheetView>
  </sheetViews>
  <sheetFormatPr defaultRowHeight="15" x14ac:dyDescent="0.25"/>
  <cols>
    <col min="1" max="1" width="9.140625" style="1"/>
    <col min="2" max="2" width="12.5703125" style="1" bestFit="1" customWidth="1"/>
    <col min="3" max="3" width="12.85546875" style="1" bestFit="1" customWidth="1"/>
    <col min="4" max="4" width="11.85546875" style="1" bestFit="1" customWidth="1"/>
    <col min="5" max="5" width="10.140625" style="1" bestFit="1" customWidth="1"/>
    <col min="6" max="6" width="21.42578125" style="1" bestFit="1" customWidth="1"/>
    <col min="7" max="7" width="11.7109375" style="1" bestFit="1" customWidth="1"/>
    <col min="8" max="8" width="22.7109375" style="1" bestFit="1" customWidth="1"/>
    <col min="9" max="9" width="9.140625" style="1"/>
    <col min="10" max="10" width="22.140625" style="1" bestFit="1" customWidth="1"/>
    <col min="11" max="11" width="13.7109375" style="1" bestFit="1" customWidth="1"/>
    <col min="12" max="12" width="11.85546875" style="1" bestFit="1" customWidth="1"/>
    <col min="13" max="16384" width="9.140625" style="1"/>
  </cols>
  <sheetData>
    <row r="1" spans="1:13" x14ac:dyDescent="0.25">
      <c r="A1" s="4" t="s">
        <v>0</v>
      </c>
      <c r="B1" s="4" t="s">
        <v>1</v>
      </c>
      <c r="C1" s="4" t="s">
        <v>2</v>
      </c>
      <c r="D1" s="4" t="s">
        <v>18</v>
      </c>
      <c r="E1" s="4" t="s">
        <v>19</v>
      </c>
      <c r="F1" s="4" t="s">
        <v>73</v>
      </c>
      <c r="G1" s="4" t="s">
        <v>1</v>
      </c>
      <c r="H1" s="4" t="s">
        <v>81</v>
      </c>
      <c r="I1" s="4" t="s">
        <v>1</v>
      </c>
      <c r="J1" s="4" t="s">
        <v>83</v>
      </c>
      <c r="K1" s="4" t="s">
        <v>1</v>
      </c>
      <c r="L1" s="4" t="s">
        <v>87</v>
      </c>
      <c r="M1" s="4" t="s">
        <v>1</v>
      </c>
    </row>
    <row r="2" spans="1:13" x14ac:dyDescent="0.25">
      <c r="A2" s="1" t="s">
        <v>3</v>
      </c>
      <c r="C2" s="1" t="s">
        <v>24</v>
      </c>
      <c r="D2" s="9" t="s">
        <v>79</v>
      </c>
      <c r="E2" s="9" t="s">
        <v>79</v>
      </c>
      <c r="F2" s="9" t="s">
        <v>79</v>
      </c>
      <c r="H2" s="9" t="s">
        <v>79</v>
      </c>
      <c r="J2" s="12" t="s">
        <v>79</v>
      </c>
      <c r="L2" s="12" t="s">
        <v>79</v>
      </c>
    </row>
    <row r="3" spans="1:13" x14ac:dyDescent="0.25">
      <c r="A3" s="1" t="s">
        <v>4</v>
      </c>
      <c r="C3" s="1" t="s">
        <v>24</v>
      </c>
      <c r="D3" s="1">
        <v>1</v>
      </c>
      <c r="E3" s="1">
        <v>1</v>
      </c>
      <c r="F3" s="1">
        <v>1</v>
      </c>
      <c r="H3" s="9" t="s">
        <v>79</v>
      </c>
      <c r="J3" s="12" t="s">
        <v>79</v>
      </c>
      <c r="L3" s="12" t="s">
        <v>79</v>
      </c>
    </row>
    <row r="4" spans="1:13" x14ac:dyDescent="0.25">
      <c r="A4" s="1" t="s">
        <v>5</v>
      </c>
      <c r="C4" s="1" t="s">
        <v>24</v>
      </c>
      <c r="D4" s="1">
        <v>1</v>
      </c>
      <c r="E4" s="1">
        <v>1</v>
      </c>
      <c r="F4" s="1">
        <v>1</v>
      </c>
      <c r="H4" s="1">
        <v>1</v>
      </c>
      <c r="J4" s="1">
        <v>1</v>
      </c>
      <c r="L4" s="1">
        <v>1</v>
      </c>
    </row>
    <row r="5" spans="1:13" x14ac:dyDescent="0.25">
      <c r="A5" s="1" t="s">
        <v>6</v>
      </c>
      <c r="C5" s="1" t="s">
        <v>24</v>
      </c>
      <c r="D5" s="1">
        <v>1</v>
      </c>
      <c r="E5" s="1">
        <v>1</v>
      </c>
      <c r="F5" s="1">
        <v>1</v>
      </c>
      <c r="H5" s="9" t="s">
        <v>79</v>
      </c>
      <c r="J5" s="11" t="s">
        <v>79</v>
      </c>
      <c r="L5" s="11" t="s">
        <v>79</v>
      </c>
    </row>
    <row r="6" spans="1:13" x14ac:dyDescent="0.25">
      <c r="A6" s="1" t="s">
        <v>7</v>
      </c>
      <c r="C6" s="1" t="s">
        <v>24</v>
      </c>
      <c r="D6" s="1">
        <v>1</v>
      </c>
      <c r="E6" s="1">
        <v>1</v>
      </c>
      <c r="F6" s="1">
        <v>1</v>
      </c>
      <c r="H6" s="9" t="s">
        <v>79</v>
      </c>
      <c r="J6" s="11" t="s">
        <v>79</v>
      </c>
      <c r="L6" s="11" t="s">
        <v>79</v>
      </c>
    </row>
    <row r="7" spans="1:13" x14ac:dyDescent="0.25">
      <c r="A7" s="1" t="s">
        <v>8</v>
      </c>
      <c r="B7" s="1" t="s">
        <v>23</v>
      </c>
      <c r="C7" s="1" t="s">
        <v>24</v>
      </c>
      <c r="D7" s="7">
        <v>1</v>
      </c>
      <c r="E7" s="7">
        <v>0</v>
      </c>
      <c r="F7" s="7">
        <v>0</v>
      </c>
      <c r="G7" s="7" t="s">
        <v>26</v>
      </c>
      <c r="H7" s="1">
        <v>1</v>
      </c>
      <c r="J7" s="1">
        <v>0</v>
      </c>
      <c r="K7" s="1" t="s">
        <v>20</v>
      </c>
      <c r="L7" s="1">
        <v>1</v>
      </c>
    </row>
    <row r="8" spans="1:13" x14ac:dyDescent="0.25">
      <c r="A8" s="1" t="s">
        <v>9</v>
      </c>
      <c r="B8" s="1" t="s">
        <v>26</v>
      </c>
      <c r="C8" s="1" t="s">
        <v>24</v>
      </c>
      <c r="D8" s="1">
        <v>1</v>
      </c>
      <c r="E8" s="1">
        <v>0</v>
      </c>
      <c r="F8" s="7">
        <v>0</v>
      </c>
      <c r="G8" s="7" t="s">
        <v>26</v>
      </c>
      <c r="H8" s="9" t="s">
        <v>79</v>
      </c>
      <c r="J8" s="13" t="s">
        <v>79</v>
      </c>
      <c r="L8" s="13" t="s">
        <v>79</v>
      </c>
    </row>
    <row r="9" spans="1:13" x14ac:dyDescent="0.25">
      <c r="A9" s="1" t="s">
        <v>10</v>
      </c>
      <c r="C9" s="1" t="s">
        <v>24</v>
      </c>
      <c r="D9" s="1">
        <v>1</v>
      </c>
      <c r="E9" s="1">
        <v>1</v>
      </c>
      <c r="F9" s="1">
        <v>1</v>
      </c>
      <c r="H9" s="9" t="s">
        <v>79</v>
      </c>
      <c r="J9" s="13" t="s">
        <v>79</v>
      </c>
      <c r="L9" s="13" t="s">
        <v>79</v>
      </c>
    </row>
    <row r="10" spans="1:13" x14ac:dyDescent="0.25">
      <c r="A10" s="1" t="s">
        <v>11</v>
      </c>
      <c r="C10" s="1" t="s">
        <v>24</v>
      </c>
      <c r="D10" s="1">
        <v>1</v>
      </c>
      <c r="E10" s="1">
        <v>1</v>
      </c>
      <c r="F10" s="1">
        <v>0</v>
      </c>
      <c r="G10" s="1" t="s">
        <v>26</v>
      </c>
      <c r="H10" s="1">
        <v>1</v>
      </c>
      <c r="J10" s="1">
        <v>0</v>
      </c>
      <c r="K10" s="1" t="s">
        <v>82</v>
      </c>
      <c r="L10" s="1">
        <v>1</v>
      </c>
    </row>
    <row r="11" spans="1:13" x14ac:dyDescent="0.25">
      <c r="A11" s="3" t="s">
        <v>12</v>
      </c>
      <c r="C11" s="1" t="s">
        <v>24</v>
      </c>
      <c r="D11" s="1">
        <v>1</v>
      </c>
      <c r="E11" s="1">
        <v>1</v>
      </c>
      <c r="F11" s="1">
        <v>0</v>
      </c>
      <c r="G11" s="1" t="s">
        <v>26</v>
      </c>
      <c r="H11" s="9" t="s">
        <v>79</v>
      </c>
      <c r="J11" s="14" t="s">
        <v>79</v>
      </c>
      <c r="L11" s="14" t="s">
        <v>79</v>
      </c>
    </row>
    <row r="12" spans="1:13" x14ac:dyDescent="0.25">
      <c r="A12" s="3" t="s">
        <v>13</v>
      </c>
      <c r="B12" s="1" t="s">
        <v>26</v>
      </c>
      <c r="C12" s="1" t="s">
        <v>24</v>
      </c>
      <c r="D12" s="1">
        <v>1</v>
      </c>
      <c r="E12" s="1">
        <v>0</v>
      </c>
      <c r="F12" s="7">
        <v>0</v>
      </c>
      <c r="G12" s="7" t="s">
        <v>26</v>
      </c>
      <c r="H12" s="9" t="s">
        <v>79</v>
      </c>
      <c r="J12" s="14" t="s">
        <v>79</v>
      </c>
      <c r="L12" s="14" t="s">
        <v>79</v>
      </c>
    </row>
    <row r="13" spans="1:13" x14ac:dyDescent="0.25">
      <c r="A13" s="3" t="s">
        <v>14</v>
      </c>
      <c r="B13" s="1" t="s">
        <v>30</v>
      </c>
      <c r="C13" s="1" t="s">
        <v>24</v>
      </c>
      <c r="D13" s="1">
        <v>1</v>
      </c>
      <c r="E13" s="1">
        <v>0</v>
      </c>
      <c r="F13" s="7">
        <v>0</v>
      </c>
      <c r="G13" s="7" t="s">
        <v>37</v>
      </c>
      <c r="H13" s="1">
        <v>1</v>
      </c>
      <c r="J13" s="1">
        <v>1</v>
      </c>
      <c r="L13" s="1">
        <v>1</v>
      </c>
    </row>
    <row r="14" spans="1:13" x14ac:dyDescent="0.25">
      <c r="A14" s="3" t="s">
        <v>15</v>
      </c>
      <c r="B14" s="1" t="s">
        <v>26</v>
      </c>
      <c r="C14" s="1" t="s">
        <v>24</v>
      </c>
      <c r="D14" s="1">
        <v>1</v>
      </c>
      <c r="E14" s="1">
        <v>0</v>
      </c>
      <c r="F14" s="7">
        <v>0</v>
      </c>
      <c r="G14" s="7" t="s">
        <v>26</v>
      </c>
      <c r="H14" s="9" t="s">
        <v>79</v>
      </c>
      <c r="J14" s="15" t="s">
        <v>79</v>
      </c>
      <c r="L14" s="15" t="s">
        <v>79</v>
      </c>
    </row>
    <row r="15" spans="1:13" x14ac:dyDescent="0.25">
      <c r="A15" s="3" t="s">
        <v>16</v>
      </c>
      <c r="B15" s="1" t="s">
        <v>30</v>
      </c>
      <c r="C15" s="1" t="s">
        <v>24</v>
      </c>
      <c r="D15" s="1">
        <v>1</v>
      </c>
      <c r="E15" s="1">
        <v>0</v>
      </c>
      <c r="F15" s="7">
        <v>0</v>
      </c>
      <c r="G15" s="7" t="s">
        <v>22</v>
      </c>
      <c r="H15" s="9" t="s">
        <v>79</v>
      </c>
      <c r="J15" s="15" t="s">
        <v>79</v>
      </c>
      <c r="L15" s="15" t="s">
        <v>79</v>
      </c>
    </row>
    <row r="16" spans="1:13" ht="30" x14ac:dyDescent="0.25">
      <c r="A16" s="3" t="s">
        <v>17</v>
      </c>
      <c r="B16" s="2" t="s">
        <v>41</v>
      </c>
      <c r="C16" s="1" t="s">
        <v>24</v>
      </c>
      <c r="D16" s="1">
        <v>0</v>
      </c>
      <c r="E16" s="1">
        <v>0</v>
      </c>
      <c r="F16" s="1">
        <v>0</v>
      </c>
      <c r="G16" s="1" t="s">
        <v>26</v>
      </c>
      <c r="H16" s="1">
        <v>1</v>
      </c>
      <c r="J16" s="1">
        <v>1</v>
      </c>
      <c r="L16" s="1">
        <v>1</v>
      </c>
    </row>
    <row r="19" spans="1:12" x14ac:dyDescent="0.25">
      <c r="C19" s="1" t="s">
        <v>43</v>
      </c>
      <c r="D19" s="1">
        <f>SUM(D3:D16)</f>
        <v>13</v>
      </c>
      <c r="E19" s="1">
        <f t="shared" ref="E19:F19" si="0">SUM(E3:E16)</f>
        <v>7</v>
      </c>
      <c r="F19" s="1">
        <f t="shared" si="0"/>
        <v>5</v>
      </c>
      <c r="H19" s="1">
        <f>SUM(H2:H16)</f>
        <v>5</v>
      </c>
      <c r="J19" s="1">
        <f>SUM(J2:J16)</f>
        <v>3</v>
      </c>
      <c r="L19" s="1">
        <f t="shared" ref="L19" si="1">SUM(L3:L16)</f>
        <v>5</v>
      </c>
    </row>
    <row r="20" spans="1:12" x14ac:dyDescent="0.25">
      <c r="C20" s="1" t="s">
        <v>44</v>
      </c>
      <c r="D20" s="6">
        <f>(D19/14)*100</f>
        <v>92.857142857142861</v>
      </c>
      <c r="E20" s="6">
        <f t="shared" ref="E20:F20" si="2">(E19/14)*100</f>
        <v>50</v>
      </c>
      <c r="F20" s="6">
        <f t="shared" si="2"/>
        <v>35.714285714285715</v>
      </c>
      <c r="G20" s="6"/>
      <c r="H20" s="6">
        <f>(H19/5)*100</f>
        <v>100</v>
      </c>
      <c r="J20" s="6">
        <f>(J19/5)*100</f>
        <v>60</v>
      </c>
      <c r="L20" s="6">
        <f>(L19/5)*100</f>
        <v>100</v>
      </c>
    </row>
    <row r="22" spans="1:12" x14ac:dyDescent="0.25">
      <c r="A22" s="1" t="s">
        <v>75</v>
      </c>
      <c r="E22" s="1" t="s">
        <v>74</v>
      </c>
      <c r="F22" s="1">
        <v>14</v>
      </c>
      <c r="J22" s="1">
        <v>4</v>
      </c>
    </row>
    <row r="23" spans="1:12" x14ac:dyDescent="0.25">
      <c r="E23" s="1" t="s">
        <v>76</v>
      </c>
      <c r="F23" s="1">
        <v>0</v>
      </c>
      <c r="J23" s="1">
        <v>1</v>
      </c>
    </row>
    <row r="25" spans="1:12" x14ac:dyDescent="0.25">
      <c r="E25" s="1" t="s">
        <v>77</v>
      </c>
      <c r="F25" s="1">
        <f>(F22/14)*100</f>
        <v>100</v>
      </c>
      <c r="J25" s="1">
        <f>(J22/5)*100</f>
        <v>80</v>
      </c>
    </row>
    <row r="26" spans="1:12" x14ac:dyDescent="0.25">
      <c r="E26" s="1" t="s">
        <v>78</v>
      </c>
      <c r="F26" s="1">
        <f>(F23/14)*100</f>
        <v>0</v>
      </c>
      <c r="J26" s="1">
        <f>(J23/5)*100</f>
        <v>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B1" workbookViewId="0">
      <selection activeCell="L18" sqref="L18"/>
    </sheetView>
  </sheetViews>
  <sheetFormatPr defaultRowHeight="15" x14ac:dyDescent="0.25"/>
  <cols>
    <col min="1" max="1" width="9.140625" style="1"/>
    <col min="2" max="2" width="13.7109375" style="1" bestFit="1" customWidth="1"/>
    <col min="3" max="3" width="12.85546875" style="1" bestFit="1" customWidth="1"/>
    <col min="4" max="4" width="11.85546875" style="1" bestFit="1" customWidth="1"/>
    <col min="5" max="5" width="10.140625" style="1" bestFit="1" customWidth="1"/>
    <col min="6" max="7" width="13.140625" style="1" customWidth="1"/>
    <col min="8" max="8" width="22.7109375" style="1" bestFit="1" customWidth="1"/>
    <col min="9" max="9" width="9.85546875" style="1" bestFit="1" customWidth="1"/>
    <col min="10" max="10" width="22.140625" style="1" bestFit="1" customWidth="1"/>
    <col min="11" max="11" width="9.140625" style="1"/>
    <col min="12" max="12" width="11.85546875" style="1" bestFit="1" customWidth="1"/>
    <col min="13" max="13" width="13.7109375" style="1" bestFit="1" customWidth="1"/>
    <col min="14" max="16384" width="9.140625" style="1"/>
  </cols>
  <sheetData>
    <row r="1" spans="1:13" x14ac:dyDescent="0.25">
      <c r="A1" s="4" t="s">
        <v>0</v>
      </c>
      <c r="B1" s="4" t="s">
        <v>1</v>
      </c>
      <c r="C1" s="4" t="s">
        <v>2</v>
      </c>
      <c r="D1" s="4" t="s">
        <v>18</v>
      </c>
      <c r="E1" s="4" t="s">
        <v>19</v>
      </c>
      <c r="F1" s="4" t="s">
        <v>69</v>
      </c>
      <c r="G1" s="4" t="s">
        <v>1</v>
      </c>
      <c r="H1" s="4" t="s">
        <v>81</v>
      </c>
      <c r="I1" s="4" t="s">
        <v>1</v>
      </c>
      <c r="J1" s="4" t="s">
        <v>83</v>
      </c>
      <c r="K1" s="4" t="s">
        <v>1</v>
      </c>
      <c r="L1" s="4" t="s">
        <v>87</v>
      </c>
      <c r="M1" s="4" t="s">
        <v>1</v>
      </c>
    </row>
    <row r="2" spans="1:13" x14ac:dyDescent="0.25">
      <c r="A2" s="1" t="s">
        <v>3</v>
      </c>
      <c r="B2" s="1" t="s">
        <v>25</v>
      </c>
      <c r="C2" s="1" t="s">
        <v>25</v>
      </c>
      <c r="D2" s="9" t="s">
        <v>79</v>
      </c>
      <c r="E2" s="9" t="s">
        <v>79</v>
      </c>
      <c r="F2" s="9" t="s">
        <v>79</v>
      </c>
      <c r="H2" s="9" t="s">
        <v>79</v>
      </c>
      <c r="J2" s="12" t="s">
        <v>79</v>
      </c>
      <c r="L2" s="12" t="s">
        <v>79</v>
      </c>
    </row>
    <row r="3" spans="1:13" x14ac:dyDescent="0.25">
      <c r="A3" s="1" t="s">
        <v>4</v>
      </c>
      <c r="B3" s="1" t="s">
        <v>26</v>
      </c>
      <c r="C3" s="1" t="s">
        <v>25</v>
      </c>
      <c r="D3" s="1">
        <v>1</v>
      </c>
      <c r="E3" s="1">
        <v>0</v>
      </c>
      <c r="F3" s="1">
        <v>0</v>
      </c>
      <c r="G3" s="1" t="s">
        <v>71</v>
      </c>
      <c r="H3" s="9" t="s">
        <v>79</v>
      </c>
      <c r="J3" s="12" t="s">
        <v>79</v>
      </c>
      <c r="L3" s="12" t="s">
        <v>79</v>
      </c>
    </row>
    <row r="4" spans="1:13" ht="30" x14ac:dyDescent="0.25">
      <c r="A4" s="1" t="s">
        <v>5</v>
      </c>
      <c r="B4" s="2" t="s">
        <v>28</v>
      </c>
      <c r="C4" s="1" t="s">
        <v>25</v>
      </c>
      <c r="D4" s="1">
        <v>0</v>
      </c>
      <c r="E4" s="1">
        <v>0</v>
      </c>
      <c r="F4" s="1">
        <v>0</v>
      </c>
      <c r="G4" s="1" t="s">
        <v>71</v>
      </c>
      <c r="H4" s="1">
        <v>0</v>
      </c>
      <c r="I4" s="1" t="s">
        <v>72</v>
      </c>
      <c r="J4" s="1">
        <v>0</v>
      </c>
      <c r="K4" s="1" t="s">
        <v>71</v>
      </c>
      <c r="L4" s="1">
        <v>0</v>
      </c>
      <c r="M4" s="1" t="s">
        <v>71</v>
      </c>
    </row>
    <row r="5" spans="1:13" ht="30" x14ac:dyDescent="0.25">
      <c r="A5" s="1" t="s">
        <v>6</v>
      </c>
      <c r="B5" s="2" t="s">
        <v>27</v>
      </c>
      <c r="C5" s="1" t="s">
        <v>25</v>
      </c>
      <c r="D5" s="1">
        <v>0</v>
      </c>
      <c r="E5" s="7">
        <v>0</v>
      </c>
      <c r="F5" s="1">
        <v>0</v>
      </c>
      <c r="G5" s="1" t="s">
        <v>71</v>
      </c>
      <c r="H5" s="9" t="s">
        <v>79</v>
      </c>
      <c r="J5" s="11" t="s">
        <v>79</v>
      </c>
      <c r="L5" s="11" t="s">
        <v>79</v>
      </c>
    </row>
    <row r="6" spans="1:13" x14ac:dyDescent="0.25">
      <c r="A6" s="1" t="s">
        <v>7</v>
      </c>
      <c r="C6" s="1" t="s">
        <v>25</v>
      </c>
      <c r="D6" s="1">
        <v>1</v>
      </c>
      <c r="E6" s="1">
        <v>1</v>
      </c>
      <c r="F6" s="1">
        <v>0</v>
      </c>
      <c r="G6" s="1" t="s">
        <v>71</v>
      </c>
      <c r="H6" s="9" t="s">
        <v>79</v>
      </c>
      <c r="J6" s="11" t="s">
        <v>79</v>
      </c>
      <c r="L6" s="11" t="s">
        <v>79</v>
      </c>
    </row>
    <row r="7" spans="1:13" x14ac:dyDescent="0.25">
      <c r="A7" s="1" t="s">
        <v>8</v>
      </c>
      <c r="B7" s="1" t="s">
        <v>22</v>
      </c>
      <c r="C7" s="1" t="s">
        <v>25</v>
      </c>
      <c r="D7" s="1">
        <v>1</v>
      </c>
      <c r="E7" s="1">
        <v>0</v>
      </c>
      <c r="F7" s="1">
        <v>0</v>
      </c>
      <c r="G7" s="1" t="s">
        <v>71</v>
      </c>
      <c r="H7" s="1">
        <v>0</v>
      </c>
      <c r="I7" s="1" t="s">
        <v>37</v>
      </c>
      <c r="J7" s="1">
        <v>0</v>
      </c>
      <c r="K7" s="1" t="s">
        <v>71</v>
      </c>
      <c r="L7" s="1">
        <v>0</v>
      </c>
      <c r="M7" s="1" t="s">
        <v>71</v>
      </c>
    </row>
    <row r="8" spans="1:13" x14ac:dyDescent="0.25">
      <c r="A8" s="1" t="s">
        <v>9</v>
      </c>
      <c r="C8" s="1" t="s">
        <v>25</v>
      </c>
      <c r="D8" s="1">
        <v>1</v>
      </c>
      <c r="E8" s="1">
        <v>1</v>
      </c>
      <c r="F8" s="1">
        <v>0</v>
      </c>
      <c r="G8" s="1" t="s">
        <v>71</v>
      </c>
      <c r="H8" s="9" t="s">
        <v>79</v>
      </c>
      <c r="J8" s="13" t="s">
        <v>79</v>
      </c>
      <c r="L8" s="13" t="s">
        <v>79</v>
      </c>
    </row>
    <row r="9" spans="1:13" x14ac:dyDescent="0.25">
      <c r="A9" s="1" t="s">
        <v>10</v>
      </c>
      <c r="B9" s="1" t="s">
        <v>37</v>
      </c>
      <c r="C9" s="1" t="s">
        <v>25</v>
      </c>
      <c r="D9" s="1">
        <v>1</v>
      </c>
      <c r="E9" s="1">
        <v>0</v>
      </c>
      <c r="F9" s="1">
        <v>0</v>
      </c>
      <c r="G9" s="1" t="s">
        <v>37</v>
      </c>
      <c r="H9" s="9" t="s">
        <v>79</v>
      </c>
      <c r="J9" s="13" t="s">
        <v>79</v>
      </c>
      <c r="L9" s="13" t="s">
        <v>79</v>
      </c>
    </row>
    <row r="10" spans="1:13" x14ac:dyDescent="0.25">
      <c r="A10" s="1" t="s">
        <v>11</v>
      </c>
      <c r="B10" s="1" t="s">
        <v>37</v>
      </c>
      <c r="C10" s="1" t="s">
        <v>25</v>
      </c>
      <c r="D10" s="1">
        <v>1</v>
      </c>
      <c r="E10" s="1">
        <v>0</v>
      </c>
      <c r="F10" s="1">
        <v>0</v>
      </c>
      <c r="G10" s="1" t="s">
        <v>26</v>
      </c>
      <c r="H10" s="1">
        <v>0</v>
      </c>
      <c r="I10" s="1" t="s">
        <v>37</v>
      </c>
      <c r="J10" s="1">
        <v>1</v>
      </c>
      <c r="L10" s="1">
        <v>0</v>
      </c>
      <c r="M10" s="1" t="s">
        <v>37</v>
      </c>
    </row>
    <row r="11" spans="1:13" x14ac:dyDescent="0.25">
      <c r="A11" s="3" t="s">
        <v>12</v>
      </c>
      <c r="B11" s="1" t="s">
        <v>24</v>
      </c>
      <c r="C11" s="1" t="s">
        <v>25</v>
      </c>
      <c r="D11" s="1">
        <v>0</v>
      </c>
      <c r="E11" s="1">
        <v>1</v>
      </c>
      <c r="F11" s="1">
        <v>0</v>
      </c>
      <c r="G11" s="1" t="s">
        <v>71</v>
      </c>
      <c r="H11" s="9" t="s">
        <v>79</v>
      </c>
      <c r="J11" s="14" t="s">
        <v>79</v>
      </c>
      <c r="L11" s="14" t="s">
        <v>79</v>
      </c>
    </row>
    <row r="12" spans="1:13" x14ac:dyDescent="0.25">
      <c r="A12" s="3" t="s">
        <v>13</v>
      </c>
      <c r="C12" s="1" t="s">
        <v>25</v>
      </c>
      <c r="D12" s="1">
        <v>1</v>
      </c>
      <c r="E12" s="1">
        <v>1</v>
      </c>
      <c r="F12" s="1">
        <v>0</v>
      </c>
      <c r="G12" s="1" t="s">
        <v>71</v>
      </c>
      <c r="H12" s="9" t="s">
        <v>79</v>
      </c>
      <c r="J12" s="14" t="s">
        <v>79</v>
      </c>
      <c r="L12" s="14" t="s">
        <v>79</v>
      </c>
    </row>
    <row r="13" spans="1:13" ht="30" x14ac:dyDescent="0.25">
      <c r="A13" s="3" t="s">
        <v>14</v>
      </c>
      <c r="B13" s="2" t="s">
        <v>28</v>
      </c>
      <c r="C13" s="1" t="s">
        <v>25</v>
      </c>
      <c r="D13" s="1">
        <v>0</v>
      </c>
      <c r="E13" s="1">
        <v>0</v>
      </c>
      <c r="F13" s="1">
        <v>0</v>
      </c>
      <c r="G13" s="1" t="s">
        <v>71</v>
      </c>
      <c r="H13" s="1">
        <v>0</v>
      </c>
      <c r="I13" s="1" t="s">
        <v>72</v>
      </c>
      <c r="J13" s="1">
        <v>0</v>
      </c>
      <c r="K13" s="1" t="s">
        <v>71</v>
      </c>
      <c r="L13" s="1">
        <v>0</v>
      </c>
      <c r="M13" s="1" t="s">
        <v>20</v>
      </c>
    </row>
    <row r="14" spans="1:13" x14ac:dyDescent="0.25">
      <c r="A14" s="3" t="s">
        <v>15</v>
      </c>
      <c r="B14" s="1" t="s">
        <v>20</v>
      </c>
      <c r="C14" s="1" t="s">
        <v>25</v>
      </c>
      <c r="D14" s="1">
        <v>0</v>
      </c>
      <c r="E14" s="7">
        <v>0</v>
      </c>
      <c r="F14" s="7">
        <v>0</v>
      </c>
      <c r="G14" s="7" t="s">
        <v>71</v>
      </c>
      <c r="H14" s="9" t="s">
        <v>79</v>
      </c>
      <c r="J14" s="15" t="s">
        <v>79</v>
      </c>
      <c r="L14" s="15" t="s">
        <v>79</v>
      </c>
    </row>
    <row r="15" spans="1:13" x14ac:dyDescent="0.25">
      <c r="A15" s="3" t="s">
        <v>16</v>
      </c>
      <c r="B15" s="1" t="s">
        <v>26</v>
      </c>
      <c r="C15" s="1" t="s">
        <v>25</v>
      </c>
      <c r="D15" s="1">
        <v>1</v>
      </c>
      <c r="E15" s="1">
        <v>0</v>
      </c>
      <c r="F15" s="1">
        <v>0</v>
      </c>
      <c r="G15" s="1" t="s">
        <v>71</v>
      </c>
      <c r="H15" s="9" t="s">
        <v>79</v>
      </c>
      <c r="J15" s="15" t="s">
        <v>79</v>
      </c>
      <c r="L15" s="15" t="s">
        <v>79</v>
      </c>
    </row>
    <row r="16" spans="1:13" x14ac:dyDescent="0.25">
      <c r="A16" s="3" t="s">
        <v>17</v>
      </c>
      <c r="B16" s="1" t="s">
        <v>42</v>
      </c>
      <c r="C16" s="1" t="s">
        <v>25</v>
      </c>
      <c r="D16" s="1">
        <v>0</v>
      </c>
      <c r="E16" s="7">
        <v>0</v>
      </c>
      <c r="F16" s="7">
        <v>0</v>
      </c>
      <c r="G16" s="7" t="s">
        <v>71</v>
      </c>
      <c r="H16" s="1">
        <v>0</v>
      </c>
      <c r="I16" s="1" t="s">
        <v>82</v>
      </c>
      <c r="J16" s="1">
        <v>0</v>
      </c>
      <c r="K16" s="1" t="s">
        <v>71</v>
      </c>
      <c r="L16" s="1">
        <v>0</v>
      </c>
      <c r="M16" s="1" t="s">
        <v>71</v>
      </c>
    </row>
    <row r="19" spans="1:12" x14ac:dyDescent="0.25">
      <c r="C19" s="1" t="s">
        <v>43</v>
      </c>
      <c r="D19" s="1">
        <f>SUM(D3:D16)</f>
        <v>8</v>
      </c>
      <c r="E19" s="1">
        <f t="shared" ref="E19:F19" si="0">SUM(E3:E16)</f>
        <v>4</v>
      </c>
      <c r="F19" s="1">
        <f t="shared" si="0"/>
        <v>0</v>
      </c>
      <c r="H19" s="1">
        <f>SUM(H2:H16)</f>
        <v>0</v>
      </c>
      <c r="J19" s="1">
        <f>SUM(J2:J16)</f>
        <v>1</v>
      </c>
      <c r="L19" s="1">
        <f t="shared" ref="L19" si="1">SUM(L3:L16)</f>
        <v>0</v>
      </c>
    </row>
    <row r="20" spans="1:12" x14ac:dyDescent="0.25">
      <c r="C20" s="1" t="s">
        <v>44</v>
      </c>
      <c r="D20" s="6">
        <f>(D19/14)*100</f>
        <v>57.142857142857139</v>
      </c>
      <c r="E20" s="6">
        <f t="shared" ref="E20:F20" si="2">(E19/14)*100</f>
        <v>28.571428571428569</v>
      </c>
      <c r="F20" s="6">
        <f t="shared" si="2"/>
        <v>0</v>
      </c>
      <c r="G20" s="6"/>
      <c r="H20" s="6">
        <f>(H19/3)*100</f>
        <v>0</v>
      </c>
      <c r="J20" s="6">
        <f>(J19/3)*100</f>
        <v>33.333333333333329</v>
      </c>
      <c r="L20" s="6">
        <f>(L19/5)*100</f>
        <v>0</v>
      </c>
    </row>
    <row r="22" spans="1:12" x14ac:dyDescent="0.25">
      <c r="A22" s="1" t="s">
        <v>75</v>
      </c>
      <c r="E22" s="1" t="s">
        <v>74</v>
      </c>
      <c r="F22" s="1">
        <v>2</v>
      </c>
      <c r="J22" s="1">
        <v>1</v>
      </c>
    </row>
    <row r="23" spans="1:12" x14ac:dyDescent="0.25">
      <c r="E23" s="1" t="s">
        <v>76</v>
      </c>
      <c r="F23" s="1">
        <v>12</v>
      </c>
      <c r="J23" s="1">
        <v>5</v>
      </c>
    </row>
    <row r="25" spans="1:12" x14ac:dyDescent="0.25">
      <c r="E25" s="1" t="s">
        <v>77</v>
      </c>
      <c r="F25" s="1">
        <f>(F22/14)*100</f>
        <v>14.285714285714285</v>
      </c>
      <c r="J25" s="1">
        <f>(J22/5)*100</f>
        <v>20</v>
      </c>
    </row>
    <row r="26" spans="1:12" x14ac:dyDescent="0.25">
      <c r="E26" s="1" t="s">
        <v>78</v>
      </c>
      <c r="F26" s="1">
        <f>(F23/14)*100</f>
        <v>85.714285714285708</v>
      </c>
      <c r="J26" s="1">
        <f>(J23/5)*100</f>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K16" sqref="K16"/>
    </sheetView>
  </sheetViews>
  <sheetFormatPr defaultRowHeight="15" x14ac:dyDescent="0.25"/>
  <cols>
    <col min="2" max="2" width="13.7109375" bestFit="1" customWidth="1"/>
    <col min="4" max="4" width="12" bestFit="1" customWidth="1"/>
    <col min="6" max="6" width="12.7109375" bestFit="1" customWidth="1"/>
    <col min="7" max="7" width="13.7109375" bestFit="1" customWidth="1"/>
    <col min="8" max="8" width="23.85546875" bestFit="1" customWidth="1"/>
    <col min="9" max="9" width="22.140625" bestFit="1" customWidth="1"/>
    <col min="11" max="11" width="11.85546875" bestFit="1" customWidth="1"/>
  </cols>
  <sheetData>
    <row r="1" spans="1:12" x14ac:dyDescent="0.25">
      <c r="A1" s="4" t="s">
        <v>0</v>
      </c>
      <c r="B1" s="4" t="s">
        <v>1</v>
      </c>
      <c r="C1" s="4" t="s">
        <v>2</v>
      </c>
      <c r="D1" s="4" t="s">
        <v>18</v>
      </c>
      <c r="E1" s="4" t="s">
        <v>19</v>
      </c>
      <c r="F1" s="4" t="s">
        <v>69</v>
      </c>
      <c r="G1" s="4" t="s">
        <v>1</v>
      </c>
      <c r="H1" s="4" t="s">
        <v>70</v>
      </c>
      <c r="I1" s="4" t="s">
        <v>83</v>
      </c>
      <c r="J1" s="4" t="s">
        <v>1</v>
      </c>
      <c r="K1" s="4" t="s">
        <v>87</v>
      </c>
      <c r="L1" s="4" t="s">
        <v>1</v>
      </c>
    </row>
    <row r="2" spans="1:12" x14ac:dyDescent="0.25">
      <c r="A2" s="1" t="s">
        <v>3</v>
      </c>
      <c r="B2" s="1"/>
      <c r="C2" s="1" t="s">
        <v>71</v>
      </c>
      <c r="D2" s="1"/>
      <c r="E2" s="1"/>
      <c r="F2" s="1">
        <v>0</v>
      </c>
      <c r="G2" s="1" t="s">
        <v>20</v>
      </c>
      <c r="H2" s="1">
        <v>1</v>
      </c>
      <c r="I2">
        <v>1</v>
      </c>
      <c r="K2">
        <v>1</v>
      </c>
    </row>
    <row r="3" spans="1:12" x14ac:dyDescent="0.25">
      <c r="A3" s="1" t="s">
        <v>4</v>
      </c>
      <c r="B3" s="1"/>
      <c r="C3" s="1" t="s">
        <v>71</v>
      </c>
      <c r="D3" s="1"/>
      <c r="E3" s="1"/>
      <c r="F3" s="1">
        <v>0</v>
      </c>
      <c r="G3" s="1" t="s">
        <v>24</v>
      </c>
      <c r="H3" s="1">
        <v>1</v>
      </c>
      <c r="I3">
        <v>1</v>
      </c>
      <c r="K3">
        <v>1</v>
      </c>
    </row>
    <row r="4" spans="1:12" x14ac:dyDescent="0.25">
      <c r="A4" s="1" t="s">
        <v>5</v>
      </c>
      <c r="B4" s="2"/>
      <c r="C4" s="1" t="s">
        <v>71</v>
      </c>
      <c r="D4" s="1"/>
      <c r="E4" s="1"/>
      <c r="F4" s="1">
        <v>1</v>
      </c>
      <c r="G4" s="1"/>
      <c r="H4" s="1">
        <v>1</v>
      </c>
      <c r="I4">
        <v>1</v>
      </c>
      <c r="K4">
        <v>1</v>
      </c>
    </row>
    <row r="5" spans="1:12" x14ac:dyDescent="0.25">
      <c r="A5" s="1" t="s">
        <v>6</v>
      </c>
      <c r="B5" s="2" t="s">
        <v>20</v>
      </c>
      <c r="C5" s="1" t="s">
        <v>71</v>
      </c>
      <c r="D5" s="1"/>
      <c r="E5" s="7"/>
      <c r="F5" s="1">
        <v>0</v>
      </c>
      <c r="G5" s="1" t="s">
        <v>37</v>
      </c>
      <c r="H5" s="1">
        <v>0</v>
      </c>
      <c r="I5">
        <v>0</v>
      </c>
      <c r="J5" t="s">
        <v>25</v>
      </c>
      <c r="K5">
        <v>1</v>
      </c>
    </row>
    <row r="6" spans="1:12" x14ac:dyDescent="0.25">
      <c r="A6" s="1" t="s">
        <v>7</v>
      </c>
      <c r="B6" s="1"/>
      <c r="C6" s="1" t="s">
        <v>71</v>
      </c>
      <c r="D6" s="1"/>
      <c r="E6" s="1"/>
      <c r="F6" s="1">
        <v>1</v>
      </c>
      <c r="G6" s="1"/>
      <c r="H6" s="1">
        <v>1</v>
      </c>
      <c r="I6">
        <v>1</v>
      </c>
      <c r="K6">
        <v>1</v>
      </c>
    </row>
    <row r="7" spans="1:12" x14ac:dyDescent="0.25">
      <c r="A7" s="1" t="s">
        <v>8</v>
      </c>
      <c r="B7" s="1"/>
      <c r="C7" s="1" t="s">
        <v>71</v>
      </c>
      <c r="D7" s="1"/>
      <c r="E7" s="1"/>
      <c r="F7" s="1">
        <v>1</v>
      </c>
      <c r="G7" s="1"/>
      <c r="H7" s="1">
        <v>1</v>
      </c>
      <c r="I7">
        <v>1</v>
      </c>
      <c r="K7">
        <v>1</v>
      </c>
    </row>
    <row r="8" spans="1:12" x14ac:dyDescent="0.25">
      <c r="A8" s="1" t="s">
        <v>9</v>
      </c>
      <c r="B8" s="1" t="s">
        <v>20</v>
      </c>
      <c r="C8" s="1" t="s">
        <v>71</v>
      </c>
      <c r="D8" s="1"/>
      <c r="E8" s="1"/>
      <c r="F8" s="1">
        <v>0</v>
      </c>
      <c r="G8" s="1" t="s">
        <v>26</v>
      </c>
      <c r="H8" s="1">
        <v>0</v>
      </c>
      <c r="I8">
        <v>0</v>
      </c>
      <c r="J8" t="s">
        <v>82</v>
      </c>
      <c r="K8">
        <v>0</v>
      </c>
      <c r="L8" t="s">
        <v>72</v>
      </c>
    </row>
    <row r="9" spans="1:12" x14ac:dyDescent="0.25">
      <c r="A9" s="1" t="s">
        <v>10</v>
      </c>
      <c r="B9" s="1" t="s">
        <v>20</v>
      </c>
      <c r="C9" s="1" t="s">
        <v>71</v>
      </c>
      <c r="D9" s="1"/>
      <c r="E9" s="1"/>
      <c r="F9" s="1">
        <v>0</v>
      </c>
      <c r="G9" s="1" t="s">
        <v>24</v>
      </c>
      <c r="H9" s="1">
        <v>0</v>
      </c>
      <c r="I9">
        <v>0</v>
      </c>
      <c r="J9" t="s">
        <v>82</v>
      </c>
      <c r="K9">
        <v>0</v>
      </c>
      <c r="L9" t="s">
        <v>72</v>
      </c>
    </row>
    <row r="10" spans="1:12" x14ac:dyDescent="0.25">
      <c r="A10" s="1" t="s">
        <v>11</v>
      </c>
      <c r="B10" s="1"/>
      <c r="C10" s="1" t="s">
        <v>71</v>
      </c>
      <c r="D10" s="1"/>
      <c r="E10" s="1"/>
      <c r="F10" s="1">
        <v>0</v>
      </c>
      <c r="G10" s="1" t="s">
        <v>24</v>
      </c>
      <c r="H10" s="1">
        <v>1</v>
      </c>
      <c r="I10">
        <v>1</v>
      </c>
      <c r="K10">
        <v>1</v>
      </c>
    </row>
    <row r="11" spans="1:12" x14ac:dyDescent="0.25">
      <c r="A11" s="3" t="s">
        <v>12</v>
      </c>
      <c r="B11" s="1" t="s">
        <v>34</v>
      </c>
      <c r="C11" s="1" t="s">
        <v>71</v>
      </c>
      <c r="D11" s="1"/>
      <c r="E11" s="1"/>
      <c r="F11" s="1">
        <v>0</v>
      </c>
      <c r="G11" s="1" t="s">
        <v>24</v>
      </c>
      <c r="H11" s="1">
        <v>0</v>
      </c>
      <c r="I11">
        <v>0</v>
      </c>
      <c r="J11" t="s">
        <v>82</v>
      </c>
      <c r="K11">
        <v>0</v>
      </c>
      <c r="L11" t="s">
        <v>82</v>
      </c>
    </row>
    <row r="12" spans="1:12" x14ac:dyDescent="0.25">
      <c r="A12" s="3" t="s">
        <v>13</v>
      </c>
      <c r="B12" s="1" t="s">
        <v>20</v>
      </c>
      <c r="C12" s="1" t="s">
        <v>71</v>
      </c>
      <c r="D12" s="1"/>
      <c r="E12" s="1"/>
      <c r="F12" s="1">
        <v>0</v>
      </c>
      <c r="G12" s="1" t="s">
        <v>24</v>
      </c>
      <c r="H12" s="1">
        <v>0</v>
      </c>
      <c r="I12">
        <v>0</v>
      </c>
      <c r="J12" t="s">
        <v>82</v>
      </c>
      <c r="K12">
        <v>0</v>
      </c>
      <c r="L12" t="s">
        <v>82</v>
      </c>
    </row>
    <row r="13" spans="1:12" x14ac:dyDescent="0.25">
      <c r="A13" s="3" t="s">
        <v>14</v>
      </c>
      <c r="B13" s="2"/>
      <c r="C13" s="1" t="s">
        <v>71</v>
      </c>
      <c r="D13" s="1"/>
      <c r="E13" s="1"/>
      <c r="F13" s="1">
        <v>1</v>
      </c>
      <c r="G13" s="1"/>
      <c r="H13" s="1">
        <v>1</v>
      </c>
      <c r="I13">
        <v>0</v>
      </c>
      <c r="J13" t="s">
        <v>82</v>
      </c>
      <c r="K13">
        <v>0</v>
      </c>
      <c r="L13" t="s">
        <v>72</v>
      </c>
    </row>
    <row r="14" spans="1:12" x14ac:dyDescent="0.25">
      <c r="A14" s="3" t="s">
        <v>15</v>
      </c>
      <c r="B14" s="1" t="s">
        <v>37</v>
      </c>
      <c r="C14" s="1" t="s">
        <v>71</v>
      </c>
      <c r="D14" s="1"/>
      <c r="E14" s="7"/>
      <c r="F14" s="7">
        <v>1</v>
      </c>
      <c r="G14" s="7"/>
      <c r="H14" s="1">
        <v>1</v>
      </c>
      <c r="I14">
        <v>1</v>
      </c>
      <c r="K14">
        <v>0</v>
      </c>
    </row>
    <row r="15" spans="1:12" x14ac:dyDescent="0.25">
      <c r="A15" s="3" t="s">
        <v>16</v>
      </c>
      <c r="B15" s="1" t="s">
        <v>37</v>
      </c>
      <c r="C15" s="1" t="s">
        <v>71</v>
      </c>
      <c r="D15" s="1"/>
      <c r="E15" s="1"/>
      <c r="F15" s="1">
        <v>1</v>
      </c>
      <c r="G15" s="1"/>
      <c r="H15" s="1">
        <v>1</v>
      </c>
      <c r="I15">
        <v>1</v>
      </c>
      <c r="K15">
        <v>0</v>
      </c>
    </row>
    <row r="16" spans="1:12" x14ac:dyDescent="0.25">
      <c r="A16" s="3" t="s">
        <v>17</v>
      </c>
      <c r="B16" s="1" t="s">
        <v>37</v>
      </c>
      <c r="C16" s="1" t="s">
        <v>71</v>
      </c>
      <c r="D16" s="1"/>
      <c r="E16" s="7"/>
      <c r="F16" s="7">
        <v>1</v>
      </c>
      <c r="G16" s="7"/>
      <c r="H16" s="1">
        <v>0</v>
      </c>
      <c r="I16">
        <v>0</v>
      </c>
      <c r="J16" t="s">
        <v>23</v>
      </c>
      <c r="K16">
        <v>1</v>
      </c>
    </row>
    <row r="17" spans="1:11" x14ac:dyDescent="0.25">
      <c r="A17" s="1"/>
      <c r="B17" s="1"/>
      <c r="C17" s="1"/>
      <c r="D17" s="1"/>
      <c r="E17" s="1"/>
      <c r="F17" s="1"/>
      <c r="G17" s="1"/>
      <c r="H17" s="1"/>
    </row>
    <row r="18" spans="1:11" x14ac:dyDescent="0.25">
      <c r="A18" s="1"/>
      <c r="B18" s="1"/>
      <c r="C18" s="1"/>
      <c r="D18" s="1"/>
      <c r="E18" s="1"/>
      <c r="F18" s="1"/>
      <c r="G18" s="1"/>
      <c r="H18" s="1"/>
    </row>
    <row r="19" spans="1:11" x14ac:dyDescent="0.25">
      <c r="A19" s="1"/>
      <c r="B19" s="1"/>
      <c r="C19" s="1" t="s">
        <v>43</v>
      </c>
      <c r="D19" s="1">
        <f>SUM(D2:D16)</f>
        <v>0</v>
      </c>
      <c r="E19" s="1">
        <f>SUM(E2:E16)</f>
        <v>0</v>
      </c>
      <c r="F19" s="1">
        <f>SUM(F2:F16)</f>
        <v>7</v>
      </c>
      <c r="G19" s="1"/>
      <c r="H19" s="1">
        <f>SUM(H2:H16)</f>
        <v>9</v>
      </c>
      <c r="I19" s="1">
        <f>SUM(I2:I16)</f>
        <v>8</v>
      </c>
      <c r="K19" s="1">
        <f>SUM(K2:K16)</f>
        <v>8</v>
      </c>
    </row>
    <row r="20" spans="1:11" x14ac:dyDescent="0.25">
      <c r="A20" s="1"/>
      <c r="B20" s="1"/>
      <c r="C20" s="1" t="s">
        <v>44</v>
      </c>
      <c r="D20" s="6">
        <f>(D19/15)*100</f>
        <v>0</v>
      </c>
      <c r="E20" s="6">
        <f t="shared" ref="E20:I20" si="0">(E19/15)*100</f>
        <v>0</v>
      </c>
      <c r="F20" s="6">
        <f t="shared" si="0"/>
        <v>46.666666666666664</v>
      </c>
      <c r="G20" s="6"/>
      <c r="H20" s="6">
        <f t="shared" si="0"/>
        <v>60</v>
      </c>
      <c r="I20" s="6">
        <f t="shared" si="0"/>
        <v>53.333333333333336</v>
      </c>
      <c r="K20" s="6">
        <f t="shared" ref="K20" si="1">(K19/15)*100</f>
        <v>53.333333333333336</v>
      </c>
    </row>
    <row r="22" spans="1:11" x14ac:dyDescent="0.25">
      <c r="A22" s="1" t="s">
        <v>75</v>
      </c>
      <c r="B22" s="1"/>
      <c r="C22" s="1"/>
      <c r="D22" s="1"/>
      <c r="E22" s="1" t="s">
        <v>74</v>
      </c>
      <c r="F22" s="1">
        <v>8</v>
      </c>
      <c r="G22" s="1"/>
      <c r="H22" s="1"/>
      <c r="I22">
        <v>6</v>
      </c>
    </row>
    <row r="23" spans="1:11" x14ac:dyDescent="0.25">
      <c r="A23" s="1"/>
      <c r="B23" s="1"/>
      <c r="C23" s="1"/>
      <c r="D23" s="1"/>
      <c r="E23" s="1" t="s">
        <v>76</v>
      </c>
      <c r="F23" s="1">
        <v>7</v>
      </c>
      <c r="G23" s="1"/>
      <c r="H23" s="1"/>
      <c r="I23">
        <v>9</v>
      </c>
    </row>
    <row r="24" spans="1:11" x14ac:dyDescent="0.25">
      <c r="A24" s="1"/>
      <c r="B24" s="1"/>
      <c r="C24" s="1"/>
      <c r="D24" s="1"/>
      <c r="E24" s="1"/>
      <c r="F24" s="1"/>
      <c r="G24" s="1"/>
      <c r="H24" s="1"/>
    </row>
    <row r="25" spans="1:11" x14ac:dyDescent="0.25">
      <c r="A25" s="1"/>
      <c r="B25" s="1"/>
      <c r="C25" s="1"/>
      <c r="D25" s="1"/>
      <c r="E25" s="1" t="s">
        <v>77</v>
      </c>
      <c r="F25" s="1">
        <f>(F22/15)*100</f>
        <v>53.333333333333336</v>
      </c>
      <c r="G25" s="1"/>
      <c r="H25" s="1"/>
      <c r="I25" s="1">
        <f>(I22/15)*100</f>
        <v>40</v>
      </c>
    </row>
    <row r="26" spans="1:11" x14ac:dyDescent="0.25">
      <c r="A26" s="1"/>
      <c r="B26" s="1"/>
      <c r="C26" s="1"/>
      <c r="D26" s="1"/>
      <c r="E26" s="1" t="s">
        <v>78</v>
      </c>
      <c r="F26" s="1">
        <f>(F23/15)*100</f>
        <v>46.666666666666664</v>
      </c>
      <c r="G26" s="1"/>
      <c r="H26" s="1"/>
      <c r="I26" s="1">
        <f>(I23/15)*100</f>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Total_Results</vt:lpstr>
      <vt:lpstr>Chao_Zhang</vt:lpstr>
      <vt:lpstr>Deyang_Wang</vt:lpstr>
      <vt:lpstr>Els_van_Dijk</vt:lpstr>
      <vt:lpstr>Fangyuan_Yu</vt:lpstr>
      <vt:lpstr>Min_Zhou</vt:lpstr>
      <vt:lpstr>Sridhar_Rajan_Jagannathan</vt:lpstr>
      <vt:lpstr>Yu_Yi</vt:lpstr>
      <vt:lpstr>Unknown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Sridhar Rajan</dc:creator>
  <cp:lastModifiedBy>Sridhar Rajan</cp:lastModifiedBy>
  <dcterms:created xsi:type="dcterms:W3CDTF">2011-10-14T07:45:22Z</dcterms:created>
  <dcterms:modified xsi:type="dcterms:W3CDTF">2011-11-18T10:25:23Z</dcterms:modified>
</cp:coreProperties>
</file>