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22308\Documents\JavaProjects\blue_archive_mod\"/>
    </mc:Choice>
  </mc:AlternateContent>
  <xr:revisionPtr revIDLastSave="0" documentId="13_ncr:1_{DCC5210D-3F2D-49DF-AB7C-CEF2CAB2E7D1}" xr6:coauthVersionLast="47" xr6:coauthVersionMax="47" xr10:uidLastSave="{00000000-0000-0000-0000-000000000000}"/>
  <bookViews>
    <workbookView xWindow="-120" yWindow="-120" windowWidth="29040" windowHeight="15720" xr2:uid="{00000000-000D-0000-FFFF-FFFF00000000}"/>
  </bookViews>
  <sheets>
    <sheet name="卡牌" sheetId="1" r:id="rId1"/>
    <sheet name="能力" sheetId="2" r:id="rId2"/>
    <sheet name="遗物"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 i="1" l="1"/>
  <c r="L9" i="1"/>
  <c r="K9" i="1"/>
  <c r="J9" i="1"/>
  <c r="N7" i="1"/>
  <c r="M7" i="1"/>
  <c r="L7" i="1"/>
  <c r="K7" i="1"/>
  <c r="J7" i="1"/>
  <c r="L5" i="1"/>
  <c r="K5" i="1"/>
  <c r="J5" i="1"/>
  <c r="L3" i="1"/>
  <c r="K3" i="1"/>
  <c r="J3" i="1"/>
</calcChain>
</file>

<file path=xl/sharedStrings.xml><?xml version="1.0" encoding="utf-8"?>
<sst xmlns="http://schemas.openxmlformats.org/spreadsheetml/2006/main" count="201" uniqueCount="119">
  <si>
    <t>灼伤</t>
    <phoneticPr fontId="1" type="noConversion"/>
  </si>
  <si>
    <t>名称</t>
    <phoneticPr fontId="1" type="noConversion"/>
  </si>
  <si>
    <t>效果</t>
    <phoneticPr fontId="1" type="noConversion"/>
  </si>
  <si>
    <t>回合结束造成伤害，可以被格挡。</t>
    <phoneticPr fontId="1" type="noConversion"/>
  </si>
  <si>
    <t>灵感</t>
    <phoneticPr fontId="1" type="noConversion"/>
  </si>
  <si>
    <t>到达5层时获得等量的灵感迸发</t>
    <phoneticPr fontId="1" type="noConversion"/>
  </si>
  <si>
    <t>灵感迸发</t>
    <phoneticPr fontId="1" type="noConversion"/>
  </si>
  <si>
    <t>打出牌时，打出两次，减少牌充能的层数，消耗完后进入灵感枯竭</t>
    <phoneticPr fontId="1" type="noConversion"/>
  </si>
  <si>
    <t>灵感枯竭</t>
    <phoneticPr fontId="1" type="noConversion"/>
  </si>
  <si>
    <t>不能获得灵感。</t>
    <phoneticPr fontId="1" type="noConversion"/>
  </si>
  <si>
    <t>充能类型</t>
    <phoneticPr fontId="1" type="noConversion"/>
  </si>
  <si>
    <t>类型</t>
    <phoneticPr fontId="1" type="noConversion"/>
  </si>
  <si>
    <t>耗能</t>
    <phoneticPr fontId="1" type="noConversion"/>
  </si>
  <si>
    <t>升级</t>
    <phoneticPr fontId="1" type="noConversion"/>
  </si>
  <si>
    <t>备注</t>
    <phoneticPr fontId="1" type="noConversion"/>
  </si>
  <si>
    <t>打击</t>
    <phoneticPr fontId="1" type="noConversion"/>
  </si>
  <si>
    <t>桃</t>
  </si>
  <si>
    <t>攻击</t>
  </si>
  <si>
    <t>6伤</t>
    <phoneticPr fontId="1" type="noConversion"/>
  </si>
  <si>
    <t>9伤</t>
    <phoneticPr fontId="1" type="noConversion"/>
  </si>
  <si>
    <t>绿</t>
  </si>
  <si>
    <t>防御</t>
    <phoneticPr fontId="1" type="noConversion"/>
  </si>
  <si>
    <t>技能</t>
  </si>
  <si>
    <t>5防</t>
    <phoneticPr fontId="1" type="noConversion"/>
  </si>
  <si>
    <t>8防</t>
    <phoneticPr fontId="1" type="noConversion"/>
  </si>
  <si>
    <t>9伤3灼烧</t>
    <phoneticPr fontId="1" type="noConversion"/>
  </si>
  <si>
    <t>12伤4灼烧</t>
    <phoneticPr fontId="1" type="noConversion"/>
  </si>
  <si>
    <t>我生气了</t>
    <phoneticPr fontId="1" type="noConversion"/>
  </si>
  <si>
    <t>3防，1桃费</t>
    <phoneticPr fontId="1" type="noConversion"/>
  </si>
  <si>
    <t>5格挡，1桃费</t>
    <phoneticPr fontId="1" type="noConversion"/>
  </si>
  <si>
    <t>阵痛</t>
    <phoneticPr fontId="1" type="noConversion"/>
  </si>
  <si>
    <t>全体6伤，4灼烧</t>
    <phoneticPr fontId="1" type="noConversion"/>
  </si>
  <si>
    <t>8伤，5灼烧</t>
    <phoneticPr fontId="1" type="noConversion"/>
  </si>
  <si>
    <t>稀有度</t>
    <phoneticPr fontId="1" type="noConversion"/>
  </si>
  <si>
    <t>初始</t>
  </si>
  <si>
    <t>罕见</t>
  </si>
  <si>
    <t>绘画艺术</t>
    <phoneticPr fontId="1" type="noConversion"/>
  </si>
  <si>
    <t>画面构思</t>
    <phoneticPr fontId="1" type="noConversion"/>
  </si>
  <si>
    <t>随机攻击5次，附加2中毒</t>
    <phoneticPr fontId="1" type="noConversion"/>
  </si>
  <si>
    <t>随机攻击3次3伤害，附加2中毒</t>
    <phoneticPr fontId="1" type="noConversion"/>
  </si>
  <si>
    <t>开发者协同</t>
    <phoneticPr fontId="1" type="noConversion"/>
  </si>
  <si>
    <t>能力</t>
  </si>
  <si>
    <t>稀有</t>
  </si>
  <si>
    <t>2费</t>
    <phoneticPr fontId="1" type="noConversion"/>
  </si>
  <si>
    <t>交换</t>
    <phoneticPr fontId="1" type="noConversion"/>
  </si>
  <si>
    <t>普通</t>
  </si>
  <si>
    <t>交换一张手牌本场战斗</t>
    <phoneticPr fontId="1" type="noConversion"/>
  </si>
  <si>
    <t>至多手牌三张</t>
    <phoneticPr fontId="1" type="noConversion"/>
  </si>
  <si>
    <t>严守到底</t>
    <phoneticPr fontId="1" type="noConversion"/>
  </si>
  <si>
    <t>弃置其他桃牌，每张获得7防</t>
    <phoneticPr fontId="1" type="noConversion"/>
  </si>
  <si>
    <t>获得9防</t>
    <phoneticPr fontId="1" type="noConversion"/>
  </si>
  <si>
    <t>艺术打磨</t>
    <phoneticPr fontId="1" type="noConversion"/>
  </si>
  <si>
    <t>给予异常状态时，给予2层中毒，不会因本能力的效果触发</t>
    <phoneticPr fontId="1" type="noConversion"/>
  </si>
  <si>
    <t>给予3层中毒</t>
    <phoneticPr fontId="1" type="noConversion"/>
  </si>
  <si>
    <t>共有，交替打牌抽1张</t>
    <phoneticPr fontId="1" type="noConversion"/>
  </si>
  <si>
    <t>将一张绿牌或桃牌放回抽牌堆，从抽牌堆选不同颜色的牌加入手牌</t>
    <phoneticPr fontId="1" type="noConversion"/>
  </si>
  <si>
    <t>0费</t>
    <phoneticPr fontId="1" type="noConversion"/>
  </si>
  <si>
    <t>战斗指导</t>
    <phoneticPr fontId="1" type="noConversion"/>
  </si>
  <si>
    <t>引火上身</t>
    <phoneticPr fontId="1" type="noConversion"/>
  </si>
  <si>
    <t>15防，获得2灼伤，</t>
    <phoneticPr fontId="1" type="noConversion"/>
  </si>
  <si>
    <t>20防</t>
    <phoneticPr fontId="1" type="noConversion"/>
  </si>
  <si>
    <t>统计</t>
    <phoneticPr fontId="1" type="noConversion"/>
  </si>
  <si>
    <t>总数</t>
    <phoneticPr fontId="1" type="noConversion"/>
  </si>
  <si>
    <t>桃牌数</t>
    <phoneticPr fontId="1" type="noConversion"/>
  </si>
  <si>
    <t>绿牌数</t>
    <phoneticPr fontId="1" type="noConversion"/>
  </si>
  <si>
    <t>攻击牌</t>
    <phoneticPr fontId="1" type="noConversion"/>
  </si>
  <si>
    <t>技能牌</t>
    <phoneticPr fontId="1" type="noConversion"/>
  </si>
  <si>
    <t>能力牌</t>
    <phoneticPr fontId="1" type="noConversion"/>
  </si>
  <si>
    <t>0费牌</t>
    <phoneticPr fontId="1" type="noConversion"/>
  </si>
  <si>
    <t>1费牌</t>
    <phoneticPr fontId="1" type="noConversion"/>
  </si>
  <si>
    <t>2费牌</t>
    <phoneticPr fontId="1" type="noConversion"/>
  </si>
  <si>
    <t>3费牌</t>
    <phoneticPr fontId="1" type="noConversion"/>
  </si>
  <si>
    <t>其他</t>
    <phoneticPr fontId="1" type="noConversion"/>
  </si>
  <si>
    <t>初始</t>
    <phoneticPr fontId="1" type="noConversion"/>
  </si>
  <si>
    <t>普通</t>
    <phoneticPr fontId="1" type="noConversion"/>
  </si>
  <si>
    <t>罕见</t>
    <phoneticPr fontId="1" type="noConversion"/>
  </si>
  <si>
    <t>稀有</t>
    <phoneticPr fontId="1" type="noConversion"/>
  </si>
  <si>
    <t>我不甘心！</t>
    <phoneticPr fontId="1" type="noConversion"/>
  </si>
  <si>
    <t>9伤，下回合获得1桃费</t>
    <phoneticPr fontId="1" type="noConversion"/>
  </si>
  <si>
    <t>下回合获得1桃费与1绿费</t>
    <phoneticPr fontId="1" type="noConversion"/>
  </si>
  <si>
    <t>附加攻击</t>
    <phoneticPr fontId="1" type="noConversion"/>
  </si>
  <si>
    <t>精准格挡</t>
    <phoneticPr fontId="1" type="noConversion"/>
  </si>
  <si>
    <t>5档，手牌不存在其他绿牌时才能打出</t>
    <phoneticPr fontId="1" type="noConversion"/>
  </si>
  <si>
    <t>8档</t>
    <phoneticPr fontId="1" type="noConversion"/>
  </si>
  <si>
    <t>4伤</t>
    <phoneticPr fontId="1" type="noConversion"/>
  </si>
  <si>
    <t>3伤，这张牌在手牌时，打出其他攻击牌造成随机3点伤害</t>
    <phoneticPr fontId="1" type="noConversion"/>
  </si>
  <si>
    <t>游戏启动</t>
    <phoneticPr fontId="1" type="noConversion"/>
  </si>
  <si>
    <t>抽3，随机两张牌</t>
    <phoneticPr fontId="1" type="noConversion"/>
  </si>
  <si>
    <t>共有，固有，抽2，随机抽到的一张桃牌与一张绿牌耗为0，消耗</t>
    <phoneticPr fontId="1" type="noConversion"/>
  </si>
  <si>
    <t>灵感涌现</t>
    <phoneticPr fontId="1" type="noConversion"/>
  </si>
  <si>
    <t>共有，抽2，若抽到的牌是相同颜色，预见3抽1</t>
    <phoneticPr fontId="1" type="noConversion"/>
  </si>
  <si>
    <t>共有，抽2，若抽到的牌是相同颜色，预见5抽1</t>
    <phoneticPr fontId="1" type="noConversion"/>
  </si>
  <si>
    <t>给予5灼烧</t>
    <phoneticPr fontId="1" type="noConversion"/>
  </si>
  <si>
    <t>给予7灼烧</t>
    <phoneticPr fontId="1" type="noConversion"/>
  </si>
  <si>
    <t>附魔子弹</t>
    <phoneticPr fontId="1" type="noConversion"/>
  </si>
  <si>
    <t>强行通过</t>
    <phoneticPr fontId="1" type="noConversion"/>
  </si>
  <si>
    <t>全体12伤，12防弃置两张手牌</t>
    <phoneticPr fontId="1" type="noConversion"/>
  </si>
  <si>
    <t>全体16伤，16防弃2</t>
    <phoneticPr fontId="1" type="noConversion"/>
  </si>
  <si>
    <t>场地适应</t>
    <phoneticPr fontId="1" type="noConversion"/>
  </si>
  <si>
    <t>获得1力量，1敏捷，3金属化，消耗</t>
    <phoneticPr fontId="1" type="noConversion"/>
  </si>
  <si>
    <t>1费</t>
    <phoneticPr fontId="1" type="noConversion"/>
  </si>
  <si>
    <t>固有</t>
    <phoneticPr fontId="1" type="noConversion"/>
  </si>
  <si>
    <t>再来一次</t>
    <phoneticPr fontId="1" type="noConversion"/>
  </si>
  <si>
    <t>自己回合结束时触发一次灼烧</t>
    <phoneticPr fontId="1" type="noConversion"/>
  </si>
  <si>
    <t>弃一张随机牌</t>
    <phoneticPr fontId="1" type="noConversion"/>
  </si>
  <si>
    <t>糟糕设计师</t>
    <phoneticPr fontId="1" type="noConversion"/>
  </si>
  <si>
    <t>共有。手牌没有其他牌时才能打出，这张牌在手牌时，打出其他牌时弃一张牌</t>
    <phoneticPr fontId="1" type="noConversion"/>
  </si>
  <si>
    <t>优秀设计师</t>
    <phoneticPr fontId="1" type="noConversion"/>
  </si>
  <si>
    <t>无色</t>
  </si>
  <si>
    <r>
      <t>抽到时抽2张牌，</t>
    </r>
    <r>
      <rPr>
        <strike/>
        <sz val="11"/>
        <color theme="1"/>
        <rFont val="等线"/>
        <family val="3"/>
        <charset val="134"/>
        <scheme val="minor"/>
      </rPr>
      <t>这张牌在手牌时，其他手牌的伤害与格挡变为2倍</t>
    </r>
    <r>
      <rPr>
        <sz val="11"/>
        <color theme="1"/>
        <rFont val="等线"/>
        <family val="2"/>
        <scheme val="minor"/>
      </rPr>
      <t>，虚无
造成0伤0防，这张牌在手牌打出其他牌时这张牌在本回合上升那张牌基础伤害与基础格挡值</t>
    </r>
    <phoneticPr fontId="1" type="noConversion"/>
  </si>
  <si>
    <t>失去虚无</t>
    <phoneticPr fontId="1" type="noConversion"/>
  </si>
  <si>
    <t>漏洞</t>
    <phoneticPr fontId="1" type="noConversion"/>
  </si>
  <si>
    <t>赶稿</t>
    <phoneticPr fontId="1" type="noConversion"/>
  </si>
  <si>
    <t>抽5</t>
    <phoneticPr fontId="1" type="noConversion"/>
  </si>
  <si>
    <r>
      <t>抽到时其他随机牌消耗，</t>
    </r>
    <r>
      <rPr>
        <strike/>
        <sz val="11"/>
        <color theme="1"/>
        <rFont val="等线"/>
        <family val="3"/>
        <charset val="134"/>
        <scheme val="minor"/>
      </rPr>
      <t>打出时，将这张牌消耗的牌放回手牌，</t>
    </r>
    <r>
      <rPr>
        <sz val="11"/>
        <color theme="1"/>
        <rFont val="等线"/>
        <family val="2"/>
        <scheme val="minor"/>
      </rPr>
      <t>消耗</t>
    </r>
    <phoneticPr fontId="1" type="noConversion"/>
  </si>
  <si>
    <t>抽4，将1漏洞放入弃牌堆</t>
    <phoneticPr fontId="1" type="noConversion"/>
  </si>
  <si>
    <t>剧情修补</t>
    <phoneticPr fontId="1" type="noConversion"/>
  </si>
  <si>
    <t>16伤，抽牌堆消耗1漏洞，弃牌堆加1漏洞</t>
    <phoneticPr fontId="1" type="noConversion"/>
  </si>
  <si>
    <t>18伤，消耗抽牌堆所有漏洞</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</si>
</sst>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trike/>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9"/>
  <sheetViews>
    <sheetView tabSelected="1" workbookViewId="0">
      <selection activeCell="F29" sqref="F29"/>
    </sheetView>
  </sheetViews>
  <sheetFormatPr defaultRowHeight="14.25" x14ac:dyDescent="0.2"/>
  <cols>
    <col min="1" max="1" width="28.125" customWidth="1"/>
    <col min="6" max="6" width="71.25" bestFit="1" customWidth="1"/>
    <col min="7" max="7" width="43.875" customWidth="1"/>
  </cols>
  <sheetData>
    <row r="1" spans="1:14" x14ac:dyDescent="0.2">
      <c r="A1" t="s">
        <v>1</v>
      </c>
      <c r="B1" t="s">
        <v>10</v>
      </c>
      <c r="C1" t="s">
        <v>11</v>
      </c>
      <c r="D1" t="s">
        <v>12</v>
      </c>
      <c r="E1" t="s">
        <v>33</v>
      </c>
      <c r="F1" t="s">
        <v>2</v>
      </c>
      <c r="G1" t="s">
        <v>13</v>
      </c>
      <c r="H1" t="s">
        <v>14</v>
      </c>
      <c r="J1" t="s">
        <v>61</v>
      </c>
    </row>
    <row r="2" spans="1:14" x14ac:dyDescent="0.2">
      <c r="A2" t="s">
        <v>15</v>
      </c>
      <c r="B2" t="s">
        <v>16</v>
      </c>
      <c r="C2" t="s">
        <v>17</v>
      </c>
      <c r="D2">
        <v>1</v>
      </c>
      <c r="E2" t="s">
        <v>34</v>
      </c>
      <c r="F2" t="s">
        <v>18</v>
      </c>
      <c r="G2" t="s">
        <v>19</v>
      </c>
      <c r="J2" t="s">
        <v>62</v>
      </c>
      <c r="K2" t="s">
        <v>63</v>
      </c>
      <c r="L2" t="s">
        <v>64</v>
      </c>
    </row>
    <row r="3" spans="1:14" x14ac:dyDescent="0.2">
      <c r="A3" t="s">
        <v>15</v>
      </c>
      <c r="B3" t="s">
        <v>20</v>
      </c>
      <c r="C3" t="s">
        <v>17</v>
      </c>
      <c r="D3">
        <v>1</v>
      </c>
      <c r="E3" t="s">
        <v>34</v>
      </c>
      <c r="F3" t="s">
        <v>18</v>
      </c>
      <c r="G3" t="s">
        <v>19</v>
      </c>
      <c r="J3">
        <f>COUNTA(A2:A100)</f>
        <v>28</v>
      </c>
      <c r="K3">
        <f>COUNTIF(B2:B100,B2)</f>
        <v>14</v>
      </c>
      <c r="L3">
        <f>COUNTIF(B2:B100,B3)</f>
        <v>12</v>
      </c>
    </row>
    <row r="4" spans="1:14" x14ac:dyDescent="0.2">
      <c r="A4" t="s">
        <v>21</v>
      </c>
      <c r="B4" t="s">
        <v>16</v>
      </c>
      <c r="C4" t="s">
        <v>22</v>
      </c>
      <c r="D4">
        <v>1</v>
      </c>
      <c r="E4" t="s">
        <v>34</v>
      </c>
      <c r="F4" t="s">
        <v>23</v>
      </c>
      <c r="G4" t="s">
        <v>24</v>
      </c>
      <c r="J4" t="s">
        <v>65</v>
      </c>
      <c r="K4" t="s">
        <v>66</v>
      </c>
      <c r="L4" t="s">
        <v>67</v>
      </c>
    </row>
    <row r="5" spans="1:14" x14ac:dyDescent="0.2">
      <c r="A5" t="s">
        <v>21</v>
      </c>
      <c r="B5" t="s">
        <v>20</v>
      </c>
      <c r="C5" t="s">
        <v>22</v>
      </c>
      <c r="D5">
        <v>1</v>
      </c>
      <c r="E5" t="s">
        <v>34</v>
      </c>
      <c r="F5" t="s">
        <v>23</v>
      </c>
      <c r="G5" t="s">
        <v>24</v>
      </c>
      <c r="J5">
        <f>COUNTIF(C2:C100,C2)</f>
        <v>10</v>
      </c>
      <c r="K5">
        <f>COUNTIF(C2:C100,C4)</f>
        <v>15</v>
      </c>
      <c r="L5">
        <f>COUNTIF(C2:C100,C10)</f>
        <v>3</v>
      </c>
    </row>
    <row r="6" spans="1:14" x14ac:dyDescent="0.2">
      <c r="A6" t="s">
        <v>27</v>
      </c>
      <c r="B6" t="s">
        <v>16</v>
      </c>
      <c r="C6" t="s">
        <v>17</v>
      </c>
      <c r="D6">
        <v>2</v>
      </c>
      <c r="E6" t="s">
        <v>34</v>
      </c>
      <c r="F6" t="s">
        <v>25</v>
      </c>
      <c r="G6" t="s">
        <v>26</v>
      </c>
      <c r="J6" t="s">
        <v>68</v>
      </c>
      <c r="K6" t="s">
        <v>69</v>
      </c>
      <c r="L6" t="s">
        <v>70</v>
      </c>
      <c r="M6" t="s">
        <v>71</v>
      </c>
      <c r="N6" t="s">
        <v>72</v>
      </c>
    </row>
    <row r="7" spans="1:14" x14ac:dyDescent="0.2">
      <c r="A7" t="s">
        <v>37</v>
      </c>
      <c r="B7" t="s">
        <v>20</v>
      </c>
      <c r="C7" t="s">
        <v>22</v>
      </c>
      <c r="D7">
        <v>1</v>
      </c>
      <c r="E7" t="s">
        <v>34</v>
      </c>
      <c r="F7" t="s">
        <v>28</v>
      </c>
      <c r="G7" t="s">
        <v>29</v>
      </c>
      <c r="J7">
        <f>COUNTIF(D2:D100,0)</f>
        <v>2</v>
      </c>
      <c r="K7">
        <f>COUNTIF(D2:D100,1)</f>
        <v>17</v>
      </c>
      <c r="L7">
        <f>COUNTIF(D2:D100,2)</f>
        <v>8</v>
      </c>
      <c r="M7">
        <f>COUNTIF(D2:D100,3)</f>
        <v>1</v>
      </c>
      <c r="N7">
        <f>COUNTIFS(D2:D100,"&lt;&gt;0",D2:D100,"&lt;&gt;1",D2:D100,"&lt;&gt;2",D2:D100,"&lt;&gt;3",D2:D100,"&lt;&gt;")</f>
        <v>0</v>
      </c>
    </row>
    <row r="8" spans="1:14" x14ac:dyDescent="0.2">
      <c r="A8" t="s">
        <v>30</v>
      </c>
      <c r="B8" t="s">
        <v>16</v>
      </c>
      <c r="C8" t="s">
        <v>17</v>
      </c>
      <c r="D8">
        <v>2</v>
      </c>
      <c r="E8" t="s">
        <v>35</v>
      </c>
      <c r="F8" t="s">
        <v>31</v>
      </c>
      <c r="G8" t="s">
        <v>32</v>
      </c>
      <c r="J8" t="s">
        <v>73</v>
      </c>
      <c r="K8" t="s">
        <v>74</v>
      </c>
      <c r="L8" t="s">
        <v>75</v>
      </c>
      <c r="M8" t="s">
        <v>76</v>
      </c>
    </row>
    <row r="9" spans="1:14" x14ac:dyDescent="0.2">
      <c r="A9" t="s">
        <v>36</v>
      </c>
      <c r="B9" t="s">
        <v>20</v>
      </c>
      <c r="C9" t="s">
        <v>17</v>
      </c>
      <c r="D9">
        <v>1</v>
      </c>
      <c r="E9" t="s">
        <v>35</v>
      </c>
      <c r="F9" t="s">
        <v>39</v>
      </c>
      <c r="G9" t="s">
        <v>38</v>
      </c>
      <c r="J9">
        <f>COUNTIF(E2:E100,"初始")</f>
        <v>7</v>
      </c>
      <c r="K9">
        <f>COUNTIF(E2:E100,"普通")</f>
        <v>6</v>
      </c>
      <c r="L9">
        <f>COUNTIF(E2:E100,"罕见")</f>
        <v>10</v>
      </c>
      <c r="M9">
        <f>COUNTIF(E2:E100,"稀有")</f>
        <v>5</v>
      </c>
    </row>
    <row r="10" spans="1:14" x14ac:dyDescent="0.2">
      <c r="A10" t="s">
        <v>40</v>
      </c>
      <c r="B10" t="s">
        <v>16</v>
      </c>
      <c r="C10" t="s">
        <v>41</v>
      </c>
      <c r="D10">
        <v>3</v>
      </c>
      <c r="E10" t="s">
        <v>42</v>
      </c>
      <c r="F10" t="s">
        <v>54</v>
      </c>
      <c r="G10" t="s">
        <v>43</v>
      </c>
    </row>
    <row r="11" spans="1:14" x14ac:dyDescent="0.2">
      <c r="A11" t="s">
        <v>44</v>
      </c>
      <c r="B11" t="s">
        <v>20</v>
      </c>
      <c r="C11" t="s">
        <v>22</v>
      </c>
      <c r="D11">
        <v>1</v>
      </c>
      <c r="E11" t="s">
        <v>45</v>
      </c>
      <c r="F11" t="s">
        <v>46</v>
      </c>
      <c r="G11" t="s">
        <v>47</v>
      </c>
    </row>
    <row r="12" spans="1:14" x14ac:dyDescent="0.2">
      <c r="A12" t="s">
        <v>48</v>
      </c>
      <c r="B12" t="s">
        <v>16</v>
      </c>
      <c r="C12" t="s">
        <v>22</v>
      </c>
      <c r="D12">
        <v>1</v>
      </c>
      <c r="E12" t="s">
        <v>45</v>
      </c>
      <c r="F12" t="s">
        <v>49</v>
      </c>
      <c r="G12" t="s">
        <v>50</v>
      </c>
    </row>
    <row r="13" spans="1:14" x14ac:dyDescent="0.2">
      <c r="A13" t="s">
        <v>51</v>
      </c>
      <c r="B13" t="s">
        <v>20</v>
      </c>
      <c r="C13" t="s">
        <v>41</v>
      </c>
      <c r="D13">
        <v>2</v>
      </c>
      <c r="E13" t="s">
        <v>35</v>
      </c>
      <c r="F13" t="s">
        <v>52</v>
      </c>
      <c r="G13" t="s">
        <v>53</v>
      </c>
    </row>
    <row r="14" spans="1:14" x14ac:dyDescent="0.2">
      <c r="A14" t="s">
        <v>57</v>
      </c>
      <c r="B14" t="s">
        <v>20</v>
      </c>
      <c r="C14" t="s">
        <v>22</v>
      </c>
      <c r="D14">
        <v>1</v>
      </c>
      <c r="E14" t="s">
        <v>35</v>
      </c>
      <c r="F14" t="s">
        <v>55</v>
      </c>
      <c r="G14" t="s">
        <v>56</v>
      </c>
    </row>
    <row r="15" spans="1:14" x14ac:dyDescent="0.2">
      <c r="A15" t="s">
        <v>58</v>
      </c>
      <c r="B15" t="s">
        <v>16</v>
      </c>
      <c r="C15" t="s">
        <v>22</v>
      </c>
      <c r="D15">
        <v>2</v>
      </c>
      <c r="E15" t="s">
        <v>35</v>
      </c>
      <c r="F15" t="s">
        <v>59</v>
      </c>
      <c r="G15" t="s">
        <v>60</v>
      </c>
    </row>
    <row r="16" spans="1:14" x14ac:dyDescent="0.2">
      <c r="A16" t="s">
        <v>77</v>
      </c>
      <c r="B16" t="s">
        <v>16</v>
      </c>
      <c r="C16" t="s">
        <v>17</v>
      </c>
      <c r="D16">
        <v>1</v>
      </c>
      <c r="E16" t="s">
        <v>45</v>
      </c>
      <c r="F16" t="s">
        <v>78</v>
      </c>
      <c r="G16" t="s">
        <v>79</v>
      </c>
    </row>
    <row r="17" spans="1:7" x14ac:dyDescent="0.2">
      <c r="A17" t="s">
        <v>80</v>
      </c>
      <c r="B17" t="s">
        <v>16</v>
      </c>
      <c r="C17" t="s">
        <v>17</v>
      </c>
      <c r="D17">
        <v>0</v>
      </c>
      <c r="E17" t="s">
        <v>35</v>
      </c>
      <c r="F17" t="s">
        <v>85</v>
      </c>
      <c r="G17" t="s">
        <v>84</v>
      </c>
    </row>
    <row r="18" spans="1:7" x14ac:dyDescent="0.2">
      <c r="A18" t="s">
        <v>81</v>
      </c>
      <c r="B18" t="s">
        <v>20</v>
      </c>
      <c r="C18" t="s">
        <v>22</v>
      </c>
      <c r="D18">
        <v>0</v>
      </c>
      <c r="E18" t="s">
        <v>35</v>
      </c>
      <c r="F18" t="s">
        <v>82</v>
      </c>
      <c r="G18" t="s">
        <v>83</v>
      </c>
    </row>
    <row r="19" spans="1:7" x14ac:dyDescent="0.2">
      <c r="A19" t="s">
        <v>86</v>
      </c>
      <c r="B19" t="s">
        <v>16</v>
      </c>
      <c r="C19" t="s">
        <v>22</v>
      </c>
      <c r="D19">
        <v>1</v>
      </c>
      <c r="E19" t="s">
        <v>42</v>
      </c>
      <c r="F19" t="s">
        <v>88</v>
      </c>
      <c r="G19" t="s">
        <v>87</v>
      </c>
    </row>
    <row r="20" spans="1:7" x14ac:dyDescent="0.2">
      <c r="A20" t="s">
        <v>89</v>
      </c>
      <c r="B20" t="s">
        <v>20</v>
      </c>
      <c r="C20" t="s">
        <v>22</v>
      </c>
      <c r="D20">
        <v>1</v>
      </c>
      <c r="E20" t="s">
        <v>35</v>
      </c>
      <c r="F20" t="s">
        <v>90</v>
      </c>
      <c r="G20" t="s">
        <v>91</v>
      </c>
    </row>
    <row r="21" spans="1:7" x14ac:dyDescent="0.2">
      <c r="A21" t="s">
        <v>94</v>
      </c>
      <c r="B21" t="s">
        <v>16</v>
      </c>
      <c r="C21" t="s">
        <v>22</v>
      </c>
      <c r="D21">
        <v>1</v>
      </c>
      <c r="E21" t="s">
        <v>45</v>
      </c>
      <c r="F21" t="s">
        <v>92</v>
      </c>
      <c r="G21" t="s">
        <v>93</v>
      </c>
    </row>
    <row r="22" spans="1:7" x14ac:dyDescent="0.2">
      <c r="A22" t="s">
        <v>95</v>
      </c>
      <c r="B22" t="s">
        <v>20</v>
      </c>
      <c r="C22" t="s">
        <v>17</v>
      </c>
      <c r="D22">
        <v>2</v>
      </c>
      <c r="E22" t="s">
        <v>45</v>
      </c>
      <c r="F22" t="s">
        <v>96</v>
      </c>
      <c r="G22" t="s">
        <v>97</v>
      </c>
    </row>
    <row r="23" spans="1:7" x14ac:dyDescent="0.2">
      <c r="A23" t="s">
        <v>98</v>
      </c>
      <c r="B23" t="s">
        <v>20</v>
      </c>
      <c r="C23" t="s">
        <v>22</v>
      </c>
      <c r="D23">
        <v>2</v>
      </c>
      <c r="E23" t="s">
        <v>35</v>
      </c>
      <c r="F23" t="s">
        <v>99</v>
      </c>
      <c r="G23" t="s">
        <v>100</v>
      </c>
    </row>
    <row r="24" spans="1:7" x14ac:dyDescent="0.2">
      <c r="A24" t="s">
        <v>102</v>
      </c>
      <c r="B24" t="s">
        <v>16</v>
      </c>
      <c r="C24" t="s">
        <v>41</v>
      </c>
      <c r="D24">
        <v>2</v>
      </c>
      <c r="E24" t="s">
        <v>42</v>
      </c>
      <c r="F24" t="s">
        <v>103</v>
      </c>
      <c r="G24" t="s">
        <v>101</v>
      </c>
    </row>
    <row r="25" spans="1:7" x14ac:dyDescent="0.2">
      <c r="A25" t="s">
        <v>105</v>
      </c>
      <c r="B25" t="s">
        <v>16</v>
      </c>
      <c r="C25" t="s">
        <v>22</v>
      </c>
      <c r="D25">
        <v>1</v>
      </c>
      <c r="E25" t="s">
        <v>42</v>
      </c>
      <c r="F25" t="s">
        <v>106</v>
      </c>
      <c r="G25" t="s">
        <v>104</v>
      </c>
    </row>
    <row r="26" spans="1:7" ht="42.75" x14ac:dyDescent="0.2">
      <c r="A26" t="s">
        <v>107</v>
      </c>
      <c r="B26" t="s">
        <v>108</v>
      </c>
      <c r="C26" t="s">
        <v>17</v>
      </c>
      <c r="D26">
        <v>1</v>
      </c>
      <c r="E26" t="s">
        <v>42</v>
      </c>
      <c r="F26" s="1" t="s">
        <v>109</v>
      </c>
      <c r="G26" t="s">
        <v>110</v>
      </c>
    </row>
    <row r="27" spans="1:7" x14ac:dyDescent="0.2">
      <c r="A27" t="s">
        <v>111</v>
      </c>
      <c r="B27" t="s">
        <v>108</v>
      </c>
      <c r="C27" t="s">
        <v>22</v>
      </c>
      <c r="D27">
        <v>1</v>
      </c>
      <c r="E27" t="s">
        <v>34</v>
      </c>
      <c r="F27" t="s">
        <v>114</v>
      </c>
    </row>
    <row r="28" spans="1:7" x14ac:dyDescent="0.2">
      <c r="A28" t="s">
        <v>112</v>
      </c>
      <c r="B28" t="s">
        <v>20</v>
      </c>
      <c r="C28" t="s">
        <v>22</v>
      </c>
      <c r="D28">
        <v>1</v>
      </c>
      <c r="E28" t="s">
        <v>35</v>
      </c>
      <c r="F28" t="s">
        <v>115</v>
      </c>
      <c r="G28" t="s">
        <v>113</v>
      </c>
    </row>
    <row r="29" spans="1:7" x14ac:dyDescent="0.2">
      <c r="A29" t="s">
        <v>116</v>
      </c>
      <c r="B29" t="s">
        <v>16</v>
      </c>
      <c r="C29" t="s">
        <v>17</v>
      </c>
      <c r="D29">
        <v>2</v>
      </c>
      <c r="E29" t="s">
        <v>45</v>
      </c>
      <c r="F29" t="s">
        <v>117</v>
      </c>
      <c r="G29" t="s">
        <v>118</v>
      </c>
    </row>
  </sheetData>
  <dataConsolidate function="count">
    <dataRefs count="1">
      <dataRef ref="A2:A15" sheet="卡牌"/>
    </dataRefs>
  </dataConsolidate>
  <phoneticPr fontId="1" type="noConversion"/>
  <dataValidations count="4">
    <dataValidation type="list" allowBlank="1" showInputMessage="1" showErrorMessage="1" sqref="B1:B1048576" xr:uid="{013C8299-8281-4110-BAF6-5FF17BFD34EE}">
      <formula1>"桃,绿,无色"</formula1>
    </dataValidation>
    <dataValidation type="list" allowBlank="1" showInputMessage="1" showErrorMessage="1" sqref="C1:C1048576" xr:uid="{DAB16C70-0936-48A1-B032-CF94374D2702}">
      <formula1>"攻击,技能,能力"</formula1>
    </dataValidation>
    <dataValidation type="list" allowBlank="1" showInputMessage="1" showErrorMessage="1" sqref="D1:D1048576" xr:uid="{54D0D7BF-B455-4E34-B5E7-80C22860FBCA}">
      <formula1>"0,1,2,3,4,5,-1"</formula1>
    </dataValidation>
    <dataValidation type="list" allowBlank="1" showInputMessage="1" showErrorMessage="1" sqref="E1:E1048576" xr:uid="{57DFFBAB-0F28-499D-B09E-4C7B798B3D86}">
      <formula1>"初始,普通,罕见,稀有"</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2A89-3507-403F-808A-D277FB30A3AB}">
  <dimension ref="A1:B5"/>
  <sheetViews>
    <sheetView workbookViewId="0">
      <selection activeCell="B5" sqref="B5"/>
    </sheetView>
  </sheetViews>
  <sheetFormatPr defaultRowHeight="14.25" x14ac:dyDescent="0.2"/>
  <cols>
    <col min="2" max="2" width="38" bestFit="1" customWidth="1"/>
  </cols>
  <sheetData>
    <row r="1" spans="1:2" x14ac:dyDescent="0.2">
      <c r="A1" t="s">
        <v>1</v>
      </c>
      <c r="B1" t="s">
        <v>2</v>
      </c>
    </row>
    <row r="2" spans="1:2" x14ac:dyDescent="0.2">
      <c r="A2" t="s">
        <v>0</v>
      </c>
      <c r="B2" t="s">
        <v>3</v>
      </c>
    </row>
    <row r="3" spans="1:2" x14ac:dyDescent="0.2">
      <c r="A3" t="s">
        <v>4</v>
      </c>
      <c r="B3" t="s">
        <v>5</v>
      </c>
    </row>
    <row r="4" spans="1:2" x14ac:dyDescent="0.2">
      <c r="A4" t="s">
        <v>6</v>
      </c>
      <c r="B4" t="s">
        <v>7</v>
      </c>
    </row>
    <row r="5" spans="1:2" x14ac:dyDescent="0.2">
      <c r="A5" t="s">
        <v>8</v>
      </c>
      <c r="B5" t="s">
        <v>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F054E-99BA-49E8-98F8-91C6C06C5EF4}">
  <dimension ref="A1"/>
  <sheetViews>
    <sheetView workbookViewId="0"/>
  </sheetViews>
  <sheetFormatPr defaultRowHeight="14.25"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卡牌</vt:lpstr>
      <vt:lpstr>能力</vt:lpstr>
      <vt:lpstr>遗物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ma</dc:creator>
  <cp:lastModifiedBy>ming ma</cp:lastModifiedBy>
  <dcterms:created xsi:type="dcterms:W3CDTF">2015-06-05T18:19:34Z</dcterms:created>
  <dcterms:modified xsi:type="dcterms:W3CDTF">2023-10-27T14:55:00Z</dcterms:modified>
</cp:coreProperties>
</file>