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22308\Documents\JavaProjects\blue_archive_mod\"/>
    </mc:Choice>
  </mc:AlternateContent>
  <xr:revisionPtr revIDLastSave="0" documentId="13_ncr:1_{12B5D3B3-F7B5-4D8E-8825-0E444CA20872}" xr6:coauthVersionLast="47" xr6:coauthVersionMax="47" xr10:uidLastSave="{00000000-0000-0000-0000-000000000000}"/>
  <bookViews>
    <workbookView xWindow="-120" yWindow="-120" windowWidth="29040" windowHeight="15720" xr2:uid="{00000000-000D-0000-FFFF-FFFF00000000}"/>
  </bookViews>
  <sheets>
    <sheet name="卡牌" sheetId="1" r:id="rId1"/>
    <sheet name="能力" sheetId="2" r:id="rId2"/>
    <sheet name="遗物"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 i="1" l="1"/>
  <c r="K11" i="1"/>
  <c r="N9" i="1"/>
  <c r="M9" i="1"/>
  <c r="L9" i="1"/>
  <c r="K9" i="1"/>
  <c r="O7" i="1"/>
  <c r="N7" i="1"/>
  <c r="M7" i="1"/>
  <c r="L7" i="1"/>
  <c r="K7" i="1"/>
  <c r="M5" i="1"/>
  <c r="L5" i="1"/>
  <c r="K5" i="1"/>
  <c r="M3" i="1"/>
  <c r="L3" i="1"/>
  <c r="K3" i="1"/>
</calcChain>
</file>

<file path=xl/sharedStrings.xml><?xml version="1.0" encoding="utf-8"?>
<sst xmlns="http://schemas.openxmlformats.org/spreadsheetml/2006/main" count="782" uniqueCount="353">
  <si>
    <t>灼伤</t>
    <phoneticPr fontId="1" type="noConversion"/>
  </si>
  <si>
    <t>名称</t>
    <phoneticPr fontId="1" type="noConversion"/>
  </si>
  <si>
    <t>效果</t>
    <phoneticPr fontId="1" type="noConversion"/>
  </si>
  <si>
    <t>回合结束造成伤害，可以被格挡。</t>
    <phoneticPr fontId="1" type="noConversion"/>
  </si>
  <si>
    <t>灵感</t>
    <phoneticPr fontId="1" type="noConversion"/>
  </si>
  <si>
    <t>到达5层时获得等量的灵感迸发</t>
    <phoneticPr fontId="1" type="noConversion"/>
  </si>
  <si>
    <t>灵感迸发</t>
    <phoneticPr fontId="1" type="noConversion"/>
  </si>
  <si>
    <t>打出牌时，打出两次，减少牌充能的层数，消耗完后进入灵感枯竭</t>
    <phoneticPr fontId="1" type="noConversion"/>
  </si>
  <si>
    <t>灵感枯竭</t>
    <phoneticPr fontId="1" type="noConversion"/>
  </si>
  <si>
    <t>不能获得灵感。</t>
    <phoneticPr fontId="1" type="noConversion"/>
  </si>
  <si>
    <t>充能类型</t>
    <phoneticPr fontId="1" type="noConversion"/>
  </si>
  <si>
    <t>类型</t>
    <phoneticPr fontId="1" type="noConversion"/>
  </si>
  <si>
    <t>耗能</t>
    <phoneticPr fontId="1" type="noConversion"/>
  </si>
  <si>
    <t>升级</t>
    <phoneticPr fontId="1" type="noConversion"/>
  </si>
  <si>
    <t>备注</t>
    <phoneticPr fontId="1" type="noConversion"/>
  </si>
  <si>
    <t>打击</t>
    <phoneticPr fontId="1" type="noConversion"/>
  </si>
  <si>
    <t>桃</t>
  </si>
  <si>
    <t>攻击</t>
  </si>
  <si>
    <t>6伤</t>
    <phoneticPr fontId="1" type="noConversion"/>
  </si>
  <si>
    <t>9伤</t>
    <phoneticPr fontId="1" type="noConversion"/>
  </si>
  <si>
    <t>绿</t>
  </si>
  <si>
    <t>防御</t>
    <phoneticPr fontId="1" type="noConversion"/>
  </si>
  <si>
    <t>技能</t>
  </si>
  <si>
    <t>5防</t>
    <phoneticPr fontId="1" type="noConversion"/>
  </si>
  <si>
    <t>8防</t>
    <phoneticPr fontId="1" type="noConversion"/>
  </si>
  <si>
    <t>9伤3灼烧</t>
    <phoneticPr fontId="1" type="noConversion"/>
  </si>
  <si>
    <t>12伤4灼烧</t>
    <phoneticPr fontId="1" type="noConversion"/>
  </si>
  <si>
    <t>我生气了</t>
    <phoneticPr fontId="1" type="noConversion"/>
  </si>
  <si>
    <t>3防，1桃费</t>
    <phoneticPr fontId="1" type="noConversion"/>
  </si>
  <si>
    <t>5格挡，1桃费</t>
    <phoneticPr fontId="1" type="noConversion"/>
  </si>
  <si>
    <t>阵痛</t>
    <phoneticPr fontId="1" type="noConversion"/>
  </si>
  <si>
    <t>8伤，5灼烧</t>
    <phoneticPr fontId="1" type="noConversion"/>
  </si>
  <si>
    <t>稀有度</t>
    <phoneticPr fontId="1" type="noConversion"/>
  </si>
  <si>
    <t>初始</t>
  </si>
  <si>
    <t>罕见</t>
  </si>
  <si>
    <t>绘画艺术</t>
    <phoneticPr fontId="1" type="noConversion"/>
  </si>
  <si>
    <t>画面构思</t>
    <phoneticPr fontId="1" type="noConversion"/>
  </si>
  <si>
    <t>随机攻击5次，附加2中毒</t>
    <phoneticPr fontId="1" type="noConversion"/>
  </si>
  <si>
    <t>随机攻击3次3伤害，附加2中毒</t>
    <phoneticPr fontId="1" type="noConversion"/>
  </si>
  <si>
    <t>开发者协同</t>
    <phoneticPr fontId="1" type="noConversion"/>
  </si>
  <si>
    <t>能力</t>
  </si>
  <si>
    <t>稀有</t>
  </si>
  <si>
    <t>2费</t>
    <phoneticPr fontId="1" type="noConversion"/>
  </si>
  <si>
    <t>交换</t>
    <phoneticPr fontId="1" type="noConversion"/>
  </si>
  <si>
    <t>普通</t>
  </si>
  <si>
    <t>交换一张手牌本场战斗</t>
    <phoneticPr fontId="1" type="noConversion"/>
  </si>
  <si>
    <t>至多手牌三张</t>
    <phoneticPr fontId="1" type="noConversion"/>
  </si>
  <si>
    <t>严守到底</t>
    <phoneticPr fontId="1" type="noConversion"/>
  </si>
  <si>
    <t>弃置其他桃牌，每张获得7防</t>
    <phoneticPr fontId="1" type="noConversion"/>
  </si>
  <si>
    <t>获得9防</t>
    <phoneticPr fontId="1" type="noConversion"/>
  </si>
  <si>
    <t>艺术打磨</t>
    <phoneticPr fontId="1" type="noConversion"/>
  </si>
  <si>
    <t>给予异常状态时，给予2层中毒，不会因本能力的效果触发</t>
    <phoneticPr fontId="1" type="noConversion"/>
  </si>
  <si>
    <t>给予3层中毒</t>
    <phoneticPr fontId="1" type="noConversion"/>
  </si>
  <si>
    <t>共有，交替打牌抽1张</t>
    <phoneticPr fontId="1" type="noConversion"/>
  </si>
  <si>
    <t>将一张绿牌或桃牌放回抽牌堆，从抽牌堆选不同颜色的牌加入手牌</t>
    <phoneticPr fontId="1" type="noConversion"/>
  </si>
  <si>
    <t>0费</t>
    <phoneticPr fontId="1" type="noConversion"/>
  </si>
  <si>
    <t>战斗指导</t>
    <phoneticPr fontId="1" type="noConversion"/>
  </si>
  <si>
    <t>引火上身</t>
    <phoneticPr fontId="1" type="noConversion"/>
  </si>
  <si>
    <t>15防，获得2灼伤，</t>
    <phoneticPr fontId="1" type="noConversion"/>
  </si>
  <si>
    <t>20防</t>
    <phoneticPr fontId="1" type="noConversion"/>
  </si>
  <si>
    <t>统计</t>
    <phoneticPr fontId="1" type="noConversion"/>
  </si>
  <si>
    <t>总数</t>
    <phoneticPr fontId="1" type="noConversion"/>
  </si>
  <si>
    <t>桃牌数</t>
    <phoneticPr fontId="1" type="noConversion"/>
  </si>
  <si>
    <t>绿牌数</t>
    <phoneticPr fontId="1" type="noConversion"/>
  </si>
  <si>
    <t>攻击牌</t>
    <phoneticPr fontId="1" type="noConversion"/>
  </si>
  <si>
    <t>技能牌</t>
    <phoneticPr fontId="1" type="noConversion"/>
  </si>
  <si>
    <t>能力牌</t>
    <phoneticPr fontId="1" type="noConversion"/>
  </si>
  <si>
    <t>0费牌</t>
    <phoneticPr fontId="1" type="noConversion"/>
  </si>
  <si>
    <t>1费牌</t>
    <phoneticPr fontId="1" type="noConversion"/>
  </si>
  <si>
    <t>2费牌</t>
    <phoneticPr fontId="1" type="noConversion"/>
  </si>
  <si>
    <t>3费牌</t>
    <phoneticPr fontId="1" type="noConversion"/>
  </si>
  <si>
    <t>其他</t>
    <phoneticPr fontId="1" type="noConversion"/>
  </si>
  <si>
    <t>初始</t>
    <phoneticPr fontId="1" type="noConversion"/>
  </si>
  <si>
    <t>普通</t>
    <phoneticPr fontId="1" type="noConversion"/>
  </si>
  <si>
    <t>罕见</t>
    <phoneticPr fontId="1" type="noConversion"/>
  </si>
  <si>
    <t>稀有</t>
    <phoneticPr fontId="1" type="noConversion"/>
  </si>
  <si>
    <t>我不甘心！</t>
    <phoneticPr fontId="1" type="noConversion"/>
  </si>
  <si>
    <t>9伤，下回合获得1桃费</t>
    <phoneticPr fontId="1" type="noConversion"/>
  </si>
  <si>
    <t>下回合获得1桃费与1绿费</t>
    <phoneticPr fontId="1" type="noConversion"/>
  </si>
  <si>
    <t>附加攻击</t>
    <phoneticPr fontId="1" type="noConversion"/>
  </si>
  <si>
    <t>精准格挡</t>
    <phoneticPr fontId="1" type="noConversion"/>
  </si>
  <si>
    <t>4伤</t>
    <phoneticPr fontId="1" type="noConversion"/>
  </si>
  <si>
    <t>3伤，这张牌在手牌时，打出其他攻击牌造成随机3点伤害</t>
    <phoneticPr fontId="1" type="noConversion"/>
  </si>
  <si>
    <t>游戏启动</t>
    <phoneticPr fontId="1" type="noConversion"/>
  </si>
  <si>
    <t>抽3，随机两张牌</t>
    <phoneticPr fontId="1" type="noConversion"/>
  </si>
  <si>
    <t>共有，固有，抽2，随机抽到的一张桃牌与一张绿牌耗为0，消耗</t>
    <phoneticPr fontId="1" type="noConversion"/>
  </si>
  <si>
    <t>灵感涌现</t>
    <phoneticPr fontId="1" type="noConversion"/>
  </si>
  <si>
    <t>共有，抽2，若抽到的牌是相同颜色，预见3抽1</t>
    <phoneticPr fontId="1" type="noConversion"/>
  </si>
  <si>
    <t>共有，抽2，若抽到的牌是相同颜色，预见5抽1</t>
    <phoneticPr fontId="1" type="noConversion"/>
  </si>
  <si>
    <t>给予5灼烧</t>
    <phoneticPr fontId="1" type="noConversion"/>
  </si>
  <si>
    <t>给予7灼烧</t>
    <phoneticPr fontId="1" type="noConversion"/>
  </si>
  <si>
    <t>附魔子弹</t>
    <phoneticPr fontId="1" type="noConversion"/>
  </si>
  <si>
    <t>全体12伤，12防弃置两张手牌</t>
    <phoneticPr fontId="1" type="noConversion"/>
  </si>
  <si>
    <t>全体16伤，16防弃2</t>
    <phoneticPr fontId="1" type="noConversion"/>
  </si>
  <si>
    <t>场地适应</t>
    <phoneticPr fontId="1" type="noConversion"/>
  </si>
  <si>
    <t>获得1力量，1敏捷，3金属化，消耗</t>
    <phoneticPr fontId="1" type="noConversion"/>
  </si>
  <si>
    <t>1费</t>
    <phoneticPr fontId="1" type="noConversion"/>
  </si>
  <si>
    <t>固有</t>
    <phoneticPr fontId="1" type="noConversion"/>
  </si>
  <si>
    <t>再来一次</t>
    <phoneticPr fontId="1" type="noConversion"/>
  </si>
  <si>
    <t>自己回合结束时触发一次灼烧</t>
    <phoneticPr fontId="1" type="noConversion"/>
  </si>
  <si>
    <t>弃一张随机牌</t>
    <phoneticPr fontId="1" type="noConversion"/>
  </si>
  <si>
    <t>糟糕设计师</t>
    <phoneticPr fontId="1" type="noConversion"/>
  </si>
  <si>
    <t>共有。手牌没有其他牌时才能打出，这张牌在手牌时，打出其他牌时弃一张牌</t>
    <phoneticPr fontId="1" type="noConversion"/>
  </si>
  <si>
    <t>优秀设计师</t>
    <phoneticPr fontId="1" type="noConversion"/>
  </si>
  <si>
    <t>无色</t>
  </si>
  <si>
    <r>
      <t>抽到时抽2张牌，</t>
    </r>
    <r>
      <rPr>
        <strike/>
        <sz val="11"/>
        <color theme="1"/>
        <rFont val="等线"/>
        <family val="3"/>
        <charset val="134"/>
        <scheme val="minor"/>
      </rPr>
      <t>这张牌在手牌时，其他手牌的伤害与格挡变为2倍</t>
    </r>
    <r>
      <rPr>
        <sz val="11"/>
        <color theme="1"/>
        <rFont val="等线"/>
        <family val="2"/>
        <scheme val="minor"/>
      </rPr>
      <t>，虚无
造成0伤0防，这张牌在手牌打出其他牌时这张牌在本回合上升那张牌基础伤害与基础格挡值</t>
    </r>
    <phoneticPr fontId="1" type="noConversion"/>
  </si>
  <si>
    <t>失去虚无</t>
    <phoneticPr fontId="1" type="noConversion"/>
  </si>
  <si>
    <t>漏洞</t>
    <phoneticPr fontId="1" type="noConversion"/>
  </si>
  <si>
    <t>赶稿</t>
    <phoneticPr fontId="1" type="noConversion"/>
  </si>
  <si>
    <t>抽5</t>
    <phoneticPr fontId="1" type="noConversion"/>
  </si>
  <si>
    <r>
      <t>抽到时其他随机牌消耗，</t>
    </r>
    <r>
      <rPr>
        <strike/>
        <sz val="11"/>
        <color theme="1"/>
        <rFont val="等线"/>
        <family val="3"/>
        <charset val="134"/>
        <scheme val="minor"/>
      </rPr>
      <t>打出时，将这张牌消耗的牌放回手牌，</t>
    </r>
    <r>
      <rPr>
        <sz val="11"/>
        <color theme="1"/>
        <rFont val="等线"/>
        <family val="2"/>
        <scheme val="minor"/>
      </rPr>
      <t>消耗</t>
    </r>
    <phoneticPr fontId="1" type="noConversion"/>
  </si>
  <si>
    <t>抽4，将1漏洞放入弃牌堆</t>
    <phoneticPr fontId="1" type="noConversion"/>
  </si>
  <si>
    <t>剧情修补</t>
    <phoneticPr fontId="1" type="noConversion"/>
  </si>
  <si>
    <t>16伤，抽牌堆消耗1漏洞，弃牌堆加1漏洞</t>
    <phoneticPr fontId="1" type="noConversion"/>
  </si>
  <si>
    <t>18伤，消耗抽牌堆所有漏洞</t>
    <phoneticPr fontId="1" type="noConversion"/>
  </si>
  <si>
    <t>漏洞修复</t>
    <phoneticPr fontId="1" type="noConversion"/>
  </si>
  <si>
    <t>全体6伤，6灼烧</t>
    <phoneticPr fontId="1" type="noConversion"/>
  </si>
  <si>
    <t>理解错误</t>
    <phoneticPr fontId="1" type="noConversion"/>
  </si>
  <si>
    <t>交换1，那张牌打出前0费，1漏洞放弃牌堆</t>
    <phoneticPr fontId="1" type="noConversion"/>
  </si>
  <si>
    <t>那张牌升级，打出前0费</t>
    <phoneticPr fontId="1" type="noConversion"/>
  </si>
  <si>
    <t>双胞胎的默契</t>
    <phoneticPr fontId="1" type="noConversion"/>
  </si>
  <si>
    <t>破绽击破</t>
    <phoneticPr fontId="1" type="noConversion"/>
  </si>
  <si>
    <t>6伤，去除所有人工制品，给予1弱点</t>
    <phoneticPr fontId="1" type="noConversion"/>
  </si>
  <si>
    <t>8伤，给予2弱点</t>
    <phoneticPr fontId="1" type="noConversion"/>
  </si>
  <si>
    <t>弱点</t>
    <phoneticPr fontId="1" type="noConversion"/>
  </si>
  <si>
    <t>问题操作</t>
    <phoneticPr fontId="1" type="noConversion"/>
  </si>
  <si>
    <t>6次</t>
    <phoneticPr fontId="1" type="noConversion"/>
  </si>
  <si>
    <t>造成1伤5次，加1漏洞</t>
    <phoneticPr fontId="1" type="noConversion"/>
  </si>
  <si>
    <t>等级提升！！</t>
    <phoneticPr fontId="1" type="noConversion"/>
  </si>
  <si>
    <t>等级</t>
    <phoneticPr fontId="1" type="noConversion"/>
  </si>
  <si>
    <t>神秘宝箱</t>
    <phoneticPr fontId="1" type="noConversion"/>
  </si>
  <si>
    <t>升级时，从以下选项中选择1。需要15经验</t>
    <phoneticPr fontId="1" type="noConversion"/>
  </si>
  <si>
    <t>受到的伤害增加1，造成的伤害减少1，受到伤害时增加1层，回合结束减少一半</t>
    <phoneticPr fontId="1" type="noConversion"/>
  </si>
  <si>
    <t>回合开始时，抽牌堆随机状态或诅咒消耗，消耗漏洞时，获得5经验</t>
    <phoneticPr fontId="1" type="noConversion"/>
  </si>
  <si>
    <t>双倍经验</t>
    <phoneticPr fontId="1" type="noConversion"/>
  </si>
  <si>
    <t>打出牌获得的经验值变为两倍</t>
    <phoneticPr fontId="1" type="noConversion"/>
  </si>
  <si>
    <t>技能修炼</t>
    <phoneticPr fontId="1" type="noConversion"/>
  </si>
  <si>
    <t>获得5经验</t>
    <phoneticPr fontId="1" type="noConversion"/>
  </si>
  <si>
    <t>获得7经验</t>
    <phoneticPr fontId="1" type="noConversion"/>
  </si>
  <si>
    <t>共有。提升等级1，消耗</t>
    <phoneticPr fontId="1" type="noConversion"/>
  </si>
  <si>
    <t>提升等级2</t>
    <phoneticPr fontId="1" type="noConversion"/>
  </si>
  <si>
    <t>消耗1张手牌，获得等于其耗能2倍的经验，消耗</t>
    <phoneticPr fontId="1" type="noConversion"/>
  </si>
  <si>
    <t>失去消耗</t>
    <phoneticPr fontId="1" type="noConversion"/>
  </si>
  <si>
    <t>紧急恢复</t>
    <phoneticPr fontId="1" type="noConversion"/>
  </si>
  <si>
    <t>获得1绿费，若桃费为空，获得2桃费</t>
    <phoneticPr fontId="1" type="noConversion"/>
  </si>
  <si>
    <t>获得2绿费</t>
    <phoneticPr fontId="1" type="noConversion"/>
  </si>
  <si>
    <t>造成10伤，交换1</t>
    <phoneticPr fontId="1" type="noConversion"/>
  </si>
  <si>
    <t>切换攻击</t>
    <phoneticPr fontId="1" type="noConversion"/>
  </si>
  <si>
    <t>交换2</t>
    <phoneticPr fontId="1" type="noConversion"/>
  </si>
  <si>
    <t>初始之剑</t>
    <phoneticPr fontId="1" type="noConversion"/>
  </si>
  <si>
    <t>可多次升级。造成12伤</t>
    <phoneticPr fontId="1" type="noConversion"/>
  </si>
  <si>
    <t>初始之杖</t>
    <phoneticPr fontId="1" type="noConversion"/>
  </si>
  <si>
    <t>作弊码开启</t>
    <phoneticPr fontId="1" type="noConversion"/>
  </si>
  <si>
    <t>抽满手牌，手牌全变0费，下2回合不能打出牌</t>
    <phoneticPr fontId="1" type="noConversion"/>
  </si>
  <si>
    <t>下回合不能打出牌</t>
    <phoneticPr fontId="1" type="noConversion"/>
  </si>
  <si>
    <t>冷却时间</t>
    <phoneticPr fontId="1" type="noConversion"/>
  </si>
  <si>
    <t>经验大礼包</t>
    <phoneticPr fontId="1" type="noConversion"/>
  </si>
  <si>
    <t>耗能增加1</t>
    <phoneticPr fontId="1" type="noConversion"/>
  </si>
  <si>
    <t>可多次升级。获得5防</t>
  </si>
  <si>
    <t>12防</t>
  </si>
  <si>
    <t>5防，格挡小于选择的敌人的攻击力，获得5格挡。手牌不存在其他绿牌时才能打出</t>
  </si>
  <si>
    <t>8防</t>
  </si>
  <si>
    <t>抽象派艺术</t>
    <phoneticPr fontId="1" type="noConversion"/>
  </si>
  <si>
    <t>6伤，手牌每有一种颜色，伤害翻倍</t>
    <phoneticPr fontId="1" type="noConversion"/>
  </si>
  <si>
    <t>终结连击</t>
    <phoneticPr fontId="1" type="noConversion"/>
  </si>
  <si>
    <t>3伤X次，X为弃牌堆中桃牌的数量</t>
    <phoneticPr fontId="1" type="noConversion"/>
  </si>
  <si>
    <t>逻辑不通</t>
    <phoneticPr fontId="1" type="noConversion"/>
  </si>
  <si>
    <t>将抽牌堆和弃牌堆的所有漏洞加入手牌，触发其效果，消耗</t>
    <phoneticPr fontId="1" type="noConversion"/>
  </si>
  <si>
    <t>大脑超载</t>
    <phoneticPr fontId="1" type="noConversion"/>
  </si>
  <si>
    <t>10伤，10防，抽1，加2漏洞弃牌堆</t>
    <phoneticPr fontId="1" type="noConversion"/>
  </si>
  <si>
    <t>12伤，12防</t>
    <phoneticPr fontId="1" type="noConversion"/>
  </si>
  <si>
    <t>BD学习</t>
    <phoneticPr fontId="1" type="noConversion"/>
  </si>
  <si>
    <t>游戏收藏分享</t>
    <phoneticPr fontId="1" type="noConversion"/>
  </si>
  <si>
    <t>共有。打出的交换过的牌会转换颜色再打出一次</t>
    <phoneticPr fontId="1" type="noConversion"/>
  </si>
  <si>
    <t>增加固有</t>
    <phoneticPr fontId="1" type="noConversion"/>
  </si>
  <si>
    <t>交叉防御</t>
    <phoneticPr fontId="1" type="noConversion"/>
  </si>
  <si>
    <t>7防，上一张是桃牌，7防</t>
    <phoneticPr fontId="1" type="noConversion"/>
  </si>
  <si>
    <t>9防</t>
    <phoneticPr fontId="1" type="noConversion"/>
  </si>
  <si>
    <t>掩护冲锋</t>
    <phoneticPr fontId="1" type="noConversion"/>
  </si>
  <si>
    <t>7攻6防，攻击桃次，防绿次</t>
    <phoneticPr fontId="1" type="noConversion"/>
  </si>
  <si>
    <t>10攻8防</t>
    <phoneticPr fontId="1" type="noConversion"/>
  </si>
  <si>
    <t>抽3</t>
    <phoneticPr fontId="1" type="noConversion"/>
  </si>
  <si>
    <t>实战积累</t>
    <phoneticPr fontId="1" type="noConversion"/>
  </si>
  <si>
    <t>6伤，2经验</t>
    <phoneticPr fontId="1" type="noConversion"/>
  </si>
  <si>
    <t>8伤，3经验</t>
    <phoneticPr fontId="1" type="noConversion"/>
  </si>
  <si>
    <t>单人游戏</t>
    <phoneticPr fontId="1" type="noConversion"/>
  </si>
  <si>
    <t>4格挡</t>
    <phoneticPr fontId="1" type="noConversion"/>
  </si>
  <si>
    <t>选择低难度</t>
    <phoneticPr fontId="1" type="noConversion"/>
  </si>
  <si>
    <t>取消消耗</t>
    <phoneticPr fontId="1" type="noConversion"/>
  </si>
  <si>
    <t>突破瓶颈</t>
    <phoneticPr fontId="1" type="noConversion"/>
  </si>
  <si>
    <t>10伤，伤害增加经验的点数，若经验大于10，等级提升</t>
    <phoneticPr fontId="1" type="noConversion"/>
  </si>
  <si>
    <t>15伤</t>
    <phoneticPr fontId="1" type="noConversion"/>
  </si>
  <si>
    <t>虚弱魔法</t>
    <phoneticPr fontId="1" type="noConversion"/>
  </si>
  <si>
    <t>给予1虚弱，触发一次中毒</t>
    <phoneticPr fontId="1" type="noConversion"/>
  </si>
  <si>
    <t>给予2虚弱</t>
    <phoneticPr fontId="1" type="noConversion"/>
  </si>
  <si>
    <t>这是特性</t>
    <phoneticPr fontId="1" type="noConversion"/>
  </si>
  <si>
    <t>选择抽牌弃牌和手牌的漏洞消耗</t>
    <phoneticPr fontId="1" type="noConversion"/>
  </si>
  <si>
    <t>保留。选择一张手牌的漏洞消耗，从消耗堆选择一张牌加入手牌，这张牌不会被漏洞消耗</t>
    <phoneticPr fontId="1" type="noConversion"/>
  </si>
  <si>
    <t>充能攻击</t>
    <phoneticPr fontId="1" type="noConversion"/>
  </si>
  <si>
    <t>8伤</t>
    <phoneticPr fontId="1" type="noConversion"/>
  </si>
  <si>
    <t>游玩感悟</t>
    <phoneticPr fontId="1" type="noConversion"/>
  </si>
  <si>
    <t>获得1桃费，2经验</t>
    <phoneticPr fontId="1" type="noConversion"/>
  </si>
  <si>
    <t>4经验</t>
    <phoneticPr fontId="1" type="noConversion"/>
  </si>
  <si>
    <t>行动复制</t>
    <phoneticPr fontId="1" type="noConversion"/>
  </si>
  <si>
    <t>去掉消耗</t>
    <phoneticPr fontId="1" type="noConversion"/>
  </si>
  <si>
    <t>随意行动？！？</t>
    <phoneticPr fontId="1" type="noConversion"/>
  </si>
  <si>
    <t>6伤，然后对此敌人随机打出抽牌堆的一张桃攻击牌</t>
    <phoneticPr fontId="1" type="noConversion"/>
  </si>
  <si>
    <t>隐秘行动？！？</t>
    <phoneticPr fontId="1" type="noConversion"/>
  </si>
  <si>
    <t>5防，然后随机打出弃牌堆一张绿技能牌</t>
    <phoneticPr fontId="1" type="noConversion"/>
  </si>
  <si>
    <t>技能继承</t>
    <phoneticPr fontId="1" type="noConversion"/>
  </si>
  <si>
    <t>消耗。选择1张攻击牌，1张技能牌，消耗技能拍。这场战斗中，打出攻击牌后打出那张技能拍</t>
    <phoneticPr fontId="1" type="noConversion"/>
  </si>
  <si>
    <t>不消耗技能牌</t>
    <phoneticPr fontId="1" type="noConversion"/>
  </si>
  <si>
    <t>12伤，选择手牌一张绿攻击牌打出</t>
    <phoneticPr fontId="1" type="noConversion"/>
  </si>
  <si>
    <t>选择一张攻击牌</t>
    <phoneticPr fontId="1" type="noConversion"/>
  </si>
  <si>
    <t>经验取出</t>
    <phoneticPr fontId="1" type="noConversion"/>
  </si>
  <si>
    <t>失去当前经验，根据数值获得格挡</t>
    <phoneticPr fontId="1" type="noConversion"/>
  </si>
  <si>
    <t>打出打击绿+</t>
    <phoneticPr fontId="1" type="noConversion"/>
  </si>
  <si>
    <t>8防，受到怪攻击时，对其打出打击（绿）</t>
    <phoneticPr fontId="1" type="noConversion"/>
  </si>
  <si>
    <t>支线任务</t>
    <phoneticPr fontId="1" type="noConversion"/>
  </si>
  <si>
    <t>给予2易伤，给予2虚弱，获得5格挡，给予6灼烧。提升伤害</t>
    <phoneticPr fontId="1" type="noConversion"/>
  </si>
  <si>
    <t>保留，每打出一张牌，这张牌费用-1.提升等级1。</t>
    <phoneticPr fontId="1" type="noConversion"/>
  </si>
  <si>
    <t>费用减2</t>
    <phoneticPr fontId="1" type="noConversion"/>
  </si>
  <si>
    <t>共有。5伤。每打出1次，额外多打出1次此牌的复制。</t>
    <phoneticPr fontId="1" type="noConversion"/>
  </si>
  <si>
    <t>共有。全体2虚弱2易伤，这张牌只能再回合第一张打出，消耗</t>
    <phoneticPr fontId="1" type="noConversion"/>
  </si>
  <si>
    <t>即时存档</t>
    <phoneticPr fontId="1" type="noConversion"/>
  </si>
  <si>
    <t>选择手牌1张牌，打出那张牌时，再打出一次</t>
    <phoneticPr fontId="1" type="noConversion"/>
  </si>
  <si>
    <t>选择手牌2张牌</t>
    <phoneticPr fontId="1" type="noConversion"/>
  </si>
  <si>
    <t>融会贯通</t>
    <phoneticPr fontId="1" type="noConversion"/>
  </si>
  <si>
    <t>共有。永久交换1张牌，消耗，这张牌再打出3次后移除牌组</t>
    <phoneticPr fontId="1" type="noConversion"/>
  </si>
  <si>
    <t>道具偷取</t>
    <phoneticPr fontId="1" type="noConversion"/>
  </si>
  <si>
    <t>14伤，这张牌被其他牌效果打出时，获得金币药水</t>
    <phoneticPr fontId="1" type="noConversion"/>
  </si>
  <si>
    <t>17伤</t>
    <phoneticPr fontId="1" type="noConversion"/>
  </si>
  <si>
    <t>6伤，打出手牌中所有打击，目标随机</t>
    <phoneticPr fontId="1" type="noConversion"/>
  </si>
  <si>
    <t>姐妹同心</t>
    <phoneticPr fontId="1" type="noConversion"/>
  </si>
  <si>
    <t>所有绿牌获得共有</t>
    <phoneticPr fontId="1" type="noConversion"/>
  </si>
  <si>
    <t>交换是否改变了效果</t>
    <phoneticPr fontId="1" type="noConversion"/>
  </si>
  <si>
    <t>否</t>
  </si>
  <si>
    <t>是</t>
  </si>
  <si>
    <t>获得8防，弃牌堆1张绿牌下回合加入手牌（无论在哪）</t>
    <phoneticPr fontId="1" type="noConversion"/>
  </si>
  <si>
    <t>改变效果</t>
    <phoneticPr fontId="1" type="noConversion"/>
  </si>
  <si>
    <t>没改变效果</t>
    <phoneticPr fontId="1" type="noConversion"/>
  </si>
  <si>
    <t>打出你上一张打出的非能力桃牌，攻击牌的目标随机，消耗</t>
    <phoneticPr fontId="1" type="noConversion"/>
  </si>
  <si>
    <t>装备套装</t>
    <phoneticPr fontId="1" type="noConversion"/>
  </si>
  <si>
    <t>本回合打出的桃攻击牌与上一张牌耗能相同，获得相同耗能</t>
    <phoneticPr fontId="1" type="noConversion"/>
  </si>
  <si>
    <t>若颜色也相同，获得2格挡</t>
    <phoneticPr fontId="1" type="noConversion"/>
  </si>
  <si>
    <t>抢先行动</t>
    <phoneticPr fontId="1" type="noConversion"/>
  </si>
  <si>
    <t>7伤，抽到时自动打出。主动打出时，给予2易伤</t>
    <phoneticPr fontId="1" type="noConversion"/>
  </si>
  <si>
    <t>4易伤</t>
    <phoneticPr fontId="1" type="noConversion"/>
  </si>
  <si>
    <t>蓄力中。。。</t>
    <phoneticPr fontId="1" type="noConversion"/>
  </si>
  <si>
    <t>9防。下张绿攻击牌打出两次。被其他卡效果打出时，改为绿牌</t>
    <phoneticPr fontId="1" type="noConversion"/>
  </si>
  <si>
    <t>13防</t>
    <phoneticPr fontId="1" type="noConversion"/>
  </si>
  <si>
    <t>12伤</t>
    <phoneticPr fontId="1" type="noConversion"/>
  </si>
  <si>
    <t>共有，全体10伤，下回合结束打出一次复制。</t>
    <phoneticPr fontId="1" type="noConversion"/>
  </si>
  <si>
    <t>全体13伤</t>
    <phoneticPr fontId="1" type="noConversion"/>
  </si>
  <si>
    <t>9伤，本回合打出攻击牌后获得1费，抽1张</t>
    <phoneticPr fontId="1" type="noConversion"/>
  </si>
  <si>
    <t>回复3生命，消耗</t>
    <phoneticPr fontId="1" type="noConversion"/>
  </si>
  <si>
    <t>冒险-开幕</t>
    <phoneticPr fontId="1" type="noConversion"/>
  </si>
  <si>
    <t>冒险-战斗</t>
    <phoneticPr fontId="1" type="noConversion"/>
  </si>
  <si>
    <t>冒险-历练</t>
  </si>
  <si>
    <t>冒险-密道</t>
  </si>
  <si>
    <t>冒险-争吵</t>
  </si>
  <si>
    <t>冒险-决战</t>
  </si>
  <si>
    <t>冒险-祝福</t>
  </si>
  <si>
    <t>冒险-结局</t>
  </si>
  <si>
    <t>将1张冒险-开幕加入抽牌堆，若这张牌由冒险开幕的效果打出且位于第10张以后，获得战斗胜利</t>
  </si>
  <si>
    <t>两张冒险开幕</t>
  </si>
  <si>
    <t>冒险-掩护</t>
  </si>
  <si>
    <t>冒险-奖励</t>
  </si>
  <si>
    <t>冒险-休息</t>
  </si>
  <si>
    <t>获得2金属化，获得1残影，造成全体3中毒，抽2.提升格挡。</t>
    <phoneticPr fontId="1" type="noConversion"/>
  </si>
  <si>
    <t>毒气弹</t>
    <phoneticPr fontId="1" type="noConversion"/>
  </si>
  <si>
    <t>给予9毒，触发灼伤</t>
    <phoneticPr fontId="1" type="noConversion"/>
  </si>
  <si>
    <t>触发2次灼伤</t>
    <phoneticPr fontId="1" type="noConversion"/>
  </si>
  <si>
    <t>火上浇油</t>
    <phoneticPr fontId="1" type="noConversion"/>
  </si>
  <si>
    <t>12伤，触发1次灼伤</t>
    <phoneticPr fontId="1" type="noConversion"/>
  </si>
  <si>
    <t>16伤</t>
    <phoneticPr fontId="1" type="noConversion"/>
  </si>
  <si>
    <t>招募伙伴</t>
    <phoneticPr fontId="1" type="noConversion"/>
  </si>
  <si>
    <t>被效果打出的牌全部升级</t>
    <phoneticPr fontId="1" type="noConversion"/>
  </si>
  <si>
    <t>冒险-强化</t>
    <phoneticPr fontId="1" type="noConversion"/>
  </si>
  <si>
    <t>3费</t>
    <phoneticPr fontId="1" type="noConversion"/>
  </si>
  <si>
    <t>依次打出其他能打出的手牌并消耗，消耗</t>
    <phoneticPr fontId="1" type="noConversion"/>
  </si>
  <si>
    <t>造成15伤，打出的上一张牌是冒险牌，伤害翻倍。消耗。</t>
    <phoneticPr fontId="1" type="noConversion"/>
  </si>
  <si>
    <t>光速打击</t>
    <phoneticPr fontId="1" type="noConversion"/>
  </si>
  <si>
    <t>共有。每次打出牌后，若手牌全是桃牌或全是绿牌，获得2格挡。</t>
    <phoneticPr fontId="1" type="noConversion"/>
  </si>
  <si>
    <t>能力</t>
    <phoneticPr fontId="1" type="noConversion"/>
  </si>
  <si>
    <t>防守与打击</t>
    <phoneticPr fontId="1" type="noConversion"/>
  </si>
  <si>
    <t>1药</t>
    <phoneticPr fontId="1" type="noConversion"/>
  </si>
  <si>
    <t>随机一项：获得5经验值，恢复3生命，1费抽2，强化手牌，消耗。上张是冒险牌，获得随机2项</t>
    <phoneticPr fontId="1" type="noConversion"/>
  </si>
  <si>
    <t>蓄力打击</t>
    <phoneticPr fontId="1" type="noConversion"/>
  </si>
  <si>
    <t>9伤，增加3</t>
    <phoneticPr fontId="1" type="noConversion"/>
  </si>
  <si>
    <t>6伤，每打出1次打击牌这场战斗伤害增加2</t>
    <phoneticPr fontId="1" type="noConversion"/>
  </si>
  <si>
    <t>平A流</t>
    <phoneticPr fontId="1" type="noConversion"/>
  </si>
  <si>
    <t>打击牌变为共有。每回抽排队随机打击加手</t>
    <phoneticPr fontId="1" type="noConversion"/>
  </si>
  <si>
    <t>没有打击牌时洗牌</t>
    <phoneticPr fontId="1" type="noConversion"/>
  </si>
  <si>
    <t>新机制</t>
    <phoneticPr fontId="1" type="noConversion"/>
  </si>
  <si>
    <t>借用</t>
    <phoneticPr fontId="1" type="noConversion"/>
  </si>
  <si>
    <t>消耗另一个颜色的能量时获得额外效果</t>
    <phoneticPr fontId="1" type="noConversion"/>
  </si>
  <si>
    <t>连击</t>
    <phoneticPr fontId="1" type="noConversion"/>
  </si>
  <si>
    <t>被其他牌打出时触发的效果</t>
    <phoneticPr fontId="1" type="noConversion"/>
  </si>
  <si>
    <t>被交换后改变效果，或触发额外效果</t>
    <phoneticPr fontId="1" type="noConversion"/>
  </si>
  <si>
    <t>交替进攻</t>
    <phoneticPr fontId="1" type="noConversion"/>
  </si>
  <si>
    <t>15防，至多2张</t>
    <phoneticPr fontId="1" type="noConversion"/>
  </si>
  <si>
    <t>角色扮演</t>
    <phoneticPr fontId="1" type="noConversion"/>
  </si>
  <si>
    <t>所有牌变为和这张牌相同的颜色，消耗</t>
    <phoneticPr fontId="1" type="noConversion"/>
  </si>
  <si>
    <t>身份交换</t>
    <phoneticPr fontId="1" type="noConversion"/>
  </si>
  <si>
    <t>重复操作</t>
    <phoneticPr fontId="1" type="noConversion"/>
  </si>
  <si>
    <t>这张牌在手牌时打出手牌时将那张牌的桃牌复制加入手牌，获得虚无，消耗。交换自身。</t>
    <phoneticPr fontId="1" type="noConversion"/>
  </si>
  <si>
    <t>交换并抽1</t>
    <phoneticPr fontId="1" type="noConversion"/>
  </si>
  <si>
    <t>暂时援助</t>
    <phoneticPr fontId="1" type="noConversion"/>
  </si>
  <si>
    <t>在弃牌堆时</t>
    <phoneticPr fontId="1" type="noConversion"/>
  </si>
  <si>
    <t>切换打击</t>
    <phoneticPr fontId="1" type="noConversion"/>
  </si>
  <si>
    <t>交换桃牌后减1费</t>
    <phoneticPr fontId="1" type="noConversion"/>
  </si>
  <si>
    <t>交换1手牌。那张牌打出后变回原颜色。在抽牌堆和弃牌堆打空绿能量时加入手牌</t>
    <phoneticPr fontId="1" type="noConversion"/>
  </si>
  <si>
    <t>获得3费抽2</t>
    <phoneticPr fontId="1" type="noConversion"/>
  </si>
  <si>
    <t>随机冒险牌加手，变为0费，消耗</t>
    <phoneticPr fontId="1" type="noConversion"/>
  </si>
  <si>
    <t>将一张手牌变为冒险牌。消耗</t>
    <phoneticPr fontId="1" type="noConversion"/>
  </si>
  <si>
    <t>保留。选择手牌一张冒险牌消耗，本场战斗打出这张牌后自动打出消耗的冒险牌</t>
    <phoneticPr fontId="1" type="noConversion"/>
  </si>
  <si>
    <t>共有</t>
    <phoneticPr fontId="1" type="noConversion"/>
  </si>
  <si>
    <t>9伤，手牌加一张该牌交换后的复制。被其他牌打出后，打出抽牌堆一张同名绿牌</t>
    <phoneticPr fontId="1" type="noConversion"/>
  </si>
  <si>
    <t>13伤</t>
    <phoneticPr fontId="1" type="noConversion"/>
  </si>
  <si>
    <t>12防，交换抽牌堆至多1张牌，消耗。上一张是冒险牌，升级选择的那张牌</t>
    <phoneticPr fontId="1" type="noConversion"/>
  </si>
  <si>
    <t>获得2费，抽1。上一张是冒险牌，获得2绿费。</t>
    <phoneticPr fontId="1" type="noConversion"/>
  </si>
  <si>
    <t>抽1，打出其中的桃牌</t>
    <phoneticPr fontId="1" type="noConversion"/>
  </si>
  <si>
    <t>预见2，抽1</t>
    <phoneticPr fontId="1" type="noConversion"/>
  </si>
  <si>
    <t>获得随机绿牌。获得消耗，虚无。交换自身。</t>
    <phoneticPr fontId="1" type="noConversion"/>
  </si>
  <si>
    <t>获得消耗，保留</t>
    <phoneticPr fontId="1" type="noConversion"/>
  </si>
  <si>
    <t>见者有份！</t>
    <phoneticPr fontId="1" type="noConversion"/>
  </si>
  <si>
    <t>本回合打出的下一张单体攻击牌，对其他所有敌人打出一次。</t>
    <phoneticPr fontId="1" type="noConversion"/>
  </si>
  <si>
    <t>下2张</t>
    <phoneticPr fontId="1" type="noConversion"/>
  </si>
  <si>
    <t>资金透支</t>
    <phoneticPr fontId="1" type="noConversion"/>
  </si>
  <si>
    <t>5防，打出1张手牌的桃技能牌</t>
    <phoneticPr fontId="1" type="noConversion"/>
  </si>
  <si>
    <t>分头行动</t>
    <phoneticPr fontId="1" type="noConversion"/>
  </si>
  <si>
    <t>选1张牌手牌加入交换后的复制。</t>
    <phoneticPr fontId="1" type="noConversion"/>
  </si>
  <si>
    <t>便捷连携</t>
    <phoneticPr fontId="1" type="noConversion"/>
  </si>
  <si>
    <t>打出手牌1张牌。连携：打出牌组1张牌</t>
    <phoneticPr fontId="1" type="noConversion"/>
  </si>
  <si>
    <t>打出手牌2张</t>
    <phoneticPr fontId="1" type="noConversion"/>
  </si>
  <si>
    <t>造成8伤。连携：造成10伤。超连携：造成12伤</t>
    <phoneticPr fontId="1" type="noConversion"/>
  </si>
  <si>
    <t>再次读档</t>
    <phoneticPr fontId="1" type="noConversion"/>
  </si>
  <si>
    <t>效果打出的牌会回到抽牌堆</t>
    <phoneticPr fontId="1" type="noConversion"/>
  </si>
  <si>
    <t>保留</t>
    <phoneticPr fontId="1" type="noConversion"/>
  </si>
  <si>
    <t>选择打出手牌两张攻击牌，但只使用其连携和超连携效果</t>
    <phoneticPr fontId="1" type="noConversion"/>
  </si>
  <si>
    <t>强制指令</t>
    <phoneticPr fontId="1" type="noConversion"/>
  </si>
  <si>
    <t>二段击</t>
    <phoneticPr fontId="1" type="noConversion"/>
  </si>
  <si>
    <t>只能被连携。连携：全体5伤2次。</t>
    <phoneticPr fontId="1" type="noConversion"/>
  </si>
  <si>
    <t>全体7伤</t>
    <phoneticPr fontId="1" type="noConversion"/>
  </si>
  <si>
    <t>只能被连携。连携：获得耗能的经验值，此牌耗能-1.</t>
    <phoneticPr fontId="1" type="noConversion"/>
  </si>
  <si>
    <t>抽4，每次打出少抽1.被其他卡打出后，重置抽牌数量</t>
    <phoneticPr fontId="1" type="noConversion"/>
  </si>
  <si>
    <t>抽5张</t>
    <phoneticPr fontId="1" type="noConversion"/>
  </si>
  <si>
    <t>抽4张牌。这些牌获得保留。连携：打出其中1张</t>
    <phoneticPr fontId="1" type="noConversion"/>
  </si>
  <si>
    <t>暂且休整</t>
    <phoneticPr fontId="1" type="noConversion"/>
  </si>
  <si>
    <t>力尽一击</t>
    <phoneticPr fontId="1" type="noConversion"/>
  </si>
  <si>
    <t>造成30点伤害，之后这张牌本场战斗伤害下降70%；连携：伤害恢复。</t>
    <phoneticPr fontId="1" type="noConversion"/>
  </si>
  <si>
    <t>下降50%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</si>
</sst>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scheme val="minor"/>
    </font>
    <font>
      <sz val="9"/>
      <name val="等线"/>
      <family val="3"/>
      <charset val="134"/>
      <scheme val="minor"/>
    </font>
    <font>
      <strike/>
      <sz val="11"/>
      <color theme="1"/>
      <name val="等线"/>
      <family val="3"/>
      <charset val="134"/>
      <scheme val="minor"/>
    </font>
    <font>
      <sz val="11"/>
      <color rgb="FFFF0000"/>
      <name val="等线"/>
      <family val="2"/>
      <scheme val="minor"/>
    </font>
    <font>
      <sz val="11"/>
      <color rgb="FFFF0000"/>
      <name val="等线"/>
      <family val="3"/>
      <charset val="134"/>
      <scheme val="minor"/>
    </font>
    <font>
      <sz val="11"/>
      <color rgb="FF00B050"/>
      <name val="等线"/>
      <family val="2"/>
      <scheme val="minor"/>
    </font>
    <font>
      <sz val="11"/>
      <color rgb="FF00B050"/>
      <name val="等线"/>
      <family val="3"/>
      <charset val="134"/>
      <scheme val="minor"/>
    </font>
    <font>
      <sz val="11"/>
      <color rgb="FF00B0F0"/>
      <name val="等线"/>
      <family val="3"/>
      <charset val="134"/>
      <scheme val="minor"/>
    </font>
  </fonts>
  <fills count="2">
    <fill>
      <patternFill patternType="none"/>
    </fill>
    <fill>
      <patternFill patternType="gray125"/>
    </fill>
  </fills>
  <borders count="2">
    <border>
      <left/>
      <right/>
      <top/>
      <bottom/>
      <diagonal/>
    </border>
    <border>
      <left/>
      <right/>
      <top style="thin">
        <color auto="1"/>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1" xfId="0" applyBorder="1"/>
    <xf numFmtId="20" fontId="0" fillId="0" borderId="0" xfId="0" applyNumberForma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5" fillId="0" borderId="1" xfId="0" applyFont="1"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9"/>
  <sheetViews>
    <sheetView tabSelected="1" topLeftCell="A46" workbookViewId="0">
      <selection activeCell="A110" sqref="A110"/>
    </sheetView>
  </sheetViews>
  <sheetFormatPr defaultRowHeight="14.25" x14ac:dyDescent="0.2"/>
  <cols>
    <col min="1" max="1" width="28.125" customWidth="1"/>
    <col min="6" max="6" width="79" customWidth="1"/>
    <col min="7" max="7" width="43.875" customWidth="1"/>
    <col min="8" max="8" width="19.25" bestFit="1" customWidth="1"/>
  </cols>
  <sheetData>
    <row r="1" spans="1:15" x14ac:dyDescent="0.2">
      <c r="A1" t="s">
        <v>1</v>
      </c>
      <c r="B1" t="s">
        <v>10</v>
      </c>
      <c r="C1" t="s">
        <v>11</v>
      </c>
      <c r="D1" t="s">
        <v>12</v>
      </c>
      <c r="E1" t="s">
        <v>32</v>
      </c>
      <c r="F1" t="s">
        <v>2</v>
      </c>
      <c r="G1" t="s">
        <v>13</v>
      </c>
      <c r="H1" t="s">
        <v>235</v>
      </c>
      <c r="I1" t="s">
        <v>14</v>
      </c>
      <c r="K1" t="s">
        <v>60</v>
      </c>
    </row>
    <row r="2" spans="1:15" x14ac:dyDescent="0.2">
      <c r="A2" s="6" t="s">
        <v>15</v>
      </c>
      <c r="B2" t="s">
        <v>16</v>
      </c>
      <c r="C2" t="s">
        <v>17</v>
      </c>
      <c r="D2">
        <v>1</v>
      </c>
      <c r="E2" t="s">
        <v>33</v>
      </c>
      <c r="F2" t="s">
        <v>18</v>
      </c>
      <c r="G2" t="s">
        <v>19</v>
      </c>
      <c r="H2" t="s">
        <v>236</v>
      </c>
      <c r="K2" t="s">
        <v>61</v>
      </c>
      <c r="L2" t="s">
        <v>62</v>
      </c>
      <c r="M2" t="s">
        <v>63</v>
      </c>
    </row>
    <row r="3" spans="1:15" x14ac:dyDescent="0.2">
      <c r="A3" s="6" t="s">
        <v>15</v>
      </c>
      <c r="B3" t="s">
        <v>20</v>
      </c>
      <c r="C3" t="s">
        <v>17</v>
      </c>
      <c r="D3">
        <v>1</v>
      </c>
      <c r="E3" t="s">
        <v>33</v>
      </c>
      <c r="F3" t="s">
        <v>18</v>
      </c>
      <c r="G3" t="s">
        <v>19</v>
      </c>
      <c r="H3" t="s">
        <v>236</v>
      </c>
      <c r="K3">
        <f>COUNTA(A2:A300)</f>
        <v>108</v>
      </c>
      <c r="L3">
        <f>COUNTIF(B2:B300,B2)</f>
        <v>52</v>
      </c>
      <c r="M3">
        <f>COUNTIF(B2:B300,B3)</f>
        <v>53</v>
      </c>
    </row>
    <row r="4" spans="1:15" x14ac:dyDescent="0.2">
      <c r="A4" s="6" t="s">
        <v>21</v>
      </c>
      <c r="B4" t="s">
        <v>16</v>
      </c>
      <c r="C4" t="s">
        <v>22</v>
      </c>
      <c r="D4">
        <v>1</v>
      </c>
      <c r="E4" t="s">
        <v>33</v>
      </c>
      <c r="F4" t="s">
        <v>23</v>
      </c>
      <c r="G4" t="s">
        <v>24</v>
      </c>
      <c r="H4" t="s">
        <v>236</v>
      </c>
      <c r="K4" t="s">
        <v>64</v>
      </c>
      <c r="L4" t="s">
        <v>65</v>
      </c>
      <c r="M4" t="s">
        <v>66</v>
      </c>
    </row>
    <row r="5" spans="1:15" x14ac:dyDescent="0.2">
      <c r="A5" s="6" t="s">
        <v>21</v>
      </c>
      <c r="B5" t="s">
        <v>20</v>
      </c>
      <c r="C5" t="s">
        <v>22</v>
      </c>
      <c r="D5">
        <v>1</v>
      </c>
      <c r="E5" t="s">
        <v>33</v>
      </c>
      <c r="F5" t="s">
        <v>23</v>
      </c>
      <c r="G5" t="s">
        <v>24</v>
      </c>
      <c r="H5" t="s">
        <v>236</v>
      </c>
      <c r="K5">
        <f>COUNTIF(C2:C300,C2)</f>
        <v>35</v>
      </c>
      <c r="L5">
        <f>COUNTIF(C2:C300,C4)</f>
        <v>58</v>
      </c>
      <c r="M5">
        <f>COUNTIF(C2:C300,C10)</f>
        <v>14</v>
      </c>
    </row>
    <row r="6" spans="1:15" x14ac:dyDescent="0.2">
      <c r="A6" s="6" t="s">
        <v>27</v>
      </c>
      <c r="B6" t="s">
        <v>16</v>
      </c>
      <c r="C6" t="s">
        <v>17</v>
      </c>
      <c r="D6">
        <v>2</v>
      </c>
      <c r="E6" t="s">
        <v>33</v>
      </c>
      <c r="F6" s="4" t="s">
        <v>25</v>
      </c>
      <c r="G6" s="4" t="s">
        <v>26</v>
      </c>
      <c r="H6" t="s">
        <v>237</v>
      </c>
      <c r="K6" t="s">
        <v>67</v>
      </c>
      <c r="L6" t="s">
        <v>68</v>
      </c>
      <c r="M6" t="s">
        <v>69</v>
      </c>
      <c r="N6" t="s">
        <v>70</v>
      </c>
      <c r="O6" t="s">
        <v>71</v>
      </c>
    </row>
    <row r="7" spans="1:15" x14ac:dyDescent="0.2">
      <c r="A7" s="6" t="s">
        <v>36</v>
      </c>
      <c r="B7" t="s">
        <v>20</v>
      </c>
      <c r="C7" t="s">
        <v>22</v>
      </c>
      <c r="D7">
        <v>1</v>
      </c>
      <c r="E7" t="s">
        <v>33</v>
      </c>
      <c r="F7" t="s">
        <v>28</v>
      </c>
      <c r="G7" t="s">
        <v>29</v>
      </c>
      <c r="H7" t="s">
        <v>237</v>
      </c>
      <c r="K7">
        <f>COUNTIF(D2:D300,0)</f>
        <v>14</v>
      </c>
      <c r="L7">
        <f>COUNTIF(D2:D300,1)</f>
        <v>49</v>
      </c>
      <c r="M7">
        <f>COUNTIF(D2:D300,2)</f>
        <v>37</v>
      </c>
      <c r="N7">
        <f>COUNTIF(D2:D300,3)</f>
        <v>3</v>
      </c>
      <c r="O7">
        <f>COUNTIFS(D2:D300,"&lt;&gt;0",D2:D300,"&lt;&gt;1",D2:D300,"&lt;&gt;2",D2:D300,"&lt;&gt;3",D2:D300,"&lt;&gt;")</f>
        <v>4</v>
      </c>
    </row>
    <row r="8" spans="1:15" x14ac:dyDescent="0.2">
      <c r="A8" s="6" t="s">
        <v>30</v>
      </c>
      <c r="B8" t="s">
        <v>16</v>
      </c>
      <c r="C8" t="s">
        <v>17</v>
      </c>
      <c r="D8">
        <v>2</v>
      </c>
      <c r="E8" t="s">
        <v>34</v>
      </c>
      <c r="F8" s="4" t="s">
        <v>116</v>
      </c>
      <c r="G8" s="4" t="s">
        <v>31</v>
      </c>
      <c r="H8" t="s">
        <v>237</v>
      </c>
      <c r="K8" t="s">
        <v>72</v>
      </c>
      <c r="L8" t="s">
        <v>73</v>
      </c>
      <c r="M8" t="s">
        <v>74</v>
      </c>
      <c r="N8" t="s">
        <v>75</v>
      </c>
    </row>
    <row r="9" spans="1:15" x14ac:dyDescent="0.2">
      <c r="A9" s="6" t="s">
        <v>35</v>
      </c>
      <c r="B9" t="s">
        <v>20</v>
      </c>
      <c r="C9" t="s">
        <v>17</v>
      </c>
      <c r="D9">
        <v>1</v>
      </c>
      <c r="E9" t="s">
        <v>34</v>
      </c>
      <c r="F9" s="6" t="s">
        <v>38</v>
      </c>
      <c r="G9" s="6" t="s">
        <v>37</v>
      </c>
      <c r="H9" t="s">
        <v>237</v>
      </c>
      <c r="K9">
        <f>COUNTIF(E2:E300,"初始")</f>
        <v>7</v>
      </c>
      <c r="L9">
        <f>COUNTIF(E2:E300,"普通")</f>
        <v>25</v>
      </c>
      <c r="M9">
        <f>COUNTIF(E2:E300,"罕见")</f>
        <v>56</v>
      </c>
      <c r="N9">
        <f>COUNTIF(E2:E300,"稀有")</f>
        <v>19</v>
      </c>
    </row>
    <row r="10" spans="1:15" x14ac:dyDescent="0.2">
      <c r="A10" s="6" t="s">
        <v>39</v>
      </c>
      <c r="B10" t="s">
        <v>16</v>
      </c>
      <c r="C10" t="s">
        <v>40</v>
      </c>
      <c r="D10">
        <v>3</v>
      </c>
      <c r="E10" t="s">
        <v>41</v>
      </c>
      <c r="F10" t="s">
        <v>53</v>
      </c>
      <c r="G10" t="s">
        <v>42</v>
      </c>
      <c r="H10" t="s">
        <v>236</v>
      </c>
      <c r="K10" t="s">
        <v>239</v>
      </c>
      <c r="L10" t="s">
        <v>240</v>
      </c>
    </row>
    <row r="11" spans="1:15" x14ac:dyDescent="0.2">
      <c r="A11" s="6" t="s">
        <v>43</v>
      </c>
      <c r="B11" t="s">
        <v>20</v>
      </c>
      <c r="C11" t="s">
        <v>22</v>
      </c>
      <c r="D11">
        <v>1</v>
      </c>
      <c r="E11" t="s">
        <v>44</v>
      </c>
      <c r="F11" t="s">
        <v>45</v>
      </c>
      <c r="G11" t="s">
        <v>46</v>
      </c>
      <c r="H11" t="s">
        <v>236</v>
      </c>
      <c r="K11">
        <f>COUNTIF(H2:H300,"是")</f>
        <v>33</v>
      </c>
      <c r="L11">
        <f>COUNTIF(H2:H300,"否")</f>
        <v>62</v>
      </c>
    </row>
    <row r="12" spans="1:15" x14ac:dyDescent="0.2">
      <c r="A12" s="6" t="s">
        <v>47</v>
      </c>
      <c r="B12" t="s">
        <v>16</v>
      </c>
      <c r="C12" t="s">
        <v>22</v>
      </c>
      <c r="D12">
        <v>1</v>
      </c>
      <c r="E12" t="s">
        <v>44</v>
      </c>
      <c r="F12" t="s">
        <v>48</v>
      </c>
      <c r="G12" t="s">
        <v>49</v>
      </c>
      <c r="H12" t="s">
        <v>237</v>
      </c>
    </row>
    <row r="13" spans="1:15" x14ac:dyDescent="0.2">
      <c r="A13" s="6" t="s">
        <v>50</v>
      </c>
      <c r="B13" t="s">
        <v>20</v>
      </c>
      <c r="C13" t="s">
        <v>40</v>
      </c>
      <c r="D13">
        <v>2</v>
      </c>
      <c r="E13" t="s">
        <v>34</v>
      </c>
      <c r="F13" s="6" t="s">
        <v>51</v>
      </c>
      <c r="G13" s="6" t="s">
        <v>52</v>
      </c>
      <c r="H13" t="s">
        <v>237</v>
      </c>
    </row>
    <row r="14" spans="1:15" x14ac:dyDescent="0.2">
      <c r="A14" s="6" t="s">
        <v>56</v>
      </c>
      <c r="B14" t="s">
        <v>20</v>
      </c>
      <c r="C14" t="s">
        <v>22</v>
      </c>
      <c r="D14">
        <v>1</v>
      </c>
      <c r="E14" t="s">
        <v>34</v>
      </c>
      <c r="F14" t="s">
        <v>54</v>
      </c>
      <c r="G14" t="s">
        <v>55</v>
      </c>
      <c r="H14" t="s">
        <v>236</v>
      </c>
    </row>
    <row r="15" spans="1:15" x14ac:dyDescent="0.2">
      <c r="A15" s="6" t="s">
        <v>57</v>
      </c>
      <c r="B15" t="s">
        <v>16</v>
      </c>
      <c r="C15" t="s">
        <v>22</v>
      </c>
      <c r="D15">
        <v>2</v>
      </c>
      <c r="E15" t="s">
        <v>34</v>
      </c>
      <c r="F15" t="s">
        <v>58</v>
      </c>
      <c r="G15" t="s">
        <v>59</v>
      </c>
      <c r="H15" t="s">
        <v>237</v>
      </c>
    </row>
    <row r="16" spans="1:15" x14ac:dyDescent="0.2">
      <c r="A16" s="6" t="s">
        <v>76</v>
      </c>
      <c r="B16" t="s">
        <v>16</v>
      </c>
      <c r="C16" t="s">
        <v>17</v>
      </c>
      <c r="D16">
        <v>1</v>
      </c>
      <c r="E16" t="s">
        <v>44</v>
      </c>
      <c r="F16" t="s">
        <v>77</v>
      </c>
      <c r="G16" t="s">
        <v>78</v>
      </c>
      <c r="H16" t="s">
        <v>237</v>
      </c>
    </row>
    <row r="17" spans="1:8" x14ac:dyDescent="0.2">
      <c r="A17" s="6" t="s">
        <v>79</v>
      </c>
      <c r="B17" t="s">
        <v>16</v>
      </c>
      <c r="C17" t="s">
        <v>17</v>
      </c>
      <c r="D17">
        <v>0</v>
      </c>
      <c r="E17" t="s">
        <v>34</v>
      </c>
      <c r="F17" t="s">
        <v>82</v>
      </c>
      <c r="G17" t="s">
        <v>81</v>
      </c>
      <c r="H17" t="s">
        <v>236</v>
      </c>
    </row>
    <row r="18" spans="1:8" x14ac:dyDescent="0.2">
      <c r="A18" s="6" t="s">
        <v>80</v>
      </c>
      <c r="B18" t="s">
        <v>20</v>
      </c>
      <c r="C18" t="s">
        <v>22</v>
      </c>
      <c r="D18">
        <v>0</v>
      </c>
      <c r="E18" t="s">
        <v>34</v>
      </c>
      <c r="F18" t="s">
        <v>160</v>
      </c>
      <c r="G18" t="s">
        <v>161</v>
      </c>
      <c r="H18" t="s">
        <v>237</v>
      </c>
    </row>
    <row r="19" spans="1:8" x14ac:dyDescent="0.2">
      <c r="A19" s="6" t="s">
        <v>83</v>
      </c>
      <c r="B19" t="s">
        <v>16</v>
      </c>
      <c r="C19" t="s">
        <v>22</v>
      </c>
      <c r="D19">
        <v>1</v>
      </c>
      <c r="E19" t="s">
        <v>41</v>
      </c>
      <c r="F19" t="s">
        <v>85</v>
      </c>
      <c r="G19" t="s">
        <v>84</v>
      </c>
      <c r="H19" t="s">
        <v>236</v>
      </c>
    </row>
    <row r="20" spans="1:8" x14ac:dyDescent="0.2">
      <c r="A20" s="6" t="s">
        <v>86</v>
      </c>
      <c r="B20" t="s">
        <v>20</v>
      </c>
      <c r="C20" t="s">
        <v>22</v>
      </c>
      <c r="D20">
        <v>1</v>
      </c>
      <c r="E20" t="s">
        <v>34</v>
      </c>
      <c r="F20" t="s">
        <v>87</v>
      </c>
      <c r="G20" t="s">
        <v>88</v>
      </c>
      <c r="H20" t="s">
        <v>236</v>
      </c>
    </row>
    <row r="21" spans="1:8" x14ac:dyDescent="0.2">
      <c r="A21" s="6" t="s">
        <v>91</v>
      </c>
      <c r="B21" t="s">
        <v>16</v>
      </c>
      <c r="C21" t="s">
        <v>22</v>
      </c>
      <c r="D21">
        <v>1</v>
      </c>
      <c r="E21" t="s">
        <v>44</v>
      </c>
      <c r="F21" s="4" t="s">
        <v>89</v>
      </c>
      <c r="G21" s="4" t="s">
        <v>90</v>
      </c>
      <c r="H21" t="s">
        <v>237</v>
      </c>
    </row>
    <row r="22" spans="1:8" x14ac:dyDescent="0.2">
      <c r="A22" s="8" t="s">
        <v>266</v>
      </c>
      <c r="B22" t="s">
        <v>20</v>
      </c>
      <c r="C22" t="s">
        <v>17</v>
      </c>
      <c r="D22">
        <v>2</v>
      </c>
      <c r="E22" t="s">
        <v>44</v>
      </c>
      <c r="F22" t="s">
        <v>92</v>
      </c>
      <c r="G22" t="s">
        <v>93</v>
      </c>
      <c r="H22" t="s">
        <v>236</v>
      </c>
    </row>
    <row r="23" spans="1:8" x14ac:dyDescent="0.2">
      <c r="A23" s="6" t="s">
        <v>94</v>
      </c>
      <c r="B23" t="s">
        <v>20</v>
      </c>
      <c r="C23" t="s">
        <v>22</v>
      </c>
      <c r="D23">
        <v>2</v>
      </c>
      <c r="E23" t="s">
        <v>34</v>
      </c>
      <c r="F23" t="s">
        <v>95</v>
      </c>
      <c r="G23" t="s">
        <v>96</v>
      </c>
      <c r="H23" t="s">
        <v>236</v>
      </c>
    </row>
    <row r="24" spans="1:8" x14ac:dyDescent="0.2">
      <c r="A24" s="7" t="s">
        <v>98</v>
      </c>
      <c r="B24" t="s">
        <v>16</v>
      </c>
      <c r="C24" t="s">
        <v>40</v>
      </c>
      <c r="D24">
        <v>2</v>
      </c>
      <c r="E24" t="s">
        <v>41</v>
      </c>
      <c r="F24" s="4" t="s">
        <v>99</v>
      </c>
      <c r="G24" t="s">
        <v>97</v>
      </c>
      <c r="H24" t="s">
        <v>237</v>
      </c>
    </row>
    <row r="25" spans="1:8" x14ac:dyDescent="0.2">
      <c r="A25" s="7" t="s">
        <v>101</v>
      </c>
      <c r="B25" t="s">
        <v>16</v>
      </c>
      <c r="C25" t="s">
        <v>22</v>
      </c>
      <c r="D25">
        <v>1</v>
      </c>
      <c r="E25" t="s">
        <v>41</v>
      </c>
      <c r="F25" t="s">
        <v>102</v>
      </c>
      <c r="G25" t="s">
        <v>100</v>
      </c>
      <c r="H25" t="s">
        <v>236</v>
      </c>
    </row>
    <row r="26" spans="1:8" ht="28.5" x14ac:dyDescent="0.2">
      <c r="A26" s="7" t="s">
        <v>103</v>
      </c>
      <c r="B26" t="s">
        <v>104</v>
      </c>
      <c r="C26" t="s">
        <v>17</v>
      </c>
      <c r="D26">
        <v>1</v>
      </c>
      <c r="E26" t="s">
        <v>41</v>
      </c>
      <c r="F26" s="1" t="s">
        <v>105</v>
      </c>
      <c r="G26" t="s">
        <v>106</v>
      </c>
      <c r="H26" t="s">
        <v>236</v>
      </c>
    </row>
    <row r="27" spans="1:8" x14ac:dyDescent="0.2">
      <c r="A27" s="4" t="s">
        <v>107</v>
      </c>
      <c r="B27" t="s">
        <v>104</v>
      </c>
      <c r="C27" t="s">
        <v>22</v>
      </c>
      <c r="D27">
        <v>1</v>
      </c>
      <c r="E27" t="s">
        <v>33</v>
      </c>
      <c r="F27" t="s">
        <v>110</v>
      </c>
      <c r="H27" t="s">
        <v>236</v>
      </c>
    </row>
    <row r="28" spans="1:8" x14ac:dyDescent="0.2">
      <c r="A28" s="5" t="s">
        <v>108</v>
      </c>
      <c r="B28" t="s">
        <v>20</v>
      </c>
      <c r="C28" t="s">
        <v>22</v>
      </c>
      <c r="D28">
        <v>1</v>
      </c>
      <c r="E28" t="s">
        <v>34</v>
      </c>
      <c r="F28" t="s">
        <v>111</v>
      </c>
      <c r="G28" t="s">
        <v>109</v>
      </c>
      <c r="H28" t="s">
        <v>236</v>
      </c>
    </row>
    <row r="29" spans="1:8" x14ac:dyDescent="0.2">
      <c r="A29" s="5" t="s">
        <v>112</v>
      </c>
      <c r="B29" t="s">
        <v>16</v>
      </c>
      <c r="C29" t="s">
        <v>17</v>
      </c>
      <c r="D29">
        <v>2</v>
      </c>
      <c r="E29" t="s">
        <v>44</v>
      </c>
      <c r="F29" t="s">
        <v>113</v>
      </c>
      <c r="G29" t="s">
        <v>114</v>
      </c>
      <c r="H29" t="s">
        <v>236</v>
      </c>
    </row>
    <row r="30" spans="1:8" x14ac:dyDescent="0.2">
      <c r="A30" s="5" t="s">
        <v>115</v>
      </c>
      <c r="B30" t="s">
        <v>20</v>
      </c>
      <c r="C30" t="s">
        <v>40</v>
      </c>
      <c r="D30">
        <v>2</v>
      </c>
      <c r="E30" t="s">
        <v>34</v>
      </c>
      <c r="F30" t="s">
        <v>133</v>
      </c>
      <c r="G30" t="s">
        <v>96</v>
      </c>
      <c r="H30" t="s">
        <v>236</v>
      </c>
    </row>
    <row r="31" spans="1:8" x14ac:dyDescent="0.2">
      <c r="A31" s="5" t="s">
        <v>117</v>
      </c>
      <c r="B31" t="s">
        <v>16</v>
      </c>
      <c r="C31" t="s">
        <v>22</v>
      </c>
      <c r="D31">
        <v>0</v>
      </c>
      <c r="E31" t="s">
        <v>44</v>
      </c>
      <c r="F31" t="s">
        <v>118</v>
      </c>
      <c r="G31" t="s">
        <v>119</v>
      </c>
      <c r="H31" t="s">
        <v>236</v>
      </c>
    </row>
    <row r="32" spans="1:8" s="2" customFormat="1" x14ac:dyDescent="0.2">
      <c r="A32" s="9" t="s">
        <v>120</v>
      </c>
      <c r="B32" s="2" t="s">
        <v>20</v>
      </c>
      <c r="C32" s="2" t="s">
        <v>22</v>
      </c>
      <c r="D32" s="2">
        <v>0</v>
      </c>
      <c r="E32" s="2" t="s">
        <v>34</v>
      </c>
      <c r="F32" s="2" t="s">
        <v>322</v>
      </c>
      <c r="G32" s="2" t="s">
        <v>323</v>
      </c>
      <c r="H32" t="s">
        <v>236</v>
      </c>
    </row>
    <row r="33" spans="1:8" x14ac:dyDescent="0.2">
      <c r="A33" t="s">
        <v>121</v>
      </c>
      <c r="B33" t="s">
        <v>20</v>
      </c>
      <c r="C33" t="s">
        <v>17</v>
      </c>
      <c r="D33">
        <v>2</v>
      </c>
      <c r="E33" t="s">
        <v>44</v>
      </c>
      <c r="F33" t="s">
        <v>122</v>
      </c>
      <c r="G33" t="s">
        <v>123</v>
      </c>
      <c r="H33" t="s">
        <v>236</v>
      </c>
    </row>
    <row r="34" spans="1:8" x14ac:dyDescent="0.2">
      <c r="A34" s="4" t="s">
        <v>125</v>
      </c>
      <c r="B34" t="s">
        <v>16</v>
      </c>
      <c r="C34" t="s">
        <v>17</v>
      </c>
      <c r="D34">
        <v>1</v>
      </c>
      <c r="E34" t="s">
        <v>44</v>
      </c>
      <c r="F34" t="s">
        <v>127</v>
      </c>
      <c r="G34" t="s">
        <v>126</v>
      </c>
      <c r="H34" t="s">
        <v>236</v>
      </c>
    </row>
    <row r="35" spans="1:8" x14ac:dyDescent="0.2">
      <c r="A35" t="s">
        <v>128</v>
      </c>
      <c r="B35" t="s">
        <v>16</v>
      </c>
      <c r="C35" t="s">
        <v>22</v>
      </c>
      <c r="D35">
        <v>1</v>
      </c>
      <c r="E35" t="s">
        <v>44</v>
      </c>
      <c r="F35" t="s">
        <v>139</v>
      </c>
      <c r="G35" t="s">
        <v>140</v>
      </c>
      <c r="H35" t="s">
        <v>236</v>
      </c>
    </row>
    <row r="36" spans="1:8" x14ac:dyDescent="0.2">
      <c r="A36" s="6" t="s">
        <v>130</v>
      </c>
      <c r="B36" t="s">
        <v>20</v>
      </c>
      <c r="C36" t="s">
        <v>40</v>
      </c>
      <c r="D36">
        <v>0</v>
      </c>
      <c r="E36" t="s">
        <v>34</v>
      </c>
      <c r="F36" t="s">
        <v>324</v>
      </c>
      <c r="G36" t="s">
        <v>325</v>
      </c>
      <c r="H36" t="s">
        <v>236</v>
      </c>
    </row>
    <row r="37" spans="1:8" x14ac:dyDescent="0.2">
      <c r="A37" s="6" t="s">
        <v>134</v>
      </c>
      <c r="B37" t="s">
        <v>16</v>
      </c>
      <c r="C37" t="s">
        <v>40</v>
      </c>
      <c r="D37">
        <v>3</v>
      </c>
      <c r="E37" t="s">
        <v>41</v>
      </c>
      <c r="F37" t="s">
        <v>135</v>
      </c>
      <c r="G37" t="s">
        <v>42</v>
      </c>
      <c r="H37" t="s">
        <v>236</v>
      </c>
    </row>
    <row r="38" spans="1:8" x14ac:dyDescent="0.2">
      <c r="A38" s="4" t="s">
        <v>136</v>
      </c>
      <c r="B38" t="s">
        <v>20</v>
      </c>
      <c r="C38" t="s">
        <v>22</v>
      </c>
      <c r="D38">
        <v>0</v>
      </c>
      <c r="E38" t="s">
        <v>44</v>
      </c>
      <c r="F38" t="s">
        <v>137</v>
      </c>
      <c r="G38" t="s">
        <v>138</v>
      </c>
      <c r="H38" t="s">
        <v>236</v>
      </c>
    </row>
    <row r="39" spans="1:8" x14ac:dyDescent="0.2">
      <c r="A39" s="6" t="s">
        <v>171</v>
      </c>
      <c r="B39" t="s">
        <v>20</v>
      </c>
      <c r="C39" t="s">
        <v>22</v>
      </c>
      <c r="D39">
        <v>1</v>
      </c>
      <c r="E39" t="s">
        <v>34</v>
      </c>
      <c r="F39" t="s">
        <v>141</v>
      </c>
      <c r="G39" t="s">
        <v>142</v>
      </c>
      <c r="H39" t="s">
        <v>236</v>
      </c>
    </row>
    <row r="40" spans="1:8" x14ac:dyDescent="0.2">
      <c r="A40" s="6" t="s">
        <v>143</v>
      </c>
      <c r="B40" t="s">
        <v>20</v>
      </c>
      <c r="C40" t="s">
        <v>22</v>
      </c>
      <c r="D40">
        <v>0</v>
      </c>
      <c r="E40" t="s">
        <v>34</v>
      </c>
      <c r="F40" t="s">
        <v>144</v>
      </c>
      <c r="G40" t="s">
        <v>145</v>
      </c>
      <c r="H40" t="s">
        <v>237</v>
      </c>
    </row>
    <row r="41" spans="1:8" x14ac:dyDescent="0.2">
      <c r="A41" t="s">
        <v>147</v>
      </c>
      <c r="B41" t="s">
        <v>20</v>
      </c>
      <c r="C41" t="s">
        <v>17</v>
      </c>
      <c r="D41">
        <v>1</v>
      </c>
      <c r="E41" t="s">
        <v>44</v>
      </c>
      <c r="F41" t="s">
        <v>146</v>
      </c>
      <c r="G41" t="s">
        <v>148</v>
      </c>
      <c r="H41" t="s">
        <v>236</v>
      </c>
    </row>
    <row r="42" spans="1:8" x14ac:dyDescent="0.2">
      <c r="A42" t="s">
        <v>149</v>
      </c>
      <c r="B42" t="s">
        <v>16</v>
      </c>
      <c r="C42" t="s">
        <v>17</v>
      </c>
      <c r="D42">
        <v>2</v>
      </c>
      <c r="E42" t="s">
        <v>34</v>
      </c>
      <c r="F42" t="s">
        <v>150</v>
      </c>
      <c r="G42" s="4" t="s">
        <v>219</v>
      </c>
      <c r="H42" t="s">
        <v>237</v>
      </c>
    </row>
    <row r="43" spans="1:8" x14ac:dyDescent="0.2">
      <c r="A43" t="s">
        <v>151</v>
      </c>
      <c r="B43" t="s">
        <v>20</v>
      </c>
      <c r="C43" t="s">
        <v>22</v>
      </c>
      <c r="D43">
        <v>1</v>
      </c>
      <c r="E43" t="s">
        <v>34</v>
      </c>
      <c r="F43" t="s">
        <v>158</v>
      </c>
      <c r="G43" s="6" t="s">
        <v>269</v>
      </c>
      <c r="H43" t="s">
        <v>237</v>
      </c>
    </row>
    <row r="44" spans="1:8" x14ac:dyDescent="0.2">
      <c r="A44" t="s">
        <v>152</v>
      </c>
      <c r="B44" t="s">
        <v>16</v>
      </c>
      <c r="C44" t="s">
        <v>40</v>
      </c>
      <c r="D44">
        <v>2</v>
      </c>
      <c r="E44" t="s">
        <v>34</v>
      </c>
      <c r="F44" t="s">
        <v>153</v>
      </c>
      <c r="G44" t="s">
        <v>154</v>
      </c>
      <c r="H44" t="s">
        <v>236</v>
      </c>
    </row>
    <row r="45" spans="1:8" x14ac:dyDescent="0.2">
      <c r="A45" s="6" t="s">
        <v>155</v>
      </c>
      <c r="B45" t="s">
        <v>20</v>
      </c>
      <c r="C45" t="s">
        <v>22</v>
      </c>
      <c r="D45">
        <v>1</v>
      </c>
      <c r="E45" t="s">
        <v>44</v>
      </c>
      <c r="F45" t="s">
        <v>238</v>
      </c>
      <c r="G45" t="s">
        <v>159</v>
      </c>
      <c r="H45" t="s">
        <v>237</v>
      </c>
    </row>
    <row r="46" spans="1:8" x14ac:dyDescent="0.2">
      <c r="A46" t="s">
        <v>224</v>
      </c>
      <c r="B46" t="s">
        <v>20</v>
      </c>
      <c r="C46" t="s">
        <v>40</v>
      </c>
      <c r="D46">
        <v>2</v>
      </c>
      <c r="E46" t="s">
        <v>41</v>
      </c>
      <c r="F46" t="s">
        <v>225</v>
      </c>
      <c r="G46" t="s">
        <v>226</v>
      </c>
      <c r="H46" t="s">
        <v>236</v>
      </c>
    </row>
    <row r="47" spans="1:8" x14ac:dyDescent="0.2">
      <c r="A47" t="s">
        <v>156</v>
      </c>
      <c r="B47" t="s">
        <v>16</v>
      </c>
      <c r="C47" t="s">
        <v>22</v>
      </c>
      <c r="D47">
        <v>5</v>
      </c>
      <c r="E47" t="s">
        <v>41</v>
      </c>
      <c r="F47" t="s">
        <v>345</v>
      </c>
      <c r="G47" t="s">
        <v>157</v>
      </c>
      <c r="H47" t="s">
        <v>236</v>
      </c>
    </row>
    <row r="48" spans="1:8" x14ac:dyDescent="0.2">
      <c r="A48" s="6" t="s">
        <v>162</v>
      </c>
      <c r="B48" t="s">
        <v>20</v>
      </c>
      <c r="C48" t="s">
        <v>17</v>
      </c>
      <c r="D48">
        <v>1</v>
      </c>
      <c r="E48" t="s">
        <v>34</v>
      </c>
      <c r="F48" t="s">
        <v>163</v>
      </c>
      <c r="G48" t="s">
        <v>19</v>
      </c>
      <c r="H48" t="s">
        <v>236</v>
      </c>
    </row>
    <row r="49" spans="1:8" x14ac:dyDescent="0.2">
      <c r="A49" t="s">
        <v>164</v>
      </c>
      <c r="B49" t="s">
        <v>16</v>
      </c>
      <c r="C49" t="s">
        <v>17</v>
      </c>
      <c r="D49">
        <v>2</v>
      </c>
      <c r="E49" t="s">
        <v>34</v>
      </c>
      <c r="F49" t="s">
        <v>165</v>
      </c>
      <c r="G49" t="s">
        <v>81</v>
      </c>
      <c r="H49" t="s">
        <v>237</v>
      </c>
    </row>
    <row r="50" spans="1:8" x14ac:dyDescent="0.2">
      <c r="A50" s="4" t="s">
        <v>166</v>
      </c>
      <c r="B50" t="s">
        <v>16</v>
      </c>
      <c r="C50" t="s">
        <v>22</v>
      </c>
      <c r="D50">
        <v>1</v>
      </c>
      <c r="E50" t="s">
        <v>34</v>
      </c>
      <c r="F50" t="s">
        <v>167</v>
      </c>
      <c r="G50" t="s">
        <v>55</v>
      </c>
      <c r="H50" t="s">
        <v>236</v>
      </c>
    </row>
    <row r="51" spans="1:8" x14ac:dyDescent="0.2">
      <c r="A51" s="4" t="s">
        <v>168</v>
      </c>
      <c r="B51" t="s">
        <v>16</v>
      </c>
      <c r="C51" t="s">
        <v>17</v>
      </c>
      <c r="D51">
        <v>1</v>
      </c>
      <c r="E51" t="s">
        <v>34</v>
      </c>
      <c r="F51" t="s">
        <v>169</v>
      </c>
      <c r="G51" t="s">
        <v>170</v>
      </c>
      <c r="H51" t="s">
        <v>236</v>
      </c>
    </row>
    <row r="52" spans="1:8" x14ac:dyDescent="0.2">
      <c r="A52" t="s">
        <v>172</v>
      </c>
      <c r="B52" t="s">
        <v>16</v>
      </c>
      <c r="C52" t="s">
        <v>40</v>
      </c>
      <c r="D52">
        <v>2</v>
      </c>
      <c r="E52" t="s">
        <v>34</v>
      </c>
      <c r="F52" t="s">
        <v>173</v>
      </c>
      <c r="G52" t="s">
        <v>174</v>
      </c>
      <c r="H52" t="s">
        <v>236</v>
      </c>
    </row>
    <row r="53" spans="1:8" x14ac:dyDescent="0.2">
      <c r="A53" t="s">
        <v>175</v>
      </c>
      <c r="B53" t="s">
        <v>20</v>
      </c>
      <c r="C53" t="s">
        <v>22</v>
      </c>
      <c r="D53">
        <v>1</v>
      </c>
      <c r="E53" t="s">
        <v>34</v>
      </c>
      <c r="F53" t="s">
        <v>176</v>
      </c>
      <c r="G53" t="s">
        <v>177</v>
      </c>
      <c r="H53" t="s">
        <v>237</v>
      </c>
    </row>
    <row r="54" spans="1:8" x14ac:dyDescent="0.2">
      <c r="A54" s="6" t="s">
        <v>178</v>
      </c>
      <c r="B54" t="s">
        <v>16</v>
      </c>
      <c r="C54" t="s">
        <v>17</v>
      </c>
      <c r="D54">
        <v>-1</v>
      </c>
      <c r="E54" t="s">
        <v>34</v>
      </c>
      <c r="F54" t="s">
        <v>179</v>
      </c>
      <c r="G54" t="s">
        <v>180</v>
      </c>
      <c r="H54" t="s">
        <v>237</v>
      </c>
    </row>
    <row r="55" spans="1:8" x14ac:dyDescent="0.2">
      <c r="A55" s="6" t="s">
        <v>329</v>
      </c>
      <c r="B55" t="s">
        <v>16</v>
      </c>
      <c r="C55" t="s">
        <v>22</v>
      </c>
      <c r="D55">
        <v>1</v>
      </c>
      <c r="E55" t="s">
        <v>44</v>
      </c>
      <c r="F55" t="s">
        <v>346</v>
      </c>
      <c r="G55" t="s">
        <v>181</v>
      </c>
      <c r="H55" t="s">
        <v>236</v>
      </c>
    </row>
    <row r="56" spans="1:8" x14ac:dyDescent="0.2">
      <c r="A56" t="s">
        <v>182</v>
      </c>
      <c r="B56" t="s">
        <v>20</v>
      </c>
      <c r="C56" t="s">
        <v>17</v>
      </c>
      <c r="D56">
        <v>1</v>
      </c>
      <c r="E56" t="s">
        <v>44</v>
      </c>
      <c r="F56" t="s">
        <v>183</v>
      </c>
      <c r="G56" t="s">
        <v>184</v>
      </c>
      <c r="H56" t="s">
        <v>236</v>
      </c>
    </row>
    <row r="57" spans="1:8" x14ac:dyDescent="0.2">
      <c r="A57" s="6" t="s">
        <v>185</v>
      </c>
      <c r="B57" t="s">
        <v>16</v>
      </c>
      <c r="C57" t="s">
        <v>284</v>
      </c>
      <c r="D57">
        <v>1</v>
      </c>
      <c r="E57" t="s">
        <v>34</v>
      </c>
      <c r="F57" t="s">
        <v>283</v>
      </c>
      <c r="G57" t="s">
        <v>186</v>
      </c>
      <c r="H57" t="s">
        <v>236</v>
      </c>
    </row>
    <row r="58" spans="1:8" x14ac:dyDescent="0.2">
      <c r="A58" t="s">
        <v>187</v>
      </c>
      <c r="B58" t="s">
        <v>16</v>
      </c>
      <c r="C58" t="s">
        <v>22</v>
      </c>
      <c r="D58">
        <v>1</v>
      </c>
      <c r="E58" t="s">
        <v>34</v>
      </c>
      <c r="F58" t="s">
        <v>223</v>
      </c>
      <c r="G58" t="s">
        <v>188</v>
      </c>
      <c r="H58" t="s">
        <v>236</v>
      </c>
    </row>
    <row r="59" spans="1:8" x14ac:dyDescent="0.2">
      <c r="A59" t="s">
        <v>189</v>
      </c>
      <c r="B59" t="s">
        <v>16</v>
      </c>
      <c r="C59" t="s">
        <v>17</v>
      </c>
      <c r="D59">
        <v>2</v>
      </c>
      <c r="E59" t="s">
        <v>34</v>
      </c>
      <c r="F59" t="s">
        <v>190</v>
      </c>
      <c r="G59" t="s">
        <v>191</v>
      </c>
      <c r="H59" t="s">
        <v>236</v>
      </c>
    </row>
    <row r="60" spans="1:8" x14ac:dyDescent="0.2">
      <c r="A60" t="s">
        <v>192</v>
      </c>
      <c r="B60" t="s">
        <v>20</v>
      </c>
      <c r="C60" t="s">
        <v>22</v>
      </c>
      <c r="D60">
        <v>1</v>
      </c>
      <c r="E60" t="s">
        <v>34</v>
      </c>
      <c r="F60" s="6" t="s">
        <v>193</v>
      </c>
      <c r="G60" t="s">
        <v>194</v>
      </c>
      <c r="H60" t="s">
        <v>237</v>
      </c>
    </row>
    <row r="61" spans="1:8" x14ac:dyDescent="0.2">
      <c r="A61" s="4" t="s">
        <v>195</v>
      </c>
      <c r="B61" t="s">
        <v>20</v>
      </c>
      <c r="C61" t="s">
        <v>22</v>
      </c>
      <c r="D61">
        <v>1</v>
      </c>
      <c r="E61" t="s">
        <v>41</v>
      </c>
      <c r="F61" t="s">
        <v>197</v>
      </c>
      <c r="G61" t="s">
        <v>196</v>
      </c>
      <c r="H61" t="s">
        <v>236</v>
      </c>
    </row>
    <row r="62" spans="1:8" x14ac:dyDescent="0.2">
      <c r="A62" t="s">
        <v>198</v>
      </c>
      <c r="B62" t="s">
        <v>16</v>
      </c>
      <c r="C62" t="s">
        <v>17</v>
      </c>
      <c r="D62">
        <v>2</v>
      </c>
      <c r="E62" t="s">
        <v>34</v>
      </c>
      <c r="F62" t="s">
        <v>222</v>
      </c>
      <c r="G62" t="s">
        <v>199</v>
      </c>
      <c r="H62" t="s">
        <v>236</v>
      </c>
    </row>
    <row r="63" spans="1:8" x14ac:dyDescent="0.2">
      <c r="A63" t="s">
        <v>200</v>
      </c>
      <c r="B63" t="s">
        <v>16</v>
      </c>
      <c r="C63" t="s">
        <v>22</v>
      </c>
      <c r="D63">
        <v>0</v>
      </c>
      <c r="E63" t="s">
        <v>44</v>
      </c>
      <c r="F63" t="s">
        <v>201</v>
      </c>
      <c r="G63" t="s">
        <v>202</v>
      </c>
      <c r="H63" t="s">
        <v>237</v>
      </c>
    </row>
    <row r="64" spans="1:8" x14ac:dyDescent="0.2">
      <c r="A64" t="s">
        <v>203</v>
      </c>
      <c r="B64" t="s">
        <v>20</v>
      </c>
      <c r="C64" t="s">
        <v>22</v>
      </c>
      <c r="D64">
        <v>1</v>
      </c>
      <c r="E64" t="s">
        <v>41</v>
      </c>
      <c r="F64" t="s">
        <v>241</v>
      </c>
      <c r="G64" t="s">
        <v>204</v>
      </c>
      <c r="H64" t="s">
        <v>237</v>
      </c>
    </row>
    <row r="65" spans="1:8" x14ac:dyDescent="0.2">
      <c r="A65" t="s">
        <v>205</v>
      </c>
      <c r="B65" t="s">
        <v>16</v>
      </c>
      <c r="C65" t="s">
        <v>17</v>
      </c>
      <c r="D65">
        <v>1</v>
      </c>
      <c r="E65" t="s">
        <v>34</v>
      </c>
      <c r="F65" t="s">
        <v>206</v>
      </c>
      <c r="G65" t="s">
        <v>19</v>
      </c>
      <c r="H65" t="s">
        <v>237</v>
      </c>
    </row>
    <row r="66" spans="1:8" x14ac:dyDescent="0.2">
      <c r="A66" t="s">
        <v>207</v>
      </c>
      <c r="B66" t="s">
        <v>20</v>
      </c>
      <c r="C66" t="s">
        <v>22</v>
      </c>
      <c r="D66">
        <v>1</v>
      </c>
      <c r="E66" t="s">
        <v>34</v>
      </c>
      <c r="F66" t="s">
        <v>208</v>
      </c>
      <c r="G66" t="s">
        <v>24</v>
      </c>
      <c r="H66" t="s">
        <v>237</v>
      </c>
    </row>
    <row r="67" spans="1:8" x14ac:dyDescent="0.2">
      <c r="A67" t="s">
        <v>209</v>
      </c>
      <c r="B67" t="s">
        <v>20</v>
      </c>
      <c r="C67" t="s">
        <v>22</v>
      </c>
      <c r="D67">
        <v>2</v>
      </c>
      <c r="E67" t="s">
        <v>41</v>
      </c>
      <c r="F67" t="s">
        <v>210</v>
      </c>
      <c r="G67" t="s">
        <v>211</v>
      </c>
      <c r="H67" t="s">
        <v>236</v>
      </c>
    </row>
    <row r="68" spans="1:8" x14ac:dyDescent="0.2">
      <c r="A68" s="6" t="s">
        <v>300</v>
      </c>
      <c r="B68" t="s">
        <v>16</v>
      </c>
      <c r="C68" t="s">
        <v>17</v>
      </c>
      <c r="D68">
        <v>2</v>
      </c>
      <c r="E68" t="s">
        <v>34</v>
      </c>
      <c r="F68" t="s">
        <v>212</v>
      </c>
      <c r="G68" t="s">
        <v>213</v>
      </c>
      <c r="H68" t="s">
        <v>237</v>
      </c>
    </row>
    <row r="69" spans="1:8" x14ac:dyDescent="0.2">
      <c r="A69" t="s">
        <v>214</v>
      </c>
      <c r="B69" t="s">
        <v>20</v>
      </c>
      <c r="C69" t="s">
        <v>22</v>
      </c>
      <c r="D69">
        <v>1</v>
      </c>
      <c r="E69" t="s">
        <v>34</v>
      </c>
      <c r="F69" t="s">
        <v>215</v>
      </c>
      <c r="G69" t="s">
        <v>55</v>
      </c>
      <c r="H69" t="s">
        <v>236</v>
      </c>
    </row>
    <row r="70" spans="1:8" x14ac:dyDescent="0.2">
      <c r="A70" s="6" t="s">
        <v>285</v>
      </c>
      <c r="B70" t="s">
        <v>20</v>
      </c>
      <c r="C70" t="s">
        <v>22</v>
      </c>
      <c r="D70">
        <v>2</v>
      </c>
      <c r="E70" t="s">
        <v>34</v>
      </c>
      <c r="F70" t="s">
        <v>217</v>
      </c>
      <c r="G70" t="s">
        <v>216</v>
      </c>
      <c r="H70" t="s">
        <v>237</v>
      </c>
    </row>
    <row r="71" spans="1:8" x14ac:dyDescent="0.2">
      <c r="A71" t="s">
        <v>218</v>
      </c>
      <c r="B71" t="s">
        <v>16</v>
      </c>
      <c r="C71" t="s">
        <v>40</v>
      </c>
      <c r="D71">
        <v>5</v>
      </c>
      <c r="E71" t="s">
        <v>34</v>
      </c>
      <c r="F71" t="s">
        <v>220</v>
      </c>
      <c r="G71" t="s">
        <v>221</v>
      </c>
      <c r="H71" t="s">
        <v>236</v>
      </c>
    </row>
    <row r="72" spans="1:8" x14ac:dyDescent="0.2">
      <c r="A72" t="s">
        <v>227</v>
      </c>
      <c r="B72" t="s">
        <v>16</v>
      </c>
      <c r="C72" t="s">
        <v>22</v>
      </c>
      <c r="D72">
        <v>3</v>
      </c>
      <c r="E72" t="s">
        <v>41</v>
      </c>
      <c r="F72" t="s">
        <v>228</v>
      </c>
      <c r="G72" t="s">
        <v>42</v>
      </c>
      <c r="H72" t="s">
        <v>236</v>
      </c>
    </row>
    <row r="73" spans="1:8" x14ac:dyDescent="0.2">
      <c r="A73" t="s">
        <v>229</v>
      </c>
      <c r="B73" t="s">
        <v>20</v>
      </c>
      <c r="C73" t="s">
        <v>17</v>
      </c>
      <c r="D73">
        <v>2</v>
      </c>
      <c r="E73" t="s">
        <v>34</v>
      </c>
      <c r="F73" t="s">
        <v>230</v>
      </c>
      <c r="G73" t="s">
        <v>231</v>
      </c>
      <c r="H73" t="s">
        <v>236</v>
      </c>
    </row>
    <row r="74" spans="1:8" x14ac:dyDescent="0.2">
      <c r="A74" s="6" t="s">
        <v>282</v>
      </c>
      <c r="B74" t="s">
        <v>16</v>
      </c>
      <c r="C74" t="s">
        <v>17</v>
      </c>
      <c r="D74">
        <v>2</v>
      </c>
      <c r="E74" t="s">
        <v>44</v>
      </c>
      <c r="F74" t="s">
        <v>232</v>
      </c>
      <c r="G74" t="s">
        <v>19</v>
      </c>
      <c r="H74" t="s">
        <v>236</v>
      </c>
    </row>
    <row r="75" spans="1:8" x14ac:dyDescent="0.2">
      <c r="A75" t="s">
        <v>233</v>
      </c>
      <c r="B75" t="s">
        <v>20</v>
      </c>
      <c r="C75" t="s">
        <v>40</v>
      </c>
      <c r="D75">
        <v>2</v>
      </c>
      <c r="E75" t="s">
        <v>41</v>
      </c>
      <c r="F75" t="s">
        <v>234</v>
      </c>
      <c r="G75" t="s">
        <v>96</v>
      </c>
      <c r="H75" t="s">
        <v>237</v>
      </c>
    </row>
    <row r="76" spans="1:8" x14ac:dyDescent="0.2">
      <c r="A76" t="s">
        <v>242</v>
      </c>
      <c r="B76" t="s">
        <v>16</v>
      </c>
      <c r="C76" t="s">
        <v>22</v>
      </c>
      <c r="D76">
        <v>2</v>
      </c>
      <c r="E76" t="s">
        <v>41</v>
      </c>
      <c r="F76" t="s">
        <v>243</v>
      </c>
      <c r="G76" t="s">
        <v>244</v>
      </c>
      <c r="H76" t="s">
        <v>237</v>
      </c>
    </row>
    <row r="77" spans="1:8" x14ac:dyDescent="0.2">
      <c r="A77" t="s">
        <v>245</v>
      </c>
      <c r="B77" t="s">
        <v>20</v>
      </c>
      <c r="C77" t="s">
        <v>17</v>
      </c>
      <c r="D77">
        <v>1</v>
      </c>
      <c r="E77" t="s">
        <v>44</v>
      </c>
      <c r="F77" t="s">
        <v>246</v>
      </c>
      <c r="G77" t="s">
        <v>247</v>
      </c>
      <c r="H77" t="s">
        <v>236</v>
      </c>
    </row>
    <row r="78" spans="1:8" x14ac:dyDescent="0.2">
      <c r="A78" t="s">
        <v>248</v>
      </c>
      <c r="B78" t="s">
        <v>20</v>
      </c>
      <c r="C78" t="s">
        <v>22</v>
      </c>
      <c r="D78">
        <v>2</v>
      </c>
      <c r="E78" t="s">
        <v>41</v>
      </c>
      <c r="F78" t="s">
        <v>249</v>
      </c>
      <c r="G78" t="s">
        <v>250</v>
      </c>
      <c r="H78" t="s">
        <v>237</v>
      </c>
    </row>
    <row r="79" spans="1:8" x14ac:dyDescent="0.2">
      <c r="A79" s="6" t="s">
        <v>256</v>
      </c>
      <c r="B79" t="s">
        <v>16</v>
      </c>
      <c r="C79" t="s">
        <v>22</v>
      </c>
      <c r="D79">
        <v>2</v>
      </c>
      <c r="E79" t="s">
        <v>44</v>
      </c>
      <c r="F79" t="s">
        <v>316</v>
      </c>
      <c r="G79" t="s">
        <v>317</v>
      </c>
      <c r="H79" t="s">
        <v>236</v>
      </c>
    </row>
    <row r="80" spans="1:8" x14ac:dyDescent="0.2">
      <c r="A80" s="6" t="s">
        <v>257</v>
      </c>
      <c r="B80" t="s">
        <v>16</v>
      </c>
      <c r="C80" t="s">
        <v>17</v>
      </c>
      <c r="D80">
        <v>1</v>
      </c>
      <c r="E80" t="s">
        <v>44</v>
      </c>
      <c r="F80" t="s">
        <v>281</v>
      </c>
      <c r="G80" t="s">
        <v>251</v>
      </c>
      <c r="H80" t="s">
        <v>236</v>
      </c>
    </row>
    <row r="81" spans="1:8" x14ac:dyDescent="0.2">
      <c r="A81" s="6" t="s">
        <v>267</v>
      </c>
      <c r="B81" t="s">
        <v>20</v>
      </c>
      <c r="C81" t="s">
        <v>22</v>
      </c>
      <c r="D81">
        <v>0</v>
      </c>
      <c r="E81" t="s">
        <v>34</v>
      </c>
      <c r="F81" t="s">
        <v>287</v>
      </c>
      <c r="G81" t="s">
        <v>286</v>
      </c>
      <c r="H81" t="s">
        <v>236</v>
      </c>
    </row>
    <row r="82" spans="1:8" x14ac:dyDescent="0.2">
      <c r="A82" t="s">
        <v>268</v>
      </c>
      <c r="B82" t="s">
        <v>20</v>
      </c>
      <c r="C82" t="s">
        <v>22</v>
      </c>
      <c r="D82">
        <v>2</v>
      </c>
      <c r="E82" t="s">
        <v>44</v>
      </c>
      <c r="F82" t="s">
        <v>320</v>
      </c>
      <c r="G82" t="s">
        <v>301</v>
      </c>
      <c r="H82" t="s">
        <v>236</v>
      </c>
    </row>
    <row r="83" spans="1:8" x14ac:dyDescent="0.2">
      <c r="A83" t="s">
        <v>276</v>
      </c>
      <c r="B83" t="s">
        <v>16</v>
      </c>
      <c r="C83" t="s">
        <v>22</v>
      </c>
      <c r="D83">
        <v>2</v>
      </c>
      <c r="E83" t="s">
        <v>41</v>
      </c>
      <c r="F83" t="s">
        <v>315</v>
      </c>
      <c r="G83" t="s">
        <v>96</v>
      </c>
      <c r="H83" t="s">
        <v>236</v>
      </c>
    </row>
    <row r="84" spans="1:8" x14ac:dyDescent="0.2">
      <c r="A84" s="6" t="s">
        <v>258</v>
      </c>
      <c r="B84" t="s">
        <v>16</v>
      </c>
      <c r="C84" t="s">
        <v>22</v>
      </c>
      <c r="D84">
        <v>2</v>
      </c>
      <c r="E84" t="s">
        <v>34</v>
      </c>
      <c r="F84" t="s">
        <v>321</v>
      </c>
      <c r="G84" t="s">
        <v>313</v>
      </c>
      <c r="H84" t="s">
        <v>237</v>
      </c>
    </row>
    <row r="85" spans="1:8" x14ac:dyDescent="0.2">
      <c r="A85" t="s">
        <v>259</v>
      </c>
      <c r="B85" t="s">
        <v>20</v>
      </c>
      <c r="C85" t="s">
        <v>22</v>
      </c>
      <c r="D85">
        <v>1</v>
      </c>
      <c r="E85" t="s">
        <v>34</v>
      </c>
      <c r="F85" t="s">
        <v>314</v>
      </c>
      <c r="G85" t="s">
        <v>55</v>
      </c>
      <c r="H85" t="s">
        <v>236</v>
      </c>
    </row>
    <row r="86" spans="1:8" x14ac:dyDescent="0.2">
      <c r="A86" t="s">
        <v>260</v>
      </c>
      <c r="B86" t="s">
        <v>16</v>
      </c>
      <c r="C86" t="s">
        <v>17</v>
      </c>
      <c r="D86">
        <v>2</v>
      </c>
      <c r="E86" t="s">
        <v>44</v>
      </c>
      <c r="F86" t="s">
        <v>252</v>
      </c>
      <c r="G86" t="s">
        <v>253</v>
      </c>
      <c r="H86" t="s">
        <v>236</v>
      </c>
    </row>
    <row r="87" spans="1:8" x14ac:dyDescent="0.2">
      <c r="A87" t="s">
        <v>261</v>
      </c>
      <c r="B87" t="s">
        <v>20</v>
      </c>
      <c r="C87" t="s">
        <v>17</v>
      </c>
      <c r="D87">
        <v>2</v>
      </c>
      <c r="E87" t="s">
        <v>41</v>
      </c>
      <c r="F87" t="s">
        <v>254</v>
      </c>
      <c r="H87" t="s">
        <v>236</v>
      </c>
    </row>
    <row r="88" spans="1:8" x14ac:dyDescent="0.2">
      <c r="A88" t="s">
        <v>262</v>
      </c>
      <c r="B88" t="s">
        <v>20</v>
      </c>
      <c r="C88" t="s">
        <v>22</v>
      </c>
      <c r="D88">
        <v>2</v>
      </c>
      <c r="E88" t="s">
        <v>34</v>
      </c>
      <c r="F88" t="s">
        <v>255</v>
      </c>
      <c r="H88" t="s">
        <v>236</v>
      </c>
    </row>
    <row r="89" spans="1:8" x14ac:dyDescent="0.2">
      <c r="A89" t="s">
        <v>263</v>
      </c>
      <c r="B89" t="s">
        <v>20</v>
      </c>
      <c r="C89" t="s">
        <v>22</v>
      </c>
      <c r="D89">
        <v>2</v>
      </c>
      <c r="E89" t="s">
        <v>34</v>
      </c>
      <c r="F89" t="s">
        <v>264</v>
      </c>
      <c r="G89" t="s">
        <v>265</v>
      </c>
      <c r="H89" t="s">
        <v>236</v>
      </c>
    </row>
    <row r="90" spans="1:8" x14ac:dyDescent="0.2">
      <c r="A90" t="s">
        <v>270</v>
      </c>
      <c r="B90" t="s">
        <v>20</v>
      </c>
      <c r="C90" t="s">
        <v>22</v>
      </c>
      <c r="D90">
        <v>2</v>
      </c>
      <c r="E90" t="s">
        <v>34</v>
      </c>
      <c r="F90" s="6" t="s">
        <v>271</v>
      </c>
      <c r="G90" s="4" t="s">
        <v>272</v>
      </c>
      <c r="H90" t="s">
        <v>237</v>
      </c>
    </row>
    <row r="91" spans="1:8" x14ac:dyDescent="0.2">
      <c r="A91" t="s">
        <v>273</v>
      </c>
      <c r="B91" t="s">
        <v>16</v>
      </c>
      <c r="C91" t="s">
        <v>17</v>
      </c>
      <c r="D91">
        <v>2</v>
      </c>
      <c r="E91" t="s">
        <v>44</v>
      </c>
      <c r="F91" s="4" t="s">
        <v>274</v>
      </c>
      <c r="G91" t="s">
        <v>275</v>
      </c>
    </row>
    <row r="92" spans="1:8" x14ac:dyDescent="0.2">
      <c r="A92" s="4" t="s">
        <v>278</v>
      </c>
      <c r="F92" t="s">
        <v>277</v>
      </c>
    </row>
    <row r="93" spans="1:8" x14ac:dyDescent="0.2">
      <c r="A93" t="s">
        <v>125</v>
      </c>
      <c r="B93" t="s">
        <v>16</v>
      </c>
      <c r="C93" t="s">
        <v>22</v>
      </c>
      <c r="D93">
        <v>4</v>
      </c>
      <c r="E93" t="s">
        <v>34</v>
      </c>
      <c r="F93" t="s">
        <v>280</v>
      </c>
      <c r="G93" t="s">
        <v>279</v>
      </c>
      <c r="H93" t="s">
        <v>236</v>
      </c>
    </row>
    <row r="94" spans="1:8" x14ac:dyDescent="0.2">
      <c r="A94" s="6" t="s">
        <v>288</v>
      </c>
      <c r="B94" t="s">
        <v>20</v>
      </c>
      <c r="C94" t="s">
        <v>17</v>
      </c>
      <c r="D94">
        <v>1</v>
      </c>
      <c r="E94" t="s">
        <v>34</v>
      </c>
      <c r="F94" t="s">
        <v>290</v>
      </c>
      <c r="G94" t="s">
        <v>289</v>
      </c>
    </row>
    <row r="95" spans="1:8" x14ac:dyDescent="0.2">
      <c r="A95" s="6" t="s">
        <v>291</v>
      </c>
      <c r="B95" t="s">
        <v>16</v>
      </c>
      <c r="C95" t="s">
        <v>40</v>
      </c>
      <c r="D95">
        <v>1</v>
      </c>
      <c r="E95" t="s">
        <v>34</v>
      </c>
      <c r="F95" t="s">
        <v>292</v>
      </c>
      <c r="G95" t="s">
        <v>293</v>
      </c>
      <c r="H95" t="s">
        <v>236</v>
      </c>
    </row>
    <row r="96" spans="1:8" x14ac:dyDescent="0.2">
      <c r="A96" t="s">
        <v>302</v>
      </c>
      <c r="B96" t="s">
        <v>20</v>
      </c>
      <c r="C96" t="s">
        <v>22</v>
      </c>
      <c r="D96">
        <v>0</v>
      </c>
      <c r="E96" t="s">
        <v>34</v>
      </c>
      <c r="F96" t="s">
        <v>303</v>
      </c>
      <c r="G96" t="s">
        <v>97</v>
      </c>
      <c r="H96" t="s">
        <v>236</v>
      </c>
    </row>
    <row r="97" spans="1:8" x14ac:dyDescent="0.2">
      <c r="A97" t="s">
        <v>304</v>
      </c>
      <c r="B97" t="s">
        <v>16</v>
      </c>
      <c r="C97" t="s">
        <v>22</v>
      </c>
      <c r="D97">
        <v>0</v>
      </c>
      <c r="E97" t="s">
        <v>34</v>
      </c>
      <c r="F97" t="s">
        <v>306</v>
      </c>
      <c r="G97" t="s">
        <v>307</v>
      </c>
      <c r="H97" t="s">
        <v>237</v>
      </c>
    </row>
    <row r="98" spans="1:8" x14ac:dyDescent="0.2">
      <c r="A98" s="6" t="s">
        <v>305</v>
      </c>
      <c r="B98" t="s">
        <v>20</v>
      </c>
      <c r="C98" t="s">
        <v>22</v>
      </c>
      <c r="D98">
        <v>0</v>
      </c>
      <c r="E98" t="s">
        <v>34</v>
      </c>
      <c r="F98" t="s">
        <v>332</v>
      </c>
      <c r="G98" t="s">
        <v>311</v>
      </c>
    </row>
    <row r="99" spans="1:8" x14ac:dyDescent="0.2">
      <c r="A99" s="6" t="s">
        <v>308</v>
      </c>
      <c r="B99" t="s">
        <v>20</v>
      </c>
      <c r="C99" t="s">
        <v>22</v>
      </c>
      <c r="D99">
        <v>0</v>
      </c>
      <c r="E99" t="s">
        <v>34</v>
      </c>
      <c r="F99" t="s">
        <v>312</v>
      </c>
      <c r="G99" t="s">
        <v>309</v>
      </c>
      <c r="H99" t="s">
        <v>237</v>
      </c>
    </row>
    <row r="100" spans="1:8" x14ac:dyDescent="0.2">
      <c r="A100" s="6" t="s">
        <v>310</v>
      </c>
      <c r="B100" t="s">
        <v>16</v>
      </c>
      <c r="C100" t="s">
        <v>17</v>
      </c>
      <c r="D100">
        <v>1</v>
      </c>
      <c r="E100" t="s">
        <v>44</v>
      </c>
      <c r="F100" t="s">
        <v>318</v>
      </c>
      <c r="G100" t="s">
        <v>319</v>
      </c>
      <c r="H100" t="s">
        <v>237</v>
      </c>
    </row>
    <row r="101" spans="1:8" x14ac:dyDescent="0.2">
      <c r="A101" s="6" t="s">
        <v>326</v>
      </c>
      <c r="B101" t="s">
        <v>20</v>
      </c>
      <c r="C101" t="s">
        <v>22</v>
      </c>
      <c r="D101">
        <v>1</v>
      </c>
      <c r="E101" t="s">
        <v>41</v>
      </c>
      <c r="F101" t="s">
        <v>327</v>
      </c>
      <c r="G101" t="s">
        <v>328</v>
      </c>
    </row>
    <row r="102" spans="1:8" x14ac:dyDescent="0.2">
      <c r="A102" s="6" t="s">
        <v>331</v>
      </c>
      <c r="B102" t="s">
        <v>20</v>
      </c>
      <c r="C102" t="s">
        <v>22</v>
      </c>
      <c r="D102">
        <v>1</v>
      </c>
      <c r="E102" t="s">
        <v>34</v>
      </c>
      <c r="F102" t="s">
        <v>330</v>
      </c>
    </row>
    <row r="103" spans="1:8" x14ac:dyDescent="0.2">
      <c r="A103" s="6" t="s">
        <v>333</v>
      </c>
      <c r="B103" t="s">
        <v>16</v>
      </c>
      <c r="C103" t="s">
        <v>22</v>
      </c>
      <c r="D103">
        <v>1</v>
      </c>
      <c r="E103" t="s">
        <v>41</v>
      </c>
      <c r="F103" t="s">
        <v>334</v>
      </c>
      <c r="G103" t="s">
        <v>335</v>
      </c>
    </row>
    <row r="104" spans="1:8" x14ac:dyDescent="0.2">
      <c r="A104" s="6" t="s">
        <v>164</v>
      </c>
      <c r="B104" t="s">
        <v>16</v>
      </c>
      <c r="C104" t="s">
        <v>17</v>
      </c>
      <c r="D104">
        <v>1</v>
      </c>
      <c r="E104" t="s">
        <v>34</v>
      </c>
      <c r="F104" t="s">
        <v>336</v>
      </c>
    </row>
    <row r="105" spans="1:8" x14ac:dyDescent="0.2">
      <c r="A105" s="6" t="s">
        <v>337</v>
      </c>
      <c r="B105" t="s">
        <v>20</v>
      </c>
      <c r="C105" t="s">
        <v>40</v>
      </c>
      <c r="D105">
        <v>1</v>
      </c>
      <c r="E105" t="s">
        <v>34</v>
      </c>
      <c r="F105" t="s">
        <v>338</v>
      </c>
      <c r="G105" t="s">
        <v>55</v>
      </c>
    </row>
    <row r="106" spans="1:8" x14ac:dyDescent="0.2">
      <c r="A106" s="6" t="s">
        <v>341</v>
      </c>
      <c r="B106" t="s">
        <v>20</v>
      </c>
      <c r="C106" t="s">
        <v>22</v>
      </c>
      <c r="D106">
        <v>1</v>
      </c>
      <c r="E106" t="s">
        <v>34</v>
      </c>
      <c r="F106" t="s">
        <v>340</v>
      </c>
      <c r="G106" t="s">
        <v>339</v>
      </c>
    </row>
    <row r="107" spans="1:8" x14ac:dyDescent="0.2">
      <c r="A107" s="6" t="s">
        <v>342</v>
      </c>
      <c r="B107" t="s">
        <v>16</v>
      </c>
      <c r="C107" t="s">
        <v>17</v>
      </c>
      <c r="D107">
        <v>0</v>
      </c>
      <c r="E107" t="s">
        <v>44</v>
      </c>
      <c r="F107" t="s">
        <v>343</v>
      </c>
      <c r="G107" t="s">
        <v>344</v>
      </c>
    </row>
    <row r="108" spans="1:8" x14ac:dyDescent="0.2">
      <c r="A108" s="6" t="s">
        <v>349</v>
      </c>
      <c r="B108" t="s">
        <v>20</v>
      </c>
      <c r="C108" t="s">
        <v>22</v>
      </c>
      <c r="D108">
        <v>2</v>
      </c>
      <c r="E108" t="s">
        <v>34</v>
      </c>
      <c r="F108" t="s">
        <v>348</v>
      </c>
      <c r="G108" t="s">
        <v>347</v>
      </c>
    </row>
    <row r="109" spans="1:8" x14ac:dyDescent="0.2">
      <c r="A109" s="6" t="s">
        <v>350</v>
      </c>
      <c r="B109" t="s">
        <v>16</v>
      </c>
      <c r="C109" t="s">
        <v>17</v>
      </c>
      <c r="D109">
        <v>2</v>
      </c>
      <c r="E109" t="s">
        <v>34</v>
      </c>
      <c r="F109" t="s">
        <v>351</v>
      </c>
      <c r="G109" t="s">
        <v>352</v>
      </c>
    </row>
  </sheetData>
  <dataConsolidate function="count">
    <dataRefs count="1">
      <dataRef ref="A2:A15" sheet="卡牌"/>
    </dataRefs>
  </dataConsolidate>
  <phoneticPr fontId="1" type="noConversion"/>
  <conditionalFormatting sqref="A2">
    <cfRule type="colorScale" priority="1">
      <colorScale>
        <cfvo type="min"/>
        <cfvo type="percentile" val="50"/>
        <cfvo type="max"/>
        <color rgb="FFF8696B"/>
        <color rgb="FFFFEB84"/>
        <color rgb="FF63BE7B"/>
      </colorScale>
    </cfRule>
  </conditionalFormatting>
  <conditionalFormatting sqref="K13">
    <cfRule type="colorScale" priority="2">
      <colorScale>
        <cfvo type="min"/>
        <cfvo type="percentile" val="50"/>
        <cfvo type="max"/>
        <color rgb="FFF8696B"/>
        <color rgb="FFFFEB84"/>
        <color rgb="FF63BE7B"/>
      </colorScale>
    </cfRule>
  </conditionalFormatting>
  <dataValidations count="5">
    <dataValidation type="list" allowBlank="1" showInputMessage="1" showErrorMessage="1" sqref="B1:B1048576" xr:uid="{013C8299-8281-4110-BAF6-5FF17BFD34EE}">
      <formula1>"桃,绿,无色"</formula1>
    </dataValidation>
    <dataValidation type="list" allowBlank="1" showInputMessage="1" showErrorMessage="1" sqref="C1:C1048576" xr:uid="{DAB16C70-0936-48A1-B032-CF94374D2702}">
      <formula1>"攻击,技能,能力"</formula1>
    </dataValidation>
    <dataValidation type="list" allowBlank="1" showInputMessage="1" showErrorMessage="1" sqref="D1:D1048576" xr:uid="{54D0D7BF-B455-4E34-B5E7-80C22860FBCA}">
      <formula1>"0,1,2,3,4,5,-1"</formula1>
    </dataValidation>
    <dataValidation type="list" allowBlank="1" showInputMessage="1" showErrorMessage="1" sqref="E1:E1048576" xr:uid="{57DFFBAB-0F28-499D-B09E-4C7B798B3D86}">
      <formula1>"初始,普通,罕见,稀有"</formula1>
    </dataValidation>
    <dataValidation type="list" allowBlank="1" showInputMessage="1" showErrorMessage="1" sqref="H1:H1048576" xr:uid="{1DBCF518-0310-4C85-B062-76FFF53D9BE6}">
      <formula1>"是,否"</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2A89-3507-403F-808A-D277FB30A3AB}">
  <dimension ref="A1:D17"/>
  <sheetViews>
    <sheetView workbookViewId="0">
      <selection activeCell="B18" sqref="B18"/>
    </sheetView>
  </sheetViews>
  <sheetFormatPr defaultRowHeight="14.25" x14ac:dyDescent="0.2"/>
  <cols>
    <col min="2" max="2" width="60.875" bestFit="1" customWidth="1"/>
    <col min="3" max="3" width="18.625" customWidth="1"/>
    <col min="4" max="4" width="26.5" customWidth="1"/>
  </cols>
  <sheetData>
    <row r="1" spans="1:4" x14ac:dyDescent="0.2">
      <c r="A1" t="s">
        <v>1</v>
      </c>
      <c r="B1" t="s">
        <v>2</v>
      </c>
    </row>
    <row r="2" spans="1:4" x14ac:dyDescent="0.2">
      <c r="A2" t="s">
        <v>0</v>
      </c>
      <c r="B2" t="s">
        <v>3</v>
      </c>
    </row>
    <row r="3" spans="1:4" x14ac:dyDescent="0.2">
      <c r="A3" t="s">
        <v>4</v>
      </c>
      <c r="B3" t="s">
        <v>5</v>
      </c>
    </row>
    <row r="4" spans="1:4" x14ac:dyDescent="0.2">
      <c r="A4" t="s">
        <v>6</v>
      </c>
      <c r="B4" t="s">
        <v>7</v>
      </c>
    </row>
    <row r="5" spans="1:4" x14ac:dyDescent="0.2">
      <c r="A5" t="s">
        <v>8</v>
      </c>
      <c r="B5" t="s">
        <v>9</v>
      </c>
    </row>
    <row r="9" spans="1:4" x14ac:dyDescent="0.2">
      <c r="A9" t="s">
        <v>124</v>
      </c>
      <c r="B9" t="s">
        <v>132</v>
      </c>
    </row>
    <row r="10" spans="1:4" x14ac:dyDescent="0.2">
      <c r="A10" t="s">
        <v>129</v>
      </c>
      <c r="B10" t="s">
        <v>131</v>
      </c>
    </row>
    <row r="14" spans="1:4" x14ac:dyDescent="0.2">
      <c r="A14" t="s">
        <v>294</v>
      </c>
    </row>
    <row r="15" spans="1:4" x14ac:dyDescent="0.2">
      <c r="A15" t="s">
        <v>295</v>
      </c>
      <c r="B15" t="s">
        <v>296</v>
      </c>
      <c r="D15" s="3"/>
    </row>
    <row r="16" spans="1:4" x14ac:dyDescent="0.2">
      <c r="A16" t="s">
        <v>297</v>
      </c>
      <c r="B16" t="s">
        <v>298</v>
      </c>
    </row>
    <row r="17" spans="1:2" x14ac:dyDescent="0.2">
      <c r="A17" t="s">
        <v>43</v>
      </c>
      <c r="B17" t="s">
        <v>299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F054E-99BA-49E8-98F8-91C6C06C5EF4}">
  <dimension ref="A1"/>
  <sheetViews>
    <sheetView workbookViewId="0"/>
  </sheetViews>
  <sheetFormatPr defaultRowHeight="14.25" x14ac:dyDescent="0.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卡牌</vt:lpstr>
      <vt:lpstr>能力</vt:lpstr>
      <vt:lpstr>遗物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ming ma</dc:creator>
  <cp:lastModifiedBy>ming ma</cp:lastModifiedBy>
  <dcterms:created xsi:type="dcterms:W3CDTF">2015-06-05T18:19:34Z</dcterms:created>
  <dcterms:modified xsi:type="dcterms:W3CDTF">2023-12-05T15:21:47Z</dcterms:modified>
</cp:coreProperties>
</file>