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metrics\"/>
    </mc:Choice>
  </mc:AlternateContent>
  <bookViews>
    <workbookView xWindow="0" yWindow="0" windowWidth="15345" windowHeight="4635" activeTab="5"/>
  </bookViews>
  <sheets>
    <sheet name="Bug Metric" sheetId="1" r:id="rId1"/>
    <sheet name="Iteration 2" sheetId="2" r:id="rId2"/>
    <sheet name="Iteration 3" sheetId="3" r:id="rId3"/>
    <sheet name="Iteration 4" sheetId="4" r:id="rId4"/>
    <sheet name="Iteration 5" sheetId="5" r:id="rId5"/>
    <sheet name="Iteration 6" sheetId="6" r:id="rId6"/>
    <sheet name="Iteration 7" sheetId="8" r:id="rId7"/>
    <sheet name="Sheet7" sheetId="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8" l="1"/>
  <c r="L31" i="8"/>
  <c r="L32" i="8"/>
  <c r="L29" i="8"/>
  <c r="M32" i="8"/>
  <c r="M30" i="8"/>
  <c r="M31" i="8"/>
  <c r="M29" i="8"/>
  <c r="M28" i="8"/>
  <c r="L28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L21" i="8"/>
  <c r="M21" i="8"/>
  <c r="L24" i="8"/>
  <c r="M24" i="8"/>
  <c r="L25" i="8"/>
  <c r="M25" i="8"/>
  <c r="L22" i="8"/>
  <c r="M22" i="8"/>
  <c r="L23" i="8"/>
  <c r="M23" i="8"/>
  <c r="L26" i="8"/>
  <c r="M26" i="8"/>
  <c r="L27" i="8"/>
  <c r="M27" i="8"/>
  <c r="L4" i="8"/>
  <c r="M4" i="8"/>
  <c r="L5" i="8"/>
  <c r="M5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M3" i="8"/>
  <c r="L3" i="8"/>
  <c r="M33" i="8" l="1"/>
  <c r="L21" i="6"/>
  <c r="M21" i="6"/>
  <c r="L22" i="6"/>
  <c r="M22" i="6"/>
  <c r="L23" i="6"/>
  <c r="M23" i="6"/>
  <c r="L24" i="6"/>
  <c r="M24" i="6"/>
  <c r="L25" i="6"/>
  <c r="M25" i="6"/>
  <c r="L26" i="6"/>
  <c r="M26" i="6"/>
  <c r="L27" i="6"/>
  <c r="M27" i="6"/>
  <c r="L28" i="6"/>
  <c r="M28" i="6"/>
  <c r="L29" i="6"/>
  <c r="M29" i="6"/>
  <c r="L30" i="6"/>
  <c r="M30" i="6"/>
  <c r="L31" i="6"/>
  <c r="M31" i="6"/>
  <c r="L32" i="6"/>
  <c r="M32" i="6"/>
  <c r="M20" i="6" l="1"/>
  <c r="L20" i="6"/>
  <c r="L19" i="6"/>
  <c r="M19" i="6"/>
  <c r="L15" i="6"/>
  <c r="M15" i="6"/>
  <c r="L18" i="6"/>
  <c r="M18" i="6"/>
  <c r="L16" i="6" l="1"/>
  <c r="M16" i="6"/>
  <c r="L17" i="6"/>
  <c r="M17" i="6"/>
  <c r="L12" i="6"/>
  <c r="L5" i="6"/>
  <c r="L4" i="6"/>
  <c r="L6" i="6"/>
  <c r="L7" i="6"/>
  <c r="L8" i="6"/>
  <c r="L9" i="6"/>
  <c r="L10" i="6"/>
  <c r="L11" i="6"/>
  <c r="L13" i="6"/>
  <c r="L14" i="6"/>
  <c r="L3" i="6"/>
  <c r="M10" i="6"/>
  <c r="M11" i="6"/>
  <c r="M12" i="6"/>
  <c r="M13" i="6"/>
  <c r="M14" i="6"/>
  <c r="M3" i="6" l="1"/>
  <c r="M9" i="6" l="1"/>
  <c r="M8" i="6"/>
  <c r="M7" i="6"/>
  <c r="M6" i="6"/>
  <c r="M5" i="6"/>
  <c r="B6" i="1"/>
  <c r="M4" i="6"/>
  <c r="M33" i="6" s="1"/>
  <c r="M13" i="5"/>
  <c r="M12" i="5"/>
  <c r="L12" i="5"/>
  <c r="M3" i="5"/>
  <c r="M4" i="5"/>
  <c r="M5" i="5"/>
  <c r="M6" i="5"/>
  <c r="M7" i="5"/>
  <c r="M8" i="5"/>
  <c r="M9" i="5"/>
  <c r="M10" i="5"/>
  <c r="M11" i="5"/>
  <c r="L11" i="5"/>
  <c r="L4" i="5"/>
  <c r="L5" i="5"/>
  <c r="L7" i="5"/>
  <c r="L9" i="5"/>
  <c r="L8" i="5"/>
  <c r="L10" i="5"/>
  <c r="L6" i="5"/>
  <c r="L3" i="5"/>
  <c r="M4" i="4"/>
  <c r="M8" i="4"/>
  <c r="L6" i="4"/>
  <c r="M6" i="4"/>
  <c r="M7" i="4"/>
  <c r="L7" i="4"/>
  <c r="B4" i="1"/>
  <c r="B3" i="1"/>
  <c r="M5" i="4"/>
  <c r="L5" i="4"/>
  <c r="M3" i="4"/>
  <c r="L3" i="4"/>
  <c r="M7" i="3"/>
  <c r="M6" i="3"/>
  <c r="L6" i="3"/>
  <c r="M5" i="3"/>
  <c r="L5" i="3"/>
  <c r="M4" i="3"/>
  <c r="L4" i="3"/>
  <c r="L4" i="4"/>
  <c r="M3" i="3"/>
  <c r="L3" i="3"/>
  <c r="M3" i="2"/>
  <c r="L3" i="2"/>
  <c r="B5" i="1"/>
  <c r="M4" i="2"/>
</calcChain>
</file>

<file path=xl/sharedStrings.xml><?xml version="1.0" encoding="utf-8"?>
<sst xmlns="http://schemas.openxmlformats.org/spreadsheetml/2006/main" count="664" uniqueCount="180">
  <si>
    <t xml:space="preserve">Iteration </t>
  </si>
  <si>
    <t>Bug Metrics Score</t>
  </si>
  <si>
    <t>Mitigation Plan executed</t>
  </si>
  <si>
    <t>Stop current development and resolved the bugs immediately. No need for rescheduling done because bugs were fixed during planned debugging time</t>
  </si>
  <si>
    <t>S/N</t>
  </si>
  <si>
    <t>Bug Description</t>
  </si>
  <si>
    <t>Date Resolved</t>
  </si>
  <si>
    <t>Time Resolved</t>
  </si>
  <si>
    <t>Resolver</t>
  </si>
  <si>
    <t>Impact</t>
  </si>
  <si>
    <t>Points</t>
  </si>
  <si>
    <t>Total:</t>
  </si>
  <si>
    <t>Severity</t>
  </si>
  <si>
    <t>Description</t>
  </si>
  <si>
    <t>Low impact</t>
  </si>
  <si>
    <t>High impact</t>
  </si>
  <si>
    <t>Critical Impact</t>
  </si>
  <si>
    <t>Unimportant. Typo error or small user interface alignment issues.</t>
  </si>
  <si>
    <t>The system is down or is un-usable after a short period of time. We have to fix the bugs to continue.</t>
  </si>
  <si>
    <t>The system runs. However, some non-critical functionalities are not working.</t>
  </si>
  <si>
    <t>Bug Status</t>
  </si>
  <si>
    <t>Date Identified</t>
  </si>
  <si>
    <t>Identifier</t>
  </si>
  <si>
    <t>Time Identified</t>
  </si>
  <si>
    <t>Affected File</t>
  </si>
  <si>
    <t>Bug Lifetime(Days)</t>
  </si>
  <si>
    <t>Resolved</t>
  </si>
  <si>
    <t>Unresolved</t>
  </si>
  <si>
    <t>Users will be able to access the webpage through URL without going through proper login procedures</t>
  </si>
  <si>
    <t>login.jsp</t>
  </si>
  <si>
    <t>Ming Yi &amp; Nilofar</t>
  </si>
  <si>
    <t>PM: Marc</t>
  </si>
  <si>
    <t>Marc</t>
  </si>
  <si>
    <t>Ming Yi &amp; Marc</t>
  </si>
  <si>
    <t>Bootstrap Validator - parameters in the wrong order</t>
  </si>
  <si>
    <t>BootstrapValidator.java</t>
  </si>
  <si>
    <t>Yu Jian</t>
  </si>
  <si>
    <t xml:space="preserve">Buttons on Admin Sidebar are not highlighted when clicked onto a specific page </t>
  </si>
  <si>
    <t>AdminSiderbar.jsp</t>
  </si>
  <si>
    <t>Bids were added even though they were not validated</t>
  </si>
  <si>
    <t>BidPlacementServlet.java</t>
  </si>
  <si>
    <t>Nilofar</t>
  </si>
  <si>
    <t>Ming Yi</t>
  </si>
  <si>
    <t xml:space="preserve">Ming Yi </t>
  </si>
  <si>
    <t>Jackson</t>
  </si>
  <si>
    <t>Course List is null when tried to display in bidSection.jsp even though connection to database already established</t>
  </si>
  <si>
    <t>Ming Yi &amp; Jackson</t>
  </si>
  <si>
    <t>LoginAuthenticationServlet.java</t>
  </si>
  <si>
    <t>IllegalStateException - cannot call sendRedirect() after response has been commented</t>
  </si>
  <si>
    <t xml:space="preserve">Students will be able to access the admin dashboard through URL after logging in </t>
  </si>
  <si>
    <t>AdminHome.jsp</t>
  </si>
  <si>
    <t>Students' eDollars were not deducted even after bidding was successful</t>
  </si>
  <si>
    <t>Bugs were fixed during planned debugging time</t>
  </si>
  <si>
    <t>PM: Jackson</t>
  </si>
  <si>
    <t>PM: Nilofar</t>
  </si>
  <si>
    <t>PM: Ming Yi</t>
  </si>
  <si>
    <t>PM: Yu Jian</t>
  </si>
  <si>
    <t>Bid table was not uploaded</t>
  </si>
  <si>
    <t>Yu Jian and Marc</t>
  </si>
  <si>
    <t>Bid was not deleted from database</t>
  </si>
  <si>
    <t>ConnectionManager.java</t>
  </si>
  <si>
    <t>No need for rescheduling done because bug were fixed during planned debugging time except for the bug #3 in BidPlacementServlet.java. Ming Yi will be debugging it in her next pp session.</t>
  </si>
  <si>
    <t>Econs001 - No successful bids</t>
  </si>
  <si>
    <t>Nilofar and Jackson</t>
  </si>
  <si>
    <t>AdminClearRound1Servrlet.java</t>
  </si>
  <si>
    <t>Bids are successful even if the bid amount is less than the minimum bid amount of $10</t>
  </si>
  <si>
    <t>BidPlacement.java</t>
  </si>
  <si>
    <t>Bids were not deducted when they are failed</t>
  </si>
  <si>
    <t>ClearingLogicServlet.java</t>
  </si>
  <si>
    <t>Deleting of bids didn’t work after we changed the context path of the application</t>
  </si>
  <si>
    <t>Bootstrapping of data didn't start round automatically</t>
  </si>
  <si>
    <t>Bootstrapping didn't work anymore after requirement change, the uploading of the new data.zip caused system to not work</t>
  </si>
  <si>
    <t>Couldn't track the status of all the bids properly due to us not storing the status of bids inside the sql DB itself</t>
  </si>
  <si>
    <t>Bids cannot be added when prerequisite is fulfilled</t>
  </si>
  <si>
    <t>StudentDropBidServlet.java</t>
  </si>
  <si>
    <t>AdminBootstrapServlet.java</t>
  </si>
  <si>
    <t>BootstrapCSVreader.java</t>
  </si>
  <si>
    <t>after clicking on drop bid, was brought to bidSection.jsp</t>
  </si>
  <si>
    <t>Display shows that there are no bids for course-section But also displays the successful bids of other course-sections</t>
  </si>
  <si>
    <t>Yu Jian &amp; Ming Yi</t>
  </si>
  <si>
    <t>No need for rescheduling done because bug were fixed during planned debugging time.</t>
  </si>
  <si>
    <t xml:space="preserve">Yu Jian </t>
  </si>
  <si>
    <t>NOTE: Iteration 1 in Pplog was invalid. Therefore, iterations reflected in this bug metric will start from Iteration 2.</t>
  </si>
  <si>
    <t>(This corresponds to our actual Iteration 1)</t>
  </si>
  <si>
    <t>Iteration 2 (12/9 - 18/9)</t>
  </si>
  <si>
    <t>(This corresponds to our actual Iteration 2)</t>
  </si>
  <si>
    <t>Iteration 3 (19/9 - 24/9)</t>
  </si>
  <si>
    <t>(This corresponds to our actual Iteration 3)</t>
  </si>
  <si>
    <t>Iteration 4 (26/9 - 2/10)</t>
  </si>
  <si>
    <t>(This corresponds to our actual Iteration 4)</t>
  </si>
  <si>
    <t>Iteration 5 (3/10 - 15/10)</t>
  </si>
  <si>
    <t>(This corresponds to our actual Iteration 5)</t>
  </si>
  <si>
    <t>Iteration 6 (16/10 - 5/11)</t>
  </si>
  <si>
    <t>Iteration 7 (6/11 - 17/11)</t>
  </si>
  <si>
    <t>(This corresponds to our actual Iteration 6)</t>
  </si>
  <si>
    <t>Errors for courseCompleted.csv were shown even when there shouldn't be any errors</t>
  </si>
  <si>
    <t>Validation errors remains even when page is refreshed</t>
  </si>
  <si>
    <t>BidSection.jsp</t>
  </si>
  <si>
    <t>By right amy.ng.2009 can bid for IS101, but was given incomplete prereq error</t>
  </si>
  <si>
    <t>Dawn.ng's successful bids also appear in drop bid page</t>
  </si>
  <si>
    <t>Amy.ng.2009 is not able to place a bid for a course offered by a school that is not hers in Round 2</t>
  </si>
  <si>
    <t>GetLiveBiddingTableServlet.jsva</t>
  </si>
  <si>
    <t>Repeated display of successful bids of a student</t>
  </si>
  <si>
    <t>DropSection.jsp</t>
  </si>
  <si>
    <t>When bid is placed in Round 2, the bid is only shown in drop bid but not reflected real time</t>
  </si>
  <si>
    <t>DropSectionService.java</t>
  </si>
  <si>
    <t>When requested a valid username for Drop Section web service, invalid username error is returned</t>
  </si>
  <si>
    <t>When an input parameter is missing, the browser throws a null pointer exception</t>
  </si>
  <si>
    <t>DumpUserService.java</t>
  </si>
  <si>
    <t>DumpBidService.java</t>
  </si>
  <si>
    <t>e$ is not being refunded to the Student if the bid fails when the round is cleared</t>
  </si>
  <si>
    <t>Calvin Ng's IS100 bid failed in round 1 when he should pass</t>
  </si>
  <si>
    <t>dropBid.jsp</t>
  </si>
  <si>
    <t>Gary.ng completed IS100, but bid.csv does not reflect as such. ParseCourseCompletion logic has problems.</t>
  </si>
  <si>
    <t>Errors for bid.csv were not shown even when there should are errors in the data</t>
  </si>
  <si>
    <t>Error message not displayed in correct order</t>
  </si>
  <si>
    <t>Error message is not displayed</t>
  </si>
  <si>
    <t>Success message displayed but section was not dropped</t>
  </si>
  <si>
    <t>"Duplicate userid" was not shown when there was duplicate user ids in student.csv</t>
  </si>
  <si>
    <t>"Invalid exam end" was no shown when exam end time is earlier than exam start time</t>
  </si>
  <si>
    <t>Blank row of pre-requisite.csv was given error message of "blank course" when "blank course, blank prerequisite" should be returned</t>
  </si>
  <si>
    <t>Blank row of course-completed.csv was given error message of "blank userid" when "blank userid, blank code" should be returned</t>
  </si>
  <si>
    <t>Prerequisite has yet to be attempted but the course could be added into database</t>
  </si>
  <si>
    <t>Blank row of bid.csv was given error message of "blank userid" when "blank userid, blank amount, blank code, blank section " should be returned</t>
  </si>
  <si>
    <t>Bids were not updated even when the course is similar. "exam timetable clash" error message was given instead</t>
  </si>
  <si>
    <t>NumberFormatException was given when invalid amounts were inserted</t>
  </si>
  <si>
    <t>"class and exam timetable clash" error was not returned when it should</t>
  </si>
  <si>
    <t>"class timetable clash" was not returned when it should</t>
  </si>
  <si>
    <t>Students will be able to bid at min bid value and be successful even when the class is unable to accommodate all bids at min bid value</t>
  </si>
  <si>
    <t xml:space="preserve">Multiple bids at clearing price is successful when they shouldn’t be </t>
  </si>
  <si>
    <t>Clearing round 2 - GetLiveBiddingServlet.java</t>
  </si>
  <si>
    <t>Clearing round 2 - BiddingRoundServlet.java</t>
  </si>
  <si>
    <t>Clearing round 1 - BiddingRoundServlet.java</t>
  </si>
  <si>
    <t>Ming YI &amp; Jackson</t>
  </si>
  <si>
    <t>Users find it hard to find bid status after bidding</t>
  </si>
  <si>
    <t>Users find it hard to check total seats available and min bid value after live bidding</t>
  </si>
  <si>
    <t>Students' eDollar balance is not in 2dp - it contains floating number</t>
  </si>
  <si>
    <t xml:space="preserve">Minimum bid price drops when a student drops their bid in round 2 </t>
  </si>
  <si>
    <t>Students' eDollar balance was not refunded after dropping a bid</t>
  </si>
  <si>
    <t>Users were unable to see their live bid results after bidding in round 2</t>
  </si>
  <si>
    <t>Student has already dropped the section but the bid was still shown in drop bid page</t>
  </si>
  <si>
    <t>"Course completed" error message was not shown when the course is already completed</t>
  </si>
  <si>
    <t>"Invalid start" and "invalid end" was both shown when only "invalid start" should be shown</t>
  </si>
  <si>
    <t>UI - Global Navbar.jsp</t>
  </si>
  <si>
    <t>UI - bidSection.jsp</t>
  </si>
  <si>
    <t>UI - StudentHomepage.jsp</t>
  </si>
  <si>
    <t>Student was able to bid for a course where the exam falls on the same day and time</t>
  </si>
  <si>
    <t>StudentDropSectionServlet.java</t>
  </si>
  <si>
    <t>AuthenticationService.java</t>
  </si>
  <si>
    <t>BootstrapService.java</t>
  </si>
  <si>
    <t>Error message output is "invalid username/token" instead of "invalid token"</t>
  </si>
  <si>
    <t>Unable to update bid when update bid can be done as long as it is the same course</t>
  </si>
  <si>
    <t>Student.csv info is not displayed</t>
  </si>
  <si>
    <t>Number of lines loaded is wrong</t>
  </si>
  <si>
    <t>Student e-dollars is wrong</t>
  </si>
  <si>
    <t>DumpSectionService.java</t>
  </si>
  <si>
    <t>Clearing round 1 - biddingRoundServlet.java</t>
  </si>
  <si>
    <t>Student were unable to get successful bids when vacancy &gt; number of bids</t>
  </si>
  <si>
    <t>Info displayed is doubled</t>
  </si>
  <si>
    <t>ParseStartTime method does not take into account if there are letters contained in the string</t>
  </si>
  <si>
    <t>DumpTableService.java</t>
  </si>
  <si>
    <t>Wrong display format for start time and end time - should be 800 instead of 8:00</t>
  </si>
  <si>
    <t>Display order for csv files are wrong</t>
  </si>
  <si>
    <t>Display order for bid.csv is wrong</t>
  </si>
  <si>
    <t>UpdateBidService.java</t>
  </si>
  <si>
    <t>Section should be able to change when bid is updated</t>
  </si>
  <si>
    <t>"bid too low" error messsage when the bid should be bidded successfully</t>
  </si>
  <si>
    <t>DeleteBidService.java</t>
  </si>
  <si>
    <t>Bid was deleted but eDollars were not refunded</t>
  </si>
  <si>
    <t>BidDumpService.java</t>
  </si>
  <si>
    <t xml:space="preserve">Bids were displayed regardless of whether it is th most recently concluded round or not </t>
  </si>
  <si>
    <t>Iris &amp; Rachel</t>
  </si>
  <si>
    <t>BidStatusService.java</t>
  </si>
  <si>
    <t>Message was supposed to be "students" instead of "student"</t>
  </si>
  <si>
    <t>MinBidValue for the bid was incorrect for all rounds</t>
  </si>
  <si>
    <t>Bids displayed for round 2 start is wrong</t>
  </si>
  <si>
    <t>Bids displayed for round 2 end is wrong</t>
  </si>
  <si>
    <t>Message displayed was in wrong order</t>
  </si>
  <si>
    <t>Extra debugging sessions were created to debug after Regression Testing #2 as bug metric is too high.</t>
  </si>
  <si>
    <t>Extra debugging sessions were created to debug after UAT as bug metric is too high and we were unable to finish fixing all the bugs within the first 3 debugging sessions. Subsequent task was cut short to allow more time for debugging.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</si>
</sst>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</cellXfs>
  <cellStyles count="1">
    <cellStyle name="Normal" xfId="0" builtinId="0"/>
  </cellStyles>
  <dxfs count="34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3</xdr:row>
      <xdr:rowOff>476250</xdr:rowOff>
    </xdr:from>
    <xdr:to>
      <xdr:col>10</xdr:col>
      <xdr:colOff>48078</xdr:colOff>
      <xdr:row>7</xdr:row>
      <xdr:rowOff>490405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475" y="1704975"/>
          <a:ext cx="4543878" cy="302405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7</xdr:row>
      <xdr:rowOff>561975</xdr:rowOff>
    </xdr:from>
    <xdr:to>
      <xdr:col>8</xdr:col>
      <xdr:colOff>504825</xdr:colOff>
      <xdr:row>11</xdr:row>
      <xdr:rowOff>28346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6050" y="4800600"/>
          <a:ext cx="4019550" cy="790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topLeftCell="A4" workbookViewId="0">
      <selection activeCell="C9" sqref="C9"/>
    </sheetView>
  </sheetViews>
  <sheetFormatPr defaultRowHeight="15" x14ac:dyDescent="0.25"/>
  <cols>
    <col min="1" max="1" width="9" customWidth="1"/>
    <col min="2" max="2" width="17.7109375" customWidth="1"/>
    <col min="3" max="3" width="59.5703125" customWidth="1"/>
    <col min="5" max="5" width="18.5703125" customWidth="1"/>
    <col min="6" max="6" width="9.7109375" customWidth="1"/>
    <col min="7" max="7" width="17.28515625" customWidth="1"/>
    <col min="10" max="10" width="5.28515625" customWidth="1"/>
  </cols>
  <sheetData>
    <row r="2" spans="1:10" ht="22.5" customHeight="1" x14ac:dyDescent="0.25">
      <c r="A2" s="10" t="s">
        <v>0</v>
      </c>
      <c r="B2" s="10" t="s">
        <v>1</v>
      </c>
      <c r="C2" s="10" t="s">
        <v>2</v>
      </c>
    </row>
    <row r="3" spans="1:10" ht="59.25" customHeight="1" x14ac:dyDescent="0.3">
      <c r="A3" s="1">
        <v>2</v>
      </c>
      <c r="B3" s="1">
        <f>'Iteration 2'!M4</f>
        <v>5</v>
      </c>
      <c r="C3" s="3" t="s">
        <v>52</v>
      </c>
      <c r="E3" s="28" t="s">
        <v>82</v>
      </c>
      <c r="F3" s="28"/>
      <c r="G3" s="28"/>
      <c r="H3" s="28"/>
      <c r="I3" s="28"/>
    </row>
    <row r="4" spans="1:10" ht="59.25" customHeight="1" x14ac:dyDescent="0.25">
      <c r="A4" s="1">
        <v>3</v>
      </c>
      <c r="B4" s="1">
        <f>'Iteration 3'!M7</f>
        <v>16</v>
      </c>
      <c r="C4" s="3" t="s">
        <v>3</v>
      </c>
    </row>
    <row r="5" spans="1:10" ht="59.25" customHeight="1" x14ac:dyDescent="0.25">
      <c r="A5" s="1">
        <v>4</v>
      </c>
      <c r="B5" s="1">
        <f>'Iteration 4'!M8</f>
        <v>30</v>
      </c>
      <c r="C5" s="3" t="s">
        <v>61</v>
      </c>
    </row>
    <row r="6" spans="1:10" ht="59.25" customHeight="1" x14ac:dyDescent="0.25">
      <c r="A6" s="1">
        <v>5</v>
      </c>
      <c r="B6" s="1">
        <f>'Iteration 5'!M13</f>
        <v>55</v>
      </c>
      <c r="C6" s="3" t="s">
        <v>80</v>
      </c>
    </row>
    <row r="7" spans="1:10" ht="59.25" customHeight="1" x14ac:dyDescent="0.25">
      <c r="A7" s="1">
        <v>6</v>
      </c>
      <c r="B7" s="1">
        <v>134</v>
      </c>
      <c r="C7" s="3" t="s">
        <v>178</v>
      </c>
    </row>
    <row r="8" spans="1:10" ht="59.25" customHeight="1" x14ac:dyDescent="0.25">
      <c r="A8" s="1">
        <v>7</v>
      </c>
      <c r="B8" s="1">
        <v>134</v>
      </c>
      <c r="C8" s="3" t="s">
        <v>179</v>
      </c>
    </row>
    <row r="9" spans="1:10" ht="15" customHeight="1" x14ac:dyDescent="0.3">
      <c r="A9" s="2"/>
      <c r="B9" s="2"/>
      <c r="C9" s="4"/>
      <c r="E9" s="23"/>
      <c r="F9" s="23"/>
      <c r="G9" s="23"/>
      <c r="H9" s="23"/>
      <c r="I9" s="23"/>
      <c r="J9" s="23"/>
    </row>
    <row r="10" spans="1:10" ht="15" customHeight="1" x14ac:dyDescent="0.3">
      <c r="E10" s="23"/>
      <c r="F10" s="23"/>
      <c r="G10" s="23"/>
      <c r="H10" s="23"/>
      <c r="I10" s="23"/>
      <c r="J10" s="23"/>
    </row>
  </sheetData>
  <mergeCells count="1">
    <mergeCell ref="E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showGridLines="0" workbookViewId="0">
      <selection activeCell="E1" sqref="E1"/>
    </sheetView>
  </sheetViews>
  <sheetFormatPr defaultRowHeight="15" x14ac:dyDescent="0.25"/>
  <cols>
    <col min="1" max="1" width="5.7109375" customWidth="1"/>
    <col min="2" max="2" width="44" customWidth="1"/>
    <col min="3" max="3" width="20.7109375" customWidth="1"/>
    <col min="4" max="14" width="11.7109375" customWidth="1"/>
    <col min="15" max="16" width="12.7109375" customWidth="1"/>
  </cols>
  <sheetData>
    <row r="1" spans="1:22" ht="29.25" customHeight="1" x14ac:dyDescent="0.35">
      <c r="A1" s="17" t="s">
        <v>84</v>
      </c>
      <c r="C1" t="s">
        <v>31</v>
      </c>
      <c r="E1" s="24" t="s">
        <v>83</v>
      </c>
    </row>
    <row r="2" spans="1:22" ht="45" x14ac:dyDescent="0.25">
      <c r="A2" s="10" t="s">
        <v>4</v>
      </c>
      <c r="B2" s="10" t="s">
        <v>5</v>
      </c>
      <c r="C2" s="10" t="s">
        <v>24</v>
      </c>
      <c r="D2" s="10" t="s">
        <v>21</v>
      </c>
      <c r="E2" s="10" t="s">
        <v>23</v>
      </c>
      <c r="F2" s="10" t="s">
        <v>22</v>
      </c>
      <c r="G2" s="10" t="s">
        <v>6</v>
      </c>
      <c r="H2" s="10" t="s">
        <v>7</v>
      </c>
      <c r="I2" s="10" t="s">
        <v>8</v>
      </c>
      <c r="J2" s="10" t="s">
        <v>20</v>
      </c>
      <c r="K2" s="10" t="s">
        <v>9</v>
      </c>
      <c r="L2" s="10" t="s">
        <v>25</v>
      </c>
      <c r="M2" s="10" t="s">
        <v>10</v>
      </c>
      <c r="O2" s="10" t="s">
        <v>12</v>
      </c>
      <c r="P2" s="10" t="s">
        <v>10</v>
      </c>
      <c r="Q2" s="29" t="s">
        <v>13</v>
      </c>
      <c r="R2" s="30"/>
      <c r="S2" s="30"/>
      <c r="T2" s="30"/>
      <c r="U2" s="30"/>
      <c r="V2" s="31"/>
    </row>
    <row r="3" spans="1:22" ht="51.75" customHeight="1" x14ac:dyDescent="0.25">
      <c r="A3" s="6">
        <v>1</v>
      </c>
      <c r="B3" s="6" t="s">
        <v>28</v>
      </c>
      <c r="C3" s="6" t="s">
        <v>29</v>
      </c>
      <c r="D3" s="7">
        <v>42628</v>
      </c>
      <c r="E3" s="8">
        <v>0.68819444444444444</v>
      </c>
      <c r="F3" s="6" t="s">
        <v>30</v>
      </c>
      <c r="G3" s="7">
        <v>42631</v>
      </c>
      <c r="H3" s="8">
        <v>0.88680555555555562</v>
      </c>
      <c r="I3" s="6" t="s">
        <v>30</v>
      </c>
      <c r="J3" s="5" t="s">
        <v>26</v>
      </c>
      <c r="K3" s="6" t="s">
        <v>15</v>
      </c>
      <c r="L3" s="5">
        <f ca="1">IF(D3="","",IF(G3="",TODAY()-D3,G3-D3))</f>
        <v>3</v>
      </c>
      <c r="M3" s="5">
        <f>LOOKUP(K3,$O$3:$O$5,$P$3:$P$5)</f>
        <v>5</v>
      </c>
      <c r="O3" s="14" t="s">
        <v>16</v>
      </c>
      <c r="P3" s="14">
        <v>10</v>
      </c>
      <c r="Q3" s="32" t="s">
        <v>18</v>
      </c>
      <c r="R3" s="33"/>
      <c r="S3" s="33"/>
      <c r="T3" s="33"/>
      <c r="U3" s="33"/>
      <c r="V3" s="34"/>
    </row>
    <row r="4" spans="1:22" ht="15.75" thickBot="1" x14ac:dyDescent="0.3">
      <c r="L4" s="12" t="s">
        <v>11</v>
      </c>
      <c r="M4" s="13">
        <f>SUM(M3:M3)</f>
        <v>5</v>
      </c>
      <c r="N4" s="11"/>
      <c r="O4" s="15" t="s">
        <v>15</v>
      </c>
      <c r="P4" s="15">
        <v>5</v>
      </c>
      <c r="Q4" s="35" t="s">
        <v>19</v>
      </c>
      <c r="R4" s="36"/>
      <c r="S4" s="36"/>
      <c r="T4" s="36"/>
      <c r="U4" s="36"/>
      <c r="V4" s="37"/>
    </row>
    <row r="5" spans="1:22" x14ac:dyDescent="0.25">
      <c r="O5" s="16" t="s">
        <v>14</v>
      </c>
      <c r="P5" s="16">
        <v>1</v>
      </c>
      <c r="Q5" s="35" t="s">
        <v>17</v>
      </c>
      <c r="R5" s="36"/>
      <c r="S5" s="36"/>
      <c r="T5" s="36"/>
      <c r="U5" s="36"/>
      <c r="V5" s="37"/>
    </row>
    <row r="7" spans="1:22" x14ac:dyDescent="0.25">
      <c r="O7" s="10" t="s">
        <v>20</v>
      </c>
    </row>
    <row r="8" spans="1:22" x14ac:dyDescent="0.25">
      <c r="O8" s="9" t="s">
        <v>26</v>
      </c>
    </row>
    <row r="9" spans="1:22" x14ac:dyDescent="0.25">
      <c r="O9" s="9" t="s">
        <v>27</v>
      </c>
    </row>
    <row r="13" spans="1:22" ht="15" customHeight="1" x14ac:dyDescent="0.25"/>
    <row r="14" spans="1:22" ht="15" customHeight="1" x14ac:dyDescent="0.25"/>
    <row r="15" spans="1:22" ht="15" customHeight="1" x14ac:dyDescent="0.25"/>
    <row r="16" spans="1:22" ht="15" customHeight="1" x14ac:dyDescent="0.25"/>
    <row r="18" ht="30" customHeight="1" x14ac:dyDescent="0.25"/>
  </sheetData>
  <mergeCells count="4">
    <mergeCell ref="Q2:V2"/>
    <mergeCell ref="Q3:V3"/>
    <mergeCell ref="Q4:V4"/>
    <mergeCell ref="Q5:V5"/>
  </mergeCells>
  <conditionalFormatting sqref="O20">
    <cfRule type="containsText" dxfId="342" priority="8" operator="containsText" text="Unresolved">
      <formula>NOT(ISERROR(SEARCH("Unresolved",O20)))</formula>
    </cfRule>
  </conditionalFormatting>
  <conditionalFormatting sqref="O8">
    <cfRule type="containsText" dxfId="341" priority="4" operator="containsText" text="Resolved">
      <formula>NOT(ISERROR(SEARCH("Resolved",O8)))</formula>
    </cfRule>
    <cfRule type="containsText" dxfId="340" priority="6" operator="containsText" text="Resolved">
      <formula>NOT(ISERROR(SEARCH("Resolved",O8)))</formula>
    </cfRule>
  </conditionalFormatting>
  <conditionalFormatting sqref="O9">
    <cfRule type="containsText" dxfId="339" priority="5" operator="containsText" text="Unresolved">
      <formula>NOT(ISERROR(SEARCH("Unresolved",O9)))</formula>
    </cfRule>
  </conditionalFormatting>
  <conditionalFormatting sqref="J3">
    <cfRule type="cellIs" dxfId="338" priority="3" operator="equal">
      <formula>$O$8</formula>
    </cfRule>
    <cfRule type="containsText" dxfId="337" priority="28" operator="containsText" text="Unresolved">
      <formula>NOT(ISERROR(SEARCH("Unresolved",J3)))</formula>
    </cfRule>
  </conditionalFormatting>
  <conditionalFormatting sqref="K3">
    <cfRule type="cellIs" dxfId="336" priority="1" operator="equal">
      <formula>$O$5</formula>
    </cfRule>
    <cfRule type="containsText" dxfId="335" priority="2" operator="containsText" text="High impact">
      <formula>NOT(ISERROR(SEARCH("High impact",K3)))</formula>
    </cfRule>
    <cfRule type="containsText" dxfId="334" priority="31" operator="containsText" text="Critical Impact">
      <formula>NOT(ISERROR(SEARCH("Critical Impact",K3)))</formula>
    </cfRule>
    <cfRule type="containsText" dxfId="333" priority="32" operator="containsText" text="Critical Impact">
      <formula>NOT(ISERROR(SEARCH("Critical Impact",K3)))</formula>
    </cfRule>
    <cfRule type="cellIs" dxfId="332" priority="35" operator="equal">
      <formula>#REF!</formula>
    </cfRule>
    <cfRule type="cellIs" dxfId="331" priority="36" operator="equal">
      <formula>#REF!</formula>
    </cfRule>
  </conditionalFormatting>
  <dataValidations count="2">
    <dataValidation type="list" allowBlank="1" showInputMessage="1" showErrorMessage="1" sqref="K3">
      <formula1>$O$3:$O$5</formula1>
    </dataValidation>
    <dataValidation type="list" allowBlank="1" showInputMessage="1" showErrorMessage="1" sqref="J3">
      <formula1>$O$8:$O$9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E79399D4-C5B3-4E53-AA63-86E66EC0721A}">
            <xm:f>NOT(ISERROR(SEARCH(#REF!,J3)))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0" operator="containsText" id="{1F051551-C258-4B69-8666-EFDB19D36075}">
            <xm:f>NOT(ISERROR(SEARCH($O$20,J3)))</xm:f>
            <xm:f>$O$20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ontainsText" priority="33" operator="containsText" id="{32CF8E2A-265F-4CFD-8E20-E13528EABFD0}">
            <xm:f>NOT(ISERROR(SEARCH(#REF!,K3)))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id="{A88BD63F-DF58-447E-8A45-FBE2160A16A0}">
            <xm:f>NOT(ISERROR(SEARCH(#REF!,K3)))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D1" sqref="D1"/>
    </sheetView>
  </sheetViews>
  <sheetFormatPr defaultRowHeight="15" x14ac:dyDescent="0.25"/>
  <cols>
    <col min="1" max="1" width="5.7109375" customWidth="1"/>
    <col min="2" max="2" width="44" customWidth="1"/>
    <col min="3" max="3" width="23.5703125" customWidth="1"/>
    <col min="4" max="14" width="11.7109375" customWidth="1"/>
    <col min="15" max="16" width="12.7109375" customWidth="1"/>
  </cols>
  <sheetData>
    <row r="1" spans="1:22" ht="29.25" customHeight="1" x14ac:dyDescent="0.35">
      <c r="A1" s="17" t="s">
        <v>86</v>
      </c>
      <c r="C1" t="s">
        <v>53</v>
      </c>
      <c r="D1" s="24" t="s">
        <v>85</v>
      </c>
    </row>
    <row r="2" spans="1:22" ht="45" x14ac:dyDescent="0.25">
      <c r="A2" s="10" t="s">
        <v>4</v>
      </c>
      <c r="B2" s="10" t="s">
        <v>5</v>
      </c>
      <c r="C2" s="10" t="s">
        <v>24</v>
      </c>
      <c r="D2" s="10" t="s">
        <v>21</v>
      </c>
      <c r="E2" s="10" t="s">
        <v>23</v>
      </c>
      <c r="F2" s="10" t="s">
        <v>22</v>
      </c>
      <c r="G2" s="10" t="s">
        <v>6</v>
      </c>
      <c r="H2" s="10" t="s">
        <v>7</v>
      </c>
      <c r="I2" s="10" t="s">
        <v>8</v>
      </c>
      <c r="J2" s="10" t="s">
        <v>20</v>
      </c>
      <c r="K2" s="10" t="s">
        <v>9</v>
      </c>
      <c r="L2" s="10" t="s">
        <v>25</v>
      </c>
      <c r="M2" s="10" t="s">
        <v>10</v>
      </c>
      <c r="O2" s="10" t="s">
        <v>12</v>
      </c>
      <c r="P2" s="10" t="s">
        <v>10</v>
      </c>
      <c r="Q2" s="29" t="s">
        <v>13</v>
      </c>
      <c r="R2" s="30"/>
      <c r="S2" s="30"/>
      <c r="T2" s="30"/>
      <c r="U2" s="30"/>
      <c r="V2" s="31"/>
    </row>
    <row r="3" spans="1:22" ht="51.75" customHeight="1" x14ac:dyDescent="0.25">
      <c r="A3" s="6">
        <v>1</v>
      </c>
      <c r="B3" s="6" t="s">
        <v>39</v>
      </c>
      <c r="C3" s="6" t="s">
        <v>40</v>
      </c>
      <c r="D3" s="7">
        <v>42636</v>
      </c>
      <c r="E3" s="8">
        <v>0.66666666666666663</v>
      </c>
      <c r="F3" s="6" t="s">
        <v>41</v>
      </c>
      <c r="G3" s="7">
        <v>42636</v>
      </c>
      <c r="H3" s="8">
        <v>0.67847222222222225</v>
      </c>
      <c r="I3" s="6" t="s">
        <v>36</v>
      </c>
      <c r="J3" s="5" t="s">
        <v>26</v>
      </c>
      <c r="K3" s="6" t="s">
        <v>15</v>
      </c>
      <c r="L3" s="5">
        <f ca="1">IF(D3="","",IF(G3="",TODAY()-D3,G3-D3))</f>
        <v>0</v>
      </c>
      <c r="M3" s="5">
        <f>LOOKUP(K3,$O$3:$O$5,$P$3:$P$5)</f>
        <v>5</v>
      </c>
      <c r="N3" s="18"/>
      <c r="O3" s="14" t="s">
        <v>16</v>
      </c>
      <c r="P3" s="14">
        <v>10</v>
      </c>
      <c r="Q3" s="32" t="s">
        <v>18</v>
      </c>
      <c r="R3" s="33"/>
      <c r="S3" s="33"/>
      <c r="T3" s="33"/>
      <c r="U3" s="33"/>
      <c r="V3" s="34"/>
    </row>
    <row r="4" spans="1:22" ht="51.75" customHeight="1" x14ac:dyDescent="0.25">
      <c r="A4" s="6">
        <v>2</v>
      </c>
      <c r="B4" s="6" t="s">
        <v>37</v>
      </c>
      <c r="C4" s="6" t="s">
        <v>38</v>
      </c>
      <c r="D4" s="7">
        <v>42636</v>
      </c>
      <c r="E4" s="8">
        <v>0.6875</v>
      </c>
      <c r="F4" s="6" t="s">
        <v>36</v>
      </c>
      <c r="G4" s="7">
        <v>42636</v>
      </c>
      <c r="H4" s="8">
        <v>0.69027777777777777</v>
      </c>
      <c r="I4" s="6" t="s">
        <v>36</v>
      </c>
      <c r="J4" s="5" t="s">
        <v>26</v>
      </c>
      <c r="K4" s="6" t="s">
        <v>14</v>
      </c>
      <c r="L4" s="5">
        <f ca="1">IF(D4="","",IF(G4="",TODAY()-D4,G4-D4))</f>
        <v>0</v>
      </c>
      <c r="M4" s="5">
        <f>LOOKUP(K4,$O$3:$O$5,$P$3:$P$5)</f>
        <v>1</v>
      </c>
      <c r="N4" s="11"/>
      <c r="O4" s="15" t="s">
        <v>15</v>
      </c>
      <c r="P4" s="15">
        <v>5</v>
      </c>
      <c r="Q4" s="32" t="s">
        <v>19</v>
      </c>
      <c r="R4" s="33"/>
      <c r="S4" s="33"/>
      <c r="T4" s="33"/>
      <c r="U4" s="33"/>
      <c r="V4" s="34"/>
    </row>
    <row r="5" spans="1:22" ht="51.75" customHeight="1" x14ac:dyDescent="0.25">
      <c r="A5" s="6">
        <v>3</v>
      </c>
      <c r="B5" s="6" t="s">
        <v>34</v>
      </c>
      <c r="C5" s="6" t="s">
        <v>35</v>
      </c>
      <c r="D5" s="7">
        <v>42637</v>
      </c>
      <c r="E5" s="8">
        <v>0.76388888888888884</v>
      </c>
      <c r="F5" s="6" t="s">
        <v>33</v>
      </c>
      <c r="G5" s="7">
        <v>42637</v>
      </c>
      <c r="H5" s="8">
        <v>0.78125</v>
      </c>
      <c r="I5" s="6" t="s">
        <v>32</v>
      </c>
      <c r="J5" s="5" t="s">
        <v>26</v>
      </c>
      <c r="K5" s="6" t="s">
        <v>15</v>
      </c>
      <c r="L5" s="5">
        <f ca="1">IF(D5="","",IF(G5="",TODAY()-D5,G5-D5))</f>
        <v>0</v>
      </c>
      <c r="M5" s="5">
        <f>LOOKUP(K5,$O$3:$O$5,$P$3:$P$5)</f>
        <v>5</v>
      </c>
      <c r="O5" s="16" t="s">
        <v>14</v>
      </c>
      <c r="P5" s="16">
        <v>1</v>
      </c>
      <c r="Q5" s="32" t="s">
        <v>17</v>
      </c>
      <c r="R5" s="33"/>
      <c r="S5" s="33"/>
      <c r="T5" s="33"/>
      <c r="U5" s="33"/>
      <c r="V5" s="34"/>
    </row>
    <row r="6" spans="1:22" ht="51.75" customHeight="1" x14ac:dyDescent="0.25">
      <c r="A6" s="6">
        <v>4</v>
      </c>
      <c r="B6" s="6" t="s">
        <v>45</v>
      </c>
      <c r="C6" s="6" t="s">
        <v>40</v>
      </c>
      <c r="D6" s="7">
        <v>42637</v>
      </c>
      <c r="E6" s="8">
        <v>0.97916666666666663</v>
      </c>
      <c r="F6" s="6" t="s">
        <v>43</v>
      </c>
      <c r="G6" s="7">
        <v>42639</v>
      </c>
      <c r="H6" s="8">
        <v>0.81388888888888899</v>
      </c>
      <c r="I6" s="6" t="s">
        <v>42</v>
      </c>
      <c r="J6" s="5" t="s">
        <v>26</v>
      </c>
      <c r="K6" s="6" t="s">
        <v>15</v>
      </c>
      <c r="L6" s="5">
        <f ca="1">IF(D6="","",IF(G6="",TODAY()-D6,G6-D6))</f>
        <v>2</v>
      </c>
      <c r="M6" s="5">
        <f>LOOKUP(K6,$O$3:$O$5,$P$3:$P$5)</f>
        <v>5</v>
      </c>
    </row>
    <row r="7" spans="1:22" ht="15.75" thickBot="1" x14ac:dyDescent="0.3">
      <c r="L7" s="12" t="s">
        <v>11</v>
      </c>
      <c r="M7" s="13">
        <f>SUM(M3:M6)</f>
        <v>16</v>
      </c>
      <c r="O7" s="10" t="s">
        <v>20</v>
      </c>
    </row>
    <row r="8" spans="1:22" x14ac:dyDescent="0.25">
      <c r="O8" s="9" t="s">
        <v>26</v>
      </c>
    </row>
    <row r="9" spans="1:22" x14ac:dyDescent="0.25">
      <c r="O9" s="9" t="s">
        <v>27</v>
      </c>
    </row>
  </sheetData>
  <mergeCells count="4">
    <mergeCell ref="Q2:V2"/>
    <mergeCell ref="Q3:V3"/>
    <mergeCell ref="Q4:V4"/>
    <mergeCell ref="Q5:V5"/>
  </mergeCells>
  <conditionalFormatting sqref="O8">
    <cfRule type="containsText" dxfId="326" priority="40" operator="containsText" text="Resolved">
      <formula>NOT(ISERROR(SEARCH("Resolved",O8)))</formula>
    </cfRule>
    <cfRule type="containsText" dxfId="325" priority="42" operator="containsText" text="Resolved">
      <formula>NOT(ISERROR(SEARCH("Resolved",O8)))</formula>
    </cfRule>
  </conditionalFormatting>
  <conditionalFormatting sqref="O9">
    <cfRule type="containsText" dxfId="324" priority="41" operator="containsText" text="Unresolved">
      <formula>NOT(ISERROR(SEARCH("Unresolved",O9)))</formula>
    </cfRule>
  </conditionalFormatting>
  <conditionalFormatting sqref="J3:J5">
    <cfRule type="cellIs" dxfId="323" priority="39" operator="equal">
      <formula>$O$8</formula>
    </cfRule>
    <cfRule type="containsText" dxfId="322" priority="43" operator="containsText" text="Unresolved">
      <formula>NOT(ISERROR(SEARCH("Unresolved",J3)))</formula>
    </cfRule>
  </conditionalFormatting>
  <conditionalFormatting sqref="K3:K5">
    <cfRule type="cellIs" dxfId="321" priority="37" operator="equal">
      <formula>$O$5</formula>
    </cfRule>
    <cfRule type="containsText" dxfId="320" priority="38" operator="containsText" text="High impact">
      <formula>NOT(ISERROR(SEARCH("High impact",K3)))</formula>
    </cfRule>
    <cfRule type="containsText" dxfId="319" priority="46" operator="containsText" text="Critical Impact">
      <formula>NOT(ISERROR(SEARCH("Critical Impact",K3)))</formula>
    </cfRule>
    <cfRule type="containsText" dxfId="318" priority="47" operator="containsText" text="Critical Impact">
      <formula>NOT(ISERROR(SEARCH("Critical Impact",K3)))</formula>
    </cfRule>
    <cfRule type="cellIs" dxfId="317" priority="50" operator="equal">
      <formula>#REF!</formula>
    </cfRule>
    <cfRule type="cellIs" dxfId="316" priority="51" operator="equal">
      <formula>#REF!</formula>
    </cfRule>
  </conditionalFormatting>
  <conditionalFormatting sqref="J6">
    <cfRule type="cellIs" dxfId="315" priority="3" operator="equal">
      <formula>$O$8</formula>
    </cfRule>
    <cfRule type="containsText" dxfId="314" priority="4" operator="containsText" text="Unresolved">
      <formula>NOT(ISERROR(SEARCH("Unresolved",J6)))</formula>
    </cfRule>
  </conditionalFormatting>
  <conditionalFormatting sqref="K6">
    <cfRule type="cellIs" dxfId="313" priority="1" operator="equal">
      <formula>$O$5</formula>
    </cfRule>
    <cfRule type="containsText" dxfId="312" priority="2" operator="containsText" text="High impact">
      <formula>NOT(ISERROR(SEARCH("High impact",K6)))</formula>
    </cfRule>
    <cfRule type="containsText" dxfId="311" priority="7" operator="containsText" text="Critical Impact">
      <formula>NOT(ISERROR(SEARCH("Critical Impact",K6)))</formula>
    </cfRule>
    <cfRule type="containsText" dxfId="310" priority="8" operator="containsText" text="Critical Impact">
      <formula>NOT(ISERROR(SEARCH("Critical Impact",K6)))</formula>
    </cfRule>
    <cfRule type="cellIs" dxfId="309" priority="11" operator="equal">
      <formula>#REF!</formula>
    </cfRule>
    <cfRule type="cellIs" dxfId="308" priority="12" operator="equal">
      <formula>#REF!</formula>
    </cfRule>
  </conditionalFormatting>
  <dataValidations count="2">
    <dataValidation type="list" allowBlank="1" showInputMessage="1" showErrorMessage="1" sqref="J3:J6">
      <formula1>$O$8:$O$9</formula1>
    </dataValidation>
    <dataValidation type="list" allowBlank="1" showInputMessage="1" showErrorMessage="1" sqref="K3:K6">
      <formula1>$O$3:$O$5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id="{40AF3C60-F0D5-4D4A-87E0-C7A4A092C9EA}">
            <xm:f>NOT(ISERROR(SEARCH(#REF!,J3)))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5" operator="containsText" id="{51D7229F-05A9-4D70-8693-9501A1B6EC2E}">
            <xm:f>NOT(ISERROR(SEARCH($O$20,J3)))</xm:f>
            <xm:f>$O$20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J3:J5</xm:sqref>
        </x14:conditionalFormatting>
        <x14:conditionalFormatting xmlns:xm="http://schemas.microsoft.com/office/excel/2006/main">
          <x14:cfRule type="containsText" priority="48" operator="containsText" id="{EC0C4F30-975C-428A-967B-F57D43849E8B}">
            <xm:f>NOT(ISERROR(SEARCH(#REF!,K3)))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49" operator="containsText" id="{5925700C-1A91-4C3B-9DBF-2BA13AC02CB0}">
            <xm:f>NOT(ISERROR(SEARCH(#REF!,K3)))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K3:K5</xm:sqref>
        </x14:conditionalFormatting>
        <x14:conditionalFormatting xmlns:xm="http://schemas.microsoft.com/office/excel/2006/main">
          <x14:cfRule type="containsText" priority="5" operator="containsText" id="{BC59ED3F-D1FC-4ABC-9397-4A7FDACFDC29}">
            <xm:f>NOT(ISERROR(SEARCH(#REF!,J6)))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9B4E727E-C36E-4415-9EE7-3F6E97C7AA63}">
            <xm:f>NOT(ISERROR(SEARCH($O$20,J6)))</xm:f>
            <xm:f>$O$20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ontainsText" priority="9" operator="containsText" id="{442E8449-D90A-4406-8359-1AF4DB42F035}">
            <xm:f>NOT(ISERROR(SEARCH(#REF!,K6)))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4A03E54A-369B-4AD5-BED3-83E1F30343A6}">
            <xm:f>NOT(ISERROR(SEARCH(#REF!,K6)))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5" sqref="A5:XFD5"/>
    </sheetView>
  </sheetViews>
  <sheetFormatPr defaultRowHeight="15" x14ac:dyDescent="0.25"/>
  <cols>
    <col min="1" max="1" width="5.7109375" customWidth="1"/>
    <col min="2" max="2" width="44" customWidth="1"/>
    <col min="3" max="3" width="24" customWidth="1"/>
    <col min="4" max="14" width="11.7109375" customWidth="1"/>
    <col min="15" max="16" width="12.7109375" customWidth="1"/>
  </cols>
  <sheetData>
    <row r="1" spans="1:22" ht="29.25" customHeight="1" x14ac:dyDescent="0.35">
      <c r="A1" s="17" t="s">
        <v>88</v>
      </c>
      <c r="C1" t="s">
        <v>54</v>
      </c>
      <c r="D1" s="24" t="s">
        <v>87</v>
      </c>
    </row>
    <row r="2" spans="1:22" ht="45" x14ac:dyDescent="0.25">
      <c r="A2" s="10" t="s">
        <v>4</v>
      </c>
      <c r="B2" s="10" t="s">
        <v>5</v>
      </c>
      <c r="C2" s="10" t="s">
        <v>24</v>
      </c>
      <c r="D2" s="10" t="s">
        <v>21</v>
      </c>
      <c r="E2" s="10" t="s">
        <v>23</v>
      </c>
      <c r="F2" s="10" t="s">
        <v>22</v>
      </c>
      <c r="G2" s="10" t="s">
        <v>6</v>
      </c>
      <c r="H2" s="10" t="s">
        <v>7</v>
      </c>
      <c r="I2" s="10" t="s">
        <v>8</v>
      </c>
      <c r="J2" s="10" t="s">
        <v>20</v>
      </c>
      <c r="K2" s="10" t="s">
        <v>9</v>
      </c>
      <c r="L2" s="10" t="s">
        <v>25</v>
      </c>
      <c r="M2" s="10" t="s">
        <v>10</v>
      </c>
      <c r="O2" s="10" t="s">
        <v>12</v>
      </c>
      <c r="P2" s="10" t="s">
        <v>10</v>
      </c>
      <c r="Q2" s="29" t="s">
        <v>13</v>
      </c>
      <c r="R2" s="30"/>
      <c r="S2" s="30"/>
      <c r="T2" s="30"/>
      <c r="U2" s="30"/>
      <c r="V2" s="31"/>
    </row>
    <row r="3" spans="1:22" ht="51.75" customHeight="1" x14ac:dyDescent="0.25">
      <c r="A3" s="6">
        <v>1</v>
      </c>
      <c r="B3" s="6" t="s">
        <v>48</v>
      </c>
      <c r="C3" s="6" t="s">
        <v>47</v>
      </c>
      <c r="D3" s="7">
        <v>42641</v>
      </c>
      <c r="E3" s="8">
        <v>0.41875000000000001</v>
      </c>
      <c r="F3" s="6" t="s">
        <v>46</v>
      </c>
      <c r="G3" s="7">
        <v>42641</v>
      </c>
      <c r="H3" s="8">
        <v>0.4201388888888889</v>
      </c>
      <c r="I3" s="6" t="s">
        <v>44</v>
      </c>
      <c r="J3" s="5" t="s">
        <v>26</v>
      </c>
      <c r="K3" s="6" t="s">
        <v>16</v>
      </c>
      <c r="L3" s="5">
        <f ca="1">IF(D3="","",IF(G3="",TODAY()-D3,G3-D3))</f>
        <v>0</v>
      </c>
      <c r="M3" s="5">
        <f>LOOKUP(K3,$O$3:$O$5,$P$3:$P$5)</f>
        <v>10</v>
      </c>
      <c r="N3" s="18"/>
      <c r="O3" s="14" t="s">
        <v>16</v>
      </c>
      <c r="P3" s="14">
        <v>10</v>
      </c>
      <c r="Q3" s="32" t="s">
        <v>18</v>
      </c>
      <c r="R3" s="33"/>
      <c r="S3" s="33"/>
      <c r="T3" s="33"/>
      <c r="U3" s="33"/>
      <c r="V3" s="34"/>
    </row>
    <row r="4" spans="1:22" ht="51.75" customHeight="1" x14ac:dyDescent="0.25">
      <c r="A4" s="6">
        <v>2</v>
      </c>
      <c r="B4" s="6" t="s">
        <v>49</v>
      </c>
      <c r="C4" s="6" t="s">
        <v>50</v>
      </c>
      <c r="D4" s="7">
        <v>42641</v>
      </c>
      <c r="E4" s="8">
        <v>0.59861111111111109</v>
      </c>
      <c r="F4" s="6" t="s">
        <v>42</v>
      </c>
      <c r="G4" s="7">
        <v>42641</v>
      </c>
      <c r="H4" s="8">
        <v>0.61111111111111105</v>
      </c>
      <c r="I4" s="6" t="s">
        <v>46</v>
      </c>
      <c r="J4" s="5" t="s">
        <v>26</v>
      </c>
      <c r="K4" s="6" t="s">
        <v>15</v>
      </c>
      <c r="L4" s="5">
        <f ca="1">IF(D4="","",IF(G4="",TODAY()-D4,G4-D4))</f>
        <v>0</v>
      </c>
      <c r="M4" s="5">
        <f>LOOKUP(K4,$O$3:$O$5,$P$3:$P$5)</f>
        <v>5</v>
      </c>
      <c r="N4" s="11"/>
      <c r="O4" s="15" t="s">
        <v>15</v>
      </c>
      <c r="P4" s="15">
        <v>5</v>
      </c>
      <c r="Q4" s="32" t="s">
        <v>19</v>
      </c>
      <c r="R4" s="33"/>
      <c r="S4" s="33"/>
      <c r="T4" s="33"/>
      <c r="U4" s="33"/>
      <c r="V4" s="34"/>
    </row>
    <row r="5" spans="1:22" ht="51.75" customHeight="1" x14ac:dyDescent="0.25">
      <c r="A5" s="6">
        <v>3</v>
      </c>
      <c r="B5" s="6" t="s">
        <v>51</v>
      </c>
      <c r="C5" s="6" t="s">
        <v>40</v>
      </c>
      <c r="D5" s="7">
        <v>42641</v>
      </c>
      <c r="E5" s="8">
        <v>0.62152777777777779</v>
      </c>
      <c r="F5" s="6" t="s">
        <v>42</v>
      </c>
      <c r="G5" s="7">
        <v>42641</v>
      </c>
      <c r="H5" s="8">
        <v>0.6333333333333333</v>
      </c>
      <c r="I5" s="6" t="s">
        <v>46</v>
      </c>
      <c r="J5" s="5" t="s">
        <v>26</v>
      </c>
      <c r="K5" s="6" t="s">
        <v>15</v>
      </c>
      <c r="L5" s="5">
        <f ca="1">IF(D5="","",IF(G5="",TODAY()-D5,G5-D5))</f>
        <v>0</v>
      </c>
      <c r="M5" s="5">
        <f>LOOKUP(K5,$O$3:$O$5,$P$3:$P$5)</f>
        <v>5</v>
      </c>
      <c r="N5" s="11"/>
      <c r="O5" s="16" t="s">
        <v>14</v>
      </c>
      <c r="P5" s="16">
        <v>1</v>
      </c>
      <c r="Q5" s="32" t="s">
        <v>17</v>
      </c>
      <c r="R5" s="33"/>
      <c r="S5" s="33"/>
      <c r="T5" s="33"/>
      <c r="U5" s="33"/>
      <c r="V5" s="34"/>
    </row>
    <row r="6" spans="1:22" ht="51.75" customHeight="1" x14ac:dyDescent="0.25">
      <c r="A6" s="6">
        <v>4</v>
      </c>
      <c r="B6" s="6" t="s">
        <v>59</v>
      </c>
      <c r="C6" s="6" t="s">
        <v>60</v>
      </c>
      <c r="D6" s="7">
        <v>42643</v>
      </c>
      <c r="E6" s="8">
        <v>0.67638888888888893</v>
      </c>
      <c r="F6" s="6" t="s">
        <v>58</v>
      </c>
      <c r="G6" s="7">
        <v>42643</v>
      </c>
      <c r="H6" s="8">
        <v>0.6875</v>
      </c>
      <c r="I6" s="6" t="s">
        <v>32</v>
      </c>
      <c r="J6" s="5" t="s">
        <v>26</v>
      </c>
      <c r="K6" s="6" t="s">
        <v>15</v>
      </c>
      <c r="L6" s="5">
        <f ca="1">IF(D6="","",IF(G6="",TODAY()-D6,G6-D6))</f>
        <v>0</v>
      </c>
      <c r="M6" s="5">
        <f>LOOKUP(K6,$O$3:$O$5,$P$3:$P$5)</f>
        <v>5</v>
      </c>
      <c r="T6" s="19"/>
      <c r="U6" s="19"/>
      <c r="V6" s="20"/>
    </row>
    <row r="7" spans="1:22" ht="51.75" customHeight="1" x14ac:dyDescent="0.25">
      <c r="A7" s="6">
        <v>5</v>
      </c>
      <c r="B7" s="6" t="s">
        <v>57</v>
      </c>
      <c r="C7" s="6" t="s">
        <v>35</v>
      </c>
      <c r="D7" s="7">
        <v>42643</v>
      </c>
      <c r="E7" s="8">
        <v>0.83333333333333337</v>
      </c>
      <c r="F7" s="6" t="s">
        <v>58</v>
      </c>
      <c r="G7" s="7">
        <v>42643</v>
      </c>
      <c r="H7" s="8">
        <v>0.84375</v>
      </c>
      <c r="I7" s="6" t="s">
        <v>36</v>
      </c>
      <c r="J7" s="5" t="s">
        <v>26</v>
      </c>
      <c r="K7" s="6" t="s">
        <v>15</v>
      </c>
      <c r="L7" s="5">
        <f ca="1">IF(D7="","",IF(G7="",TODAY()-D7,G7-D7))</f>
        <v>0</v>
      </c>
      <c r="M7" s="5">
        <f>LOOKUP(K7,$O$3:$O$5,$P$3:$P$5)</f>
        <v>5</v>
      </c>
      <c r="O7" s="10" t="s">
        <v>20</v>
      </c>
    </row>
    <row r="8" spans="1:22" ht="15.75" thickBot="1" x14ac:dyDescent="0.3">
      <c r="L8" s="12" t="s">
        <v>11</v>
      </c>
      <c r="M8" s="13">
        <f>SUM(M3:M7)</f>
        <v>30</v>
      </c>
      <c r="O8" s="9" t="s">
        <v>26</v>
      </c>
    </row>
    <row r="9" spans="1:22" x14ac:dyDescent="0.25">
      <c r="O9" s="9" t="s">
        <v>27</v>
      </c>
    </row>
  </sheetData>
  <mergeCells count="4">
    <mergeCell ref="Q2:V2"/>
    <mergeCell ref="Q3:V3"/>
    <mergeCell ref="Q4:V4"/>
    <mergeCell ref="Q5:V5"/>
  </mergeCells>
  <conditionalFormatting sqref="O8">
    <cfRule type="containsText" dxfId="299" priority="52" operator="containsText" text="Resolved">
      <formula>NOT(ISERROR(SEARCH("Resolved",O8)))</formula>
    </cfRule>
    <cfRule type="containsText" dxfId="298" priority="54" operator="containsText" text="Resolved">
      <formula>NOT(ISERROR(SEARCH("Resolved",O8)))</formula>
    </cfRule>
  </conditionalFormatting>
  <conditionalFormatting sqref="O9">
    <cfRule type="containsText" dxfId="297" priority="53" operator="containsText" text="Unresolved">
      <formula>NOT(ISERROR(SEARCH("Unresolved",O9)))</formula>
    </cfRule>
  </conditionalFormatting>
  <conditionalFormatting sqref="J4">
    <cfRule type="cellIs" dxfId="296" priority="51" operator="equal">
      <formula>$O$8</formula>
    </cfRule>
    <cfRule type="containsText" dxfId="295" priority="55" operator="containsText" text="Unresolved">
      <formula>NOT(ISERROR(SEARCH("Unresolved",J4)))</formula>
    </cfRule>
  </conditionalFormatting>
  <conditionalFormatting sqref="K4">
    <cfRule type="cellIs" dxfId="294" priority="49" operator="equal">
      <formula>$O$5</formula>
    </cfRule>
    <cfRule type="containsText" dxfId="293" priority="50" operator="containsText" text="High impact">
      <formula>NOT(ISERROR(SEARCH("High impact",K4)))</formula>
    </cfRule>
    <cfRule type="containsText" dxfId="292" priority="58" operator="containsText" text="Critical Impact">
      <formula>NOT(ISERROR(SEARCH("Critical Impact",K4)))</formula>
    </cfRule>
    <cfRule type="containsText" dxfId="291" priority="59" operator="containsText" text="Critical Impact">
      <formula>NOT(ISERROR(SEARCH("Critical Impact",K4)))</formula>
    </cfRule>
    <cfRule type="cellIs" dxfId="290" priority="62" operator="equal">
      <formula>#REF!</formula>
    </cfRule>
    <cfRule type="cellIs" dxfId="289" priority="63" operator="equal">
      <formula>#REF!</formula>
    </cfRule>
  </conditionalFormatting>
  <conditionalFormatting sqref="J3">
    <cfRule type="cellIs" dxfId="288" priority="39" operator="equal">
      <formula>$O$8</formula>
    </cfRule>
    <cfRule type="containsText" dxfId="287" priority="40" operator="containsText" text="Unresolved">
      <formula>NOT(ISERROR(SEARCH("Unresolved",J3)))</formula>
    </cfRule>
  </conditionalFormatting>
  <conditionalFormatting sqref="K3">
    <cfRule type="cellIs" dxfId="286" priority="37" operator="equal">
      <formula>$O$5</formula>
    </cfRule>
    <cfRule type="containsText" dxfId="285" priority="38" operator="containsText" text="High impact">
      <formula>NOT(ISERROR(SEARCH("High impact",K3)))</formula>
    </cfRule>
    <cfRule type="containsText" dxfId="284" priority="43" operator="containsText" text="Critical Impact">
      <formula>NOT(ISERROR(SEARCH("Critical Impact",K3)))</formula>
    </cfRule>
    <cfRule type="containsText" dxfId="283" priority="44" operator="containsText" text="Critical Impact">
      <formula>NOT(ISERROR(SEARCH("Critical Impact",K3)))</formula>
    </cfRule>
    <cfRule type="cellIs" dxfId="282" priority="47" operator="equal">
      <formula>#REF!</formula>
    </cfRule>
    <cfRule type="cellIs" dxfId="281" priority="48" operator="equal">
      <formula>#REF!</formula>
    </cfRule>
  </conditionalFormatting>
  <conditionalFormatting sqref="J5">
    <cfRule type="cellIs" dxfId="280" priority="15" operator="equal">
      <formula>$O$8</formula>
    </cfRule>
    <cfRule type="containsText" dxfId="279" priority="16" operator="containsText" text="Unresolved">
      <formula>NOT(ISERROR(SEARCH("Unresolved",J5)))</formula>
    </cfRule>
  </conditionalFormatting>
  <conditionalFormatting sqref="K5">
    <cfRule type="cellIs" dxfId="278" priority="13" operator="equal">
      <formula>$O$5</formula>
    </cfRule>
    <cfRule type="containsText" dxfId="277" priority="14" operator="containsText" text="High impact">
      <formula>NOT(ISERROR(SEARCH("High impact",K5)))</formula>
    </cfRule>
    <cfRule type="containsText" dxfId="276" priority="19" operator="containsText" text="Critical Impact">
      <formula>NOT(ISERROR(SEARCH("Critical Impact",K5)))</formula>
    </cfRule>
    <cfRule type="containsText" dxfId="275" priority="20" operator="containsText" text="Critical Impact">
      <formula>NOT(ISERROR(SEARCH("Critical Impact",K5)))</formula>
    </cfRule>
    <cfRule type="cellIs" dxfId="274" priority="23" operator="equal">
      <formula>#REF!</formula>
    </cfRule>
    <cfRule type="cellIs" dxfId="273" priority="24" operator="equal">
      <formula>#REF!</formula>
    </cfRule>
  </conditionalFormatting>
  <conditionalFormatting sqref="J6:J7">
    <cfRule type="cellIs" dxfId="272" priority="3" operator="equal">
      <formula>$O$8</formula>
    </cfRule>
    <cfRule type="containsText" dxfId="271" priority="4" operator="containsText" text="Unresolved">
      <formula>NOT(ISERROR(SEARCH("Unresolved",J6)))</formula>
    </cfRule>
  </conditionalFormatting>
  <conditionalFormatting sqref="K6:K7">
    <cfRule type="cellIs" dxfId="270" priority="1" operator="equal">
      <formula>$O$5</formula>
    </cfRule>
    <cfRule type="containsText" dxfId="269" priority="2" operator="containsText" text="High impact">
      <formula>NOT(ISERROR(SEARCH("High impact",K6)))</formula>
    </cfRule>
    <cfRule type="containsText" dxfId="268" priority="7" operator="containsText" text="Critical Impact">
      <formula>NOT(ISERROR(SEARCH("Critical Impact",K6)))</formula>
    </cfRule>
    <cfRule type="containsText" dxfId="267" priority="8" operator="containsText" text="Critical Impact">
      <formula>NOT(ISERROR(SEARCH("Critical Impact",K6)))</formula>
    </cfRule>
    <cfRule type="cellIs" dxfId="266" priority="11" operator="equal">
      <formula>#REF!</formula>
    </cfRule>
    <cfRule type="cellIs" dxfId="265" priority="12" operator="equal">
      <formula>#REF!</formula>
    </cfRule>
  </conditionalFormatting>
  <dataValidations count="2">
    <dataValidation type="list" allowBlank="1" showInputMessage="1" showErrorMessage="1" sqref="J3:J7">
      <formula1>$O$8:$O$9</formula1>
    </dataValidation>
    <dataValidation type="list" allowBlank="1" showInputMessage="1" showErrorMessage="1" sqref="K3:K7">
      <formula1>$O$3:$O$5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6" operator="containsText" id="{8834757A-88ED-4755-93BA-14A395CA3D3F}">
            <xm:f>NOT(ISERROR(SEARCH(#REF!,J4)))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7" operator="containsText" id="{69777B82-8C0B-4A51-BEB1-13EAAB27D935}">
            <xm:f>NOT(ISERROR(SEARCH($O$20,J4)))</xm:f>
            <xm:f>$O$20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containsText" priority="60" operator="containsText" id="{A3D22642-2BE0-4673-A4A5-CD1D54E6108B}">
            <xm:f>NOT(ISERROR(SEARCH(#REF!,K4)))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61" operator="containsText" id="{2A4A5A8F-ED61-4706-AEF8-635815D6C46B}">
            <xm:f>NOT(ISERROR(SEARCH(#REF!,K4)))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containsText" priority="41" operator="containsText" id="{8AEC2E74-E34F-4777-8F72-C7C556447258}">
            <xm:f>NOT(ISERROR(SEARCH(#REF!,J3)))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2" operator="containsText" id="{14B78BEB-1148-4E7C-972B-473F8E6F3417}">
            <xm:f>NOT(ISERROR(SEARCH($O$20,J3)))</xm:f>
            <xm:f>$O$20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ontainsText" priority="45" operator="containsText" id="{A51410AF-AEED-4474-9DF3-D70550CB6631}">
            <xm:f>NOT(ISERROR(SEARCH(#REF!,K3)))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46" operator="containsText" id="{FFAF0F76-0400-43DC-9AD2-C7D8F48961C0}">
            <xm:f>NOT(ISERROR(SEARCH(#REF!,K3)))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</xm:sqref>
        </x14:conditionalFormatting>
        <x14:conditionalFormatting xmlns:xm="http://schemas.microsoft.com/office/excel/2006/main">
          <x14:cfRule type="containsText" priority="17" operator="containsText" id="{EC22511A-DCD2-4496-9702-278B53E222D7}">
            <xm:f>NOT(ISERROR(SEARCH(#REF!,J5)))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8" operator="containsText" id="{C2FF69C4-F226-4BBB-A6FD-4319F2DE7CB8}">
            <xm:f>NOT(ISERROR(SEARCH($O$20,J5)))</xm:f>
            <xm:f>$O$20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containsText" priority="21" operator="containsText" id="{482DFFBD-48D7-4073-A505-06B8C120E053}">
            <xm:f>NOT(ISERROR(SEARCH(#REF!,K5)))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F31890F9-CE9D-4E1F-9709-7413700A548D}">
            <xm:f>NOT(ISERROR(SEARCH(#REF!,K5)))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4D5D0B33-E122-4A37-89EF-DC2D82B355A5}">
            <xm:f>NOT(ISERROR(SEARCH(#REF!,J6)))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DB457C16-A91C-44A7-A7D7-73CE3F24FA24}">
            <xm:f>NOT(ISERROR(SEARCH($O$20,J6)))</xm:f>
            <xm:f>$O$20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J6:J7</xm:sqref>
        </x14:conditionalFormatting>
        <x14:conditionalFormatting xmlns:xm="http://schemas.microsoft.com/office/excel/2006/main">
          <x14:cfRule type="containsText" priority="9" operator="containsText" id="{96CB1210-6DF0-44E7-87CE-D016F0C40BB7}">
            <xm:f>NOT(ISERROR(SEARCH(#REF!,K6)))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0B9F7384-1C99-4A52-BFB9-269255078EDE}">
            <xm:f>NOT(ISERROR(SEARCH(#REF!,K6)))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K6:K7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opLeftCell="A10" workbookViewId="0">
      <selection activeCell="M13" sqref="M13"/>
    </sheetView>
  </sheetViews>
  <sheetFormatPr defaultRowHeight="15" x14ac:dyDescent="0.25"/>
  <cols>
    <col min="1" max="1" width="5.7109375" customWidth="1"/>
    <col min="2" max="2" width="44" customWidth="1"/>
    <col min="3" max="3" width="20.7109375" customWidth="1"/>
    <col min="4" max="14" width="11.7109375" customWidth="1"/>
    <col min="15" max="16" width="12.7109375" customWidth="1"/>
  </cols>
  <sheetData>
    <row r="1" spans="1:22" ht="29.25" customHeight="1" x14ac:dyDescent="0.35">
      <c r="A1" s="17" t="s">
        <v>90</v>
      </c>
      <c r="C1" t="s">
        <v>31</v>
      </c>
      <c r="D1" s="24" t="s">
        <v>89</v>
      </c>
    </row>
    <row r="2" spans="1:22" ht="45" x14ac:dyDescent="0.25">
      <c r="A2" s="10" t="s">
        <v>4</v>
      </c>
      <c r="B2" s="10" t="s">
        <v>5</v>
      </c>
      <c r="C2" s="10" t="s">
        <v>24</v>
      </c>
      <c r="D2" s="10" t="s">
        <v>21</v>
      </c>
      <c r="E2" s="10" t="s">
        <v>23</v>
      </c>
      <c r="F2" s="10" t="s">
        <v>22</v>
      </c>
      <c r="G2" s="10" t="s">
        <v>6</v>
      </c>
      <c r="H2" s="10" t="s">
        <v>7</v>
      </c>
      <c r="I2" s="10" t="s">
        <v>8</v>
      </c>
      <c r="J2" s="10" t="s">
        <v>20</v>
      </c>
      <c r="K2" s="10" t="s">
        <v>9</v>
      </c>
      <c r="L2" s="10" t="s">
        <v>25</v>
      </c>
      <c r="M2" s="10" t="s">
        <v>10</v>
      </c>
      <c r="O2" s="10" t="s">
        <v>12</v>
      </c>
      <c r="P2" s="10" t="s">
        <v>10</v>
      </c>
      <c r="Q2" s="29" t="s">
        <v>13</v>
      </c>
      <c r="R2" s="30"/>
      <c r="S2" s="30"/>
      <c r="T2" s="30"/>
      <c r="U2" s="30"/>
      <c r="V2" s="31"/>
    </row>
    <row r="3" spans="1:22" ht="51.75" customHeight="1" x14ac:dyDescent="0.25">
      <c r="A3" s="6">
        <v>1</v>
      </c>
      <c r="B3" s="6" t="s">
        <v>62</v>
      </c>
      <c r="C3" s="6" t="s">
        <v>64</v>
      </c>
      <c r="D3" s="7">
        <v>42650</v>
      </c>
      <c r="E3" s="8">
        <v>0.78125</v>
      </c>
      <c r="F3" s="6" t="s">
        <v>63</v>
      </c>
      <c r="G3" s="7">
        <v>42651</v>
      </c>
      <c r="H3" s="8">
        <v>0.625</v>
      </c>
      <c r="I3" s="6" t="s">
        <v>79</v>
      </c>
      <c r="J3" s="5" t="s">
        <v>26</v>
      </c>
      <c r="K3" s="6" t="s">
        <v>15</v>
      </c>
      <c r="L3" s="5">
        <f t="shared" ref="L3:L12" ca="1" si="0">IF(D3="","",IF(G3="",TODAY()-D3,G3-D3))</f>
        <v>1</v>
      </c>
      <c r="M3" s="5">
        <f t="shared" ref="M3:M12" si="1">LOOKUP(K3,$O$3:$O$5,$P$3:$P$5)</f>
        <v>5</v>
      </c>
      <c r="N3" s="18"/>
      <c r="O3" s="14" t="s">
        <v>16</v>
      </c>
      <c r="P3" s="14">
        <v>10</v>
      </c>
      <c r="Q3" s="32" t="s">
        <v>18</v>
      </c>
      <c r="R3" s="33"/>
      <c r="S3" s="33"/>
      <c r="T3" s="33"/>
      <c r="U3" s="33"/>
      <c r="V3" s="34"/>
    </row>
    <row r="4" spans="1:22" ht="51.75" customHeight="1" x14ac:dyDescent="0.25">
      <c r="A4" s="6">
        <v>2</v>
      </c>
      <c r="B4" s="6" t="s">
        <v>78</v>
      </c>
      <c r="C4" s="6" t="s">
        <v>64</v>
      </c>
      <c r="D4" s="7">
        <v>42650</v>
      </c>
      <c r="E4" s="8">
        <v>0.84375</v>
      </c>
      <c r="F4" s="6" t="s">
        <v>63</v>
      </c>
      <c r="G4" s="7">
        <v>42651</v>
      </c>
      <c r="H4" s="8">
        <v>0.625</v>
      </c>
      <c r="I4" s="6" t="s">
        <v>79</v>
      </c>
      <c r="J4" s="5" t="s">
        <v>26</v>
      </c>
      <c r="K4" s="6" t="s">
        <v>15</v>
      </c>
      <c r="L4" s="5">
        <f t="shared" ca="1" si="0"/>
        <v>1</v>
      </c>
      <c r="M4" s="5">
        <f t="shared" si="1"/>
        <v>5</v>
      </c>
      <c r="N4" s="18"/>
      <c r="O4" s="15" t="s">
        <v>15</v>
      </c>
      <c r="P4" s="15">
        <v>5</v>
      </c>
      <c r="Q4" s="32" t="s">
        <v>19</v>
      </c>
      <c r="R4" s="33"/>
      <c r="S4" s="33"/>
      <c r="T4" s="33"/>
      <c r="U4" s="33"/>
      <c r="V4" s="34"/>
    </row>
    <row r="5" spans="1:22" ht="51.75" customHeight="1" x14ac:dyDescent="0.25">
      <c r="A5" s="6">
        <v>3</v>
      </c>
      <c r="B5" s="6" t="s">
        <v>65</v>
      </c>
      <c r="C5" s="6" t="s">
        <v>66</v>
      </c>
      <c r="D5" s="21">
        <v>42651</v>
      </c>
      <c r="E5" s="22">
        <v>0.57291666666666663</v>
      </c>
      <c r="F5" s="5" t="s">
        <v>44</v>
      </c>
      <c r="G5" s="21">
        <v>42651</v>
      </c>
      <c r="H5" s="22">
        <v>0.57986111111111105</v>
      </c>
      <c r="I5" s="5" t="s">
        <v>41</v>
      </c>
      <c r="J5" s="5" t="s">
        <v>26</v>
      </c>
      <c r="K5" s="6" t="s">
        <v>15</v>
      </c>
      <c r="L5" s="5">
        <f t="shared" ca="1" si="0"/>
        <v>0</v>
      </c>
      <c r="M5" s="5">
        <f t="shared" si="1"/>
        <v>5</v>
      </c>
      <c r="N5" s="18"/>
      <c r="O5" s="16" t="s">
        <v>14</v>
      </c>
      <c r="P5" s="16">
        <v>1</v>
      </c>
      <c r="Q5" s="32" t="s">
        <v>17</v>
      </c>
      <c r="R5" s="33"/>
      <c r="S5" s="33"/>
      <c r="T5" s="33"/>
      <c r="U5" s="33"/>
      <c r="V5" s="34"/>
    </row>
    <row r="6" spans="1:22" ht="51.75" customHeight="1" x14ac:dyDescent="0.25">
      <c r="A6" s="6">
        <v>4</v>
      </c>
      <c r="B6" s="6" t="s">
        <v>72</v>
      </c>
      <c r="C6" s="6" t="s">
        <v>60</v>
      </c>
      <c r="D6" s="21">
        <v>42651</v>
      </c>
      <c r="E6" s="22">
        <v>0.68125000000000002</v>
      </c>
      <c r="F6" s="5" t="s">
        <v>42</v>
      </c>
      <c r="G6" s="21">
        <v>42651</v>
      </c>
      <c r="H6" s="22">
        <v>0.70833333333333337</v>
      </c>
      <c r="I6" s="5" t="s">
        <v>42</v>
      </c>
      <c r="J6" s="5" t="s">
        <v>26</v>
      </c>
      <c r="K6" s="6" t="s">
        <v>15</v>
      </c>
      <c r="L6" s="5">
        <f t="shared" ca="1" si="0"/>
        <v>0</v>
      </c>
      <c r="M6" s="5">
        <f t="shared" si="1"/>
        <v>5</v>
      </c>
      <c r="N6" s="11"/>
    </row>
    <row r="7" spans="1:22" ht="51.75" customHeight="1" x14ac:dyDescent="0.25">
      <c r="A7" s="6">
        <v>5</v>
      </c>
      <c r="B7" s="6" t="s">
        <v>67</v>
      </c>
      <c r="C7" s="6" t="s">
        <v>68</v>
      </c>
      <c r="D7" s="21">
        <v>42651</v>
      </c>
      <c r="E7" s="22">
        <v>0.77083333333333337</v>
      </c>
      <c r="F7" s="5" t="s">
        <v>42</v>
      </c>
      <c r="G7" s="21">
        <v>42651</v>
      </c>
      <c r="H7" s="22">
        <v>0.79166666666666663</v>
      </c>
      <c r="I7" s="5" t="s">
        <v>36</v>
      </c>
      <c r="J7" s="5" t="s">
        <v>26</v>
      </c>
      <c r="K7" s="6" t="s">
        <v>15</v>
      </c>
      <c r="L7" s="5">
        <f t="shared" ca="1" si="0"/>
        <v>0</v>
      </c>
      <c r="M7" s="5">
        <f t="shared" si="1"/>
        <v>5</v>
      </c>
      <c r="O7" s="10" t="s">
        <v>20</v>
      </c>
    </row>
    <row r="8" spans="1:22" ht="51.75" customHeight="1" x14ac:dyDescent="0.25">
      <c r="A8" s="6">
        <v>6</v>
      </c>
      <c r="B8" s="6" t="s">
        <v>70</v>
      </c>
      <c r="C8" s="6" t="s">
        <v>75</v>
      </c>
      <c r="D8" s="21">
        <v>42654</v>
      </c>
      <c r="E8" s="22">
        <v>0.5</v>
      </c>
      <c r="F8" s="5" t="s">
        <v>42</v>
      </c>
      <c r="G8" s="21">
        <v>42654</v>
      </c>
      <c r="H8" s="22">
        <v>0.50972222222222219</v>
      </c>
      <c r="I8" s="5" t="s">
        <v>42</v>
      </c>
      <c r="J8" s="5" t="s">
        <v>26</v>
      </c>
      <c r="K8" s="6" t="s">
        <v>15</v>
      </c>
      <c r="L8" s="5">
        <f t="shared" ca="1" si="0"/>
        <v>0</v>
      </c>
      <c r="M8" s="5">
        <f t="shared" si="1"/>
        <v>5</v>
      </c>
      <c r="O8" s="9" t="s">
        <v>26</v>
      </c>
    </row>
    <row r="9" spans="1:22" ht="51.75" customHeight="1" x14ac:dyDescent="0.25">
      <c r="A9" s="6">
        <v>7</v>
      </c>
      <c r="B9" s="6" t="s">
        <v>69</v>
      </c>
      <c r="C9" s="6" t="s">
        <v>74</v>
      </c>
      <c r="D9" s="21">
        <v>42654</v>
      </c>
      <c r="E9" s="22">
        <v>0.77083333333333337</v>
      </c>
      <c r="F9" s="5" t="s">
        <v>36</v>
      </c>
      <c r="G9" s="21">
        <v>42654</v>
      </c>
      <c r="H9" s="22">
        <v>0.79166666666666663</v>
      </c>
      <c r="I9" s="5" t="s">
        <v>36</v>
      </c>
      <c r="J9" s="5" t="s">
        <v>26</v>
      </c>
      <c r="K9" s="6" t="s">
        <v>15</v>
      </c>
      <c r="L9" s="5">
        <f t="shared" ca="1" si="0"/>
        <v>0</v>
      </c>
      <c r="M9" s="5">
        <f t="shared" si="1"/>
        <v>5</v>
      </c>
      <c r="O9" s="9" t="s">
        <v>27</v>
      </c>
    </row>
    <row r="10" spans="1:22" ht="51.75" customHeight="1" x14ac:dyDescent="0.25">
      <c r="A10" s="6">
        <v>8</v>
      </c>
      <c r="B10" s="6" t="s">
        <v>71</v>
      </c>
      <c r="C10" s="6" t="s">
        <v>76</v>
      </c>
      <c r="D10" s="21">
        <v>42655</v>
      </c>
      <c r="E10" s="22">
        <v>0.60416666666666663</v>
      </c>
      <c r="F10" s="5" t="s">
        <v>42</v>
      </c>
      <c r="G10" s="21">
        <v>42655</v>
      </c>
      <c r="H10" s="22">
        <v>0.63194444444444442</v>
      </c>
      <c r="I10" s="5" t="s">
        <v>36</v>
      </c>
      <c r="J10" s="5" t="s">
        <v>26</v>
      </c>
      <c r="K10" s="6" t="s">
        <v>16</v>
      </c>
      <c r="L10" s="5">
        <f t="shared" ca="1" si="0"/>
        <v>0</v>
      </c>
      <c r="M10" s="5">
        <f t="shared" si="1"/>
        <v>10</v>
      </c>
    </row>
    <row r="11" spans="1:22" ht="51.75" customHeight="1" x14ac:dyDescent="0.25">
      <c r="A11" s="6">
        <v>9</v>
      </c>
      <c r="B11" s="6" t="s">
        <v>73</v>
      </c>
      <c r="C11" s="6" t="s">
        <v>40</v>
      </c>
      <c r="D11" s="21">
        <v>42655</v>
      </c>
      <c r="E11" s="22">
        <v>0.63402777777777775</v>
      </c>
      <c r="F11" s="5" t="s">
        <v>42</v>
      </c>
      <c r="G11" s="21">
        <v>42655</v>
      </c>
      <c r="H11" s="22">
        <v>0.64583333333333337</v>
      </c>
      <c r="I11" s="5" t="s">
        <v>42</v>
      </c>
      <c r="J11" s="5" t="s">
        <v>26</v>
      </c>
      <c r="K11" s="6" t="s">
        <v>15</v>
      </c>
      <c r="L11" s="5">
        <f t="shared" ca="1" si="0"/>
        <v>0</v>
      </c>
      <c r="M11" s="5">
        <f t="shared" si="1"/>
        <v>5</v>
      </c>
    </row>
    <row r="12" spans="1:22" ht="51.75" customHeight="1" x14ac:dyDescent="0.25">
      <c r="A12" s="6">
        <v>10</v>
      </c>
      <c r="B12" s="6" t="s">
        <v>77</v>
      </c>
      <c r="C12" s="6" t="s">
        <v>40</v>
      </c>
      <c r="D12" s="21">
        <v>42655</v>
      </c>
      <c r="E12" s="22">
        <v>0.65625</v>
      </c>
      <c r="F12" s="5" t="s">
        <v>42</v>
      </c>
      <c r="G12" s="21">
        <v>42655</v>
      </c>
      <c r="H12" s="22">
        <v>0.66319444444444442</v>
      </c>
      <c r="I12" s="5" t="s">
        <v>42</v>
      </c>
      <c r="J12" s="5" t="s">
        <v>26</v>
      </c>
      <c r="K12" s="6" t="s">
        <v>15</v>
      </c>
      <c r="L12" s="5">
        <f t="shared" ca="1" si="0"/>
        <v>0</v>
      </c>
      <c r="M12" s="5">
        <f t="shared" si="1"/>
        <v>5</v>
      </c>
    </row>
    <row r="13" spans="1:22" ht="15.75" thickBot="1" x14ac:dyDescent="0.3">
      <c r="L13" s="12" t="s">
        <v>11</v>
      </c>
      <c r="M13" s="13">
        <f>SUM(M3:M12)</f>
        <v>55</v>
      </c>
    </row>
  </sheetData>
  <mergeCells count="4">
    <mergeCell ref="Q2:V2"/>
    <mergeCell ref="Q3:V3"/>
    <mergeCell ref="Q4:V4"/>
    <mergeCell ref="Q5:V5"/>
  </mergeCells>
  <conditionalFormatting sqref="O8">
    <cfRule type="containsText" dxfId="248" priority="88" operator="containsText" text="Resolved">
      <formula>NOT(ISERROR(SEARCH("Resolved",O8)))</formula>
    </cfRule>
    <cfRule type="containsText" dxfId="247" priority="90" operator="containsText" text="Resolved">
      <formula>NOT(ISERROR(SEARCH("Resolved",O8)))</formula>
    </cfRule>
  </conditionalFormatting>
  <conditionalFormatting sqref="O9">
    <cfRule type="containsText" dxfId="246" priority="89" operator="containsText" text="Unresolved">
      <formula>NOT(ISERROR(SEARCH("Unresolved",O9)))</formula>
    </cfRule>
  </conditionalFormatting>
  <conditionalFormatting sqref="J3:J4 J8:J9">
    <cfRule type="cellIs" dxfId="245" priority="87" operator="equal">
      <formula>$O$8</formula>
    </cfRule>
    <cfRule type="containsText" dxfId="244" priority="91" operator="containsText" text="Unresolved">
      <formula>NOT(ISERROR(SEARCH("Unresolved",J3)))</formula>
    </cfRule>
  </conditionalFormatting>
  <conditionalFormatting sqref="K3:K4 K8:K9">
    <cfRule type="cellIs" dxfId="243" priority="85" operator="equal">
      <formula>$O$5</formula>
    </cfRule>
    <cfRule type="containsText" dxfId="242" priority="86" operator="containsText" text="High impact">
      <formula>NOT(ISERROR(SEARCH("High impact",K3)))</formula>
    </cfRule>
    <cfRule type="containsText" dxfId="241" priority="94" operator="containsText" text="Critical Impact">
      <formula>NOT(ISERROR(SEARCH("Critical Impact",K3)))</formula>
    </cfRule>
    <cfRule type="containsText" dxfId="240" priority="95" operator="containsText" text="Critical Impact">
      <formula>NOT(ISERROR(SEARCH("Critical Impact",K3)))</formula>
    </cfRule>
    <cfRule type="cellIs" dxfId="239" priority="98" operator="equal">
      <formula>#REF!</formula>
    </cfRule>
    <cfRule type="cellIs" dxfId="238" priority="99" operator="equal">
      <formula>#REF!</formula>
    </cfRule>
  </conditionalFormatting>
  <conditionalFormatting sqref="J5">
    <cfRule type="cellIs" dxfId="237" priority="81" operator="equal">
      <formula>$O$8</formula>
    </cfRule>
    <cfRule type="containsText" dxfId="236" priority="82" operator="containsText" text="Unresolved">
      <formula>NOT(ISERROR(SEARCH("Unresolved",J5)))</formula>
    </cfRule>
  </conditionalFormatting>
  <conditionalFormatting sqref="J7">
    <cfRule type="cellIs" dxfId="235" priority="77" operator="equal">
      <formula>$O$8</formula>
    </cfRule>
    <cfRule type="containsText" dxfId="234" priority="78" operator="containsText" text="Unresolved">
      <formula>NOT(ISERROR(SEARCH("Unresolved",J7)))</formula>
    </cfRule>
  </conditionalFormatting>
  <conditionalFormatting sqref="K5">
    <cfRule type="cellIs" dxfId="233" priority="69" operator="equal">
      <formula>$O$5</formula>
    </cfRule>
    <cfRule type="containsText" dxfId="232" priority="70" operator="containsText" text="High impact">
      <formula>NOT(ISERROR(SEARCH("High impact",K5)))</formula>
    </cfRule>
    <cfRule type="containsText" dxfId="231" priority="71" operator="containsText" text="Critical Impact">
      <formula>NOT(ISERROR(SEARCH("Critical Impact",K5)))</formula>
    </cfRule>
    <cfRule type="containsText" dxfId="230" priority="72" operator="containsText" text="Critical Impact">
      <formula>NOT(ISERROR(SEARCH("Critical Impact",K5)))</formula>
    </cfRule>
    <cfRule type="cellIs" dxfId="229" priority="75" operator="equal">
      <formula>#REF!</formula>
    </cfRule>
    <cfRule type="cellIs" dxfId="228" priority="76" operator="equal">
      <formula>#REF!</formula>
    </cfRule>
  </conditionalFormatting>
  <conditionalFormatting sqref="K7">
    <cfRule type="cellIs" dxfId="227" priority="61" operator="equal">
      <formula>$O$5</formula>
    </cfRule>
    <cfRule type="containsText" dxfId="226" priority="62" operator="containsText" text="High impact">
      <formula>NOT(ISERROR(SEARCH("High impact",K7)))</formula>
    </cfRule>
    <cfRule type="containsText" dxfId="225" priority="63" operator="containsText" text="Critical Impact">
      <formula>NOT(ISERROR(SEARCH("Critical Impact",K7)))</formula>
    </cfRule>
    <cfRule type="containsText" dxfId="224" priority="64" operator="containsText" text="Critical Impact">
      <formula>NOT(ISERROR(SEARCH("Critical Impact",K7)))</formula>
    </cfRule>
    <cfRule type="cellIs" dxfId="223" priority="67" operator="equal">
      <formula>#REF!</formula>
    </cfRule>
    <cfRule type="cellIs" dxfId="222" priority="68" operator="equal">
      <formula>#REF!</formula>
    </cfRule>
  </conditionalFormatting>
  <conditionalFormatting sqref="K10">
    <cfRule type="cellIs" dxfId="221" priority="45" operator="equal">
      <formula>$O$5</formula>
    </cfRule>
    <cfRule type="containsText" dxfId="220" priority="46" operator="containsText" text="High impact">
      <formula>NOT(ISERROR(SEARCH("High impact",K10)))</formula>
    </cfRule>
    <cfRule type="containsText" dxfId="219" priority="47" operator="containsText" text="Critical Impact">
      <formula>NOT(ISERROR(SEARCH("Critical Impact",K10)))</formula>
    </cfRule>
    <cfRule type="containsText" dxfId="218" priority="48" operator="containsText" text="Critical Impact">
      <formula>NOT(ISERROR(SEARCH("Critical Impact",K10)))</formula>
    </cfRule>
    <cfRule type="cellIs" dxfId="217" priority="51" operator="equal">
      <formula>#REF!</formula>
    </cfRule>
    <cfRule type="cellIs" dxfId="216" priority="52" operator="equal">
      <formula>#REF!</formula>
    </cfRule>
  </conditionalFormatting>
  <conditionalFormatting sqref="K6">
    <cfRule type="cellIs" dxfId="215" priority="37" operator="equal">
      <formula>$O$5</formula>
    </cfRule>
    <cfRule type="containsText" dxfId="214" priority="38" operator="containsText" text="High impact">
      <formula>NOT(ISERROR(SEARCH("High impact",K6)))</formula>
    </cfRule>
    <cfRule type="containsText" dxfId="213" priority="39" operator="containsText" text="Critical Impact">
      <formula>NOT(ISERROR(SEARCH("Critical Impact",K6)))</formula>
    </cfRule>
    <cfRule type="containsText" dxfId="212" priority="40" operator="containsText" text="Critical Impact">
      <formula>NOT(ISERROR(SEARCH("Critical Impact",K6)))</formula>
    </cfRule>
    <cfRule type="cellIs" dxfId="211" priority="43" operator="equal">
      <formula>#REF!</formula>
    </cfRule>
    <cfRule type="cellIs" dxfId="210" priority="44" operator="equal">
      <formula>#REF!</formula>
    </cfRule>
  </conditionalFormatting>
  <conditionalFormatting sqref="J10">
    <cfRule type="cellIs" dxfId="209" priority="29" operator="equal">
      <formula>$O$8</formula>
    </cfRule>
    <cfRule type="containsText" dxfId="208" priority="30" operator="containsText" text="Unresolved">
      <formula>NOT(ISERROR(SEARCH("Unresolved",J10)))</formula>
    </cfRule>
  </conditionalFormatting>
  <conditionalFormatting sqref="J6">
    <cfRule type="cellIs" dxfId="207" priority="25" operator="equal">
      <formula>$O$8</formula>
    </cfRule>
    <cfRule type="containsText" dxfId="206" priority="26" operator="containsText" text="Unresolved">
      <formula>NOT(ISERROR(SEARCH("Unresolved",J6)))</formula>
    </cfRule>
  </conditionalFormatting>
  <conditionalFormatting sqref="K11">
    <cfRule type="cellIs" dxfId="205" priority="17" operator="equal">
      <formula>$O$5</formula>
    </cfRule>
    <cfRule type="containsText" dxfId="204" priority="18" operator="containsText" text="High impact">
      <formula>NOT(ISERROR(SEARCH("High impact",K11)))</formula>
    </cfRule>
    <cfRule type="containsText" dxfId="203" priority="19" operator="containsText" text="Critical Impact">
      <formula>NOT(ISERROR(SEARCH("Critical Impact",K11)))</formula>
    </cfRule>
    <cfRule type="containsText" dxfId="202" priority="20" operator="containsText" text="Critical Impact">
      <formula>NOT(ISERROR(SEARCH("Critical Impact",K11)))</formula>
    </cfRule>
    <cfRule type="cellIs" dxfId="201" priority="23" operator="equal">
      <formula>#REF!</formula>
    </cfRule>
    <cfRule type="cellIs" dxfId="200" priority="24" operator="equal">
      <formula>#REF!</formula>
    </cfRule>
  </conditionalFormatting>
  <conditionalFormatting sqref="J11">
    <cfRule type="cellIs" dxfId="199" priority="13" operator="equal">
      <formula>$O$8</formula>
    </cfRule>
    <cfRule type="containsText" dxfId="198" priority="14" operator="containsText" text="Unresolved">
      <formula>NOT(ISERROR(SEARCH("Unresolved",J11)))</formula>
    </cfRule>
  </conditionalFormatting>
  <conditionalFormatting sqref="K12">
    <cfRule type="cellIs" dxfId="197" priority="5" operator="equal">
      <formula>$O$5</formula>
    </cfRule>
    <cfRule type="containsText" dxfId="196" priority="6" operator="containsText" text="High impact">
      <formula>NOT(ISERROR(SEARCH("High impact",K12)))</formula>
    </cfRule>
    <cfRule type="containsText" dxfId="195" priority="7" operator="containsText" text="Critical Impact">
      <formula>NOT(ISERROR(SEARCH("Critical Impact",K12)))</formula>
    </cfRule>
    <cfRule type="containsText" dxfId="194" priority="8" operator="containsText" text="Critical Impact">
      <formula>NOT(ISERROR(SEARCH("Critical Impact",K12)))</formula>
    </cfRule>
    <cfRule type="cellIs" dxfId="193" priority="11" operator="equal">
      <formula>#REF!</formula>
    </cfRule>
    <cfRule type="cellIs" dxfId="192" priority="12" operator="equal">
      <formula>#REF!</formula>
    </cfRule>
  </conditionalFormatting>
  <conditionalFormatting sqref="J12">
    <cfRule type="cellIs" dxfId="191" priority="1" operator="equal">
      <formula>$O$8</formula>
    </cfRule>
    <cfRule type="containsText" dxfId="190" priority="2" operator="containsText" text="Unresolved">
      <formula>NOT(ISERROR(SEARCH("Unresolved",J12)))</formula>
    </cfRule>
  </conditionalFormatting>
  <dataValidations count="2">
    <dataValidation type="list" allowBlank="1" showInputMessage="1" showErrorMessage="1" sqref="J3:J12">
      <formula1>$O$8:$O$9</formula1>
    </dataValidation>
    <dataValidation type="list" allowBlank="1" showInputMessage="1" showErrorMessage="1" sqref="K3:K12">
      <formula1>$O$3:$O$5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2" operator="containsText" id="{C9224984-627D-4A4E-A912-E6673006A0DC}">
            <xm:f>NOT(ISERROR(SEARCH(#REF!,J3)))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3" operator="containsText" id="{81B6C3E3-6B5E-40D6-BF03-0EA2206B7AB8}">
            <xm:f>NOT(ISERROR(SEARCH($O$19,J3)))</xm:f>
            <xm:f>$O$19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J3:J4 J8:J9</xm:sqref>
        </x14:conditionalFormatting>
        <x14:conditionalFormatting xmlns:xm="http://schemas.microsoft.com/office/excel/2006/main">
          <x14:cfRule type="containsText" priority="96" operator="containsText" id="{AEBF2F6F-82F3-4539-A791-73484DA1A020}">
            <xm:f>NOT(ISERROR(SEARCH(#REF!,K3)))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97" operator="containsText" id="{AE222801-D8B1-4846-AF65-F90680751164}">
            <xm:f>NOT(ISERROR(SEARCH(#REF!,K3)))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K3:K4 K8:K9</xm:sqref>
        </x14:conditionalFormatting>
        <x14:conditionalFormatting xmlns:xm="http://schemas.microsoft.com/office/excel/2006/main">
          <x14:cfRule type="containsText" priority="83" operator="containsText" id="{24C18159-267E-47A9-9E44-FDB9CBE145D8}">
            <xm:f>NOT(ISERROR(SEARCH(#REF!,J5)))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4" operator="containsText" id="{F96761C2-D7EF-452D-8A05-DC46BC8C8ADA}">
            <xm:f>NOT(ISERROR(SEARCH($O$19,J5)))</xm:f>
            <xm:f>$O$19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containsText" priority="79" operator="containsText" id="{500061B1-A90B-4E50-83D1-3DA2C0CCC57F}">
            <xm:f>NOT(ISERROR(SEARCH(#REF!,J7)))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0" operator="containsText" id="{CAB19164-13A3-4262-B997-BC51E456D43F}">
            <xm:f>NOT(ISERROR(SEARCH($O$19,J7)))</xm:f>
            <xm:f>$O$19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containsText" priority="73" operator="containsText" id="{01830DFD-A9D9-46E6-9B76-1CC2E3DF23FC}">
            <xm:f>NOT(ISERROR(SEARCH(#REF!,K5)))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74" operator="containsText" id="{524DC93D-80C9-42F5-9899-B966D3D54EEF}">
            <xm:f>NOT(ISERROR(SEARCH(#REF!,K5)))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65" operator="containsText" id="{0B4D6390-108B-49E6-9A0B-7A4A71831766}">
            <xm:f>NOT(ISERROR(SEARCH(#REF!,K7)))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66" operator="containsText" id="{1F6903E0-4001-4460-86DE-79C9F99098C7}">
            <xm:f>NOT(ISERROR(SEARCH(#REF!,K7)))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containsText" priority="49" operator="containsText" id="{02A27014-42F0-4590-B402-EE857173F930}">
            <xm:f>NOT(ISERROR(SEARCH(#REF!,K10)))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50" operator="containsText" id="{68884669-0986-4E89-9752-62DCBFC1FB01}">
            <xm:f>NOT(ISERROR(SEARCH(#REF!,K10)))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K10</xm:sqref>
        </x14:conditionalFormatting>
        <x14:conditionalFormatting xmlns:xm="http://schemas.microsoft.com/office/excel/2006/main">
          <x14:cfRule type="containsText" priority="41" operator="containsText" id="{136F549F-50EB-4E9B-8CA9-0C827544DBDE}">
            <xm:f>NOT(ISERROR(SEARCH(#REF!,K6)))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42" operator="containsText" id="{EF501375-6AA3-46B1-A03B-3E5E9AF07AC3}">
            <xm:f>NOT(ISERROR(SEARCH(#REF!,K6)))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containsText" priority="31" operator="containsText" id="{E1A42990-427D-4129-BED2-4B70598773EF}">
            <xm:f>NOT(ISERROR(SEARCH(#REF!,J10)))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2" operator="containsText" id="{D68F3CA1-AAE4-4FCB-9055-6B34FD70318A}">
            <xm:f>NOT(ISERROR(SEARCH($O$19,J10)))</xm:f>
            <xm:f>$O$19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</xm:sqref>
        </x14:conditionalFormatting>
        <x14:conditionalFormatting xmlns:xm="http://schemas.microsoft.com/office/excel/2006/main">
          <x14:cfRule type="containsText" priority="27" operator="containsText" id="{5F15D196-47FF-4957-929D-42ACCD7CCEA7}">
            <xm:f>NOT(ISERROR(SEARCH(#REF!,J6)))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8" operator="containsText" id="{810ACE6E-284C-4A71-9816-F633A7B7EB9F}">
            <xm:f>NOT(ISERROR(SEARCH($O$19,J6)))</xm:f>
            <xm:f>$O$19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ontainsText" priority="21" operator="containsText" id="{0F6557A9-686C-40E6-9847-23BB472CA9AD}">
            <xm:f>NOT(ISERROR(SEARCH(#REF!,K11)))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BE3BCAE8-5772-4D96-9298-CBA2356827F6}">
            <xm:f>NOT(ISERROR(SEARCH(#REF!,K11)))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5" operator="containsText" id="{BF4FBA96-7800-42AE-BFB9-BC27B5AB8D47}">
            <xm:f>NOT(ISERROR(SEARCH(#REF!,J11)))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6" operator="containsText" id="{2BB8711C-3769-420F-B203-769E6172193B}">
            <xm:f>NOT(ISERROR(SEARCH($O$19,J11)))</xm:f>
            <xm:f>$O$19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9" operator="containsText" id="{C2E13B28-991D-42A1-B8B0-661879B68060}">
            <xm:f>NOT(ISERROR(SEARCH(#REF!,K12)))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558C2AD9-27FF-4B1E-8158-B76215A0041A}">
            <xm:f>NOT(ISERROR(SEARCH(#REF!,K12)))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K12</xm:sqref>
        </x14:conditionalFormatting>
        <x14:conditionalFormatting xmlns:xm="http://schemas.microsoft.com/office/excel/2006/main">
          <x14:cfRule type="containsText" priority="3" operator="containsText" id="{CBB9AC35-5CBA-4369-8133-A045540A59DB}">
            <xm:f>NOT(ISERROR(SEARCH(#REF!,J12)))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" operator="containsText" id="{C4A08799-D019-410E-9724-272375EB29CF}">
            <xm:f>NOT(ISERROR(SEARCH($O$19,J12)))</xm:f>
            <xm:f>$O$19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="80" zoomScaleNormal="80" workbookViewId="0">
      <selection activeCell="J34" sqref="J34"/>
    </sheetView>
  </sheetViews>
  <sheetFormatPr defaultRowHeight="15" x14ac:dyDescent="0.25"/>
  <cols>
    <col min="1" max="1" width="5.7109375" customWidth="1"/>
    <col min="2" max="2" width="44" customWidth="1"/>
    <col min="3" max="3" width="24.28515625" bestFit="1" customWidth="1"/>
    <col min="4" max="14" width="11.7109375" customWidth="1"/>
    <col min="15" max="16" width="12.7109375" customWidth="1"/>
  </cols>
  <sheetData>
    <row r="1" spans="1:22" ht="29.25" customHeight="1" x14ac:dyDescent="0.35">
      <c r="A1" s="17" t="s">
        <v>92</v>
      </c>
      <c r="C1" t="s">
        <v>55</v>
      </c>
      <c r="D1" s="24" t="s">
        <v>91</v>
      </c>
    </row>
    <row r="2" spans="1:22" ht="45" x14ac:dyDescent="0.25">
      <c r="A2" s="10" t="s">
        <v>4</v>
      </c>
      <c r="B2" s="10" t="s">
        <v>5</v>
      </c>
      <c r="C2" s="10" t="s">
        <v>24</v>
      </c>
      <c r="D2" s="10" t="s">
        <v>21</v>
      </c>
      <c r="E2" s="10" t="s">
        <v>23</v>
      </c>
      <c r="F2" s="10" t="s">
        <v>22</v>
      </c>
      <c r="G2" s="10" t="s">
        <v>6</v>
      </c>
      <c r="H2" s="10" t="s">
        <v>7</v>
      </c>
      <c r="I2" s="10" t="s">
        <v>8</v>
      </c>
      <c r="J2" s="10" t="s">
        <v>20</v>
      </c>
      <c r="K2" s="10" t="s">
        <v>9</v>
      </c>
      <c r="L2" s="10" t="s">
        <v>25</v>
      </c>
      <c r="M2" s="10" t="s">
        <v>10</v>
      </c>
      <c r="O2" s="10" t="s">
        <v>12</v>
      </c>
      <c r="P2" s="10" t="s">
        <v>10</v>
      </c>
      <c r="Q2" s="29" t="s">
        <v>13</v>
      </c>
      <c r="R2" s="30"/>
      <c r="S2" s="30"/>
      <c r="T2" s="30"/>
      <c r="U2" s="30"/>
      <c r="V2" s="31"/>
    </row>
    <row r="3" spans="1:22" ht="51.75" customHeight="1" x14ac:dyDescent="0.25">
      <c r="A3" s="6">
        <v>1</v>
      </c>
      <c r="B3" s="6" t="s">
        <v>114</v>
      </c>
      <c r="C3" s="6" t="s">
        <v>35</v>
      </c>
      <c r="D3" s="7">
        <v>42659</v>
      </c>
      <c r="E3" s="8">
        <v>0.85</v>
      </c>
      <c r="F3" s="6" t="s">
        <v>36</v>
      </c>
      <c r="G3" s="7">
        <v>42660</v>
      </c>
      <c r="H3" s="8">
        <v>0.47430555555555554</v>
      </c>
      <c r="I3" s="6" t="s">
        <v>81</v>
      </c>
      <c r="J3" s="5" t="s">
        <v>26</v>
      </c>
      <c r="K3" s="6" t="s">
        <v>15</v>
      </c>
      <c r="L3" s="5">
        <f t="shared" ref="L3:L32" ca="1" si="0">IF(D3="","",IF(G3="",TODAY()-D3,G3-D3))</f>
        <v>1</v>
      </c>
      <c r="M3" s="5">
        <f t="shared" ref="M3:M14" si="1">LOOKUP(K3,$O$3:$O$5,$P$3:$P$5)</f>
        <v>5</v>
      </c>
      <c r="N3" s="18"/>
      <c r="O3" s="14" t="s">
        <v>16</v>
      </c>
      <c r="P3" s="14">
        <v>10</v>
      </c>
      <c r="Q3" s="32" t="s">
        <v>18</v>
      </c>
      <c r="R3" s="33"/>
      <c r="S3" s="33"/>
      <c r="T3" s="33"/>
      <c r="U3" s="33"/>
      <c r="V3" s="34"/>
    </row>
    <row r="4" spans="1:22" ht="51.75" customHeight="1" x14ac:dyDescent="0.25">
      <c r="A4" s="6">
        <v>2</v>
      </c>
      <c r="B4" s="6" t="s">
        <v>95</v>
      </c>
      <c r="C4" s="6" t="s">
        <v>35</v>
      </c>
      <c r="D4" s="7">
        <v>42659</v>
      </c>
      <c r="E4" s="8">
        <v>0.85</v>
      </c>
      <c r="F4" s="6" t="s">
        <v>36</v>
      </c>
      <c r="G4" s="7">
        <v>42660</v>
      </c>
      <c r="H4" s="8">
        <v>0.49305555555555558</v>
      </c>
      <c r="I4" s="6" t="s">
        <v>81</v>
      </c>
      <c r="J4" s="5" t="s">
        <v>26</v>
      </c>
      <c r="K4" s="6" t="s">
        <v>15</v>
      </c>
      <c r="L4" s="5">
        <f t="shared" ca="1" si="0"/>
        <v>1</v>
      </c>
      <c r="M4" s="5">
        <f t="shared" si="1"/>
        <v>5</v>
      </c>
      <c r="N4" s="11"/>
      <c r="O4" s="15" t="s">
        <v>15</v>
      </c>
      <c r="P4" s="15">
        <v>5</v>
      </c>
      <c r="Q4" s="32" t="s">
        <v>19</v>
      </c>
      <c r="R4" s="33"/>
      <c r="S4" s="33"/>
      <c r="T4" s="33"/>
      <c r="U4" s="33"/>
      <c r="V4" s="34"/>
    </row>
    <row r="5" spans="1:22" ht="51.75" customHeight="1" x14ac:dyDescent="0.25">
      <c r="A5" s="6">
        <v>3</v>
      </c>
      <c r="B5" s="6" t="s">
        <v>96</v>
      </c>
      <c r="C5" s="6" t="s">
        <v>97</v>
      </c>
      <c r="D5" s="7">
        <v>42662</v>
      </c>
      <c r="E5" s="8">
        <v>0.77430555555555547</v>
      </c>
      <c r="F5" s="6" t="s">
        <v>42</v>
      </c>
      <c r="G5" s="7">
        <v>42669</v>
      </c>
      <c r="H5" s="8">
        <v>0.68263888888888891</v>
      </c>
      <c r="I5" s="6" t="s">
        <v>41</v>
      </c>
      <c r="J5" s="5" t="s">
        <v>26</v>
      </c>
      <c r="K5" s="6" t="s">
        <v>14</v>
      </c>
      <c r="L5" s="5">
        <f t="shared" ca="1" si="0"/>
        <v>7</v>
      </c>
      <c r="M5" s="5">
        <f t="shared" si="1"/>
        <v>1</v>
      </c>
      <c r="O5" s="16" t="s">
        <v>14</v>
      </c>
      <c r="P5" s="16">
        <v>1</v>
      </c>
      <c r="Q5" s="32" t="s">
        <v>17</v>
      </c>
      <c r="R5" s="33"/>
      <c r="S5" s="33"/>
      <c r="T5" s="33"/>
      <c r="U5" s="33"/>
      <c r="V5" s="34"/>
    </row>
    <row r="6" spans="1:22" ht="51.75" customHeight="1" x14ac:dyDescent="0.25">
      <c r="A6" s="6">
        <v>4</v>
      </c>
      <c r="B6" s="6" t="s">
        <v>98</v>
      </c>
      <c r="C6" s="6" t="s">
        <v>66</v>
      </c>
      <c r="D6" s="7">
        <v>42662</v>
      </c>
      <c r="E6" s="8">
        <v>0.78125</v>
      </c>
      <c r="F6" s="6" t="s">
        <v>42</v>
      </c>
      <c r="G6" s="7">
        <v>42669</v>
      </c>
      <c r="H6" s="8">
        <v>0.6875</v>
      </c>
      <c r="I6" s="6" t="s">
        <v>41</v>
      </c>
      <c r="J6" s="5" t="s">
        <v>26</v>
      </c>
      <c r="K6" s="6" t="s">
        <v>15</v>
      </c>
      <c r="L6" s="5">
        <f t="shared" ca="1" si="0"/>
        <v>7</v>
      </c>
      <c r="M6" s="5">
        <f t="shared" si="1"/>
        <v>5</v>
      </c>
    </row>
    <row r="7" spans="1:22" ht="51.75" customHeight="1" x14ac:dyDescent="0.25">
      <c r="A7" s="6">
        <v>5</v>
      </c>
      <c r="B7" s="6" t="s">
        <v>113</v>
      </c>
      <c r="C7" s="6" t="s">
        <v>35</v>
      </c>
      <c r="D7" s="7">
        <v>42662</v>
      </c>
      <c r="E7" s="8">
        <v>0.80902777777777779</v>
      </c>
      <c r="F7" s="6" t="s">
        <v>42</v>
      </c>
      <c r="G7" s="7">
        <v>42669</v>
      </c>
      <c r="H7" s="8">
        <v>0.70833333333333337</v>
      </c>
      <c r="I7" s="6" t="s">
        <v>41</v>
      </c>
      <c r="J7" s="5" t="s">
        <v>26</v>
      </c>
      <c r="K7" s="6" t="s">
        <v>15</v>
      </c>
      <c r="L7" s="5">
        <f t="shared" ca="1" si="0"/>
        <v>7</v>
      </c>
      <c r="M7" s="5">
        <f t="shared" si="1"/>
        <v>5</v>
      </c>
      <c r="O7" s="10" t="s">
        <v>20</v>
      </c>
    </row>
    <row r="8" spans="1:22" ht="51.75" customHeight="1" x14ac:dyDescent="0.25">
      <c r="A8" s="6">
        <v>6</v>
      </c>
      <c r="B8" s="6" t="s">
        <v>99</v>
      </c>
      <c r="C8" s="6" t="s">
        <v>112</v>
      </c>
      <c r="D8" s="7">
        <v>42666</v>
      </c>
      <c r="E8" s="8">
        <v>0.75347222222222221</v>
      </c>
      <c r="F8" s="6" t="s">
        <v>41</v>
      </c>
      <c r="G8" s="7">
        <v>42666</v>
      </c>
      <c r="H8" s="8">
        <v>0.77083333333333337</v>
      </c>
      <c r="I8" s="6" t="s">
        <v>32</v>
      </c>
      <c r="J8" s="5" t="s">
        <v>26</v>
      </c>
      <c r="K8" s="6" t="s">
        <v>14</v>
      </c>
      <c r="L8" s="5">
        <f t="shared" ca="1" si="0"/>
        <v>0</v>
      </c>
      <c r="M8" s="5">
        <f t="shared" si="1"/>
        <v>1</v>
      </c>
      <c r="O8" s="9" t="s">
        <v>26</v>
      </c>
    </row>
    <row r="9" spans="1:22" ht="51.75" customHeight="1" x14ac:dyDescent="0.25">
      <c r="A9" s="6">
        <v>7</v>
      </c>
      <c r="B9" s="6" t="s">
        <v>100</v>
      </c>
      <c r="C9" s="6" t="s">
        <v>101</v>
      </c>
      <c r="D9" s="7">
        <v>42666</v>
      </c>
      <c r="E9" s="8">
        <v>0.78263888888888899</v>
      </c>
      <c r="F9" s="6" t="s">
        <v>32</v>
      </c>
      <c r="G9" s="7">
        <v>42666</v>
      </c>
      <c r="H9" s="8">
        <v>0.80069444444444438</v>
      </c>
      <c r="I9" s="6" t="s">
        <v>32</v>
      </c>
      <c r="J9" s="5" t="s">
        <v>26</v>
      </c>
      <c r="K9" s="6" t="s">
        <v>15</v>
      </c>
      <c r="L9" s="5">
        <f t="shared" ca="1" si="0"/>
        <v>0</v>
      </c>
      <c r="M9" s="5">
        <f t="shared" si="1"/>
        <v>5</v>
      </c>
      <c r="O9" s="9" t="s">
        <v>27</v>
      </c>
    </row>
    <row r="10" spans="1:22" ht="51.75" customHeight="1" x14ac:dyDescent="0.25">
      <c r="A10" s="6">
        <v>8</v>
      </c>
      <c r="B10" s="6" t="s">
        <v>102</v>
      </c>
      <c r="C10" s="5" t="s">
        <v>103</v>
      </c>
      <c r="D10" s="21">
        <v>42666</v>
      </c>
      <c r="E10" s="22">
        <v>0.79305555555555562</v>
      </c>
      <c r="F10" s="5" t="s">
        <v>32</v>
      </c>
      <c r="G10" s="21">
        <v>42666</v>
      </c>
      <c r="H10" s="22">
        <v>0.80763888888888891</v>
      </c>
      <c r="I10" s="5" t="s">
        <v>32</v>
      </c>
      <c r="J10" s="5" t="s">
        <v>26</v>
      </c>
      <c r="K10" s="6" t="s">
        <v>14</v>
      </c>
      <c r="L10" s="5">
        <f t="shared" ca="1" si="0"/>
        <v>0</v>
      </c>
      <c r="M10" s="5">
        <f t="shared" si="1"/>
        <v>1</v>
      </c>
    </row>
    <row r="11" spans="1:22" ht="51.75" customHeight="1" x14ac:dyDescent="0.25">
      <c r="A11" s="6">
        <v>9</v>
      </c>
      <c r="B11" s="6" t="s">
        <v>104</v>
      </c>
      <c r="C11" s="6" t="s">
        <v>101</v>
      </c>
      <c r="D11" s="21">
        <v>42666</v>
      </c>
      <c r="E11" s="22">
        <v>0.89583333333333337</v>
      </c>
      <c r="F11" s="5" t="s">
        <v>32</v>
      </c>
      <c r="G11" s="7">
        <v>42669</v>
      </c>
      <c r="H11" s="8">
        <v>0.72499999999999998</v>
      </c>
      <c r="I11" s="6" t="s">
        <v>81</v>
      </c>
      <c r="J11" s="5" t="s">
        <v>26</v>
      </c>
      <c r="K11" s="6" t="s">
        <v>14</v>
      </c>
      <c r="L11" s="5">
        <f t="shared" ca="1" si="0"/>
        <v>3</v>
      </c>
      <c r="M11" s="5">
        <f t="shared" si="1"/>
        <v>1</v>
      </c>
    </row>
    <row r="12" spans="1:22" ht="51.75" customHeight="1" x14ac:dyDescent="0.25">
      <c r="A12" s="6">
        <v>10</v>
      </c>
      <c r="B12" s="6" t="s">
        <v>106</v>
      </c>
      <c r="C12" s="5" t="s">
        <v>105</v>
      </c>
      <c r="D12" s="21">
        <v>42668</v>
      </c>
      <c r="E12" s="22">
        <v>0.35416666666666669</v>
      </c>
      <c r="F12" s="5" t="s">
        <v>41</v>
      </c>
      <c r="G12" s="7">
        <v>42668</v>
      </c>
      <c r="H12" s="8">
        <v>0.39583333333333331</v>
      </c>
      <c r="I12" s="6" t="s">
        <v>32</v>
      </c>
      <c r="J12" s="5" t="s">
        <v>26</v>
      </c>
      <c r="K12" s="6" t="s">
        <v>15</v>
      </c>
      <c r="L12" s="5">
        <f t="shared" ca="1" si="0"/>
        <v>0</v>
      </c>
      <c r="M12" s="5">
        <f t="shared" si="1"/>
        <v>5</v>
      </c>
    </row>
    <row r="13" spans="1:22" ht="51.75" customHeight="1" x14ac:dyDescent="0.25">
      <c r="A13" s="6">
        <v>11</v>
      </c>
      <c r="B13" s="6" t="s">
        <v>107</v>
      </c>
      <c r="C13" s="5" t="s">
        <v>105</v>
      </c>
      <c r="D13" s="21">
        <v>42668</v>
      </c>
      <c r="E13" s="22">
        <v>0.35902777777777778</v>
      </c>
      <c r="F13" s="5" t="s">
        <v>41</v>
      </c>
      <c r="G13" s="7">
        <v>42668</v>
      </c>
      <c r="H13" s="8">
        <v>0.41875000000000001</v>
      </c>
      <c r="I13" s="6" t="s">
        <v>32</v>
      </c>
      <c r="J13" s="5" t="s">
        <v>26</v>
      </c>
      <c r="K13" s="6" t="s">
        <v>15</v>
      </c>
      <c r="L13" s="5">
        <f t="shared" ca="1" si="0"/>
        <v>0</v>
      </c>
      <c r="M13" s="5">
        <f t="shared" si="1"/>
        <v>5</v>
      </c>
    </row>
    <row r="14" spans="1:22" ht="51.75" customHeight="1" x14ac:dyDescent="0.25">
      <c r="A14" s="6">
        <v>12</v>
      </c>
      <c r="B14" s="6" t="s">
        <v>116</v>
      </c>
      <c r="C14" s="5" t="s">
        <v>105</v>
      </c>
      <c r="D14" s="21">
        <v>42668</v>
      </c>
      <c r="E14" s="22">
        <v>0.36249999999999999</v>
      </c>
      <c r="F14" s="5" t="s">
        <v>32</v>
      </c>
      <c r="G14" s="7">
        <v>42668</v>
      </c>
      <c r="H14" s="8">
        <v>0.43472222222222223</v>
      </c>
      <c r="I14" s="6" t="s">
        <v>32</v>
      </c>
      <c r="J14" s="5" t="s">
        <v>26</v>
      </c>
      <c r="K14" s="6" t="s">
        <v>15</v>
      </c>
      <c r="L14" s="5">
        <f t="shared" ca="1" si="0"/>
        <v>0</v>
      </c>
      <c r="M14" s="5">
        <f t="shared" si="1"/>
        <v>5</v>
      </c>
    </row>
    <row r="15" spans="1:22" ht="51.75" customHeight="1" x14ac:dyDescent="0.25">
      <c r="A15" s="6">
        <v>13</v>
      </c>
      <c r="B15" s="6" t="s">
        <v>117</v>
      </c>
      <c r="C15" s="5" t="s">
        <v>105</v>
      </c>
      <c r="D15" s="21">
        <v>42668</v>
      </c>
      <c r="E15" s="22">
        <v>0.36458333333333331</v>
      </c>
      <c r="F15" s="5" t="s">
        <v>32</v>
      </c>
      <c r="G15" s="7">
        <v>42668</v>
      </c>
      <c r="H15" s="8">
        <v>0.46875</v>
      </c>
      <c r="I15" s="6" t="s">
        <v>32</v>
      </c>
      <c r="J15" s="5" t="s">
        <v>26</v>
      </c>
      <c r="K15" s="6" t="s">
        <v>15</v>
      </c>
      <c r="L15" s="5">
        <f t="shared" ca="1" si="0"/>
        <v>0</v>
      </c>
      <c r="M15" s="5">
        <f t="shared" ref="M15" si="2">LOOKUP(K15,$O$3:$O$5,$P$3:$P$5)</f>
        <v>5</v>
      </c>
    </row>
    <row r="16" spans="1:22" ht="51.75" customHeight="1" x14ac:dyDescent="0.25">
      <c r="A16" s="6">
        <v>14</v>
      </c>
      <c r="B16" s="6" t="s">
        <v>107</v>
      </c>
      <c r="C16" s="5" t="s">
        <v>108</v>
      </c>
      <c r="D16" s="21">
        <v>42668</v>
      </c>
      <c r="E16" s="22">
        <v>0.3659722222222222</v>
      </c>
      <c r="F16" s="5" t="s">
        <v>32</v>
      </c>
      <c r="G16" s="7">
        <v>42668</v>
      </c>
      <c r="H16" s="8">
        <v>0.49583333333333335</v>
      </c>
      <c r="I16" s="6" t="s">
        <v>41</v>
      </c>
      <c r="J16" s="5" t="s">
        <v>26</v>
      </c>
      <c r="K16" s="6" t="s">
        <v>15</v>
      </c>
      <c r="L16" s="5">
        <f t="shared" ca="1" si="0"/>
        <v>0</v>
      </c>
      <c r="M16" s="5">
        <f t="shared" ref="M16:M17" si="3">LOOKUP(K16,$O$3:$O$5,$P$3:$P$5)</f>
        <v>5</v>
      </c>
    </row>
    <row r="17" spans="1:13" ht="51.75" customHeight="1" x14ac:dyDescent="0.25">
      <c r="A17" s="6">
        <v>15</v>
      </c>
      <c r="B17" s="6" t="s">
        <v>115</v>
      </c>
      <c r="C17" s="5" t="s">
        <v>108</v>
      </c>
      <c r="D17" s="21">
        <v>42668</v>
      </c>
      <c r="E17" s="22">
        <v>0.37152777777777773</v>
      </c>
      <c r="F17" s="5" t="s">
        <v>32</v>
      </c>
      <c r="G17" s="7">
        <v>42668</v>
      </c>
      <c r="H17" s="8">
        <v>0.51041666666666663</v>
      </c>
      <c r="I17" s="6" t="s">
        <v>41</v>
      </c>
      <c r="J17" s="5" t="s">
        <v>26</v>
      </c>
      <c r="K17" s="6" t="s">
        <v>15</v>
      </c>
      <c r="L17" s="5">
        <f t="shared" ca="1" si="0"/>
        <v>0</v>
      </c>
      <c r="M17" s="5">
        <f t="shared" si="3"/>
        <v>5</v>
      </c>
    </row>
    <row r="18" spans="1:13" ht="51.75" customHeight="1" x14ac:dyDescent="0.25">
      <c r="A18" s="6">
        <v>16</v>
      </c>
      <c r="B18" s="6" t="s">
        <v>115</v>
      </c>
      <c r="C18" s="5" t="s">
        <v>109</v>
      </c>
      <c r="D18" s="21">
        <v>42668</v>
      </c>
      <c r="E18" s="22">
        <v>0.375</v>
      </c>
      <c r="F18" s="5" t="s">
        <v>41</v>
      </c>
      <c r="G18" s="7">
        <v>42668</v>
      </c>
      <c r="H18" s="8">
        <v>0.52638888888888891</v>
      </c>
      <c r="I18" s="6" t="s">
        <v>41</v>
      </c>
      <c r="J18" s="5" t="s">
        <v>26</v>
      </c>
      <c r="K18" s="6" t="s">
        <v>15</v>
      </c>
      <c r="L18" s="5">
        <f t="shared" ca="1" si="0"/>
        <v>0</v>
      </c>
      <c r="M18" s="5">
        <f t="shared" ref="M18" si="4">LOOKUP(K18,$O$3:$O$5,$P$3:$P$5)</f>
        <v>5</v>
      </c>
    </row>
    <row r="19" spans="1:13" ht="51.75" customHeight="1" x14ac:dyDescent="0.25">
      <c r="A19" s="6">
        <v>17</v>
      </c>
      <c r="B19" s="6" t="s">
        <v>118</v>
      </c>
      <c r="C19" s="5" t="s">
        <v>35</v>
      </c>
      <c r="D19" s="21">
        <v>42670</v>
      </c>
      <c r="E19" s="22">
        <v>0.40625</v>
      </c>
      <c r="F19" s="5" t="s">
        <v>41</v>
      </c>
      <c r="G19" s="7">
        <v>42670</v>
      </c>
      <c r="H19" s="8">
        <v>0.68888888888888899</v>
      </c>
      <c r="I19" s="6" t="s">
        <v>32</v>
      </c>
      <c r="J19" s="5" t="s">
        <v>26</v>
      </c>
      <c r="K19" s="6" t="s">
        <v>15</v>
      </c>
      <c r="L19" s="5">
        <f t="shared" ca="1" si="0"/>
        <v>0</v>
      </c>
      <c r="M19" s="5">
        <f t="shared" ref="M19:M32" si="5">LOOKUP(K19,$O$3:$O$5,$P$3:$P$5)</f>
        <v>5</v>
      </c>
    </row>
    <row r="20" spans="1:13" ht="51.75" customHeight="1" x14ac:dyDescent="0.25">
      <c r="A20" s="6">
        <v>18</v>
      </c>
      <c r="B20" s="6" t="s">
        <v>119</v>
      </c>
      <c r="C20" s="5" t="s">
        <v>35</v>
      </c>
      <c r="D20" s="21">
        <v>42670</v>
      </c>
      <c r="E20" s="22">
        <v>0.41944444444444445</v>
      </c>
      <c r="F20" s="5" t="s">
        <v>41</v>
      </c>
      <c r="G20" s="7">
        <v>42670</v>
      </c>
      <c r="H20" s="8">
        <v>0.71527777777777779</v>
      </c>
      <c r="I20" s="6" t="s">
        <v>32</v>
      </c>
      <c r="J20" s="5" t="s">
        <v>26</v>
      </c>
      <c r="K20" s="6" t="s">
        <v>15</v>
      </c>
      <c r="L20" s="5">
        <f t="shared" ca="1" si="0"/>
        <v>0</v>
      </c>
      <c r="M20" s="5">
        <f t="shared" si="5"/>
        <v>5</v>
      </c>
    </row>
    <row r="21" spans="1:13" ht="75" customHeight="1" x14ac:dyDescent="0.25">
      <c r="A21" s="6">
        <v>19</v>
      </c>
      <c r="B21" s="6" t="s">
        <v>120</v>
      </c>
      <c r="C21" s="5" t="s">
        <v>35</v>
      </c>
      <c r="D21" s="21">
        <v>42670</v>
      </c>
      <c r="E21" s="22">
        <v>0.43263888888888885</v>
      </c>
      <c r="F21" s="5" t="s">
        <v>41</v>
      </c>
      <c r="G21" s="7">
        <v>42670</v>
      </c>
      <c r="H21" s="8">
        <v>0.73125000000000007</v>
      </c>
      <c r="I21" s="6" t="s">
        <v>32</v>
      </c>
      <c r="J21" s="5" t="s">
        <v>26</v>
      </c>
      <c r="K21" s="6" t="s">
        <v>15</v>
      </c>
      <c r="L21" s="5">
        <f t="shared" ca="1" si="0"/>
        <v>0</v>
      </c>
      <c r="M21" s="5">
        <f t="shared" si="5"/>
        <v>5</v>
      </c>
    </row>
    <row r="22" spans="1:13" ht="69.75" customHeight="1" x14ac:dyDescent="0.25">
      <c r="A22" s="6">
        <v>20</v>
      </c>
      <c r="B22" s="6" t="s">
        <v>121</v>
      </c>
      <c r="C22" s="5" t="s">
        <v>35</v>
      </c>
      <c r="D22" s="21">
        <v>42670</v>
      </c>
      <c r="E22" s="22">
        <v>0.43611111111111112</v>
      </c>
      <c r="F22" s="5" t="s">
        <v>41</v>
      </c>
      <c r="G22" s="7">
        <v>42670</v>
      </c>
      <c r="H22" s="8">
        <v>0.74861111111111101</v>
      </c>
      <c r="I22" s="6" t="s">
        <v>32</v>
      </c>
      <c r="J22" s="5" t="s">
        <v>26</v>
      </c>
      <c r="K22" s="6" t="s">
        <v>15</v>
      </c>
      <c r="L22" s="5">
        <f t="shared" ca="1" si="0"/>
        <v>0</v>
      </c>
      <c r="M22" s="5">
        <f t="shared" si="5"/>
        <v>5</v>
      </c>
    </row>
    <row r="23" spans="1:13" ht="51.75" customHeight="1" x14ac:dyDescent="0.25">
      <c r="A23" s="6">
        <v>21</v>
      </c>
      <c r="B23" s="6" t="s">
        <v>122</v>
      </c>
      <c r="C23" s="5" t="s">
        <v>35</v>
      </c>
      <c r="D23" s="21">
        <v>42670</v>
      </c>
      <c r="E23" s="22">
        <v>0.43888888888888888</v>
      </c>
      <c r="F23" s="5" t="s">
        <v>41</v>
      </c>
      <c r="G23" s="7">
        <v>42670</v>
      </c>
      <c r="H23" s="8">
        <v>0.76111111111111107</v>
      </c>
      <c r="I23" s="6" t="s">
        <v>81</v>
      </c>
      <c r="J23" s="5" t="s">
        <v>26</v>
      </c>
      <c r="K23" s="6" t="s">
        <v>15</v>
      </c>
      <c r="L23" s="5">
        <f t="shared" ca="1" si="0"/>
        <v>0</v>
      </c>
      <c r="M23" s="5">
        <f t="shared" si="5"/>
        <v>5</v>
      </c>
    </row>
    <row r="24" spans="1:13" ht="78.75" customHeight="1" x14ac:dyDescent="0.25">
      <c r="A24" s="6">
        <v>22</v>
      </c>
      <c r="B24" s="6" t="s">
        <v>123</v>
      </c>
      <c r="C24" s="5" t="s">
        <v>35</v>
      </c>
      <c r="D24" s="21">
        <v>42670</v>
      </c>
      <c r="E24" s="22">
        <v>0.44027777777777777</v>
      </c>
      <c r="F24" s="5" t="s">
        <v>41</v>
      </c>
      <c r="G24" s="7">
        <v>42671</v>
      </c>
      <c r="H24" s="8">
        <v>0.9472222222222223</v>
      </c>
      <c r="I24" s="6" t="s">
        <v>41</v>
      </c>
      <c r="J24" s="5" t="s">
        <v>26</v>
      </c>
      <c r="K24" s="6" t="s">
        <v>15</v>
      </c>
      <c r="L24" s="5">
        <f t="shared" ca="1" si="0"/>
        <v>1</v>
      </c>
      <c r="M24" s="5">
        <f t="shared" si="5"/>
        <v>5</v>
      </c>
    </row>
    <row r="25" spans="1:13" ht="51.75" customHeight="1" x14ac:dyDescent="0.25">
      <c r="A25" s="6">
        <v>23</v>
      </c>
      <c r="B25" s="6" t="s">
        <v>126</v>
      </c>
      <c r="C25" s="5" t="s">
        <v>35</v>
      </c>
      <c r="D25" s="21">
        <v>42670</v>
      </c>
      <c r="E25" s="22">
        <v>0.44861111111111113</v>
      </c>
      <c r="F25" s="5" t="s">
        <v>41</v>
      </c>
      <c r="G25" s="7">
        <v>42671</v>
      </c>
      <c r="H25" s="8">
        <v>0.98611111111111116</v>
      </c>
      <c r="I25" s="6" t="s">
        <v>41</v>
      </c>
      <c r="J25" s="5" t="s">
        <v>26</v>
      </c>
      <c r="K25" s="6" t="s">
        <v>15</v>
      </c>
      <c r="L25" s="5">
        <f t="shared" ca="1" si="0"/>
        <v>1</v>
      </c>
      <c r="M25" s="5">
        <f t="shared" si="5"/>
        <v>5</v>
      </c>
    </row>
    <row r="26" spans="1:13" ht="51.75" customHeight="1" x14ac:dyDescent="0.25">
      <c r="A26" s="6">
        <v>24</v>
      </c>
      <c r="B26" s="6" t="s">
        <v>124</v>
      </c>
      <c r="C26" s="5" t="s">
        <v>35</v>
      </c>
      <c r="D26" s="21">
        <v>42670</v>
      </c>
      <c r="E26" s="22">
        <v>0.44861111111111113</v>
      </c>
      <c r="F26" s="5" t="s">
        <v>41</v>
      </c>
      <c r="G26" s="7">
        <v>42672</v>
      </c>
      <c r="H26" s="8">
        <v>3.2638888888888891E-2</v>
      </c>
      <c r="I26" s="6" t="s">
        <v>42</v>
      </c>
      <c r="J26" s="5" t="s">
        <v>26</v>
      </c>
      <c r="K26" s="6" t="s">
        <v>15</v>
      </c>
      <c r="L26" s="5">
        <f t="shared" ca="1" si="0"/>
        <v>2</v>
      </c>
      <c r="M26" s="5">
        <f t="shared" si="5"/>
        <v>5</v>
      </c>
    </row>
    <row r="27" spans="1:13" ht="51.75" customHeight="1" x14ac:dyDescent="0.25">
      <c r="A27" s="6">
        <v>25</v>
      </c>
      <c r="B27" s="6" t="s">
        <v>125</v>
      </c>
      <c r="C27" s="5" t="s">
        <v>40</v>
      </c>
      <c r="D27" s="21">
        <v>42670</v>
      </c>
      <c r="E27" s="22">
        <v>0.46597222222222223</v>
      </c>
      <c r="F27" s="5" t="s">
        <v>41</v>
      </c>
      <c r="G27" s="7">
        <v>42674</v>
      </c>
      <c r="H27" s="8">
        <v>0.53263888888888888</v>
      </c>
      <c r="I27" s="6" t="s">
        <v>44</v>
      </c>
      <c r="J27" s="5" t="s">
        <v>26</v>
      </c>
      <c r="K27" s="6" t="s">
        <v>15</v>
      </c>
      <c r="L27" s="5">
        <f t="shared" ca="1" si="0"/>
        <v>4</v>
      </c>
      <c r="M27" s="5">
        <f t="shared" si="5"/>
        <v>5</v>
      </c>
    </row>
    <row r="28" spans="1:13" ht="51.75" customHeight="1" x14ac:dyDescent="0.25">
      <c r="A28" s="6">
        <v>26</v>
      </c>
      <c r="B28" s="6" t="s">
        <v>127</v>
      </c>
      <c r="C28" s="5" t="s">
        <v>40</v>
      </c>
      <c r="D28" s="21">
        <v>42670</v>
      </c>
      <c r="E28" s="22">
        <v>0.47916666666666669</v>
      </c>
      <c r="F28" s="5" t="s">
        <v>41</v>
      </c>
      <c r="G28" s="7">
        <v>42674</v>
      </c>
      <c r="H28" s="8">
        <v>0.57638888888888895</v>
      </c>
      <c r="I28" s="6" t="s">
        <v>44</v>
      </c>
      <c r="J28" s="5" t="s">
        <v>26</v>
      </c>
      <c r="K28" s="6" t="s">
        <v>15</v>
      </c>
      <c r="L28" s="5">
        <f t="shared" ca="1" si="0"/>
        <v>4</v>
      </c>
      <c r="M28" s="5">
        <f t="shared" si="5"/>
        <v>5</v>
      </c>
    </row>
    <row r="29" spans="1:13" ht="51.75" customHeight="1" x14ac:dyDescent="0.25">
      <c r="A29" s="6">
        <v>27</v>
      </c>
      <c r="B29" s="6" t="s">
        <v>111</v>
      </c>
      <c r="C29" s="6" t="s">
        <v>132</v>
      </c>
      <c r="D29" s="21">
        <v>42670</v>
      </c>
      <c r="E29" s="22">
        <v>0.51041666666666663</v>
      </c>
      <c r="F29" s="5" t="s">
        <v>41</v>
      </c>
      <c r="G29" s="7">
        <v>42674</v>
      </c>
      <c r="H29" s="8">
        <v>0.59930555555555554</v>
      </c>
      <c r="I29" s="6" t="s">
        <v>133</v>
      </c>
      <c r="J29" s="5" t="s">
        <v>26</v>
      </c>
      <c r="K29" s="6" t="s">
        <v>15</v>
      </c>
      <c r="L29" s="5">
        <f t="shared" ca="1" si="0"/>
        <v>4</v>
      </c>
      <c r="M29" s="5">
        <f t="shared" si="5"/>
        <v>5</v>
      </c>
    </row>
    <row r="30" spans="1:13" ht="51.75" customHeight="1" x14ac:dyDescent="0.25">
      <c r="A30" s="6">
        <v>28</v>
      </c>
      <c r="B30" s="6" t="s">
        <v>129</v>
      </c>
      <c r="C30" s="6" t="s">
        <v>132</v>
      </c>
      <c r="D30" s="21">
        <v>42670</v>
      </c>
      <c r="E30" s="22">
        <v>0.53055555555555556</v>
      </c>
      <c r="F30" s="5" t="s">
        <v>41</v>
      </c>
      <c r="G30" s="7">
        <v>42674</v>
      </c>
      <c r="H30" s="8">
        <v>0.89861111111111114</v>
      </c>
      <c r="I30" s="6" t="s">
        <v>42</v>
      </c>
      <c r="J30" s="5" t="s">
        <v>26</v>
      </c>
      <c r="K30" s="6" t="s">
        <v>15</v>
      </c>
      <c r="L30" s="5">
        <f t="shared" ca="1" si="0"/>
        <v>4</v>
      </c>
      <c r="M30" s="5">
        <f t="shared" si="5"/>
        <v>5</v>
      </c>
    </row>
    <row r="31" spans="1:13" ht="51.75" customHeight="1" x14ac:dyDescent="0.25">
      <c r="A31" s="6">
        <v>29</v>
      </c>
      <c r="B31" s="6" t="s">
        <v>110</v>
      </c>
      <c r="C31" s="6" t="s">
        <v>131</v>
      </c>
      <c r="D31" s="21">
        <v>42670</v>
      </c>
      <c r="E31" s="22">
        <v>0.54861111111111105</v>
      </c>
      <c r="F31" s="5" t="s">
        <v>41</v>
      </c>
      <c r="G31" s="7">
        <v>42674</v>
      </c>
      <c r="H31" s="8">
        <v>0.90625</v>
      </c>
      <c r="I31" s="6" t="s">
        <v>42</v>
      </c>
      <c r="J31" s="5" t="s">
        <v>26</v>
      </c>
      <c r="K31" s="6" t="s">
        <v>15</v>
      </c>
      <c r="L31" s="5">
        <f t="shared" ca="1" si="0"/>
        <v>4</v>
      </c>
      <c r="M31" s="5">
        <f t="shared" si="5"/>
        <v>5</v>
      </c>
    </row>
    <row r="32" spans="1:13" ht="77.25" customHeight="1" x14ac:dyDescent="0.25">
      <c r="A32" s="6">
        <v>30</v>
      </c>
      <c r="B32" s="6" t="s">
        <v>128</v>
      </c>
      <c r="C32" s="6" t="s">
        <v>130</v>
      </c>
      <c r="D32" s="21">
        <v>42670</v>
      </c>
      <c r="E32" s="22">
        <v>0.56527777777777777</v>
      </c>
      <c r="F32" s="5" t="s">
        <v>41</v>
      </c>
      <c r="G32" s="7">
        <v>42674</v>
      </c>
      <c r="H32" s="8">
        <v>0.97777777777777775</v>
      </c>
      <c r="I32" s="6" t="s">
        <v>42</v>
      </c>
      <c r="J32" s="5" t="s">
        <v>26</v>
      </c>
      <c r="K32" s="6" t="s">
        <v>15</v>
      </c>
      <c r="L32" s="5">
        <f t="shared" ca="1" si="0"/>
        <v>4</v>
      </c>
      <c r="M32" s="5">
        <f t="shared" si="5"/>
        <v>5</v>
      </c>
    </row>
    <row r="33" spans="11:13" ht="51.75" customHeight="1" x14ac:dyDescent="0.25">
      <c r="K33" s="26"/>
      <c r="L33" s="5" t="s">
        <v>11</v>
      </c>
      <c r="M33" s="27">
        <f>SUM(M3:M32)</f>
        <v>134</v>
      </c>
    </row>
    <row r="34" spans="11:13" ht="51.75" customHeight="1" x14ac:dyDescent="0.25"/>
    <row r="35" spans="11:13" ht="51.75" customHeight="1" x14ac:dyDescent="0.25"/>
    <row r="36" spans="11:13" ht="51.75" customHeight="1" x14ac:dyDescent="0.25"/>
    <row r="37" spans="11:13" ht="51.75" customHeight="1" x14ac:dyDescent="0.25"/>
    <row r="38" spans="11:13" ht="51.75" customHeight="1" x14ac:dyDescent="0.25"/>
    <row r="39" spans="11:13" ht="51.75" customHeight="1" x14ac:dyDescent="0.25"/>
    <row r="40" spans="11:13" ht="51.75" customHeight="1" x14ac:dyDescent="0.25"/>
    <row r="41" spans="11:13" ht="51.75" customHeight="1" x14ac:dyDescent="0.25"/>
    <row r="42" spans="11:13" ht="51.75" customHeight="1" x14ac:dyDescent="0.25"/>
    <row r="43" spans="11:13" ht="51.75" customHeight="1" x14ac:dyDescent="0.25"/>
  </sheetData>
  <mergeCells count="4">
    <mergeCell ref="Q2:V2"/>
    <mergeCell ref="Q3:V3"/>
    <mergeCell ref="Q4:V4"/>
    <mergeCell ref="Q5:V5"/>
  </mergeCells>
  <conditionalFormatting sqref="O8">
    <cfRule type="containsText" dxfId="161" priority="212" operator="containsText" text="Resolved">
      <formula>NOT(ISERROR(SEARCH("Resolved",O8)))</formula>
    </cfRule>
    <cfRule type="containsText" dxfId="160" priority="214" operator="containsText" text="Resolved">
      <formula>NOT(ISERROR(SEARCH("Resolved",O8)))</formula>
    </cfRule>
  </conditionalFormatting>
  <conditionalFormatting sqref="O9">
    <cfRule type="containsText" dxfId="159" priority="213" operator="containsText" text="Unresolved">
      <formula>NOT(ISERROR(SEARCH("Unresolved",O9)))</formula>
    </cfRule>
  </conditionalFormatting>
  <conditionalFormatting sqref="J4 J10:J18">
    <cfRule type="cellIs" dxfId="158" priority="187" operator="equal">
      <formula>$O$8</formula>
    </cfRule>
    <cfRule type="containsText" dxfId="157" priority="188" operator="containsText" text="Unresolved">
      <formula>NOT(ISERROR(SEARCH("Unresolved",J4)))</formula>
    </cfRule>
  </conditionalFormatting>
  <conditionalFormatting sqref="K4 K10:K18">
    <cfRule type="cellIs" dxfId="156" priority="185" operator="equal">
      <formula>$O$5</formula>
    </cfRule>
    <cfRule type="containsText" dxfId="155" priority="186" operator="containsText" text="High impact">
      <formula>NOT(ISERROR(SEARCH("High impact",K4)))</formula>
    </cfRule>
    <cfRule type="containsText" dxfId="154" priority="191" operator="containsText" text="Critical Impact">
      <formula>NOT(ISERROR(SEARCH("Critical Impact",K4)))</formula>
    </cfRule>
    <cfRule type="containsText" dxfId="153" priority="192" operator="containsText" text="Critical Impact">
      <formula>NOT(ISERROR(SEARCH("Critical Impact",K4)))</formula>
    </cfRule>
    <cfRule type="cellIs" dxfId="152" priority="195" operator="equal">
      <formula>#REF!</formula>
    </cfRule>
    <cfRule type="cellIs" dxfId="151" priority="196" operator="equal">
      <formula>#REF!</formula>
    </cfRule>
  </conditionalFormatting>
  <conditionalFormatting sqref="J5">
    <cfRule type="cellIs" dxfId="150" priority="163" operator="equal">
      <formula>$O$8</formula>
    </cfRule>
    <cfRule type="containsText" dxfId="149" priority="164" operator="containsText" text="Unresolved">
      <formula>NOT(ISERROR(SEARCH("Unresolved",J5)))</formula>
    </cfRule>
  </conditionalFormatting>
  <conditionalFormatting sqref="K5">
    <cfRule type="cellIs" dxfId="148" priority="161" operator="equal">
      <formula>$O$5</formula>
    </cfRule>
    <cfRule type="containsText" dxfId="147" priority="162" operator="containsText" text="High impact">
      <formula>NOT(ISERROR(SEARCH("High impact",K5)))</formula>
    </cfRule>
    <cfRule type="containsText" dxfId="146" priority="167" operator="containsText" text="Critical Impact">
      <formula>NOT(ISERROR(SEARCH("Critical Impact",K5)))</formula>
    </cfRule>
    <cfRule type="containsText" dxfId="145" priority="168" operator="containsText" text="Critical Impact">
      <formula>NOT(ISERROR(SEARCH("Critical Impact",K5)))</formula>
    </cfRule>
    <cfRule type="cellIs" dxfId="144" priority="171" operator="equal">
      <formula>#REF!</formula>
    </cfRule>
    <cfRule type="cellIs" dxfId="143" priority="172" operator="equal">
      <formula>#REF!</formula>
    </cfRule>
  </conditionalFormatting>
  <conditionalFormatting sqref="J6">
    <cfRule type="cellIs" dxfId="142" priority="151" operator="equal">
      <formula>$O$8</formula>
    </cfRule>
    <cfRule type="containsText" dxfId="141" priority="152" operator="containsText" text="Unresolved">
      <formula>NOT(ISERROR(SEARCH("Unresolved",J6)))</formula>
    </cfRule>
  </conditionalFormatting>
  <conditionalFormatting sqref="K6">
    <cfRule type="cellIs" dxfId="140" priority="149" operator="equal">
      <formula>$O$5</formula>
    </cfRule>
    <cfRule type="containsText" dxfId="139" priority="150" operator="containsText" text="High impact">
      <formula>NOT(ISERROR(SEARCH("High impact",K6)))</formula>
    </cfRule>
    <cfRule type="containsText" dxfId="138" priority="155" operator="containsText" text="Critical Impact">
      <formula>NOT(ISERROR(SEARCH("Critical Impact",K6)))</formula>
    </cfRule>
    <cfRule type="containsText" dxfId="137" priority="156" operator="containsText" text="Critical Impact">
      <formula>NOT(ISERROR(SEARCH("Critical Impact",K6)))</formula>
    </cfRule>
    <cfRule type="cellIs" dxfId="136" priority="159" operator="equal">
      <formula>#REF!</formula>
    </cfRule>
    <cfRule type="cellIs" dxfId="135" priority="160" operator="equal">
      <formula>#REF!</formula>
    </cfRule>
  </conditionalFormatting>
  <conditionalFormatting sqref="J7">
    <cfRule type="cellIs" dxfId="134" priority="139" operator="equal">
      <formula>$O$8</formula>
    </cfRule>
    <cfRule type="containsText" dxfId="133" priority="140" operator="containsText" text="Unresolved">
      <formula>NOT(ISERROR(SEARCH("Unresolved",J7)))</formula>
    </cfRule>
  </conditionalFormatting>
  <conditionalFormatting sqref="K7">
    <cfRule type="cellIs" dxfId="132" priority="137" operator="equal">
      <formula>$O$5</formula>
    </cfRule>
    <cfRule type="containsText" dxfId="131" priority="138" operator="containsText" text="High impact">
      <formula>NOT(ISERROR(SEARCH("High impact",K7)))</formula>
    </cfRule>
    <cfRule type="containsText" dxfId="130" priority="143" operator="containsText" text="Critical Impact">
      <formula>NOT(ISERROR(SEARCH("Critical Impact",K7)))</formula>
    </cfRule>
    <cfRule type="containsText" dxfId="129" priority="144" operator="containsText" text="Critical Impact">
      <formula>NOT(ISERROR(SEARCH("Critical Impact",K7)))</formula>
    </cfRule>
    <cfRule type="cellIs" dxfId="128" priority="147" operator="equal">
      <formula>#REF!</formula>
    </cfRule>
    <cfRule type="cellIs" dxfId="127" priority="148" operator="equal">
      <formula>#REF!</formula>
    </cfRule>
  </conditionalFormatting>
  <conditionalFormatting sqref="J8">
    <cfRule type="cellIs" dxfId="126" priority="127" operator="equal">
      <formula>$O$8</formula>
    </cfRule>
    <cfRule type="containsText" dxfId="125" priority="128" operator="containsText" text="Unresolved">
      <formula>NOT(ISERROR(SEARCH("Unresolved",J8)))</formula>
    </cfRule>
  </conditionalFormatting>
  <conditionalFormatting sqref="K8">
    <cfRule type="cellIs" dxfId="124" priority="125" operator="equal">
      <formula>$O$5</formula>
    </cfRule>
    <cfRule type="containsText" dxfId="123" priority="126" operator="containsText" text="High impact">
      <formula>NOT(ISERROR(SEARCH("High impact",K8)))</formula>
    </cfRule>
    <cfRule type="containsText" dxfId="122" priority="131" operator="containsText" text="Critical Impact">
      <formula>NOT(ISERROR(SEARCH("Critical Impact",K8)))</formula>
    </cfRule>
    <cfRule type="containsText" dxfId="121" priority="132" operator="containsText" text="Critical Impact">
      <formula>NOT(ISERROR(SEARCH("Critical Impact",K8)))</formula>
    </cfRule>
    <cfRule type="cellIs" dxfId="120" priority="135" operator="equal">
      <formula>#REF!</formula>
    </cfRule>
    <cfRule type="cellIs" dxfId="119" priority="136" operator="equal">
      <formula>#REF!</formula>
    </cfRule>
  </conditionalFormatting>
  <conditionalFormatting sqref="J9">
    <cfRule type="cellIs" dxfId="118" priority="115" operator="equal">
      <formula>$O$8</formula>
    </cfRule>
    <cfRule type="containsText" dxfId="117" priority="116" operator="containsText" text="Unresolved">
      <formula>NOT(ISERROR(SEARCH("Unresolved",J9)))</formula>
    </cfRule>
  </conditionalFormatting>
  <conditionalFormatting sqref="K9">
    <cfRule type="cellIs" dxfId="116" priority="113" operator="equal">
      <formula>$O$5</formula>
    </cfRule>
    <cfRule type="containsText" dxfId="115" priority="114" operator="containsText" text="High impact">
      <formula>NOT(ISERROR(SEARCH("High impact",K9)))</formula>
    </cfRule>
    <cfRule type="containsText" dxfId="114" priority="119" operator="containsText" text="Critical Impact">
      <formula>NOT(ISERROR(SEARCH("Critical Impact",K9)))</formula>
    </cfRule>
    <cfRule type="containsText" dxfId="113" priority="120" operator="containsText" text="Critical Impact">
      <formula>NOT(ISERROR(SEARCH("Critical Impact",K9)))</formula>
    </cfRule>
    <cfRule type="cellIs" dxfId="112" priority="123" operator="equal">
      <formula>#REF!</formula>
    </cfRule>
    <cfRule type="cellIs" dxfId="111" priority="124" operator="equal">
      <formula>#REF!</formula>
    </cfRule>
  </conditionalFormatting>
  <conditionalFormatting sqref="J3">
    <cfRule type="cellIs" dxfId="110" priority="57" operator="equal">
      <formula>$O$8</formula>
    </cfRule>
    <cfRule type="containsText" dxfId="109" priority="58" operator="containsText" text="Unresolved">
      <formula>NOT(ISERROR(SEARCH("Unresolved",J3)))</formula>
    </cfRule>
  </conditionalFormatting>
  <conditionalFormatting sqref="K3">
    <cfRule type="cellIs" dxfId="108" priority="49" operator="equal">
      <formula>$O$5</formula>
    </cfRule>
    <cfRule type="containsText" dxfId="107" priority="50" operator="containsText" text="High impact">
      <formula>NOT(ISERROR(SEARCH("High impact",K3)))</formula>
    </cfRule>
    <cfRule type="containsText" dxfId="106" priority="51" operator="containsText" text="Critical Impact">
      <formula>NOT(ISERROR(SEARCH("Critical Impact",K3)))</formula>
    </cfRule>
    <cfRule type="containsText" dxfId="105" priority="52" operator="containsText" text="Critical Impact">
      <formula>NOT(ISERROR(SEARCH("Critical Impact",K3)))</formula>
    </cfRule>
    <cfRule type="cellIs" dxfId="104" priority="55" operator="equal">
      <formula>#REF!</formula>
    </cfRule>
    <cfRule type="cellIs" dxfId="103" priority="56" operator="equal">
      <formula>#REF!</formula>
    </cfRule>
  </conditionalFormatting>
  <conditionalFormatting sqref="J19:J32">
    <cfRule type="cellIs" dxfId="102" priority="27" operator="equal">
      <formula>$O$8</formula>
    </cfRule>
    <cfRule type="containsText" dxfId="101" priority="28" operator="containsText" text="Unresolved">
      <formula>NOT(ISERROR(SEARCH("Unresolved",J19)))</formula>
    </cfRule>
  </conditionalFormatting>
  <conditionalFormatting sqref="K19:K33">
    <cfRule type="cellIs" dxfId="100" priority="25" operator="equal">
      <formula>$O$5</formula>
    </cfRule>
    <cfRule type="containsText" dxfId="99" priority="26" operator="containsText" text="High impact">
      <formula>NOT(ISERROR(SEARCH("High impact",K19)))</formula>
    </cfRule>
    <cfRule type="containsText" dxfId="98" priority="31" operator="containsText" text="Critical Impact">
      <formula>NOT(ISERROR(SEARCH("Critical Impact",K19)))</formula>
    </cfRule>
    <cfRule type="containsText" dxfId="97" priority="32" operator="containsText" text="Critical Impact">
      <formula>NOT(ISERROR(SEARCH("Critical Impact",K19)))</formula>
    </cfRule>
    <cfRule type="cellIs" dxfId="96" priority="35" operator="equal">
      <formula>#REF!</formula>
    </cfRule>
    <cfRule type="cellIs" dxfId="95" priority="36" operator="equal">
      <formula>#REF!</formula>
    </cfRule>
  </conditionalFormatting>
  <dataValidations count="2">
    <dataValidation type="list" allowBlank="1" showInputMessage="1" showErrorMessage="1" sqref="K3:K32">
      <formula1>$O$3:$O$5</formula1>
    </dataValidation>
    <dataValidation type="list" allowBlank="1" showInputMessage="1" showErrorMessage="1" sqref="J3:J32">
      <formula1>$O$8:$O$9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3" operator="containsText" id="{65B39834-FC02-4E23-BB35-A9F779E325E6}">
            <xm:f>NOT(ISERROR(SEARCH(#REF!,K4)))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94" operator="containsText" id="{D28B1DAE-C10D-4993-B650-971E248A1083}">
            <xm:f>NOT(ISERROR(SEARCH(#REF!,K4)))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K4 K10:K18</xm:sqref>
        </x14:conditionalFormatting>
        <x14:conditionalFormatting xmlns:xm="http://schemas.microsoft.com/office/excel/2006/main">
          <x14:cfRule type="containsText" priority="189" operator="containsText" id="{0E1D1BCE-0456-410B-BDD8-944D2E88E53E}">
            <xm:f>NOT(ISERROR(SEARCH(#REF!,J4)))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90" operator="containsText" id="{D3347B81-7084-403C-ADA6-32CF16E6B68E}">
            <xm:f>NOT(ISERROR(SEARCH($O$33,J4)))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 J10:J18</xm:sqref>
        </x14:conditionalFormatting>
        <x14:conditionalFormatting xmlns:xm="http://schemas.microsoft.com/office/excel/2006/main">
          <x14:cfRule type="containsText" priority="169" operator="containsText" id="{34FCD3D6-6CC3-497C-87F5-CCCC88DF477B}">
            <xm:f>NOT(ISERROR(SEARCH(#REF!,K5)))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70" operator="containsText" id="{9A58405A-D4DF-4BDD-A0CF-18DFAEFBE90F}">
            <xm:f>NOT(ISERROR(SEARCH(#REF!,K5)))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65" operator="containsText" id="{14B5892E-A650-4920-9682-0AF9CB426155}">
            <xm:f>NOT(ISERROR(SEARCH(#REF!,J5)))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66" operator="containsText" id="{A5B00B95-1B03-4D59-83D4-F21C53AAB07C}">
            <xm:f>NOT(ISERROR(SEARCH($O$33,J5)))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containsText" priority="157" operator="containsText" id="{CCAAAB28-6A5F-4F9B-8951-F8FC30C68295}">
            <xm:f>NOT(ISERROR(SEARCH(#REF!,K6)))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58" operator="containsText" id="{04C3AAEA-8D2B-4FAF-9C22-3CA64F926F85}">
            <xm:f>NOT(ISERROR(SEARCH(#REF!,K6)))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containsText" priority="153" operator="containsText" id="{342D31F2-5706-466C-A8E3-7A660C510445}">
            <xm:f>NOT(ISERROR(SEARCH(#REF!,J6)))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54" operator="containsText" id="{0FFB724F-6DF9-4113-B0F1-A8CEF7A9C5C1}">
            <xm:f>NOT(ISERROR(SEARCH($O$33,J6)))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ontainsText" priority="145" operator="containsText" id="{E402A08B-63DF-4599-B0FE-30D3825499FD}">
            <xm:f>NOT(ISERROR(SEARCH(#REF!,K7)))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46" operator="containsText" id="{01DCC3A0-8A34-409E-ADF5-E5E707060B20}">
            <xm:f>NOT(ISERROR(SEARCH(#REF!,K7)))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containsText" priority="141" operator="containsText" id="{1269C3AE-16D7-49E3-AC10-37ECC404820E}">
            <xm:f>NOT(ISERROR(SEARCH(#REF!,J7)))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2" operator="containsText" id="{5A84ADEF-67A9-43FA-AF38-08FE92547F93}">
            <xm:f>NOT(ISERROR(SEARCH($O$33,J7)))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containsText" priority="133" operator="containsText" id="{C103D81F-CC3A-4A65-ADC2-1114959ED635}">
            <xm:f>NOT(ISERROR(SEARCH(#REF!,K8)))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34" operator="containsText" id="{936003CF-AD01-4885-A56A-EBE558CB5CD0}">
            <xm:f>NOT(ISERROR(SEARCH(#REF!,K8)))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K8</xm:sqref>
        </x14:conditionalFormatting>
        <x14:conditionalFormatting xmlns:xm="http://schemas.microsoft.com/office/excel/2006/main">
          <x14:cfRule type="containsText" priority="129" operator="containsText" id="{E44B0EE2-776C-4B67-B454-CA2963082D3A}">
            <xm:f>NOT(ISERROR(SEARCH(#REF!,J8)))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30" operator="containsText" id="{BFA03DD4-D722-4746-93A4-CD9D76175EE0}">
            <xm:f>NOT(ISERROR(SEARCH($O$33,J8)))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ontainsText" priority="121" operator="containsText" id="{E9B02A7E-42AF-477F-8B8F-82A67395D8ED}">
            <xm:f>NOT(ISERROR(SEARCH(#REF!,K9)))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22" operator="containsText" id="{8F7B68B4-5307-45EF-83A3-20D56F90EF04}">
            <xm:f>NOT(ISERROR(SEARCH(#REF!,K9)))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containsText" priority="117" operator="containsText" id="{52AF4C28-7598-4985-8F13-85DF1D8BC9EB}">
            <xm:f>NOT(ISERROR(SEARCH(#REF!,J9)))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18" operator="containsText" id="{252867A7-4BE2-4135-8C53-97C62E94322F}">
            <xm:f>NOT(ISERROR(SEARCH($O$33,J9)))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containsText" priority="59" operator="containsText" id="{371AFB74-8CE2-4CB0-BABB-A0D9767A50B2}">
            <xm:f>NOT(ISERROR(SEARCH(#REF!,J3)))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0" operator="containsText" id="{117DAF38-D769-4834-9665-7EC1FEF43D68}">
            <xm:f>NOT(ISERROR(SEARCH($O$33,J3)))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ontainsText" priority="53" operator="containsText" id="{72B2C1FD-686B-4F6D-B456-349571778234}">
            <xm:f>NOT(ISERROR(SEARCH(#REF!,K3)))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54" operator="containsText" id="{10B7364D-07FF-4AE3-A4E1-475AC3D4F79A}">
            <xm:f>NOT(ISERROR(SEARCH(#REF!,K3)))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</xm:sqref>
        </x14:conditionalFormatting>
        <x14:conditionalFormatting xmlns:xm="http://schemas.microsoft.com/office/excel/2006/main">
          <x14:cfRule type="containsText" priority="33" operator="containsText" id="{69335D5C-3E79-4E4E-96BB-AB47D4C767C7}">
            <xm:f>NOT(ISERROR(SEARCH(#REF!,K19)))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id="{0A00DB02-5E4C-4F6E-8D85-E825330B969D}">
            <xm:f>NOT(ISERROR(SEARCH(#REF!,K19)))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K19:K33</xm:sqref>
        </x14:conditionalFormatting>
        <x14:conditionalFormatting xmlns:xm="http://schemas.microsoft.com/office/excel/2006/main">
          <x14:cfRule type="containsText" priority="29" operator="containsText" id="{0DF9854E-D63E-4346-A590-98C94E53609B}">
            <xm:f>NOT(ISERROR(SEARCH(#REF!,J19)))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0" operator="containsText" id="{7DFA8888-D0F2-4D2E-A691-360774967A3F}">
            <xm:f>NOT(ISERROR(SEARCH($O$33,J19)))</xm:f>
            <xm:f>$O$33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J19:J32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5"/>
  <sheetViews>
    <sheetView workbookViewId="0">
      <selection activeCell="K29" sqref="K29"/>
    </sheetView>
  </sheetViews>
  <sheetFormatPr defaultRowHeight="15" x14ac:dyDescent="0.25"/>
  <cols>
    <col min="1" max="1" width="5.7109375" customWidth="1"/>
    <col min="2" max="2" width="44" customWidth="1"/>
    <col min="3" max="3" width="20.7109375" customWidth="1"/>
    <col min="4" max="14" width="11.7109375" customWidth="1"/>
    <col min="15" max="16" width="12.7109375" customWidth="1"/>
  </cols>
  <sheetData>
    <row r="1" spans="1:22" ht="29.25" customHeight="1" x14ac:dyDescent="0.35">
      <c r="A1" s="17" t="s">
        <v>93</v>
      </c>
      <c r="C1" t="s">
        <v>56</v>
      </c>
      <c r="D1" s="24" t="s">
        <v>94</v>
      </c>
    </row>
    <row r="2" spans="1:22" ht="45" x14ac:dyDescent="0.25">
      <c r="A2" s="10" t="s">
        <v>4</v>
      </c>
      <c r="B2" s="10" t="s">
        <v>5</v>
      </c>
      <c r="C2" s="10" t="s">
        <v>24</v>
      </c>
      <c r="D2" s="10" t="s">
        <v>21</v>
      </c>
      <c r="E2" s="10" t="s">
        <v>23</v>
      </c>
      <c r="F2" s="10" t="s">
        <v>22</v>
      </c>
      <c r="G2" s="10" t="s">
        <v>6</v>
      </c>
      <c r="H2" s="10" t="s">
        <v>7</v>
      </c>
      <c r="I2" s="10" t="s">
        <v>8</v>
      </c>
      <c r="J2" s="10" t="s">
        <v>20</v>
      </c>
      <c r="K2" s="10" t="s">
        <v>9</v>
      </c>
      <c r="L2" s="10" t="s">
        <v>25</v>
      </c>
      <c r="M2" s="10" t="s">
        <v>10</v>
      </c>
      <c r="O2" s="10" t="s">
        <v>12</v>
      </c>
      <c r="P2" s="10" t="s">
        <v>10</v>
      </c>
      <c r="Q2" s="29" t="s">
        <v>13</v>
      </c>
      <c r="R2" s="30"/>
      <c r="S2" s="30"/>
      <c r="T2" s="30"/>
      <c r="U2" s="30"/>
      <c r="V2" s="31"/>
    </row>
    <row r="3" spans="1:22" ht="51.75" customHeight="1" x14ac:dyDescent="0.25">
      <c r="A3" s="6">
        <v>1</v>
      </c>
      <c r="B3" s="6" t="s">
        <v>134</v>
      </c>
      <c r="C3" s="6" t="s">
        <v>145</v>
      </c>
      <c r="D3" s="21">
        <v>42677</v>
      </c>
      <c r="E3" s="22">
        <v>0.66666666666666663</v>
      </c>
      <c r="F3" s="5" t="s">
        <v>171</v>
      </c>
      <c r="G3" s="7">
        <v>42681</v>
      </c>
      <c r="H3" s="8">
        <v>0.50902777777777775</v>
      </c>
      <c r="I3" s="6" t="s">
        <v>42</v>
      </c>
      <c r="J3" s="5" t="s">
        <v>26</v>
      </c>
      <c r="K3" s="6" t="s">
        <v>14</v>
      </c>
      <c r="L3" s="5">
        <f ca="1">IF(D3="","",IF(G3="",TODAY()-D3,G3-D3))</f>
        <v>4</v>
      </c>
      <c r="M3" s="5">
        <f>LOOKUP(K3,$O$3:$O$5,$P$3:$P$5)</f>
        <v>1</v>
      </c>
      <c r="N3" s="18"/>
      <c r="O3" s="14" t="s">
        <v>16</v>
      </c>
      <c r="P3" s="14">
        <v>10</v>
      </c>
      <c r="Q3" s="32" t="s">
        <v>18</v>
      </c>
      <c r="R3" s="33"/>
      <c r="S3" s="33"/>
      <c r="T3" s="33"/>
      <c r="U3" s="33"/>
      <c r="V3" s="34"/>
    </row>
    <row r="4" spans="1:22" ht="51.75" customHeight="1" x14ac:dyDescent="0.25">
      <c r="A4" s="6">
        <v>2</v>
      </c>
      <c r="B4" s="6" t="s">
        <v>135</v>
      </c>
      <c r="C4" s="6" t="s">
        <v>144</v>
      </c>
      <c r="D4" s="21">
        <v>42677</v>
      </c>
      <c r="E4" s="22">
        <v>0.66666666666666663</v>
      </c>
      <c r="F4" s="5" t="s">
        <v>171</v>
      </c>
      <c r="G4" s="7">
        <v>42681</v>
      </c>
      <c r="H4" s="8">
        <v>0.59930555555555554</v>
      </c>
      <c r="I4" s="6" t="s">
        <v>42</v>
      </c>
      <c r="J4" s="5" t="s">
        <v>26</v>
      </c>
      <c r="K4" s="6" t="s">
        <v>14</v>
      </c>
      <c r="L4" s="5">
        <f t="shared" ref="L4:L12" ca="1" si="0">IF(D4="","",IF(G4="",TODAY()-D4,G4-D4))</f>
        <v>4</v>
      </c>
      <c r="M4" s="5">
        <f t="shared" ref="M4:M12" si="1">LOOKUP(K4,$O$3:$O$5,$P$3:$P$5)</f>
        <v>1</v>
      </c>
      <c r="N4" s="11"/>
      <c r="O4" s="15" t="s">
        <v>15</v>
      </c>
      <c r="P4" s="15">
        <v>5</v>
      </c>
      <c r="Q4" s="32" t="s">
        <v>19</v>
      </c>
      <c r="R4" s="33"/>
      <c r="S4" s="33"/>
      <c r="T4" s="33"/>
      <c r="U4" s="33"/>
      <c r="V4" s="34"/>
    </row>
    <row r="5" spans="1:22" ht="51.75" customHeight="1" x14ac:dyDescent="0.25">
      <c r="A5" s="6">
        <v>3</v>
      </c>
      <c r="B5" s="6" t="s">
        <v>136</v>
      </c>
      <c r="C5" s="6" t="s">
        <v>143</v>
      </c>
      <c r="D5" s="21">
        <v>42677</v>
      </c>
      <c r="E5" s="22">
        <v>0.66666666666666696</v>
      </c>
      <c r="F5" s="5" t="s">
        <v>171</v>
      </c>
      <c r="G5" s="7">
        <v>42681</v>
      </c>
      <c r="H5" s="8">
        <v>0.44791666666666669</v>
      </c>
      <c r="I5" s="6" t="s">
        <v>32</v>
      </c>
      <c r="J5" s="5" t="s">
        <v>26</v>
      </c>
      <c r="K5" s="6" t="s">
        <v>14</v>
      </c>
      <c r="L5" s="5">
        <f t="shared" ca="1" si="0"/>
        <v>4</v>
      </c>
      <c r="M5" s="5">
        <f t="shared" si="1"/>
        <v>1</v>
      </c>
      <c r="O5" s="16" t="s">
        <v>14</v>
      </c>
      <c r="P5" s="16">
        <v>1</v>
      </c>
      <c r="Q5" s="32" t="s">
        <v>17</v>
      </c>
      <c r="R5" s="33"/>
      <c r="S5" s="33"/>
      <c r="T5" s="33"/>
      <c r="U5" s="33"/>
      <c r="V5" s="34"/>
    </row>
    <row r="6" spans="1:22" ht="51.75" customHeight="1" x14ac:dyDescent="0.25">
      <c r="A6" s="6">
        <v>4</v>
      </c>
      <c r="B6" s="25" t="s">
        <v>146</v>
      </c>
      <c r="C6" s="6" t="s">
        <v>66</v>
      </c>
      <c r="D6" s="21">
        <v>42677</v>
      </c>
      <c r="E6" s="22">
        <v>0.66666666666666696</v>
      </c>
      <c r="F6" s="5" t="s">
        <v>171</v>
      </c>
      <c r="G6" s="7">
        <v>42681</v>
      </c>
      <c r="H6" s="8">
        <v>0.45555555555555555</v>
      </c>
      <c r="I6" s="6" t="s">
        <v>32</v>
      </c>
      <c r="J6" s="5" t="s">
        <v>26</v>
      </c>
      <c r="K6" s="6" t="s">
        <v>15</v>
      </c>
      <c r="L6" s="5">
        <f t="shared" ca="1" si="0"/>
        <v>4</v>
      </c>
      <c r="M6" s="5">
        <f t="shared" si="1"/>
        <v>5</v>
      </c>
    </row>
    <row r="7" spans="1:22" ht="51.75" customHeight="1" x14ac:dyDescent="0.25">
      <c r="A7" s="6">
        <v>5</v>
      </c>
      <c r="B7" s="25" t="s">
        <v>137</v>
      </c>
      <c r="C7" s="6" t="s">
        <v>101</v>
      </c>
      <c r="D7" s="21">
        <v>42677</v>
      </c>
      <c r="E7" s="22">
        <v>0.66666666666666696</v>
      </c>
      <c r="F7" s="5" t="s">
        <v>171</v>
      </c>
      <c r="G7" s="7">
        <v>42681</v>
      </c>
      <c r="H7" s="8">
        <v>0.63402777777777775</v>
      </c>
      <c r="I7" s="6" t="s">
        <v>42</v>
      </c>
      <c r="J7" s="5" t="s">
        <v>26</v>
      </c>
      <c r="K7" s="6" t="s">
        <v>15</v>
      </c>
      <c r="L7" s="5">
        <f t="shared" ca="1" si="0"/>
        <v>4</v>
      </c>
      <c r="M7" s="5">
        <f t="shared" si="1"/>
        <v>5</v>
      </c>
      <c r="O7" s="10" t="s">
        <v>20</v>
      </c>
    </row>
    <row r="8" spans="1:22" ht="51.75" customHeight="1" x14ac:dyDescent="0.25">
      <c r="A8" s="6">
        <v>6</v>
      </c>
      <c r="B8" s="25" t="s">
        <v>138</v>
      </c>
      <c r="C8" s="6" t="s">
        <v>74</v>
      </c>
      <c r="D8" s="21">
        <v>42677</v>
      </c>
      <c r="E8" s="22">
        <v>0.66666666666666696</v>
      </c>
      <c r="F8" s="5" t="s">
        <v>171</v>
      </c>
      <c r="G8" s="7">
        <v>42681</v>
      </c>
      <c r="H8" s="8">
        <v>0.46736111111111112</v>
      </c>
      <c r="I8" s="6" t="s">
        <v>32</v>
      </c>
      <c r="J8" s="5" t="s">
        <v>26</v>
      </c>
      <c r="K8" s="6" t="s">
        <v>15</v>
      </c>
      <c r="L8" s="5">
        <f t="shared" ca="1" si="0"/>
        <v>4</v>
      </c>
      <c r="M8" s="5">
        <f t="shared" si="1"/>
        <v>5</v>
      </c>
      <c r="O8" s="9" t="s">
        <v>26</v>
      </c>
    </row>
    <row r="9" spans="1:22" ht="51.75" customHeight="1" x14ac:dyDescent="0.25">
      <c r="A9" s="6">
        <v>7</v>
      </c>
      <c r="B9" s="25" t="s">
        <v>139</v>
      </c>
      <c r="C9" s="6" t="s">
        <v>144</v>
      </c>
      <c r="D9" s="21">
        <v>42677</v>
      </c>
      <c r="E9" s="22">
        <v>0.66666666666666696</v>
      </c>
      <c r="F9" s="5" t="s">
        <v>171</v>
      </c>
      <c r="G9" s="7">
        <v>42681</v>
      </c>
      <c r="H9" s="8">
        <v>0.54375000000000007</v>
      </c>
      <c r="I9" s="6" t="s">
        <v>42</v>
      </c>
      <c r="J9" s="5" t="s">
        <v>26</v>
      </c>
      <c r="K9" s="6" t="s">
        <v>14</v>
      </c>
      <c r="L9" s="5">
        <f t="shared" ca="1" si="0"/>
        <v>4</v>
      </c>
      <c r="M9" s="5">
        <f t="shared" si="1"/>
        <v>1</v>
      </c>
      <c r="O9" s="9" t="s">
        <v>27</v>
      </c>
    </row>
    <row r="10" spans="1:22" ht="51.75" customHeight="1" x14ac:dyDescent="0.25">
      <c r="A10" s="6">
        <v>8</v>
      </c>
      <c r="B10" s="25" t="s">
        <v>140</v>
      </c>
      <c r="C10" s="6" t="s">
        <v>147</v>
      </c>
      <c r="D10" s="21">
        <v>42677</v>
      </c>
      <c r="E10" s="22">
        <v>0.66666666666666696</v>
      </c>
      <c r="F10" s="5" t="s">
        <v>171</v>
      </c>
      <c r="G10" s="7">
        <v>42681</v>
      </c>
      <c r="H10" s="8">
        <v>0.48055555555555557</v>
      </c>
      <c r="I10" s="6" t="s">
        <v>32</v>
      </c>
      <c r="J10" s="5" t="s">
        <v>26</v>
      </c>
      <c r="K10" s="6" t="s">
        <v>15</v>
      </c>
      <c r="L10" s="5">
        <f t="shared" ca="1" si="0"/>
        <v>4</v>
      </c>
      <c r="M10" s="5">
        <f t="shared" si="1"/>
        <v>5</v>
      </c>
    </row>
    <row r="11" spans="1:22" ht="51.75" customHeight="1" x14ac:dyDescent="0.25">
      <c r="A11" s="6">
        <v>9</v>
      </c>
      <c r="B11" s="25" t="s">
        <v>141</v>
      </c>
      <c r="C11" s="6" t="s">
        <v>35</v>
      </c>
      <c r="D11" s="21">
        <v>42677</v>
      </c>
      <c r="E11" s="22">
        <v>0.66666666666666696</v>
      </c>
      <c r="F11" s="5" t="s">
        <v>171</v>
      </c>
      <c r="G11" s="7">
        <v>42681</v>
      </c>
      <c r="H11" s="8">
        <v>0.64722222222222225</v>
      </c>
      <c r="I11" s="6" t="s">
        <v>42</v>
      </c>
      <c r="J11" s="5" t="s">
        <v>26</v>
      </c>
      <c r="K11" s="6" t="s">
        <v>15</v>
      </c>
      <c r="L11" s="5">
        <f t="shared" ca="1" si="0"/>
        <v>4</v>
      </c>
      <c r="M11" s="5">
        <f t="shared" si="1"/>
        <v>5</v>
      </c>
    </row>
    <row r="12" spans="1:22" ht="51.75" customHeight="1" x14ac:dyDescent="0.25">
      <c r="A12" s="6">
        <v>10</v>
      </c>
      <c r="B12" s="25" t="s">
        <v>142</v>
      </c>
      <c r="C12" s="6" t="s">
        <v>35</v>
      </c>
      <c r="D12" s="21">
        <v>42677</v>
      </c>
      <c r="E12" s="22">
        <v>0.66666666666666696</v>
      </c>
      <c r="F12" s="5" t="s">
        <v>171</v>
      </c>
      <c r="G12" s="7">
        <v>42681</v>
      </c>
      <c r="H12" s="8">
        <v>0.49444444444444446</v>
      </c>
      <c r="I12" s="6" t="s">
        <v>32</v>
      </c>
      <c r="J12" s="5" t="s">
        <v>26</v>
      </c>
      <c r="K12" s="6" t="s">
        <v>15</v>
      </c>
      <c r="L12" s="5">
        <f t="shared" ca="1" si="0"/>
        <v>4</v>
      </c>
      <c r="M12" s="5">
        <f t="shared" si="1"/>
        <v>5</v>
      </c>
    </row>
    <row r="13" spans="1:22" ht="51.75" customHeight="1" x14ac:dyDescent="0.25">
      <c r="A13" s="6">
        <v>11</v>
      </c>
      <c r="B13" s="25" t="s">
        <v>150</v>
      </c>
      <c r="C13" s="6" t="s">
        <v>148</v>
      </c>
      <c r="D13" s="21">
        <v>42681</v>
      </c>
      <c r="E13" s="22">
        <v>0.65277777777777779</v>
      </c>
      <c r="F13" s="5" t="s">
        <v>44</v>
      </c>
      <c r="G13" s="7">
        <v>42681</v>
      </c>
      <c r="H13" s="8">
        <v>0.66111111111111109</v>
      </c>
      <c r="I13" s="6" t="s">
        <v>42</v>
      </c>
      <c r="J13" s="5" t="s">
        <v>26</v>
      </c>
      <c r="K13" s="6" t="s">
        <v>15</v>
      </c>
      <c r="L13" s="5">
        <f t="shared" ref="L13:L27" ca="1" si="2">IF(D13="","",IF(G13="",TODAY()-D13,G13-D13))</f>
        <v>0</v>
      </c>
      <c r="M13" s="5">
        <f t="shared" ref="M13:M27" si="3">LOOKUP(K13,$O$3:$O$5,$P$3:$P$5)</f>
        <v>5</v>
      </c>
    </row>
    <row r="14" spans="1:22" ht="51.75" customHeight="1" x14ac:dyDescent="0.25">
      <c r="A14" s="6">
        <v>12</v>
      </c>
      <c r="B14" s="25" t="s">
        <v>151</v>
      </c>
      <c r="C14" s="6" t="s">
        <v>149</v>
      </c>
      <c r="D14" s="21">
        <v>42681</v>
      </c>
      <c r="E14" s="22">
        <v>0.66319444444444442</v>
      </c>
      <c r="F14" s="5" t="s">
        <v>44</v>
      </c>
      <c r="G14" s="7">
        <v>42681</v>
      </c>
      <c r="H14" s="8">
        <v>0.68888888888888899</v>
      </c>
      <c r="I14" s="6" t="s">
        <v>42</v>
      </c>
      <c r="J14" s="5" t="s">
        <v>26</v>
      </c>
      <c r="K14" s="6" t="s">
        <v>15</v>
      </c>
      <c r="L14" s="5">
        <f t="shared" ca="1" si="2"/>
        <v>0</v>
      </c>
      <c r="M14" s="5">
        <f t="shared" si="3"/>
        <v>5</v>
      </c>
    </row>
    <row r="15" spans="1:22" ht="51.75" customHeight="1" x14ac:dyDescent="0.25">
      <c r="A15" s="6">
        <v>13</v>
      </c>
      <c r="B15" s="25" t="s">
        <v>152</v>
      </c>
      <c r="C15" s="6" t="s">
        <v>149</v>
      </c>
      <c r="D15" s="21">
        <v>42681</v>
      </c>
      <c r="E15" s="22">
        <v>0.66319444444444442</v>
      </c>
      <c r="F15" s="5" t="s">
        <v>44</v>
      </c>
      <c r="G15" s="7">
        <v>42681</v>
      </c>
      <c r="H15" s="8">
        <v>0.72499999999999998</v>
      </c>
      <c r="I15" s="6" t="s">
        <v>44</v>
      </c>
      <c r="J15" s="5" t="s">
        <v>26</v>
      </c>
      <c r="K15" s="6" t="s">
        <v>15</v>
      </c>
      <c r="L15" s="5">
        <f t="shared" ca="1" si="2"/>
        <v>0</v>
      </c>
      <c r="M15" s="5">
        <f t="shared" si="3"/>
        <v>5</v>
      </c>
    </row>
    <row r="16" spans="1:22" ht="51.75" customHeight="1" x14ac:dyDescent="0.25">
      <c r="A16" s="6">
        <v>14</v>
      </c>
      <c r="B16" s="25" t="s">
        <v>153</v>
      </c>
      <c r="C16" s="6" t="s">
        <v>149</v>
      </c>
      <c r="D16" s="21">
        <v>42681</v>
      </c>
      <c r="E16" s="22">
        <v>0.66319444444444442</v>
      </c>
      <c r="F16" s="5" t="s">
        <v>44</v>
      </c>
      <c r="G16" s="7">
        <v>42681</v>
      </c>
      <c r="H16" s="8">
        <v>0.75</v>
      </c>
      <c r="I16" s="6" t="s">
        <v>44</v>
      </c>
      <c r="J16" s="5" t="s">
        <v>26</v>
      </c>
      <c r="K16" s="6" t="s">
        <v>15</v>
      </c>
      <c r="L16" s="5">
        <f t="shared" ca="1" si="2"/>
        <v>0</v>
      </c>
      <c r="M16" s="5">
        <f t="shared" si="3"/>
        <v>5</v>
      </c>
    </row>
    <row r="17" spans="1:13" ht="51.75" customHeight="1" x14ac:dyDescent="0.25">
      <c r="A17" s="6">
        <v>15</v>
      </c>
      <c r="B17" s="25" t="s">
        <v>159</v>
      </c>
      <c r="C17" s="6" t="s">
        <v>149</v>
      </c>
      <c r="D17" s="21">
        <v>42681</v>
      </c>
      <c r="E17" s="22">
        <v>0.66319444444444442</v>
      </c>
      <c r="F17" s="5" t="s">
        <v>44</v>
      </c>
      <c r="G17" s="7">
        <v>42682</v>
      </c>
      <c r="H17" s="8">
        <v>0.6875</v>
      </c>
      <c r="I17" s="6" t="s">
        <v>41</v>
      </c>
      <c r="J17" s="5" t="s">
        <v>26</v>
      </c>
      <c r="K17" s="6" t="s">
        <v>15</v>
      </c>
      <c r="L17" s="5">
        <f t="shared" ca="1" si="2"/>
        <v>1</v>
      </c>
      <c r="M17" s="5">
        <f t="shared" si="3"/>
        <v>5</v>
      </c>
    </row>
    <row r="18" spans="1:13" ht="51.75" customHeight="1" x14ac:dyDescent="0.25">
      <c r="A18" s="6">
        <v>16</v>
      </c>
      <c r="B18" s="25" t="s">
        <v>154</v>
      </c>
      <c r="C18" s="6" t="s">
        <v>108</v>
      </c>
      <c r="D18" s="21">
        <v>42681</v>
      </c>
      <c r="E18" s="22">
        <v>0.75208333333333333</v>
      </c>
      <c r="F18" s="5" t="s">
        <v>44</v>
      </c>
      <c r="G18" s="7">
        <v>42682</v>
      </c>
      <c r="H18" s="8">
        <v>0.80138888888888893</v>
      </c>
      <c r="I18" s="6" t="s">
        <v>41</v>
      </c>
      <c r="J18" s="5" t="s">
        <v>26</v>
      </c>
      <c r="K18" s="6" t="s">
        <v>15</v>
      </c>
      <c r="L18" s="5">
        <f t="shared" ca="1" si="2"/>
        <v>1</v>
      </c>
      <c r="M18" s="5">
        <f t="shared" si="3"/>
        <v>5</v>
      </c>
    </row>
    <row r="19" spans="1:13" ht="51.75" customHeight="1" x14ac:dyDescent="0.25">
      <c r="A19" s="6">
        <v>17</v>
      </c>
      <c r="B19" s="25" t="s">
        <v>157</v>
      </c>
      <c r="C19" s="6" t="s">
        <v>156</v>
      </c>
      <c r="D19" s="21">
        <v>42681</v>
      </c>
      <c r="E19" s="22">
        <v>0.75208333333333333</v>
      </c>
      <c r="F19" s="5" t="s">
        <v>44</v>
      </c>
      <c r="G19" s="7">
        <v>42682</v>
      </c>
      <c r="H19" s="8">
        <v>0.8354166666666667</v>
      </c>
      <c r="I19" s="6" t="s">
        <v>41</v>
      </c>
      <c r="J19" s="5" t="s">
        <v>26</v>
      </c>
      <c r="K19" s="6" t="s">
        <v>15</v>
      </c>
      <c r="L19" s="5">
        <f t="shared" ca="1" si="2"/>
        <v>1</v>
      </c>
      <c r="M19" s="5">
        <f t="shared" si="3"/>
        <v>5</v>
      </c>
    </row>
    <row r="20" spans="1:13" ht="51.75" customHeight="1" x14ac:dyDescent="0.25">
      <c r="A20" s="6">
        <v>18</v>
      </c>
      <c r="B20" s="25" t="s">
        <v>165</v>
      </c>
      <c r="C20" s="6" t="s">
        <v>164</v>
      </c>
      <c r="D20" s="21">
        <v>42681</v>
      </c>
      <c r="E20" s="22">
        <v>0.75208333333333333</v>
      </c>
      <c r="F20" s="5" t="s">
        <v>44</v>
      </c>
      <c r="G20" s="7">
        <v>42682</v>
      </c>
      <c r="H20" s="8">
        <v>0.86388888888888893</v>
      </c>
      <c r="I20" s="6" t="s">
        <v>42</v>
      </c>
      <c r="J20" s="5" t="s">
        <v>26</v>
      </c>
      <c r="K20" s="6" t="s">
        <v>15</v>
      </c>
      <c r="L20" s="5">
        <f t="shared" ca="1" si="2"/>
        <v>1</v>
      </c>
      <c r="M20" s="5">
        <f t="shared" si="3"/>
        <v>5</v>
      </c>
    </row>
    <row r="21" spans="1:13" ht="51.75" customHeight="1" x14ac:dyDescent="0.25">
      <c r="A21" s="6">
        <v>19</v>
      </c>
      <c r="B21" s="25" t="s">
        <v>166</v>
      </c>
      <c r="C21" s="6" t="s">
        <v>164</v>
      </c>
      <c r="D21" s="21">
        <v>42681</v>
      </c>
      <c r="E21" s="22">
        <v>0.75208333333333333</v>
      </c>
      <c r="F21" s="5" t="s">
        <v>44</v>
      </c>
      <c r="G21" s="7">
        <v>42685</v>
      </c>
      <c r="H21" s="8">
        <v>0.63472222222222219</v>
      </c>
      <c r="I21" s="6" t="s">
        <v>32</v>
      </c>
      <c r="J21" s="5" t="s">
        <v>26</v>
      </c>
      <c r="K21" s="6" t="s">
        <v>15</v>
      </c>
      <c r="L21" s="5">
        <f t="shared" ca="1" si="2"/>
        <v>4</v>
      </c>
      <c r="M21" s="5">
        <f t="shared" si="3"/>
        <v>5</v>
      </c>
    </row>
    <row r="22" spans="1:13" ht="51.75" customHeight="1" x14ac:dyDescent="0.25">
      <c r="A22" s="6">
        <v>20</v>
      </c>
      <c r="B22" s="25" t="s">
        <v>158</v>
      </c>
      <c r="C22" s="6" t="s">
        <v>155</v>
      </c>
      <c r="D22" s="21">
        <v>42684</v>
      </c>
      <c r="E22" s="22">
        <v>0.5</v>
      </c>
      <c r="F22" s="5" t="s">
        <v>32</v>
      </c>
      <c r="G22" s="7">
        <v>42685</v>
      </c>
      <c r="H22" s="8">
        <v>0.66180555555555554</v>
      </c>
      <c r="I22" s="6" t="s">
        <v>32</v>
      </c>
      <c r="J22" s="5" t="s">
        <v>26</v>
      </c>
      <c r="K22" s="6" t="s">
        <v>15</v>
      </c>
      <c r="L22" s="5">
        <f ca="1">IF(D22="","",IF(G22="",TODAY()-D22,G22-D22))</f>
        <v>1</v>
      </c>
      <c r="M22" s="5">
        <f>LOOKUP(K22,$O$3:$O$5,$P$3:$P$5)</f>
        <v>5</v>
      </c>
    </row>
    <row r="23" spans="1:13" ht="51.75" customHeight="1" x14ac:dyDescent="0.25">
      <c r="A23" s="6">
        <v>21</v>
      </c>
      <c r="B23" s="25" t="s">
        <v>161</v>
      </c>
      <c r="C23" s="6" t="s">
        <v>160</v>
      </c>
      <c r="D23" s="21">
        <v>42684</v>
      </c>
      <c r="E23" s="22">
        <v>0.5</v>
      </c>
      <c r="F23" s="5" t="s">
        <v>32</v>
      </c>
      <c r="G23" s="7">
        <v>42685</v>
      </c>
      <c r="H23" s="8">
        <v>0.6791666666666667</v>
      </c>
      <c r="I23" s="6" t="s">
        <v>32</v>
      </c>
      <c r="J23" s="5" t="s">
        <v>26</v>
      </c>
      <c r="K23" s="6" t="s">
        <v>15</v>
      </c>
      <c r="L23" s="5">
        <f ca="1">IF(D23="","",IF(G23="",TODAY()-D23,G23-D23))</f>
        <v>1</v>
      </c>
      <c r="M23" s="5">
        <f>LOOKUP(K23,$O$3:$O$5,$P$3:$P$5)</f>
        <v>5</v>
      </c>
    </row>
    <row r="24" spans="1:13" ht="51.75" customHeight="1" x14ac:dyDescent="0.25">
      <c r="A24" s="6">
        <v>22</v>
      </c>
      <c r="B24" s="25" t="s">
        <v>162</v>
      </c>
      <c r="C24" s="6" t="s">
        <v>160</v>
      </c>
      <c r="D24" s="21">
        <v>42684</v>
      </c>
      <c r="E24" s="22">
        <v>0.5</v>
      </c>
      <c r="F24" s="5" t="s">
        <v>32</v>
      </c>
      <c r="G24" s="7">
        <v>42685</v>
      </c>
      <c r="H24" s="8">
        <v>0.68888888888888899</v>
      </c>
      <c r="I24" s="6" t="s">
        <v>32</v>
      </c>
      <c r="J24" s="5" t="s">
        <v>26</v>
      </c>
      <c r="K24" s="6" t="s">
        <v>15</v>
      </c>
      <c r="L24" s="5">
        <f ca="1">IF(D24="","",IF(G24="",TODAY()-D24,G24-D24))</f>
        <v>1</v>
      </c>
      <c r="M24" s="5">
        <f>LOOKUP(K24,$O$3:$O$5,$P$3:$P$5)</f>
        <v>5</v>
      </c>
    </row>
    <row r="25" spans="1:13" ht="51.75" customHeight="1" x14ac:dyDescent="0.25">
      <c r="A25" s="6">
        <v>23</v>
      </c>
      <c r="B25" s="25" t="s">
        <v>163</v>
      </c>
      <c r="C25" s="6" t="s">
        <v>160</v>
      </c>
      <c r="D25" s="21">
        <v>42684</v>
      </c>
      <c r="E25" s="22">
        <v>0.5</v>
      </c>
      <c r="F25" s="5" t="s">
        <v>32</v>
      </c>
      <c r="G25" s="7">
        <v>42685</v>
      </c>
      <c r="H25" s="8">
        <v>0.70486111111111116</v>
      </c>
      <c r="I25" s="6" t="s">
        <v>32</v>
      </c>
      <c r="J25" s="5" t="s">
        <v>26</v>
      </c>
      <c r="K25" s="6" t="s">
        <v>15</v>
      </c>
      <c r="L25" s="5">
        <f ca="1">IF(D25="","",IF(G25="",TODAY()-D25,G25-D25))</f>
        <v>1</v>
      </c>
      <c r="M25" s="5">
        <f>LOOKUP(K25,$O$3:$O$5,$P$3:$P$5)</f>
        <v>5</v>
      </c>
    </row>
    <row r="26" spans="1:13" ht="51.75" customHeight="1" x14ac:dyDescent="0.25">
      <c r="A26" s="6">
        <v>24</v>
      </c>
      <c r="B26" s="25" t="s">
        <v>168</v>
      </c>
      <c r="C26" s="6" t="s">
        <v>167</v>
      </c>
      <c r="D26" s="21">
        <v>42684</v>
      </c>
      <c r="E26" s="22">
        <v>0.5</v>
      </c>
      <c r="F26" s="5" t="s">
        <v>32</v>
      </c>
      <c r="G26" s="7">
        <v>42685</v>
      </c>
      <c r="H26" s="8">
        <v>0.73749999999999993</v>
      </c>
      <c r="I26" s="6" t="s">
        <v>41</v>
      </c>
      <c r="J26" s="5" t="s">
        <v>26</v>
      </c>
      <c r="K26" s="6" t="s">
        <v>15</v>
      </c>
      <c r="L26" s="5">
        <f t="shared" ca="1" si="2"/>
        <v>1</v>
      </c>
      <c r="M26" s="5">
        <f t="shared" si="3"/>
        <v>5</v>
      </c>
    </row>
    <row r="27" spans="1:13" ht="51.75" customHeight="1" x14ac:dyDescent="0.25">
      <c r="A27" s="6">
        <v>25</v>
      </c>
      <c r="B27" s="25" t="s">
        <v>170</v>
      </c>
      <c r="C27" s="6" t="s">
        <v>169</v>
      </c>
      <c r="D27" s="21">
        <v>42684</v>
      </c>
      <c r="E27" s="22">
        <v>0.5</v>
      </c>
      <c r="F27" s="5" t="s">
        <v>32</v>
      </c>
      <c r="G27" s="7">
        <v>42685</v>
      </c>
      <c r="H27" s="8">
        <v>0.77361111111111114</v>
      </c>
      <c r="I27" s="6" t="s">
        <v>41</v>
      </c>
      <c r="J27" s="5" t="s">
        <v>26</v>
      </c>
      <c r="K27" s="6" t="s">
        <v>15</v>
      </c>
      <c r="L27" s="5">
        <f t="shared" ca="1" si="2"/>
        <v>1</v>
      </c>
      <c r="M27" s="5">
        <f t="shared" si="3"/>
        <v>5</v>
      </c>
    </row>
    <row r="28" spans="1:13" ht="51.75" customHeight="1" x14ac:dyDescent="0.25">
      <c r="A28" s="6">
        <v>26</v>
      </c>
      <c r="B28" s="25" t="s">
        <v>173</v>
      </c>
      <c r="C28" s="6" t="s">
        <v>172</v>
      </c>
      <c r="D28" s="21">
        <v>42686</v>
      </c>
      <c r="E28" s="22">
        <v>0.80763888888888891</v>
      </c>
      <c r="F28" s="5" t="s">
        <v>41</v>
      </c>
      <c r="G28" s="7">
        <v>42686</v>
      </c>
      <c r="H28" s="8">
        <v>0.8354166666666667</v>
      </c>
      <c r="I28" s="6" t="s">
        <v>32</v>
      </c>
      <c r="J28" s="5" t="s">
        <v>26</v>
      </c>
      <c r="K28" s="6" t="s">
        <v>15</v>
      </c>
      <c r="L28" s="5">
        <f ca="1">IF(D28="","",IF(G28="",TODAY()-D28,G28-D28))</f>
        <v>0</v>
      </c>
      <c r="M28" s="5">
        <f t="shared" ref="M28:M30" si="4">LOOKUP(K28,$O$3:$O$5,$P$3:$P$5)</f>
        <v>5</v>
      </c>
    </row>
    <row r="29" spans="1:13" ht="51.75" customHeight="1" x14ac:dyDescent="0.25">
      <c r="A29" s="6">
        <v>27</v>
      </c>
      <c r="B29" s="25" t="s">
        <v>174</v>
      </c>
      <c r="C29" s="6" t="s">
        <v>172</v>
      </c>
      <c r="D29" s="21">
        <v>42686</v>
      </c>
      <c r="E29" s="22">
        <v>0.80763888888888891</v>
      </c>
      <c r="F29" s="5" t="s">
        <v>41</v>
      </c>
      <c r="G29" s="7">
        <v>42686</v>
      </c>
      <c r="H29" s="8">
        <v>0.85555555555555562</v>
      </c>
      <c r="I29" s="6" t="s">
        <v>41</v>
      </c>
      <c r="J29" s="5" t="s">
        <v>26</v>
      </c>
      <c r="K29" s="6" t="s">
        <v>15</v>
      </c>
      <c r="L29" s="5">
        <f ca="1">IF(D29="","",IF(G29="",TODAY()-D29,G29-D29))</f>
        <v>0</v>
      </c>
      <c r="M29" s="5">
        <f t="shared" si="4"/>
        <v>5</v>
      </c>
    </row>
    <row r="30" spans="1:13" ht="51.75" customHeight="1" x14ac:dyDescent="0.25">
      <c r="A30" s="6">
        <v>28</v>
      </c>
      <c r="B30" s="25" t="s">
        <v>177</v>
      </c>
      <c r="C30" s="6" t="s">
        <v>172</v>
      </c>
      <c r="D30" s="21">
        <v>42686</v>
      </c>
      <c r="E30" s="22">
        <v>0.80763888888888891</v>
      </c>
      <c r="F30" s="5" t="s">
        <v>41</v>
      </c>
      <c r="G30" s="7">
        <v>42686</v>
      </c>
      <c r="H30" s="8">
        <v>0.86458333333333337</v>
      </c>
      <c r="I30" s="6" t="s">
        <v>41</v>
      </c>
      <c r="J30" s="5" t="s">
        <v>26</v>
      </c>
      <c r="K30" s="6" t="s">
        <v>15</v>
      </c>
      <c r="L30" s="5">
        <f t="shared" ref="L30:L32" ca="1" si="5">IF(D30="","",IF(G30="",TODAY()-D30,G30-D30))</f>
        <v>0</v>
      </c>
      <c r="M30" s="5">
        <f t="shared" si="4"/>
        <v>5</v>
      </c>
    </row>
    <row r="31" spans="1:13" ht="51.75" customHeight="1" x14ac:dyDescent="0.25">
      <c r="A31" s="6">
        <v>29</v>
      </c>
      <c r="B31" s="25" t="s">
        <v>175</v>
      </c>
      <c r="C31" s="6" t="s">
        <v>172</v>
      </c>
      <c r="D31" s="21">
        <v>42686</v>
      </c>
      <c r="E31" s="22">
        <v>0.80763888888888891</v>
      </c>
      <c r="F31" s="5" t="s">
        <v>41</v>
      </c>
      <c r="G31" s="7">
        <v>42686</v>
      </c>
      <c r="H31" s="8">
        <v>0.8847222222222223</v>
      </c>
      <c r="I31" s="6" t="s">
        <v>41</v>
      </c>
      <c r="J31" s="5" t="s">
        <v>26</v>
      </c>
      <c r="K31" s="6" t="s">
        <v>15</v>
      </c>
      <c r="L31" s="5">
        <f t="shared" ca="1" si="5"/>
        <v>0</v>
      </c>
      <c r="M31" s="5">
        <f t="shared" ref="M31:M32" si="6">LOOKUP(K31,$O$3:$O$5,$P$3:$P$5)</f>
        <v>5</v>
      </c>
    </row>
    <row r="32" spans="1:13" ht="51.75" customHeight="1" x14ac:dyDescent="0.25">
      <c r="A32" s="6">
        <v>30</v>
      </c>
      <c r="B32" s="25" t="s">
        <v>176</v>
      </c>
      <c r="C32" s="6" t="s">
        <v>172</v>
      </c>
      <c r="D32" s="21">
        <v>42686</v>
      </c>
      <c r="E32" s="22">
        <v>0.80763888888888891</v>
      </c>
      <c r="F32" s="5" t="s">
        <v>41</v>
      </c>
      <c r="G32" s="7">
        <v>42686</v>
      </c>
      <c r="H32" s="8">
        <v>0.89722222222222225</v>
      </c>
      <c r="I32" s="6" t="s">
        <v>32</v>
      </c>
      <c r="J32" s="5" t="s">
        <v>26</v>
      </c>
      <c r="K32" s="6" t="s">
        <v>15</v>
      </c>
      <c r="L32" s="5">
        <f t="shared" ca="1" si="5"/>
        <v>0</v>
      </c>
      <c r="M32" s="5">
        <f t="shared" si="6"/>
        <v>5</v>
      </c>
    </row>
    <row r="33" spans="12:13" x14ac:dyDescent="0.25">
      <c r="L33" s="5" t="s">
        <v>11</v>
      </c>
      <c r="M33" s="27">
        <f>SUM(M3:M32)</f>
        <v>134</v>
      </c>
    </row>
    <row r="1048575" spans="4:6" x14ac:dyDescent="0.25">
      <c r="D1048575" s="21"/>
      <c r="F1048575" s="27"/>
    </row>
  </sheetData>
  <mergeCells count="4">
    <mergeCell ref="Q2:V2"/>
    <mergeCell ref="Q3:V3"/>
    <mergeCell ref="Q4:V4"/>
    <mergeCell ref="Q5:V5"/>
  </mergeCells>
  <conditionalFormatting sqref="O8">
    <cfRule type="containsText" dxfId="62" priority="130" operator="containsText" text="Resolved">
      <formula>NOT(ISERROR(SEARCH("Resolved",O8)))</formula>
    </cfRule>
    <cfRule type="containsText" dxfId="61" priority="132" operator="containsText" text="Resolved">
      <formula>NOT(ISERROR(SEARCH("Resolved",O8)))</formula>
    </cfRule>
  </conditionalFormatting>
  <conditionalFormatting sqref="O9">
    <cfRule type="containsText" dxfId="60" priority="131" operator="containsText" text="Unresolved">
      <formula>NOT(ISERROR(SEARCH("Unresolved",O9)))</formula>
    </cfRule>
  </conditionalFormatting>
  <conditionalFormatting sqref="J3:J27">
    <cfRule type="cellIs" dxfId="59" priority="93" operator="equal">
      <formula>$O$8</formula>
    </cfRule>
    <cfRule type="cellIs" dxfId="58" priority="102" operator="equal">
      <formula>$P$8</formula>
    </cfRule>
    <cfRule type="containsText" dxfId="57" priority="103" operator="containsText" text="Unresolved">
      <formula>NOT(ISERROR(SEARCH("Unresolved",J3)))</formula>
    </cfRule>
  </conditionalFormatting>
  <conditionalFormatting sqref="K3:K27">
    <cfRule type="cellIs" dxfId="56" priority="94" operator="equal">
      <formula>$P$5</formula>
    </cfRule>
    <cfRule type="containsText" dxfId="55" priority="95" operator="containsText" text="High impact">
      <formula>NOT(ISERROR(SEARCH("High impact",K3)))</formula>
    </cfRule>
    <cfRule type="containsText" dxfId="54" priority="96" operator="containsText" text="Critical Impact">
      <formula>NOT(ISERROR(SEARCH("Critical Impact",K3)))</formula>
    </cfRule>
    <cfRule type="containsText" dxfId="53" priority="97" operator="containsText" text="Critical Impact">
      <formula>NOT(ISERROR(SEARCH("Critical Impact",K3)))</formula>
    </cfRule>
    <cfRule type="cellIs" dxfId="52" priority="100" operator="equal">
      <formula>#REF!</formula>
    </cfRule>
    <cfRule type="cellIs" dxfId="51" priority="101" operator="equal">
      <formula>#REF!</formula>
    </cfRule>
  </conditionalFormatting>
  <conditionalFormatting sqref="K3:K9">
    <cfRule type="cellIs" dxfId="50" priority="92" operator="equal">
      <formula>$O$5</formula>
    </cfRule>
  </conditionalFormatting>
  <conditionalFormatting sqref="K28">
    <cfRule type="cellIs" dxfId="49" priority="67" operator="equal">
      <formula>$P$5</formula>
    </cfRule>
    <cfRule type="containsText" dxfId="48" priority="68" operator="containsText" text="High impact">
      <formula>NOT(ISERROR(SEARCH("High impact",K28)))</formula>
    </cfRule>
    <cfRule type="containsText" dxfId="47" priority="69" operator="containsText" text="Critical Impact">
      <formula>NOT(ISERROR(SEARCH("Critical Impact",K28)))</formula>
    </cfRule>
    <cfRule type="containsText" dxfId="46" priority="70" operator="containsText" text="Critical Impact">
      <formula>NOT(ISERROR(SEARCH("Critical Impact",K28)))</formula>
    </cfRule>
    <cfRule type="cellIs" dxfId="45" priority="73" operator="equal">
      <formula>#REF!</formula>
    </cfRule>
    <cfRule type="cellIs" dxfId="44" priority="74" operator="equal">
      <formula>#REF!</formula>
    </cfRule>
  </conditionalFormatting>
  <conditionalFormatting sqref="K29">
    <cfRule type="cellIs" dxfId="43" priority="54" operator="equal">
      <formula>$P$5</formula>
    </cfRule>
    <cfRule type="containsText" dxfId="42" priority="55" operator="containsText" text="High impact">
      <formula>NOT(ISERROR(SEARCH("High impact",K29)))</formula>
    </cfRule>
    <cfRule type="containsText" dxfId="41" priority="56" operator="containsText" text="Critical Impact">
      <formula>NOT(ISERROR(SEARCH("Critical Impact",K29)))</formula>
    </cfRule>
    <cfRule type="containsText" dxfId="40" priority="57" operator="containsText" text="Critical Impact">
      <formula>NOT(ISERROR(SEARCH("Critical Impact",K29)))</formula>
    </cfRule>
    <cfRule type="cellIs" dxfId="39" priority="60" operator="equal">
      <formula>#REF!</formula>
    </cfRule>
    <cfRule type="cellIs" dxfId="38" priority="61" operator="equal">
      <formula>#REF!</formula>
    </cfRule>
  </conditionalFormatting>
  <conditionalFormatting sqref="K31">
    <cfRule type="cellIs" dxfId="37" priority="41" operator="equal">
      <formula>$P$5</formula>
    </cfRule>
    <cfRule type="containsText" dxfId="36" priority="42" operator="containsText" text="High impact">
      <formula>NOT(ISERROR(SEARCH("High impact",K31)))</formula>
    </cfRule>
    <cfRule type="containsText" dxfId="35" priority="43" operator="containsText" text="Critical Impact">
      <formula>NOT(ISERROR(SEARCH("Critical Impact",K31)))</formula>
    </cfRule>
    <cfRule type="containsText" dxfId="34" priority="44" operator="containsText" text="Critical Impact">
      <formula>NOT(ISERROR(SEARCH("Critical Impact",K31)))</formula>
    </cfRule>
    <cfRule type="cellIs" dxfId="33" priority="47" operator="equal">
      <formula>#REF!</formula>
    </cfRule>
    <cfRule type="cellIs" dxfId="32" priority="48" operator="equal">
      <formula>#REF!</formula>
    </cfRule>
  </conditionalFormatting>
  <conditionalFormatting sqref="K30">
    <cfRule type="cellIs" dxfId="31" priority="28" operator="equal">
      <formula>$P$5</formula>
    </cfRule>
    <cfRule type="containsText" dxfId="30" priority="29" operator="containsText" text="High impact">
      <formula>NOT(ISERROR(SEARCH("High impact",K30)))</formula>
    </cfRule>
    <cfRule type="containsText" dxfId="29" priority="30" operator="containsText" text="Critical Impact">
      <formula>NOT(ISERROR(SEARCH("Critical Impact",K30)))</formula>
    </cfRule>
    <cfRule type="containsText" dxfId="28" priority="31" operator="containsText" text="Critical Impact">
      <formula>NOT(ISERROR(SEARCH("Critical Impact",K30)))</formula>
    </cfRule>
    <cfRule type="cellIs" dxfId="27" priority="34" operator="equal">
      <formula>#REF!</formula>
    </cfRule>
    <cfRule type="cellIs" dxfId="26" priority="35" operator="equal">
      <formula>#REF!</formula>
    </cfRule>
  </conditionalFormatting>
  <conditionalFormatting sqref="J28:J31">
    <cfRule type="cellIs" dxfId="25" priority="22" operator="equal">
      <formula>$O$8</formula>
    </cfRule>
    <cfRule type="cellIs" dxfId="24" priority="23" operator="equal">
      <formula>$P$8</formula>
    </cfRule>
    <cfRule type="containsText" dxfId="23" priority="24" operator="containsText" text="Unresolved">
      <formula>NOT(ISERROR(SEARCH("Unresolved",J28)))</formula>
    </cfRule>
  </conditionalFormatting>
  <conditionalFormatting sqref="K32">
    <cfRule type="cellIs" dxfId="22" priority="6" operator="equal">
      <formula>$P$5</formula>
    </cfRule>
    <cfRule type="containsText" dxfId="21" priority="7" operator="containsText" text="High impact">
      <formula>NOT(ISERROR(SEARCH("High impact",K32)))</formula>
    </cfRule>
    <cfRule type="containsText" dxfId="20" priority="8" operator="containsText" text="Critical Impact">
      <formula>NOT(ISERROR(SEARCH("Critical Impact",K32)))</formula>
    </cfRule>
    <cfRule type="containsText" dxfId="19" priority="9" operator="containsText" text="Critical Impact">
      <formula>NOT(ISERROR(SEARCH("Critical Impact",K32)))</formula>
    </cfRule>
    <cfRule type="cellIs" dxfId="18" priority="12" operator="equal">
      <formula>#REF!</formula>
    </cfRule>
    <cfRule type="cellIs" dxfId="17" priority="13" operator="equal">
      <formula>#REF!</formula>
    </cfRule>
  </conditionalFormatting>
  <conditionalFormatting sqref="J32">
    <cfRule type="cellIs" dxfId="16" priority="1" operator="equal">
      <formula>$O$8</formula>
    </cfRule>
    <cfRule type="cellIs" dxfId="15" priority="2" operator="equal">
      <formula>$P$8</formula>
    </cfRule>
    <cfRule type="containsText" dxfId="14" priority="3" operator="containsText" text="Unresolved">
      <formula>NOT(ISERROR(SEARCH("Unresolved",J32)))</formula>
    </cfRule>
  </conditionalFormatting>
  <dataValidations count="2">
    <dataValidation type="list" allowBlank="1" showInputMessage="1" showErrorMessage="1" sqref="K3:K32">
      <formula1>$O$3:$O$5</formula1>
    </dataValidation>
    <dataValidation type="list" allowBlank="1" showInputMessage="1" showErrorMessage="1" sqref="J3:J32">
      <formula1>$O$8:$O$9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8" operator="containsText" id="{221F2665-B1ED-4A0D-8B38-4D5209420274}">
            <xm:f>NOT(ISERROR(SEARCH(#REF!,K3)))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99" operator="containsText" id="{1EA91719-1DE3-407E-8297-A0790AF77869}">
            <xm:f>NOT(ISERROR(SEARCH(#REF!,K3)))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K3:K27</xm:sqref>
        </x14:conditionalFormatting>
        <x14:conditionalFormatting xmlns:xm="http://schemas.microsoft.com/office/excel/2006/main">
          <x14:cfRule type="containsText" priority="71" operator="containsText" id="{F49252CA-36B4-4370-8BF6-5BCAEE079B8E}">
            <xm:f>NOT(ISERROR(SEARCH(#REF!,K28)))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72" operator="containsText" id="{046A14A3-CD41-4EFF-A098-69FB41D1B259}">
            <xm:f>NOT(ISERROR(SEARCH(#REF!,K28)))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58" operator="containsText" id="{A231A3EA-DBA7-44CA-9A82-FA98E965FD26}">
            <xm:f>NOT(ISERROR(SEARCH(#REF!,K29)))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59" operator="containsText" id="{94430693-D15C-4B3B-ABB3-AEEBF9312367}">
            <xm:f>NOT(ISERROR(SEARCH(#REF!,K29)))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containsText" priority="45" operator="containsText" id="{B3B97ADF-B526-4705-BC55-F9AE3B21F342}">
            <xm:f>NOT(ISERROR(SEARCH(#REF!,K31)))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46" operator="containsText" id="{3B2134F5-B8C8-4D54-8C69-D5B8AEEC69BB}">
            <xm:f>NOT(ISERROR(SEARCH(#REF!,K31)))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K31</xm:sqref>
        </x14:conditionalFormatting>
        <x14:conditionalFormatting xmlns:xm="http://schemas.microsoft.com/office/excel/2006/main">
          <x14:cfRule type="containsText" priority="32" operator="containsText" id="{EFDAC7CE-7244-4930-8D89-6B8AE43ED473}">
            <xm:f>NOT(ISERROR(SEARCH(#REF!,K30)))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33" operator="containsText" id="{500E8279-C591-40C9-83BD-36DA78700CE0}">
            <xm:f>NOT(ISERROR(SEARCH(#REF!,K30)))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K30</xm:sqref>
        </x14:conditionalFormatting>
        <x14:conditionalFormatting xmlns:xm="http://schemas.microsoft.com/office/excel/2006/main">
          <x14:cfRule type="containsText" priority="10" operator="containsText" id="{1EC766CC-DB2E-4E0E-A54D-3B3938B65091}">
            <xm:f>NOT(ISERROR(SEARCH(#REF!,K32)))</xm:f>
            <xm:f>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9EAFDA43-A07B-46E6-939C-1DDA5FC88052}">
            <xm:f>NOT(ISERROR(SEARCH(#REF!,K32)))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K32</xm:sqref>
        </x14:conditionalFormatting>
        <x14:conditionalFormatting xmlns:xm="http://schemas.microsoft.com/office/excel/2006/main">
          <x14:cfRule type="containsText" priority="215" operator="containsText" id="{6C7E139F-EEB9-44FD-A287-2047C4296CD3}">
            <xm:f>NOT(ISERROR(SEARCH(#REF!,J3)))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16" operator="containsText" id="{58EB9429-81BE-413E-8F97-E1E2A4C71DD3}">
            <xm:f>NOT(ISERROR(SEARCH(#REF!,J3)))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J3:J32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 Metric</vt:lpstr>
      <vt:lpstr>Iteration 2</vt:lpstr>
      <vt:lpstr>Iteration 3</vt:lpstr>
      <vt:lpstr>Iteration 4</vt:lpstr>
      <vt:lpstr>Iteration 5</vt:lpstr>
      <vt:lpstr>Iteration 6</vt:lpstr>
      <vt:lpstr>Iteration 7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Ming Yi</dc:creator>
  <cp:lastModifiedBy>Teh Ming Yi</cp:lastModifiedBy>
  <dcterms:created xsi:type="dcterms:W3CDTF">2016-09-28T04:28:24Z</dcterms:created>
  <dcterms:modified xsi:type="dcterms:W3CDTF">2016-11-13T06:36:32Z</dcterms:modified>
</cp:coreProperties>
</file>