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ingfeng\OneDrive\Desktop\Columbia\Github\Fantasy-19-20\"/>
    </mc:Choice>
  </mc:AlternateContent>
  <xr:revisionPtr revIDLastSave="631" documentId="11_AD4DB114E441178AC67DF47CFED5CFD6693EDF1B" xr6:coauthVersionLast="45" xr6:coauthVersionMax="45" xr10:uidLastSave="{EA5F9560-4229-4B0B-B894-098F3EAAD342}"/>
  <bookViews>
    <workbookView xWindow="-98" yWindow="-98" windowWidth="24196" windowHeight="13695" activeTab="5" xr2:uid="{00000000-000D-0000-FFFF-FFFF00000000}"/>
  </bookViews>
  <sheets>
    <sheet name="playoff" sheetId="1" r:id="rId1"/>
    <sheet name="Current Team" sheetId="5" r:id="rId2"/>
    <sheet name="Top 50" sheetId="2" r:id="rId3"/>
    <sheet name="Top 130" sheetId="4" r:id="rId4"/>
    <sheet name="First Week Roster" sheetId="8" r:id="rId5"/>
    <sheet name="First week Schedule" sheetId="3" r:id="rId6"/>
  </sheets>
  <definedNames>
    <definedName name="_xlnm._FilterDatabase" localSheetId="1" hidden="1">'Current Team'!$A$1:$P$215</definedName>
    <definedName name="_xlnm._FilterDatabase" localSheetId="4" hidden="1">'First Week Roster'!$A$1:$P$14</definedName>
    <definedName name="_xlnm._FilterDatabase" localSheetId="5" hidden="1">'First week Schedule'!$B$1:$L$32</definedName>
    <definedName name="_xlnm._FilterDatabase" localSheetId="3" hidden="1">'Top 130'!$A$1:$AP$501</definedName>
    <definedName name="_xlnm._FilterDatabase" localSheetId="2" hidden="1">'Top 50'!$A$1:$AR$52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R5" i="3" s="1"/>
  <c r="Q6" i="3"/>
  <c r="R6" i="3" s="1"/>
  <c r="Q7" i="3"/>
  <c r="Q8" i="3"/>
  <c r="Q9" i="3"/>
  <c r="R9" i="3" s="1"/>
  <c r="Q10" i="3"/>
  <c r="R10" i="3" s="1"/>
  <c r="Q11" i="3"/>
  <c r="Q12" i="3"/>
  <c r="Q13" i="3"/>
  <c r="R13" i="3" s="1"/>
  <c r="Q14" i="3"/>
  <c r="R14" i="3" s="1"/>
  <c r="Q15" i="3"/>
  <c r="Q16" i="3"/>
  <c r="Q17" i="3"/>
  <c r="R17" i="3" s="1"/>
  <c r="Q18" i="3"/>
  <c r="R18" i="3" s="1"/>
  <c r="Q19" i="3"/>
  <c r="Q20" i="3"/>
  <c r="Q21" i="3"/>
  <c r="R21" i="3" s="1"/>
  <c r="Q22" i="3"/>
  <c r="R22" i="3" s="1"/>
  <c r="Q23" i="3"/>
  <c r="Q24" i="3"/>
  <c r="Q25" i="3"/>
  <c r="R25" i="3" s="1"/>
  <c r="Q26" i="3"/>
  <c r="R26" i="3" s="1"/>
  <c r="Q27" i="3"/>
  <c r="Q28" i="3"/>
  <c r="Q29" i="3"/>
  <c r="R29" i="3" s="1"/>
  <c r="Q30" i="3"/>
  <c r="R30" i="3" s="1"/>
  <c r="Q31" i="3"/>
  <c r="Q2" i="3"/>
  <c r="R3" i="3"/>
  <c r="R4" i="3"/>
  <c r="R7" i="3"/>
  <c r="R8" i="3"/>
  <c r="R11" i="3"/>
  <c r="R12" i="3"/>
  <c r="R15" i="3"/>
  <c r="R16" i="3"/>
  <c r="R19" i="3"/>
  <c r="R20" i="3"/>
  <c r="R23" i="3"/>
  <c r="R24" i="3"/>
  <c r="R27" i="3"/>
  <c r="R28" i="3"/>
  <c r="R31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O2" i="3"/>
  <c r="N2" i="3"/>
  <c r="M2" i="3"/>
  <c r="R3" i="8"/>
  <c r="R4" i="8"/>
  <c r="R5" i="8"/>
  <c r="R6" i="8"/>
  <c r="R7" i="8"/>
  <c r="R8" i="8"/>
  <c r="R9" i="8"/>
  <c r="R10" i="8"/>
  <c r="R11" i="8"/>
  <c r="R12" i="8"/>
  <c r="R13" i="8"/>
  <c r="R14" i="8"/>
  <c r="R2" i="8"/>
  <c r="O17" i="8"/>
  <c r="I18" i="8"/>
  <c r="J18" i="8"/>
  <c r="K18" i="8"/>
  <c r="L18" i="8"/>
  <c r="M18" i="8"/>
  <c r="N18" i="8"/>
  <c r="O18" i="8"/>
  <c r="I19" i="8"/>
  <c r="J19" i="8"/>
  <c r="K19" i="8"/>
  <c r="L19" i="8"/>
  <c r="M19" i="8"/>
  <c r="N19" i="8"/>
  <c r="O19" i="8"/>
  <c r="I20" i="8"/>
  <c r="J20" i="8"/>
  <c r="K20" i="8"/>
  <c r="L20" i="8"/>
  <c r="M20" i="8"/>
  <c r="N20" i="8"/>
  <c r="O20" i="8"/>
  <c r="I21" i="8"/>
  <c r="J21" i="8"/>
  <c r="K21" i="8"/>
  <c r="L21" i="8"/>
  <c r="M21" i="8"/>
  <c r="N21" i="8"/>
  <c r="O21" i="8"/>
  <c r="J17" i="8"/>
  <c r="K17" i="8"/>
  <c r="L17" i="8"/>
  <c r="M17" i="8"/>
  <c r="N17" i="8"/>
  <c r="I17" i="8"/>
  <c r="I3" i="8"/>
  <c r="J3" i="8"/>
  <c r="K3" i="8"/>
  <c r="L3" i="8"/>
  <c r="M3" i="8"/>
  <c r="N3" i="8"/>
  <c r="O3" i="8"/>
  <c r="I5" i="8"/>
  <c r="J5" i="8"/>
  <c r="K5" i="8"/>
  <c r="L5" i="8"/>
  <c r="M5" i="8"/>
  <c r="N5" i="8"/>
  <c r="O5" i="8"/>
  <c r="I7" i="8"/>
  <c r="J7" i="8"/>
  <c r="K7" i="8"/>
  <c r="L7" i="8"/>
  <c r="M7" i="8"/>
  <c r="N7" i="8"/>
  <c r="O7" i="8"/>
  <c r="I2" i="8"/>
  <c r="J2" i="8"/>
  <c r="K2" i="8"/>
  <c r="L2" i="8"/>
  <c r="M2" i="8"/>
  <c r="N2" i="8"/>
  <c r="O2" i="8"/>
  <c r="I6" i="8"/>
  <c r="J6" i="8"/>
  <c r="K6" i="8"/>
  <c r="L6" i="8"/>
  <c r="M6" i="8"/>
  <c r="N6" i="8"/>
  <c r="O6" i="8"/>
  <c r="I8" i="8"/>
  <c r="J8" i="8"/>
  <c r="K8" i="8"/>
  <c r="L8" i="8"/>
  <c r="M8" i="8"/>
  <c r="N8" i="8"/>
  <c r="O8" i="8"/>
  <c r="I13" i="8"/>
  <c r="J13" i="8"/>
  <c r="K13" i="8"/>
  <c r="L13" i="8"/>
  <c r="M13" i="8"/>
  <c r="N13" i="8"/>
  <c r="O13" i="8"/>
  <c r="I9" i="8"/>
  <c r="J9" i="8"/>
  <c r="K9" i="8"/>
  <c r="L9" i="8"/>
  <c r="M9" i="8"/>
  <c r="N9" i="8"/>
  <c r="O9" i="8"/>
  <c r="I10" i="8"/>
  <c r="J10" i="8"/>
  <c r="K10" i="8"/>
  <c r="L10" i="8"/>
  <c r="M10" i="8"/>
  <c r="N10" i="8"/>
  <c r="O10" i="8"/>
  <c r="I12" i="8"/>
  <c r="J12" i="8"/>
  <c r="K12" i="8"/>
  <c r="L12" i="8"/>
  <c r="M12" i="8"/>
  <c r="N12" i="8"/>
  <c r="O12" i="8"/>
  <c r="I11" i="8"/>
  <c r="J11" i="8"/>
  <c r="K11" i="8"/>
  <c r="L11" i="8"/>
  <c r="M11" i="8"/>
  <c r="N11" i="8"/>
  <c r="O11" i="8"/>
  <c r="I14" i="8"/>
  <c r="J14" i="8"/>
  <c r="K14" i="8"/>
  <c r="L14" i="8"/>
  <c r="M14" i="8"/>
  <c r="N14" i="8"/>
  <c r="O14" i="8"/>
  <c r="J4" i="8"/>
  <c r="O4" i="8"/>
  <c r="N4" i="8"/>
  <c r="M4" i="8"/>
  <c r="L4" i="8"/>
  <c r="K4" i="8"/>
  <c r="I4" i="8"/>
  <c r="AE4" i="4"/>
  <c r="AP4" i="4" s="1"/>
  <c r="AE5" i="4"/>
  <c r="AE6" i="4"/>
  <c r="AP6" i="4" s="1"/>
  <c r="AE11" i="4"/>
  <c r="AE12" i="4"/>
  <c r="AP12" i="4" s="1"/>
  <c r="AE13" i="4"/>
  <c r="AE14" i="4"/>
  <c r="AP14" i="4" s="1"/>
  <c r="AE15" i="4"/>
  <c r="AE16" i="4"/>
  <c r="AP16" i="4" s="1"/>
  <c r="AE17" i="4"/>
  <c r="AE18" i="4"/>
  <c r="AE24" i="4"/>
  <c r="AE25" i="4"/>
  <c r="AP25" i="4" s="1"/>
  <c r="AE26" i="4"/>
  <c r="AE27" i="4"/>
  <c r="AP27" i="4" s="1"/>
  <c r="AE28" i="4"/>
  <c r="AE29" i="4"/>
  <c r="AP29" i="4" s="1"/>
  <c r="AE30" i="4"/>
  <c r="AE31" i="4"/>
  <c r="AP31" i="4" s="1"/>
  <c r="AE32" i="4"/>
  <c r="AE33" i="4"/>
  <c r="AP33" i="4" s="1"/>
  <c r="AE34" i="4"/>
  <c r="AE35" i="4"/>
  <c r="AP35" i="4" s="1"/>
  <c r="AE36" i="4"/>
  <c r="AE49" i="4"/>
  <c r="AP49" i="4" s="1"/>
  <c r="AE50" i="4"/>
  <c r="AE51" i="4"/>
  <c r="AE52" i="4"/>
  <c r="AE53" i="4"/>
  <c r="AP53" i="4" s="1"/>
  <c r="AE54" i="4"/>
  <c r="AE55" i="4"/>
  <c r="AP55" i="4" s="1"/>
  <c r="AE56" i="4"/>
  <c r="AE57" i="4"/>
  <c r="AP57" i="4" s="1"/>
  <c r="AE58" i="4"/>
  <c r="AE59" i="4"/>
  <c r="AP59" i="4" s="1"/>
  <c r="AE60" i="4"/>
  <c r="AE61" i="4"/>
  <c r="AP61" i="4" s="1"/>
  <c r="AE62" i="4"/>
  <c r="AE63" i="4"/>
  <c r="AP63" i="4" s="1"/>
  <c r="AE64" i="4"/>
  <c r="AE65" i="4"/>
  <c r="AP65" i="4" s="1"/>
  <c r="AE66" i="4"/>
  <c r="AE67" i="4"/>
  <c r="AE68" i="4"/>
  <c r="AE69" i="4"/>
  <c r="AP69" i="4" s="1"/>
  <c r="AE70" i="4"/>
  <c r="AE71" i="4"/>
  <c r="AP71" i="4" s="1"/>
  <c r="AE72" i="4"/>
  <c r="AE73" i="4"/>
  <c r="AE74" i="4"/>
  <c r="AE75" i="4"/>
  <c r="AP75" i="4" s="1"/>
  <c r="AE91" i="4"/>
  <c r="AE92" i="4"/>
  <c r="AE93" i="4"/>
  <c r="AE94" i="4"/>
  <c r="AP94" i="4" s="1"/>
  <c r="AE95" i="4"/>
  <c r="AE96" i="4"/>
  <c r="AE97" i="4"/>
  <c r="AE98" i="4"/>
  <c r="AP98" i="4" s="1"/>
  <c r="AE99" i="4"/>
  <c r="AE100" i="4"/>
  <c r="AE101" i="4"/>
  <c r="AE102" i="4"/>
  <c r="AP102" i="4" s="1"/>
  <c r="AE103" i="4"/>
  <c r="AE104" i="4"/>
  <c r="AE105" i="4"/>
  <c r="AE106" i="4"/>
  <c r="AP106" i="4" s="1"/>
  <c r="AE107" i="4"/>
  <c r="AE108" i="4"/>
  <c r="AE109" i="4"/>
  <c r="AE110" i="4"/>
  <c r="AP110" i="4" s="1"/>
  <c r="AE111" i="4"/>
  <c r="AE112" i="4"/>
  <c r="AE113" i="4"/>
  <c r="AE114" i="4"/>
  <c r="AP114" i="4" s="1"/>
  <c r="AE115" i="4"/>
  <c r="AE116" i="4"/>
  <c r="AE117" i="4"/>
  <c r="AE118" i="4"/>
  <c r="AP118" i="4" s="1"/>
  <c r="AE119" i="4"/>
  <c r="AE120" i="4"/>
  <c r="AE121" i="4"/>
  <c r="AE122" i="4"/>
  <c r="AP122" i="4" s="1"/>
  <c r="AE123" i="4"/>
  <c r="AE124" i="4"/>
  <c r="AE125" i="4"/>
  <c r="AE126" i="4"/>
  <c r="AP126" i="4" s="1"/>
  <c r="AE127" i="4"/>
  <c r="AE128" i="4"/>
  <c r="AE129" i="4"/>
  <c r="AE130" i="4"/>
  <c r="AP130" i="4" s="1"/>
  <c r="AE131" i="4"/>
  <c r="AE132" i="4"/>
  <c r="AE133" i="4"/>
  <c r="AE134" i="4"/>
  <c r="AP134" i="4" s="1"/>
  <c r="AE135" i="4"/>
  <c r="AE136" i="4"/>
  <c r="AE137" i="4"/>
  <c r="AE138" i="4"/>
  <c r="AP138" i="4" s="1"/>
  <c r="AE139" i="4"/>
  <c r="AE140" i="4"/>
  <c r="AE141" i="4"/>
  <c r="AE142" i="4"/>
  <c r="AP142" i="4" s="1"/>
  <c r="AE143" i="4"/>
  <c r="AE144" i="4"/>
  <c r="AE145" i="4"/>
  <c r="AE146" i="4"/>
  <c r="AP146" i="4" s="1"/>
  <c r="AE147" i="4"/>
  <c r="AE148" i="4"/>
  <c r="AE149" i="4"/>
  <c r="AE150" i="4"/>
  <c r="AP150" i="4" s="1"/>
  <c r="AE151" i="4"/>
  <c r="AE152" i="4"/>
  <c r="AE153" i="4"/>
  <c r="AE154" i="4"/>
  <c r="AP154" i="4" s="1"/>
  <c r="AE155" i="4"/>
  <c r="AP155" i="4" s="1"/>
  <c r="AE156" i="4"/>
  <c r="AE157" i="4"/>
  <c r="AE158" i="4"/>
  <c r="AE159" i="4"/>
  <c r="AP159" i="4" s="1"/>
  <c r="AE160" i="4"/>
  <c r="AE161" i="4"/>
  <c r="AE162" i="4"/>
  <c r="AP162" i="4" s="1"/>
  <c r="AE163" i="4"/>
  <c r="AP163" i="4" s="1"/>
  <c r="AE164" i="4"/>
  <c r="AE165" i="4"/>
  <c r="AE166" i="4"/>
  <c r="AE167" i="4"/>
  <c r="AP167" i="4" s="1"/>
  <c r="AE168" i="4"/>
  <c r="AE169" i="4"/>
  <c r="AE170" i="4"/>
  <c r="AE171" i="4"/>
  <c r="AP171" i="4" s="1"/>
  <c r="AE172" i="4"/>
  <c r="AE173" i="4"/>
  <c r="AE174" i="4"/>
  <c r="AP174" i="4" s="1"/>
  <c r="AE175" i="4"/>
  <c r="AP175" i="4" s="1"/>
  <c r="AE176" i="4"/>
  <c r="AE177" i="4"/>
  <c r="AE178" i="4"/>
  <c r="AP178" i="4" s="1"/>
  <c r="AE179" i="4"/>
  <c r="AP179" i="4" s="1"/>
  <c r="AE180" i="4"/>
  <c r="AE181" i="4"/>
  <c r="AE182" i="4"/>
  <c r="AP182" i="4" s="1"/>
  <c r="AE183" i="4"/>
  <c r="AP183" i="4" s="1"/>
  <c r="AE184" i="4"/>
  <c r="AE185" i="4"/>
  <c r="AE186" i="4"/>
  <c r="AE187" i="4"/>
  <c r="AP187" i="4" s="1"/>
  <c r="AE188" i="4"/>
  <c r="AE189" i="4"/>
  <c r="AE190" i="4"/>
  <c r="AP190" i="4" s="1"/>
  <c r="AE191" i="4"/>
  <c r="AP191" i="4" s="1"/>
  <c r="AE192" i="4"/>
  <c r="AE193" i="4"/>
  <c r="AE194" i="4"/>
  <c r="AP194" i="4" s="1"/>
  <c r="AE206" i="4"/>
  <c r="AP206" i="4" s="1"/>
  <c r="AE207" i="4"/>
  <c r="AE208" i="4"/>
  <c r="AE209" i="4"/>
  <c r="AP209" i="4" s="1"/>
  <c r="AE210" i="4"/>
  <c r="AP210" i="4" s="1"/>
  <c r="AE211" i="4"/>
  <c r="AE212" i="4"/>
  <c r="AE213" i="4"/>
  <c r="AP213" i="4" s="1"/>
  <c r="AE214" i="4"/>
  <c r="AP214" i="4" s="1"/>
  <c r="AE215" i="4"/>
  <c r="AE216" i="4"/>
  <c r="AE217" i="4"/>
  <c r="AP217" i="4" s="1"/>
  <c r="AE218" i="4"/>
  <c r="AE219" i="4"/>
  <c r="AE220" i="4"/>
  <c r="AE221" i="4"/>
  <c r="AP221" i="4" s="1"/>
  <c r="AE222" i="4"/>
  <c r="AP222" i="4" s="1"/>
  <c r="AE223" i="4"/>
  <c r="AE224" i="4"/>
  <c r="AE225" i="4"/>
  <c r="AP225" i="4" s="1"/>
  <c r="AE226" i="4"/>
  <c r="AP226" i="4" s="1"/>
  <c r="AE227" i="4"/>
  <c r="AE228" i="4"/>
  <c r="AE229" i="4"/>
  <c r="AP229" i="4" s="1"/>
  <c r="AE230" i="4"/>
  <c r="AP230" i="4" s="1"/>
  <c r="AE231" i="4"/>
  <c r="AE232" i="4"/>
  <c r="AE233" i="4"/>
  <c r="AP233" i="4" s="1"/>
  <c r="AE234" i="4"/>
  <c r="AP234" i="4" s="1"/>
  <c r="AE235" i="4"/>
  <c r="AE236" i="4"/>
  <c r="AE237" i="4"/>
  <c r="AP237" i="4" s="1"/>
  <c r="AE238" i="4"/>
  <c r="AP238" i="4" s="1"/>
  <c r="AE239" i="4"/>
  <c r="AE240" i="4"/>
  <c r="AE241" i="4"/>
  <c r="AP241" i="4" s="1"/>
  <c r="AE242" i="4"/>
  <c r="AP242" i="4" s="1"/>
  <c r="AE243" i="4"/>
  <c r="AE244" i="4"/>
  <c r="AE245" i="4"/>
  <c r="AP245" i="4" s="1"/>
  <c r="AE246" i="4"/>
  <c r="AP246" i="4" s="1"/>
  <c r="AE247" i="4"/>
  <c r="AE248" i="4"/>
  <c r="AE249" i="4"/>
  <c r="AP249" i="4" s="1"/>
  <c r="AE250" i="4"/>
  <c r="AP250" i="4" s="1"/>
  <c r="AE251" i="4"/>
  <c r="AE252" i="4"/>
  <c r="AE253" i="4"/>
  <c r="AP253" i="4" s="1"/>
  <c r="AE254" i="4"/>
  <c r="AP254" i="4" s="1"/>
  <c r="AE255" i="4"/>
  <c r="AE256" i="4"/>
  <c r="AE257" i="4"/>
  <c r="AP257" i="4" s="1"/>
  <c r="AE258" i="4"/>
  <c r="AP258" i="4" s="1"/>
  <c r="AE259" i="4"/>
  <c r="AE260" i="4"/>
  <c r="AE261" i="4"/>
  <c r="AP261" i="4" s="1"/>
  <c r="AE262" i="4"/>
  <c r="AP262" i="4" s="1"/>
  <c r="AE263" i="4"/>
  <c r="AE264" i="4"/>
  <c r="AE265" i="4"/>
  <c r="AP265" i="4" s="1"/>
  <c r="AE266" i="4"/>
  <c r="AP266" i="4" s="1"/>
  <c r="AE267" i="4"/>
  <c r="AE268" i="4"/>
  <c r="AE269" i="4"/>
  <c r="AP269" i="4" s="1"/>
  <c r="AE270" i="4"/>
  <c r="AP270" i="4" s="1"/>
  <c r="AE271" i="4"/>
  <c r="AE272" i="4"/>
  <c r="AE273" i="4"/>
  <c r="AP273" i="4" s="1"/>
  <c r="AE274" i="4"/>
  <c r="AP274" i="4" s="1"/>
  <c r="AE275" i="4"/>
  <c r="AE276" i="4"/>
  <c r="AE277" i="4"/>
  <c r="AP277" i="4" s="1"/>
  <c r="AE278" i="4"/>
  <c r="AP278" i="4" s="1"/>
  <c r="AE279" i="4"/>
  <c r="AE280" i="4"/>
  <c r="AE281" i="4"/>
  <c r="AP281" i="4" s="1"/>
  <c r="AE282" i="4"/>
  <c r="AE283" i="4"/>
  <c r="AE284" i="4"/>
  <c r="AE285" i="4"/>
  <c r="AP285" i="4" s="1"/>
  <c r="AE286" i="4"/>
  <c r="AP286" i="4" s="1"/>
  <c r="AE287" i="4"/>
  <c r="AE288" i="4"/>
  <c r="AE289" i="4"/>
  <c r="AP289" i="4" s="1"/>
  <c r="AE290" i="4"/>
  <c r="AP290" i="4" s="1"/>
  <c r="AE302" i="4"/>
  <c r="AE303" i="4"/>
  <c r="AE304" i="4"/>
  <c r="AP304" i="4" s="1"/>
  <c r="AE3" i="4"/>
  <c r="AP3" i="4" s="1"/>
  <c r="AE305" i="4"/>
  <c r="AE306" i="4"/>
  <c r="AE307" i="4"/>
  <c r="AP307" i="4" s="1"/>
  <c r="AE308" i="4"/>
  <c r="AP308" i="4" s="1"/>
  <c r="AE7" i="4"/>
  <c r="AE309" i="4"/>
  <c r="AE310" i="4"/>
  <c r="AP310" i="4" s="1"/>
  <c r="AE311" i="4"/>
  <c r="AP311" i="4" s="1"/>
  <c r="AE312" i="4"/>
  <c r="AE19" i="4"/>
  <c r="AE313" i="4"/>
  <c r="AP313" i="4" s="1"/>
  <c r="AE314" i="4"/>
  <c r="AP314" i="4" s="1"/>
  <c r="AE315" i="4"/>
  <c r="AE20" i="4"/>
  <c r="AE316" i="4"/>
  <c r="AP316" i="4" s="1"/>
  <c r="AE317" i="4"/>
  <c r="AP317" i="4" s="1"/>
  <c r="AE318" i="4"/>
  <c r="AE21" i="4"/>
  <c r="AE319" i="4"/>
  <c r="AP319" i="4" s="1"/>
  <c r="AE320" i="4"/>
  <c r="AP320" i="4" s="1"/>
  <c r="AE321" i="4"/>
  <c r="AE322" i="4"/>
  <c r="AE22" i="4"/>
  <c r="AP22" i="4" s="1"/>
  <c r="AE323" i="4"/>
  <c r="AP323" i="4" s="1"/>
  <c r="AE324" i="4"/>
  <c r="AE37" i="4"/>
  <c r="AE325" i="4"/>
  <c r="AP325" i="4" s="1"/>
  <c r="AE326" i="4"/>
  <c r="AP326" i="4" s="1"/>
  <c r="AE327" i="4"/>
  <c r="AE328" i="4"/>
  <c r="AE329" i="4"/>
  <c r="AP329" i="4" s="1"/>
  <c r="AE330" i="4"/>
  <c r="AP330" i="4" s="1"/>
  <c r="AE331" i="4"/>
  <c r="AE332" i="4"/>
  <c r="AE333" i="4"/>
  <c r="AP333" i="4" s="1"/>
  <c r="AE334" i="4"/>
  <c r="AP334" i="4" s="1"/>
  <c r="AE335" i="4"/>
  <c r="AE336" i="4"/>
  <c r="AE337" i="4"/>
  <c r="AP337" i="4" s="1"/>
  <c r="AE338" i="4"/>
  <c r="AP338" i="4" s="1"/>
  <c r="AE76" i="4"/>
  <c r="AE354" i="4"/>
  <c r="AE355" i="4"/>
  <c r="AP355" i="4" s="1"/>
  <c r="AE356" i="4"/>
  <c r="AP356" i="4" s="1"/>
  <c r="AE77" i="4"/>
  <c r="AE339" i="4"/>
  <c r="AE348" i="4"/>
  <c r="AP348" i="4" s="1"/>
  <c r="AE358" i="4"/>
  <c r="AP358" i="4" s="1"/>
  <c r="AE346" i="4"/>
  <c r="AE349" i="4"/>
  <c r="AE341" i="4"/>
  <c r="AP341" i="4" s="1"/>
  <c r="AE359" i="4"/>
  <c r="AP359" i="4" s="1"/>
  <c r="AE363" i="4"/>
  <c r="AE78" i="4"/>
  <c r="AE360" i="4"/>
  <c r="AP360" i="4" s="1"/>
  <c r="AE351" i="4"/>
  <c r="AP351" i="4" s="1"/>
  <c r="AE361" i="4"/>
  <c r="AE79" i="4"/>
  <c r="AE347" i="4"/>
  <c r="AP347" i="4" s="1"/>
  <c r="AE362" i="4"/>
  <c r="AP362" i="4" s="1"/>
  <c r="AE80" i="4"/>
  <c r="AE81" i="4"/>
  <c r="AE357" i="4"/>
  <c r="AP357" i="4" s="1"/>
  <c r="AE344" i="4"/>
  <c r="AP344" i="4" s="1"/>
  <c r="AE343" i="4"/>
  <c r="AE345" i="4"/>
  <c r="AE82" i="4"/>
  <c r="AP82" i="4" s="1"/>
  <c r="AE364" i="4"/>
  <c r="AP364" i="4" s="1"/>
  <c r="AE365" i="4"/>
  <c r="AE350" i="4"/>
  <c r="AE366" i="4"/>
  <c r="AP366" i="4" s="1"/>
  <c r="AE342" i="4"/>
  <c r="AP342" i="4" s="1"/>
  <c r="AE352" i="4"/>
  <c r="AE340" i="4"/>
  <c r="AE353" i="4"/>
  <c r="AP353" i="4" s="1"/>
  <c r="AE195" i="4"/>
  <c r="AP195" i="4" s="1"/>
  <c r="AE367" i="4"/>
  <c r="AE368" i="4"/>
  <c r="AE369" i="4"/>
  <c r="AP369" i="4" s="1"/>
  <c r="AE370" i="4"/>
  <c r="AP370" i="4" s="1"/>
  <c r="AE371" i="4"/>
  <c r="AE372" i="4"/>
  <c r="AE373" i="4"/>
  <c r="AP373" i="4" s="1"/>
  <c r="AE374" i="4"/>
  <c r="AP374" i="4" s="1"/>
  <c r="AE375" i="4"/>
  <c r="AE376" i="4"/>
  <c r="AE377" i="4"/>
  <c r="AP377" i="4" s="1"/>
  <c r="AE378" i="4"/>
  <c r="AP378" i="4" s="1"/>
  <c r="AE196" i="4"/>
  <c r="AE379" i="4"/>
  <c r="AE380" i="4"/>
  <c r="AP380" i="4" s="1"/>
  <c r="AE197" i="4"/>
  <c r="AP197" i="4" s="1"/>
  <c r="AE381" i="4"/>
  <c r="AE382" i="4"/>
  <c r="AE383" i="4"/>
  <c r="AP383" i="4" s="1"/>
  <c r="AE384" i="4"/>
  <c r="AP384" i="4" s="1"/>
  <c r="AE385" i="4"/>
  <c r="AE198" i="4"/>
  <c r="AE386" i="4"/>
  <c r="AP386" i="4" s="1"/>
  <c r="AE387" i="4"/>
  <c r="AP387" i="4" s="1"/>
  <c r="AE388" i="4"/>
  <c r="AE389" i="4"/>
  <c r="AE390" i="4"/>
  <c r="AP390" i="4" s="1"/>
  <c r="AE199" i="4"/>
  <c r="AP199" i="4" s="1"/>
  <c r="AE391" i="4"/>
  <c r="AE392" i="4"/>
  <c r="AE393" i="4"/>
  <c r="AP393" i="4" s="1"/>
  <c r="AE394" i="4"/>
  <c r="AP394" i="4" s="1"/>
  <c r="AE396" i="4"/>
  <c r="AE397" i="4"/>
  <c r="AE398" i="4"/>
  <c r="AP398" i="4" s="1"/>
  <c r="AE399" i="4"/>
  <c r="AP399" i="4" s="1"/>
  <c r="AE400" i="4"/>
  <c r="AE401" i="4"/>
  <c r="AE402" i="4"/>
  <c r="AP402" i="4" s="1"/>
  <c r="AE291" i="4"/>
  <c r="AP291" i="4" s="1"/>
  <c r="AE403" i="4"/>
  <c r="AE404" i="4"/>
  <c r="AE405" i="4"/>
  <c r="AP405" i="4" s="1"/>
  <c r="AE406" i="4"/>
  <c r="AP406" i="4" s="1"/>
  <c r="AE407" i="4"/>
  <c r="AE408" i="4"/>
  <c r="AE409" i="4"/>
  <c r="AP409" i="4" s="1"/>
  <c r="AE410" i="4"/>
  <c r="AP410" i="4" s="1"/>
  <c r="AE411" i="4"/>
  <c r="AE292" i="4"/>
  <c r="AE412" i="4"/>
  <c r="AP412" i="4" s="1"/>
  <c r="AE413" i="4"/>
  <c r="AP413" i="4" s="1"/>
  <c r="AE414" i="4"/>
  <c r="AE415" i="4"/>
  <c r="AE8" i="4"/>
  <c r="AP8" i="4" s="1"/>
  <c r="AE9" i="4"/>
  <c r="AP9" i="4" s="1"/>
  <c r="AE10" i="4"/>
  <c r="AE416" i="4"/>
  <c r="AE417" i="4"/>
  <c r="AP417" i="4" s="1"/>
  <c r="AE418" i="4"/>
  <c r="AP418" i="4" s="1"/>
  <c r="AE419" i="4"/>
  <c r="AE420" i="4"/>
  <c r="AE421" i="4"/>
  <c r="AP421" i="4" s="1"/>
  <c r="AE23" i="4"/>
  <c r="AP23" i="4" s="1"/>
  <c r="AE422" i="4"/>
  <c r="AE423" i="4"/>
  <c r="AE424" i="4"/>
  <c r="AP424" i="4" s="1"/>
  <c r="AE425" i="4"/>
  <c r="AP425" i="4" s="1"/>
  <c r="AE426" i="4"/>
  <c r="AE427" i="4"/>
  <c r="AE428" i="4"/>
  <c r="AP428" i="4" s="1"/>
  <c r="AE429" i="4"/>
  <c r="AP429" i="4" s="1"/>
  <c r="AE38" i="4"/>
  <c r="AP38" i="4" s="1"/>
  <c r="AE39" i="4"/>
  <c r="AE40" i="4"/>
  <c r="AP40" i="4" s="1"/>
  <c r="AE41" i="4"/>
  <c r="AP41" i="4" s="1"/>
  <c r="AE430" i="4"/>
  <c r="AP430" i="4" s="1"/>
  <c r="AE431" i="4"/>
  <c r="AE42" i="4"/>
  <c r="AP42" i="4" s="1"/>
  <c r="AE432" i="4"/>
  <c r="AP432" i="4" s="1"/>
  <c r="AE43" i="4"/>
  <c r="AP43" i="4" s="1"/>
  <c r="AE44" i="4"/>
  <c r="AE433" i="4"/>
  <c r="AP433" i="4" s="1"/>
  <c r="AE434" i="4"/>
  <c r="AP434" i="4" s="1"/>
  <c r="AE45" i="4"/>
  <c r="AP45" i="4" s="1"/>
  <c r="AE435" i="4"/>
  <c r="AE436" i="4"/>
  <c r="AP436" i="4" s="1"/>
  <c r="AE437" i="4"/>
  <c r="AP437" i="4" s="1"/>
  <c r="AE83" i="4"/>
  <c r="AP83" i="4" s="1"/>
  <c r="AE84" i="4"/>
  <c r="AE438" i="4"/>
  <c r="AP438" i="4" s="1"/>
  <c r="AE439" i="4"/>
  <c r="AP439" i="4" s="1"/>
  <c r="AE85" i="4"/>
  <c r="AP85" i="4" s="1"/>
  <c r="AE440" i="4"/>
  <c r="AE441" i="4"/>
  <c r="AP441" i="4" s="1"/>
  <c r="AE86" i="4"/>
  <c r="AP86" i="4" s="1"/>
  <c r="AE442" i="4"/>
  <c r="AP442" i="4" s="1"/>
  <c r="AE87" i="4"/>
  <c r="AE443" i="4"/>
  <c r="AP443" i="4" s="1"/>
  <c r="AE444" i="4"/>
  <c r="AP444" i="4" s="1"/>
  <c r="AE445" i="4"/>
  <c r="AP445" i="4" s="1"/>
  <c r="AE446" i="4"/>
  <c r="AE447" i="4"/>
  <c r="AP447" i="4" s="1"/>
  <c r="AE448" i="4"/>
  <c r="AP448" i="4" s="1"/>
  <c r="AE449" i="4"/>
  <c r="AP449" i="4" s="1"/>
  <c r="AE200" i="4"/>
  <c r="AE201" i="4"/>
  <c r="AP201" i="4" s="1"/>
  <c r="AE202" i="4"/>
  <c r="AP202" i="4" s="1"/>
  <c r="AE450" i="4"/>
  <c r="AP450" i="4" s="1"/>
  <c r="AE451" i="4"/>
  <c r="AE452" i="4"/>
  <c r="AP452" i="4" s="1"/>
  <c r="AE453" i="4"/>
  <c r="AP453" i="4" s="1"/>
  <c r="AE454" i="4"/>
  <c r="AP454" i="4" s="1"/>
  <c r="AE455" i="4"/>
  <c r="AE203" i="4"/>
  <c r="AP203" i="4" s="1"/>
  <c r="AE456" i="4"/>
  <c r="AP456" i="4" s="1"/>
  <c r="AE457" i="4"/>
  <c r="AP457" i="4" s="1"/>
  <c r="AE458" i="4"/>
  <c r="AE459" i="4"/>
  <c r="AP459" i="4" s="1"/>
  <c r="AE460" i="4"/>
  <c r="AP460" i="4" s="1"/>
  <c r="AE461" i="4"/>
  <c r="AP461" i="4" s="1"/>
  <c r="AE462" i="4"/>
  <c r="AE204" i="4"/>
  <c r="AP204" i="4" s="1"/>
  <c r="AE463" i="4"/>
  <c r="AP463" i="4" s="1"/>
  <c r="AE464" i="4"/>
  <c r="AP464" i="4" s="1"/>
  <c r="AE465" i="4"/>
  <c r="AE466" i="4"/>
  <c r="AP466" i="4" s="1"/>
  <c r="AE205" i="4"/>
  <c r="AP205" i="4" s="1"/>
  <c r="AE467" i="4"/>
  <c r="AP467" i="4" s="1"/>
  <c r="AE468" i="4"/>
  <c r="AE469" i="4"/>
  <c r="AP469" i="4" s="1"/>
  <c r="AE470" i="4"/>
  <c r="AP470" i="4" s="1"/>
  <c r="AE293" i="4"/>
  <c r="AP293" i="4" s="1"/>
  <c r="AE294" i="4"/>
  <c r="AE471" i="4"/>
  <c r="AP471" i="4" s="1"/>
  <c r="AE472" i="4"/>
  <c r="AP472" i="4" s="1"/>
  <c r="AE473" i="4"/>
  <c r="AP473" i="4" s="1"/>
  <c r="AE474" i="4"/>
  <c r="AE295" i="4"/>
  <c r="AP295" i="4" s="1"/>
  <c r="AE475" i="4"/>
  <c r="AP475" i="4" s="1"/>
  <c r="AE476" i="4"/>
  <c r="AP476" i="4" s="1"/>
  <c r="AE477" i="4"/>
  <c r="AE296" i="4"/>
  <c r="AP296" i="4" s="1"/>
  <c r="AE478" i="4"/>
  <c r="AP478" i="4" s="1"/>
  <c r="AE479" i="4"/>
  <c r="AP479" i="4" s="1"/>
  <c r="AE297" i="4"/>
  <c r="AE480" i="4"/>
  <c r="AP480" i="4" s="1"/>
  <c r="AE298" i="4"/>
  <c r="AP298" i="4" s="1"/>
  <c r="AE481" i="4"/>
  <c r="AP481" i="4" s="1"/>
  <c r="AE482" i="4"/>
  <c r="AE483" i="4"/>
  <c r="AP483" i="4" s="1"/>
  <c r="AE484" i="4"/>
  <c r="AP484" i="4" s="1"/>
  <c r="AE299" i="4"/>
  <c r="AP299" i="4" s="1"/>
  <c r="AE300" i="4"/>
  <c r="AE485" i="4"/>
  <c r="AP485" i="4" s="1"/>
  <c r="AE486" i="4"/>
  <c r="AP486" i="4" s="1"/>
  <c r="AE487" i="4"/>
  <c r="AP487" i="4" s="1"/>
  <c r="AE488" i="4"/>
  <c r="AE46" i="4"/>
  <c r="AP46" i="4" s="1"/>
  <c r="AE47" i="4"/>
  <c r="AP47" i="4" s="1"/>
  <c r="AE48" i="4"/>
  <c r="AP48" i="4" s="1"/>
  <c r="AE489" i="4"/>
  <c r="AE490" i="4"/>
  <c r="AP490" i="4" s="1"/>
  <c r="AE88" i="4"/>
  <c r="AP88" i="4" s="1"/>
  <c r="AE89" i="4"/>
  <c r="AP89" i="4" s="1"/>
  <c r="AE491" i="4"/>
  <c r="AE90" i="4"/>
  <c r="AP90" i="4" s="1"/>
  <c r="AE492" i="4"/>
  <c r="AP492" i="4" s="1"/>
  <c r="AE493" i="4"/>
  <c r="AP493" i="4" s="1"/>
  <c r="AE395" i="4"/>
  <c r="AE494" i="4"/>
  <c r="AP494" i="4" s="1"/>
  <c r="AE495" i="4"/>
  <c r="AP495" i="4" s="1"/>
  <c r="AE496" i="4"/>
  <c r="AP496" i="4" s="1"/>
  <c r="AE497" i="4"/>
  <c r="AE498" i="4"/>
  <c r="AP498" i="4" s="1"/>
  <c r="AE499" i="4"/>
  <c r="AP499" i="4" s="1"/>
  <c r="AE500" i="4"/>
  <c r="AP500" i="4" s="1"/>
  <c r="AE301" i="4"/>
  <c r="AE501" i="4"/>
  <c r="AP501" i="4" s="1"/>
  <c r="AE2" i="4"/>
  <c r="AP2" i="4" s="1"/>
  <c r="AF2" i="4"/>
  <c r="AG2" i="4"/>
  <c r="AH2" i="4"/>
  <c r="AI2" i="4"/>
  <c r="AJ2" i="4"/>
  <c r="AK2" i="4"/>
  <c r="AL2" i="4"/>
  <c r="AM2" i="4"/>
  <c r="AN2" i="4"/>
  <c r="AF4" i="4"/>
  <c r="AG4" i="4"/>
  <c r="AH4" i="4"/>
  <c r="AI4" i="4"/>
  <c r="AJ4" i="4"/>
  <c r="AK4" i="4"/>
  <c r="AL4" i="4"/>
  <c r="AM4" i="4"/>
  <c r="AN4" i="4"/>
  <c r="AP5" i="4"/>
  <c r="AF5" i="4"/>
  <c r="AG5" i="4"/>
  <c r="AH5" i="4"/>
  <c r="AI5" i="4"/>
  <c r="AJ5" i="4"/>
  <c r="AK5" i="4"/>
  <c r="AL5" i="4"/>
  <c r="AM5" i="4"/>
  <c r="AN5" i="4"/>
  <c r="AF6" i="4"/>
  <c r="AG6" i="4"/>
  <c r="AH6" i="4"/>
  <c r="AI6" i="4"/>
  <c r="AJ6" i="4"/>
  <c r="AK6" i="4"/>
  <c r="AL6" i="4"/>
  <c r="AM6" i="4"/>
  <c r="AN6" i="4"/>
  <c r="AP11" i="4"/>
  <c r="AF11" i="4"/>
  <c r="AG11" i="4"/>
  <c r="AH11" i="4"/>
  <c r="AI11" i="4"/>
  <c r="AJ11" i="4"/>
  <c r="AK11" i="4"/>
  <c r="AL11" i="4"/>
  <c r="AM11" i="4"/>
  <c r="AN11" i="4"/>
  <c r="AF12" i="4"/>
  <c r="AG12" i="4"/>
  <c r="AH12" i="4"/>
  <c r="AI12" i="4"/>
  <c r="AJ12" i="4"/>
  <c r="AK12" i="4"/>
  <c r="AL12" i="4"/>
  <c r="AM12" i="4"/>
  <c r="AN12" i="4"/>
  <c r="AP13" i="4"/>
  <c r="AF13" i="4"/>
  <c r="AG13" i="4"/>
  <c r="AH13" i="4"/>
  <c r="AI13" i="4"/>
  <c r="AJ13" i="4"/>
  <c r="AK13" i="4"/>
  <c r="AL13" i="4"/>
  <c r="AM13" i="4"/>
  <c r="AN13" i="4"/>
  <c r="AF14" i="4"/>
  <c r="AG14" i="4"/>
  <c r="AH14" i="4"/>
  <c r="AI14" i="4"/>
  <c r="AJ14" i="4"/>
  <c r="AK14" i="4"/>
  <c r="AL14" i="4"/>
  <c r="AM14" i="4"/>
  <c r="AN14" i="4"/>
  <c r="AP15" i="4"/>
  <c r="AF15" i="4"/>
  <c r="AG15" i="4"/>
  <c r="AH15" i="4"/>
  <c r="AI15" i="4"/>
  <c r="AJ15" i="4"/>
  <c r="AK15" i="4"/>
  <c r="AL15" i="4"/>
  <c r="AM15" i="4"/>
  <c r="AN15" i="4"/>
  <c r="AF16" i="4"/>
  <c r="AG16" i="4"/>
  <c r="AH16" i="4"/>
  <c r="AI16" i="4"/>
  <c r="AJ16" i="4"/>
  <c r="AK16" i="4"/>
  <c r="AL16" i="4"/>
  <c r="AM16" i="4"/>
  <c r="AN16" i="4"/>
  <c r="AP17" i="4"/>
  <c r="AF17" i="4"/>
  <c r="AG17" i="4"/>
  <c r="AH17" i="4"/>
  <c r="AI17" i="4"/>
  <c r="AJ17" i="4"/>
  <c r="AK17" i="4"/>
  <c r="AL17" i="4"/>
  <c r="AM17" i="4"/>
  <c r="AN17" i="4"/>
  <c r="AP18" i="4"/>
  <c r="AF18" i="4"/>
  <c r="AG18" i="4"/>
  <c r="AH18" i="4"/>
  <c r="AI18" i="4"/>
  <c r="AJ18" i="4"/>
  <c r="AK18" i="4"/>
  <c r="AL18" i="4"/>
  <c r="AM18" i="4"/>
  <c r="AN18" i="4"/>
  <c r="AP24" i="4"/>
  <c r="AF24" i="4"/>
  <c r="AG24" i="4"/>
  <c r="AH24" i="4"/>
  <c r="AI24" i="4"/>
  <c r="AJ24" i="4"/>
  <c r="AK24" i="4"/>
  <c r="AL24" i="4"/>
  <c r="AM24" i="4"/>
  <c r="AN24" i="4"/>
  <c r="AF25" i="4"/>
  <c r="AG25" i="4"/>
  <c r="AH25" i="4"/>
  <c r="AI25" i="4"/>
  <c r="AJ25" i="4"/>
  <c r="AK25" i="4"/>
  <c r="AL25" i="4"/>
  <c r="AM25" i="4"/>
  <c r="AN25" i="4"/>
  <c r="AP26" i="4"/>
  <c r="AF26" i="4"/>
  <c r="AG26" i="4"/>
  <c r="AH26" i="4"/>
  <c r="AI26" i="4"/>
  <c r="AJ26" i="4"/>
  <c r="AK26" i="4"/>
  <c r="AL26" i="4"/>
  <c r="AM26" i="4"/>
  <c r="AN26" i="4"/>
  <c r="AF27" i="4"/>
  <c r="AG27" i="4"/>
  <c r="AH27" i="4"/>
  <c r="AI27" i="4"/>
  <c r="AJ27" i="4"/>
  <c r="AK27" i="4"/>
  <c r="AL27" i="4"/>
  <c r="AM27" i="4"/>
  <c r="AN27" i="4"/>
  <c r="AP28" i="4"/>
  <c r="AF28" i="4"/>
  <c r="AG28" i="4"/>
  <c r="AH28" i="4"/>
  <c r="AI28" i="4"/>
  <c r="AJ28" i="4"/>
  <c r="AK28" i="4"/>
  <c r="AL28" i="4"/>
  <c r="AM28" i="4"/>
  <c r="AN28" i="4"/>
  <c r="AF29" i="4"/>
  <c r="AG29" i="4"/>
  <c r="AH29" i="4"/>
  <c r="AI29" i="4"/>
  <c r="AJ29" i="4"/>
  <c r="AK29" i="4"/>
  <c r="AL29" i="4"/>
  <c r="AM29" i="4"/>
  <c r="AN29" i="4"/>
  <c r="AP30" i="4"/>
  <c r="AF30" i="4"/>
  <c r="AG30" i="4"/>
  <c r="AH30" i="4"/>
  <c r="AI30" i="4"/>
  <c r="AJ30" i="4"/>
  <c r="AK30" i="4"/>
  <c r="AL30" i="4"/>
  <c r="AM30" i="4"/>
  <c r="AN30" i="4"/>
  <c r="AF31" i="4"/>
  <c r="AG31" i="4"/>
  <c r="AH31" i="4"/>
  <c r="AI31" i="4"/>
  <c r="AJ31" i="4"/>
  <c r="AK31" i="4"/>
  <c r="AL31" i="4"/>
  <c r="AM31" i="4"/>
  <c r="AN31" i="4"/>
  <c r="AP32" i="4"/>
  <c r="AF32" i="4"/>
  <c r="AG32" i="4"/>
  <c r="AH32" i="4"/>
  <c r="AI32" i="4"/>
  <c r="AJ32" i="4"/>
  <c r="AK32" i="4"/>
  <c r="AL32" i="4"/>
  <c r="AM32" i="4"/>
  <c r="AN32" i="4"/>
  <c r="AF33" i="4"/>
  <c r="AG33" i="4"/>
  <c r="AH33" i="4"/>
  <c r="AI33" i="4"/>
  <c r="AJ33" i="4"/>
  <c r="AK33" i="4"/>
  <c r="AL33" i="4"/>
  <c r="AM33" i="4"/>
  <c r="AN33" i="4"/>
  <c r="AP34" i="4"/>
  <c r="AF34" i="4"/>
  <c r="AG34" i="4"/>
  <c r="AH34" i="4"/>
  <c r="AI34" i="4"/>
  <c r="AJ34" i="4"/>
  <c r="AK34" i="4"/>
  <c r="AL34" i="4"/>
  <c r="AM34" i="4"/>
  <c r="AN34" i="4"/>
  <c r="AF35" i="4"/>
  <c r="AG35" i="4"/>
  <c r="AH35" i="4"/>
  <c r="AI35" i="4"/>
  <c r="AJ35" i="4"/>
  <c r="AK35" i="4"/>
  <c r="AL35" i="4"/>
  <c r="AM35" i="4"/>
  <c r="AN35" i="4"/>
  <c r="AP36" i="4"/>
  <c r="AF36" i="4"/>
  <c r="AG36" i="4"/>
  <c r="AH36" i="4"/>
  <c r="AI36" i="4"/>
  <c r="AJ36" i="4"/>
  <c r="AK36" i="4"/>
  <c r="AL36" i="4"/>
  <c r="AM36" i="4"/>
  <c r="AN36" i="4"/>
  <c r="AF49" i="4"/>
  <c r="AG49" i="4"/>
  <c r="AH49" i="4"/>
  <c r="AI49" i="4"/>
  <c r="AJ49" i="4"/>
  <c r="AK49" i="4"/>
  <c r="AL49" i="4"/>
  <c r="AM49" i="4"/>
  <c r="AN49" i="4"/>
  <c r="AP50" i="4"/>
  <c r="AF50" i="4"/>
  <c r="AG50" i="4"/>
  <c r="AH50" i="4"/>
  <c r="AI50" i="4"/>
  <c r="AJ50" i="4"/>
  <c r="AK50" i="4"/>
  <c r="AL50" i="4"/>
  <c r="AM50" i="4"/>
  <c r="AN50" i="4"/>
  <c r="AP51" i="4"/>
  <c r="AF51" i="4"/>
  <c r="AG51" i="4"/>
  <c r="AH51" i="4"/>
  <c r="AI51" i="4"/>
  <c r="AJ51" i="4"/>
  <c r="AK51" i="4"/>
  <c r="AL51" i="4"/>
  <c r="AM51" i="4"/>
  <c r="AN51" i="4"/>
  <c r="AP52" i="4"/>
  <c r="AF52" i="4"/>
  <c r="AG52" i="4"/>
  <c r="AH52" i="4"/>
  <c r="AI52" i="4"/>
  <c r="AJ52" i="4"/>
  <c r="AK52" i="4"/>
  <c r="AL52" i="4"/>
  <c r="AM52" i="4"/>
  <c r="AN52" i="4"/>
  <c r="AF53" i="4"/>
  <c r="AG53" i="4"/>
  <c r="AH53" i="4"/>
  <c r="AI53" i="4"/>
  <c r="AJ53" i="4"/>
  <c r="AK53" i="4"/>
  <c r="AL53" i="4"/>
  <c r="AM53" i="4"/>
  <c r="AN53" i="4"/>
  <c r="AP54" i="4"/>
  <c r="AF54" i="4"/>
  <c r="AG54" i="4"/>
  <c r="AH54" i="4"/>
  <c r="AI54" i="4"/>
  <c r="AJ54" i="4"/>
  <c r="AK54" i="4"/>
  <c r="AL54" i="4"/>
  <c r="AM54" i="4"/>
  <c r="AN54" i="4"/>
  <c r="AF55" i="4"/>
  <c r="AG55" i="4"/>
  <c r="AH55" i="4"/>
  <c r="AI55" i="4"/>
  <c r="AJ55" i="4"/>
  <c r="AK55" i="4"/>
  <c r="AL55" i="4"/>
  <c r="AM55" i="4"/>
  <c r="AN55" i="4"/>
  <c r="AP56" i="4"/>
  <c r="AF56" i="4"/>
  <c r="AG56" i="4"/>
  <c r="AH56" i="4"/>
  <c r="AI56" i="4"/>
  <c r="AJ56" i="4"/>
  <c r="AK56" i="4"/>
  <c r="AL56" i="4"/>
  <c r="AM56" i="4"/>
  <c r="AN56" i="4"/>
  <c r="AF57" i="4"/>
  <c r="AG57" i="4"/>
  <c r="AH57" i="4"/>
  <c r="AI57" i="4"/>
  <c r="AJ57" i="4"/>
  <c r="AK57" i="4"/>
  <c r="AL57" i="4"/>
  <c r="AM57" i="4"/>
  <c r="AN57" i="4"/>
  <c r="AP58" i="4"/>
  <c r="AF58" i="4"/>
  <c r="AG58" i="4"/>
  <c r="AH58" i="4"/>
  <c r="AI58" i="4"/>
  <c r="AJ58" i="4"/>
  <c r="AK58" i="4"/>
  <c r="AL58" i="4"/>
  <c r="AM58" i="4"/>
  <c r="AN58" i="4"/>
  <c r="AF59" i="4"/>
  <c r="AG59" i="4"/>
  <c r="AH59" i="4"/>
  <c r="AI59" i="4"/>
  <c r="AJ59" i="4"/>
  <c r="AK59" i="4"/>
  <c r="AL59" i="4"/>
  <c r="AM59" i="4"/>
  <c r="AN59" i="4"/>
  <c r="AP60" i="4"/>
  <c r="AF60" i="4"/>
  <c r="AG60" i="4"/>
  <c r="AH60" i="4"/>
  <c r="AI60" i="4"/>
  <c r="AJ60" i="4"/>
  <c r="AK60" i="4"/>
  <c r="AL60" i="4"/>
  <c r="AM60" i="4"/>
  <c r="AN60" i="4"/>
  <c r="AF61" i="4"/>
  <c r="AG61" i="4"/>
  <c r="AH61" i="4"/>
  <c r="AI61" i="4"/>
  <c r="AJ61" i="4"/>
  <c r="AK61" i="4"/>
  <c r="AL61" i="4"/>
  <c r="AM61" i="4"/>
  <c r="AN61" i="4"/>
  <c r="AP62" i="4"/>
  <c r="AF62" i="4"/>
  <c r="AG62" i="4"/>
  <c r="AH62" i="4"/>
  <c r="AI62" i="4"/>
  <c r="AJ62" i="4"/>
  <c r="AK62" i="4"/>
  <c r="AL62" i="4"/>
  <c r="AM62" i="4"/>
  <c r="AN62" i="4"/>
  <c r="AF63" i="4"/>
  <c r="AG63" i="4"/>
  <c r="AH63" i="4"/>
  <c r="AI63" i="4"/>
  <c r="AJ63" i="4"/>
  <c r="AK63" i="4"/>
  <c r="AL63" i="4"/>
  <c r="AM63" i="4"/>
  <c r="AN63" i="4"/>
  <c r="AP64" i="4"/>
  <c r="AF64" i="4"/>
  <c r="AG64" i="4"/>
  <c r="AH64" i="4"/>
  <c r="AI64" i="4"/>
  <c r="AJ64" i="4"/>
  <c r="AK64" i="4"/>
  <c r="AL64" i="4"/>
  <c r="AM64" i="4"/>
  <c r="AN64" i="4"/>
  <c r="AF65" i="4"/>
  <c r="AG65" i="4"/>
  <c r="AH65" i="4"/>
  <c r="AI65" i="4"/>
  <c r="AJ65" i="4"/>
  <c r="AK65" i="4"/>
  <c r="AL65" i="4"/>
  <c r="AM65" i="4"/>
  <c r="AN65" i="4"/>
  <c r="AP66" i="4"/>
  <c r="AF66" i="4"/>
  <c r="AG66" i="4"/>
  <c r="AH66" i="4"/>
  <c r="AI66" i="4"/>
  <c r="AJ66" i="4"/>
  <c r="AK66" i="4"/>
  <c r="AL66" i="4"/>
  <c r="AM66" i="4"/>
  <c r="AN66" i="4"/>
  <c r="AP67" i="4"/>
  <c r="AF67" i="4"/>
  <c r="AG67" i="4"/>
  <c r="AH67" i="4"/>
  <c r="AI67" i="4"/>
  <c r="AJ67" i="4"/>
  <c r="AK67" i="4"/>
  <c r="AL67" i="4"/>
  <c r="AM67" i="4"/>
  <c r="AN67" i="4"/>
  <c r="AP68" i="4"/>
  <c r="AF68" i="4"/>
  <c r="AG68" i="4"/>
  <c r="AH68" i="4"/>
  <c r="AI68" i="4"/>
  <c r="AJ68" i="4"/>
  <c r="AK68" i="4"/>
  <c r="AL68" i="4"/>
  <c r="AM68" i="4"/>
  <c r="AN68" i="4"/>
  <c r="AF69" i="4"/>
  <c r="AG69" i="4"/>
  <c r="AH69" i="4"/>
  <c r="AI69" i="4"/>
  <c r="AJ69" i="4"/>
  <c r="AK69" i="4"/>
  <c r="AL69" i="4"/>
  <c r="AM69" i="4"/>
  <c r="AN69" i="4"/>
  <c r="AP70" i="4"/>
  <c r="AF70" i="4"/>
  <c r="AG70" i="4"/>
  <c r="AH70" i="4"/>
  <c r="AI70" i="4"/>
  <c r="AJ70" i="4"/>
  <c r="AK70" i="4"/>
  <c r="AL70" i="4"/>
  <c r="AM70" i="4"/>
  <c r="AN70" i="4"/>
  <c r="AF71" i="4"/>
  <c r="AG71" i="4"/>
  <c r="AH71" i="4"/>
  <c r="AI71" i="4"/>
  <c r="AJ71" i="4"/>
  <c r="AK71" i="4"/>
  <c r="AL71" i="4"/>
  <c r="AM71" i="4"/>
  <c r="AN71" i="4"/>
  <c r="AP72" i="4"/>
  <c r="AF72" i="4"/>
  <c r="AG72" i="4"/>
  <c r="AH72" i="4"/>
  <c r="AI72" i="4"/>
  <c r="AJ72" i="4"/>
  <c r="AK72" i="4"/>
  <c r="AL72" i="4"/>
  <c r="AM72" i="4"/>
  <c r="AN72" i="4"/>
  <c r="AP73" i="4"/>
  <c r="AF73" i="4"/>
  <c r="AG73" i="4"/>
  <c r="AH73" i="4"/>
  <c r="AI73" i="4"/>
  <c r="AJ73" i="4"/>
  <c r="AK73" i="4"/>
  <c r="AL73" i="4"/>
  <c r="AM73" i="4"/>
  <c r="AN73" i="4"/>
  <c r="AP74" i="4"/>
  <c r="AF74" i="4"/>
  <c r="AG74" i="4"/>
  <c r="AH74" i="4"/>
  <c r="AI74" i="4"/>
  <c r="AJ74" i="4"/>
  <c r="AK74" i="4"/>
  <c r="AL74" i="4"/>
  <c r="AM74" i="4"/>
  <c r="AN74" i="4"/>
  <c r="AF75" i="4"/>
  <c r="AG75" i="4"/>
  <c r="AH75" i="4"/>
  <c r="AI75" i="4"/>
  <c r="AJ75" i="4"/>
  <c r="AK75" i="4"/>
  <c r="AL75" i="4"/>
  <c r="AM75" i="4"/>
  <c r="AN75" i="4"/>
  <c r="AP91" i="4"/>
  <c r="AF91" i="4"/>
  <c r="AG91" i="4"/>
  <c r="AH91" i="4"/>
  <c r="AI91" i="4"/>
  <c r="AJ91" i="4"/>
  <c r="AK91" i="4"/>
  <c r="AL91" i="4"/>
  <c r="AM91" i="4"/>
  <c r="AN91" i="4"/>
  <c r="AP92" i="4"/>
  <c r="AF92" i="4"/>
  <c r="AG92" i="4"/>
  <c r="AH92" i="4"/>
  <c r="AI92" i="4"/>
  <c r="AJ92" i="4"/>
  <c r="AK92" i="4"/>
  <c r="AL92" i="4"/>
  <c r="AM92" i="4"/>
  <c r="AN92" i="4"/>
  <c r="AP93" i="4"/>
  <c r="AF93" i="4"/>
  <c r="AG93" i="4"/>
  <c r="AH93" i="4"/>
  <c r="AI93" i="4"/>
  <c r="AJ93" i="4"/>
  <c r="AK93" i="4"/>
  <c r="AL93" i="4"/>
  <c r="AM93" i="4"/>
  <c r="AN93" i="4"/>
  <c r="AF94" i="4"/>
  <c r="AG94" i="4"/>
  <c r="AH94" i="4"/>
  <c r="AI94" i="4"/>
  <c r="AJ94" i="4"/>
  <c r="AK94" i="4"/>
  <c r="AL94" i="4"/>
  <c r="AM94" i="4"/>
  <c r="AN94" i="4"/>
  <c r="AP95" i="4"/>
  <c r="AF95" i="4"/>
  <c r="AG95" i="4"/>
  <c r="AH95" i="4"/>
  <c r="AI95" i="4"/>
  <c r="AJ95" i="4"/>
  <c r="AK95" i="4"/>
  <c r="AL95" i="4"/>
  <c r="AM95" i="4"/>
  <c r="AN95" i="4"/>
  <c r="AP96" i="4"/>
  <c r="AF96" i="4"/>
  <c r="AG96" i="4"/>
  <c r="AH96" i="4"/>
  <c r="AI96" i="4"/>
  <c r="AJ96" i="4"/>
  <c r="AK96" i="4"/>
  <c r="AL96" i="4"/>
  <c r="AM96" i="4"/>
  <c r="AN96" i="4"/>
  <c r="AP97" i="4"/>
  <c r="AF97" i="4"/>
  <c r="AG97" i="4"/>
  <c r="AH97" i="4"/>
  <c r="AI97" i="4"/>
  <c r="AJ97" i="4"/>
  <c r="AK97" i="4"/>
  <c r="AL97" i="4"/>
  <c r="AM97" i="4"/>
  <c r="AN97" i="4"/>
  <c r="AF98" i="4"/>
  <c r="AG98" i="4"/>
  <c r="AH98" i="4"/>
  <c r="AI98" i="4"/>
  <c r="AJ98" i="4"/>
  <c r="AK98" i="4"/>
  <c r="AL98" i="4"/>
  <c r="AM98" i="4"/>
  <c r="AN98" i="4"/>
  <c r="AP99" i="4"/>
  <c r="AF99" i="4"/>
  <c r="AG99" i="4"/>
  <c r="AH99" i="4"/>
  <c r="AI99" i="4"/>
  <c r="AJ99" i="4"/>
  <c r="AK99" i="4"/>
  <c r="AL99" i="4"/>
  <c r="AM99" i="4"/>
  <c r="AN99" i="4"/>
  <c r="AP100" i="4"/>
  <c r="AF100" i="4"/>
  <c r="AG100" i="4"/>
  <c r="AH100" i="4"/>
  <c r="AI100" i="4"/>
  <c r="AJ100" i="4"/>
  <c r="AK100" i="4"/>
  <c r="AL100" i="4"/>
  <c r="AM100" i="4"/>
  <c r="AN100" i="4"/>
  <c r="AP101" i="4"/>
  <c r="AF101" i="4"/>
  <c r="AG101" i="4"/>
  <c r="AH101" i="4"/>
  <c r="AI101" i="4"/>
  <c r="AJ101" i="4"/>
  <c r="AK101" i="4"/>
  <c r="AL101" i="4"/>
  <c r="AM101" i="4"/>
  <c r="AN101" i="4"/>
  <c r="AF102" i="4"/>
  <c r="AG102" i="4"/>
  <c r="AH102" i="4"/>
  <c r="AI102" i="4"/>
  <c r="AJ102" i="4"/>
  <c r="AK102" i="4"/>
  <c r="AL102" i="4"/>
  <c r="AM102" i="4"/>
  <c r="AN102" i="4"/>
  <c r="AP103" i="4"/>
  <c r="AF103" i="4"/>
  <c r="AG103" i="4"/>
  <c r="AH103" i="4"/>
  <c r="AI103" i="4"/>
  <c r="AJ103" i="4"/>
  <c r="AK103" i="4"/>
  <c r="AL103" i="4"/>
  <c r="AM103" i="4"/>
  <c r="AN103" i="4"/>
  <c r="AP104" i="4"/>
  <c r="AF104" i="4"/>
  <c r="AG104" i="4"/>
  <c r="AH104" i="4"/>
  <c r="AI104" i="4"/>
  <c r="AJ104" i="4"/>
  <c r="AK104" i="4"/>
  <c r="AL104" i="4"/>
  <c r="AM104" i="4"/>
  <c r="AN104" i="4"/>
  <c r="AP105" i="4"/>
  <c r="AF105" i="4"/>
  <c r="AG105" i="4"/>
  <c r="AH105" i="4"/>
  <c r="AI105" i="4"/>
  <c r="AJ105" i="4"/>
  <c r="AK105" i="4"/>
  <c r="AL105" i="4"/>
  <c r="AM105" i="4"/>
  <c r="AN105" i="4"/>
  <c r="AF106" i="4"/>
  <c r="AG106" i="4"/>
  <c r="AH106" i="4"/>
  <c r="AI106" i="4"/>
  <c r="AJ106" i="4"/>
  <c r="AK106" i="4"/>
  <c r="AL106" i="4"/>
  <c r="AM106" i="4"/>
  <c r="AN106" i="4"/>
  <c r="AP107" i="4"/>
  <c r="AF107" i="4"/>
  <c r="AG107" i="4"/>
  <c r="AH107" i="4"/>
  <c r="AI107" i="4"/>
  <c r="AJ107" i="4"/>
  <c r="AK107" i="4"/>
  <c r="AL107" i="4"/>
  <c r="AM107" i="4"/>
  <c r="AN107" i="4"/>
  <c r="AP108" i="4"/>
  <c r="AF108" i="4"/>
  <c r="AG108" i="4"/>
  <c r="AH108" i="4"/>
  <c r="AI108" i="4"/>
  <c r="AJ108" i="4"/>
  <c r="AK108" i="4"/>
  <c r="AL108" i="4"/>
  <c r="AM108" i="4"/>
  <c r="AN108" i="4"/>
  <c r="AP109" i="4"/>
  <c r="AF109" i="4"/>
  <c r="AG109" i="4"/>
  <c r="AH109" i="4"/>
  <c r="AI109" i="4"/>
  <c r="AJ109" i="4"/>
  <c r="AK109" i="4"/>
  <c r="AL109" i="4"/>
  <c r="AM109" i="4"/>
  <c r="AN109" i="4"/>
  <c r="AF110" i="4"/>
  <c r="AG110" i="4"/>
  <c r="AH110" i="4"/>
  <c r="AI110" i="4"/>
  <c r="AJ110" i="4"/>
  <c r="AK110" i="4"/>
  <c r="AL110" i="4"/>
  <c r="AM110" i="4"/>
  <c r="AN110" i="4"/>
  <c r="AP111" i="4"/>
  <c r="AF111" i="4"/>
  <c r="AG111" i="4"/>
  <c r="AH111" i="4"/>
  <c r="AI111" i="4"/>
  <c r="AJ111" i="4"/>
  <c r="AK111" i="4"/>
  <c r="AL111" i="4"/>
  <c r="AM111" i="4"/>
  <c r="AN111" i="4"/>
  <c r="AP112" i="4"/>
  <c r="AF112" i="4"/>
  <c r="AG112" i="4"/>
  <c r="AH112" i="4"/>
  <c r="AI112" i="4"/>
  <c r="AJ112" i="4"/>
  <c r="AK112" i="4"/>
  <c r="AL112" i="4"/>
  <c r="AM112" i="4"/>
  <c r="AN112" i="4"/>
  <c r="AP113" i="4"/>
  <c r="AF113" i="4"/>
  <c r="AG113" i="4"/>
  <c r="AH113" i="4"/>
  <c r="AI113" i="4"/>
  <c r="AJ113" i="4"/>
  <c r="AK113" i="4"/>
  <c r="AL113" i="4"/>
  <c r="AM113" i="4"/>
  <c r="AN113" i="4"/>
  <c r="AF114" i="4"/>
  <c r="AG114" i="4"/>
  <c r="AH114" i="4"/>
  <c r="AI114" i="4"/>
  <c r="AJ114" i="4"/>
  <c r="AK114" i="4"/>
  <c r="AL114" i="4"/>
  <c r="AM114" i="4"/>
  <c r="AN114" i="4"/>
  <c r="AP115" i="4"/>
  <c r="AF115" i="4"/>
  <c r="AG115" i="4"/>
  <c r="AH115" i="4"/>
  <c r="AI115" i="4"/>
  <c r="AJ115" i="4"/>
  <c r="AK115" i="4"/>
  <c r="AL115" i="4"/>
  <c r="AM115" i="4"/>
  <c r="AN115" i="4"/>
  <c r="AP116" i="4"/>
  <c r="AF116" i="4"/>
  <c r="AG116" i="4"/>
  <c r="AH116" i="4"/>
  <c r="AI116" i="4"/>
  <c r="AJ116" i="4"/>
  <c r="AK116" i="4"/>
  <c r="AL116" i="4"/>
  <c r="AM116" i="4"/>
  <c r="AN116" i="4"/>
  <c r="AP117" i="4"/>
  <c r="AF117" i="4"/>
  <c r="AG117" i="4"/>
  <c r="AH117" i="4"/>
  <c r="AI117" i="4"/>
  <c r="AJ117" i="4"/>
  <c r="AK117" i="4"/>
  <c r="AL117" i="4"/>
  <c r="AM117" i="4"/>
  <c r="AN117" i="4"/>
  <c r="AF118" i="4"/>
  <c r="AG118" i="4"/>
  <c r="AH118" i="4"/>
  <c r="AI118" i="4"/>
  <c r="AJ118" i="4"/>
  <c r="AK118" i="4"/>
  <c r="AL118" i="4"/>
  <c r="AM118" i="4"/>
  <c r="AN118" i="4"/>
  <c r="AP119" i="4"/>
  <c r="AF119" i="4"/>
  <c r="AG119" i="4"/>
  <c r="AH119" i="4"/>
  <c r="AI119" i="4"/>
  <c r="AJ119" i="4"/>
  <c r="AK119" i="4"/>
  <c r="AL119" i="4"/>
  <c r="AM119" i="4"/>
  <c r="AN119" i="4"/>
  <c r="AP120" i="4"/>
  <c r="AF120" i="4"/>
  <c r="AG120" i="4"/>
  <c r="AH120" i="4"/>
  <c r="AI120" i="4"/>
  <c r="AJ120" i="4"/>
  <c r="AK120" i="4"/>
  <c r="AL120" i="4"/>
  <c r="AM120" i="4"/>
  <c r="AN120" i="4"/>
  <c r="AP121" i="4"/>
  <c r="AF121" i="4"/>
  <c r="AG121" i="4"/>
  <c r="AH121" i="4"/>
  <c r="AI121" i="4"/>
  <c r="AJ121" i="4"/>
  <c r="AK121" i="4"/>
  <c r="AL121" i="4"/>
  <c r="AM121" i="4"/>
  <c r="AN121" i="4"/>
  <c r="AF122" i="4"/>
  <c r="AG122" i="4"/>
  <c r="AH122" i="4"/>
  <c r="AI122" i="4"/>
  <c r="AJ122" i="4"/>
  <c r="AK122" i="4"/>
  <c r="AL122" i="4"/>
  <c r="AM122" i="4"/>
  <c r="AN122" i="4"/>
  <c r="AP123" i="4"/>
  <c r="AF123" i="4"/>
  <c r="AG123" i="4"/>
  <c r="AH123" i="4"/>
  <c r="AI123" i="4"/>
  <c r="AJ123" i="4"/>
  <c r="AK123" i="4"/>
  <c r="AL123" i="4"/>
  <c r="AM123" i="4"/>
  <c r="AN123" i="4"/>
  <c r="AP124" i="4"/>
  <c r="AF124" i="4"/>
  <c r="AG124" i="4"/>
  <c r="AH124" i="4"/>
  <c r="AI124" i="4"/>
  <c r="AJ124" i="4"/>
  <c r="AK124" i="4"/>
  <c r="AL124" i="4"/>
  <c r="AM124" i="4"/>
  <c r="AN124" i="4"/>
  <c r="AP125" i="4"/>
  <c r="AF125" i="4"/>
  <c r="AG125" i="4"/>
  <c r="AH125" i="4"/>
  <c r="AI125" i="4"/>
  <c r="AJ125" i="4"/>
  <c r="AK125" i="4"/>
  <c r="AL125" i="4"/>
  <c r="AM125" i="4"/>
  <c r="AN125" i="4"/>
  <c r="AF126" i="4"/>
  <c r="AG126" i="4"/>
  <c r="AH126" i="4"/>
  <c r="AI126" i="4"/>
  <c r="AJ126" i="4"/>
  <c r="AK126" i="4"/>
  <c r="AL126" i="4"/>
  <c r="AM126" i="4"/>
  <c r="AN126" i="4"/>
  <c r="AP127" i="4"/>
  <c r="AF127" i="4"/>
  <c r="AG127" i="4"/>
  <c r="AH127" i="4"/>
  <c r="AI127" i="4"/>
  <c r="AJ127" i="4"/>
  <c r="AK127" i="4"/>
  <c r="AL127" i="4"/>
  <c r="AM127" i="4"/>
  <c r="AN127" i="4"/>
  <c r="AP128" i="4"/>
  <c r="AF128" i="4"/>
  <c r="AG128" i="4"/>
  <c r="AH128" i="4"/>
  <c r="AI128" i="4"/>
  <c r="AJ128" i="4"/>
  <c r="AK128" i="4"/>
  <c r="AL128" i="4"/>
  <c r="AM128" i="4"/>
  <c r="AN128" i="4"/>
  <c r="AP129" i="4"/>
  <c r="AF129" i="4"/>
  <c r="AG129" i="4"/>
  <c r="AH129" i="4"/>
  <c r="AI129" i="4"/>
  <c r="AJ129" i="4"/>
  <c r="AK129" i="4"/>
  <c r="AL129" i="4"/>
  <c r="AM129" i="4"/>
  <c r="AN129" i="4"/>
  <c r="AF130" i="4"/>
  <c r="AG130" i="4"/>
  <c r="AH130" i="4"/>
  <c r="AI130" i="4"/>
  <c r="AJ130" i="4"/>
  <c r="AK130" i="4"/>
  <c r="AL130" i="4"/>
  <c r="AM130" i="4"/>
  <c r="AN130" i="4"/>
  <c r="AP131" i="4"/>
  <c r="AF131" i="4"/>
  <c r="AG131" i="4"/>
  <c r="AH131" i="4"/>
  <c r="AI131" i="4"/>
  <c r="AJ131" i="4"/>
  <c r="AK131" i="4"/>
  <c r="AL131" i="4"/>
  <c r="AM131" i="4"/>
  <c r="AN131" i="4"/>
  <c r="AP132" i="4"/>
  <c r="AF132" i="4"/>
  <c r="AG132" i="4"/>
  <c r="AH132" i="4"/>
  <c r="AI132" i="4"/>
  <c r="AJ132" i="4"/>
  <c r="AK132" i="4"/>
  <c r="AL132" i="4"/>
  <c r="AM132" i="4"/>
  <c r="AN132" i="4"/>
  <c r="AP133" i="4"/>
  <c r="AF133" i="4"/>
  <c r="AG133" i="4"/>
  <c r="AH133" i="4"/>
  <c r="AI133" i="4"/>
  <c r="AJ133" i="4"/>
  <c r="AK133" i="4"/>
  <c r="AL133" i="4"/>
  <c r="AM133" i="4"/>
  <c r="AN133" i="4"/>
  <c r="AF134" i="4"/>
  <c r="AG134" i="4"/>
  <c r="AH134" i="4"/>
  <c r="AI134" i="4"/>
  <c r="AJ134" i="4"/>
  <c r="AK134" i="4"/>
  <c r="AL134" i="4"/>
  <c r="AM134" i="4"/>
  <c r="AN134" i="4"/>
  <c r="AP135" i="4"/>
  <c r="AF135" i="4"/>
  <c r="AG135" i="4"/>
  <c r="AH135" i="4"/>
  <c r="AI135" i="4"/>
  <c r="AJ135" i="4"/>
  <c r="AK135" i="4"/>
  <c r="AL135" i="4"/>
  <c r="AM135" i="4"/>
  <c r="AN135" i="4"/>
  <c r="AP136" i="4"/>
  <c r="AF136" i="4"/>
  <c r="AG136" i="4"/>
  <c r="AH136" i="4"/>
  <c r="AI136" i="4"/>
  <c r="AJ136" i="4"/>
  <c r="AK136" i="4"/>
  <c r="AL136" i="4"/>
  <c r="AM136" i="4"/>
  <c r="AN136" i="4"/>
  <c r="AP137" i="4"/>
  <c r="AF137" i="4"/>
  <c r="AG137" i="4"/>
  <c r="AH137" i="4"/>
  <c r="AI137" i="4"/>
  <c r="AJ137" i="4"/>
  <c r="AK137" i="4"/>
  <c r="AL137" i="4"/>
  <c r="AM137" i="4"/>
  <c r="AN137" i="4"/>
  <c r="AF138" i="4"/>
  <c r="AG138" i="4"/>
  <c r="AH138" i="4"/>
  <c r="AI138" i="4"/>
  <c r="AJ138" i="4"/>
  <c r="AK138" i="4"/>
  <c r="AL138" i="4"/>
  <c r="AM138" i="4"/>
  <c r="AN138" i="4"/>
  <c r="AP139" i="4"/>
  <c r="AF139" i="4"/>
  <c r="AG139" i="4"/>
  <c r="AH139" i="4"/>
  <c r="AI139" i="4"/>
  <c r="AJ139" i="4"/>
  <c r="AK139" i="4"/>
  <c r="AL139" i="4"/>
  <c r="AM139" i="4"/>
  <c r="AN139" i="4"/>
  <c r="AP140" i="4"/>
  <c r="AF140" i="4"/>
  <c r="AG140" i="4"/>
  <c r="AH140" i="4"/>
  <c r="AI140" i="4"/>
  <c r="AJ140" i="4"/>
  <c r="AK140" i="4"/>
  <c r="AL140" i="4"/>
  <c r="AM140" i="4"/>
  <c r="AN140" i="4"/>
  <c r="AP141" i="4"/>
  <c r="AF141" i="4"/>
  <c r="AG141" i="4"/>
  <c r="AH141" i="4"/>
  <c r="AI141" i="4"/>
  <c r="AJ141" i="4"/>
  <c r="AK141" i="4"/>
  <c r="AL141" i="4"/>
  <c r="AM141" i="4"/>
  <c r="AN141" i="4"/>
  <c r="AF142" i="4"/>
  <c r="AG142" i="4"/>
  <c r="AH142" i="4"/>
  <c r="AI142" i="4"/>
  <c r="AJ142" i="4"/>
  <c r="AK142" i="4"/>
  <c r="AL142" i="4"/>
  <c r="AM142" i="4"/>
  <c r="AN142" i="4"/>
  <c r="AP143" i="4"/>
  <c r="AF143" i="4"/>
  <c r="AG143" i="4"/>
  <c r="AH143" i="4"/>
  <c r="AI143" i="4"/>
  <c r="AJ143" i="4"/>
  <c r="AK143" i="4"/>
  <c r="AL143" i="4"/>
  <c r="AM143" i="4"/>
  <c r="AN143" i="4"/>
  <c r="AP144" i="4"/>
  <c r="AF144" i="4"/>
  <c r="AG144" i="4"/>
  <c r="AH144" i="4"/>
  <c r="AI144" i="4"/>
  <c r="AJ144" i="4"/>
  <c r="AK144" i="4"/>
  <c r="AL144" i="4"/>
  <c r="AM144" i="4"/>
  <c r="AN144" i="4"/>
  <c r="AP145" i="4"/>
  <c r="AF145" i="4"/>
  <c r="AG145" i="4"/>
  <c r="AH145" i="4"/>
  <c r="AI145" i="4"/>
  <c r="AJ145" i="4"/>
  <c r="AK145" i="4"/>
  <c r="AL145" i="4"/>
  <c r="AM145" i="4"/>
  <c r="AN145" i="4"/>
  <c r="AF146" i="4"/>
  <c r="AG146" i="4"/>
  <c r="AH146" i="4"/>
  <c r="AI146" i="4"/>
  <c r="AJ146" i="4"/>
  <c r="AK146" i="4"/>
  <c r="AL146" i="4"/>
  <c r="AM146" i="4"/>
  <c r="AN146" i="4"/>
  <c r="AP147" i="4"/>
  <c r="AF147" i="4"/>
  <c r="AG147" i="4"/>
  <c r="AH147" i="4"/>
  <c r="AI147" i="4"/>
  <c r="AJ147" i="4"/>
  <c r="AK147" i="4"/>
  <c r="AL147" i="4"/>
  <c r="AM147" i="4"/>
  <c r="AN147" i="4"/>
  <c r="AP148" i="4"/>
  <c r="AF148" i="4"/>
  <c r="AG148" i="4"/>
  <c r="AH148" i="4"/>
  <c r="AI148" i="4"/>
  <c r="AJ148" i="4"/>
  <c r="AK148" i="4"/>
  <c r="AL148" i="4"/>
  <c r="AM148" i="4"/>
  <c r="AN148" i="4"/>
  <c r="AP149" i="4"/>
  <c r="AF149" i="4"/>
  <c r="AG149" i="4"/>
  <c r="AH149" i="4"/>
  <c r="AI149" i="4"/>
  <c r="AJ149" i="4"/>
  <c r="AK149" i="4"/>
  <c r="AL149" i="4"/>
  <c r="AM149" i="4"/>
  <c r="AN149" i="4"/>
  <c r="AF150" i="4"/>
  <c r="AG150" i="4"/>
  <c r="AH150" i="4"/>
  <c r="AI150" i="4"/>
  <c r="AJ150" i="4"/>
  <c r="AK150" i="4"/>
  <c r="AL150" i="4"/>
  <c r="AM150" i="4"/>
  <c r="AN150" i="4"/>
  <c r="AP151" i="4"/>
  <c r="AF151" i="4"/>
  <c r="AG151" i="4"/>
  <c r="AH151" i="4"/>
  <c r="AI151" i="4"/>
  <c r="AJ151" i="4"/>
  <c r="AK151" i="4"/>
  <c r="AL151" i="4"/>
  <c r="AM151" i="4"/>
  <c r="AN151" i="4"/>
  <c r="AP152" i="4"/>
  <c r="AF152" i="4"/>
  <c r="AG152" i="4"/>
  <c r="AH152" i="4"/>
  <c r="AI152" i="4"/>
  <c r="AJ152" i="4"/>
  <c r="AK152" i="4"/>
  <c r="AL152" i="4"/>
  <c r="AM152" i="4"/>
  <c r="AN152" i="4"/>
  <c r="AF153" i="4"/>
  <c r="AG153" i="4"/>
  <c r="AH153" i="4"/>
  <c r="AI153" i="4"/>
  <c r="AJ153" i="4"/>
  <c r="AK153" i="4"/>
  <c r="AL153" i="4"/>
  <c r="AM153" i="4"/>
  <c r="AN153" i="4"/>
  <c r="AP153" i="4"/>
  <c r="AF154" i="4"/>
  <c r="AG154" i="4"/>
  <c r="AH154" i="4"/>
  <c r="AI154" i="4"/>
  <c r="AJ154" i="4"/>
  <c r="AK154" i="4"/>
  <c r="AL154" i="4"/>
  <c r="AM154" i="4"/>
  <c r="AN154" i="4"/>
  <c r="AF155" i="4"/>
  <c r="AG155" i="4"/>
  <c r="AH155" i="4"/>
  <c r="AI155" i="4"/>
  <c r="AJ155" i="4"/>
  <c r="AK155" i="4"/>
  <c r="AL155" i="4"/>
  <c r="AM155" i="4"/>
  <c r="AN155" i="4"/>
  <c r="AP156" i="4"/>
  <c r="AF156" i="4"/>
  <c r="AG156" i="4"/>
  <c r="AH156" i="4"/>
  <c r="AI156" i="4"/>
  <c r="AJ156" i="4"/>
  <c r="AK156" i="4"/>
  <c r="AL156" i="4"/>
  <c r="AM156" i="4"/>
  <c r="AN156" i="4"/>
  <c r="AP157" i="4"/>
  <c r="AF157" i="4"/>
  <c r="AG157" i="4"/>
  <c r="AH157" i="4"/>
  <c r="AI157" i="4"/>
  <c r="AJ157" i="4"/>
  <c r="AK157" i="4"/>
  <c r="AL157" i="4"/>
  <c r="AM157" i="4"/>
  <c r="AN157" i="4"/>
  <c r="AP158" i="4"/>
  <c r="AF158" i="4"/>
  <c r="AG158" i="4"/>
  <c r="AH158" i="4"/>
  <c r="AI158" i="4"/>
  <c r="AJ158" i="4"/>
  <c r="AK158" i="4"/>
  <c r="AL158" i="4"/>
  <c r="AM158" i="4"/>
  <c r="AN158" i="4"/>
  <c r="AF159" i="4"/>
  <c r="AG159" i="4"/>
  <c r="AH159" i="4"/>
  <c r="AI159" i="4"/>
  <c r="AJ159" i="4"/>
  <c r="AK159" i="4"/>
  <c r="AL159" i="4"/>
  <c r="AM159" i="4"/>
  <c r="AN159" i="4"/>
  <c r="AP160" i="4"/>
  <c r="AF160" i="4"/>
  <c r="AG160" i="4"/>
  <c r="AH160" i="4"/>
  <c r="AI160" i="4"/>
  <c r="AJ160" i="4"/>
  <c r="AK160" i="4"/>
  <c r="AL160" i="4"/>
  <c r="AM160" i="4"/>
  <c r="AN160" i="4"/>
  <c r="AP161" i="4"/>
  <c r="AF161" i="4"/>
  <c r="AG161" i="4"/>
  <c r="AH161" i="4"/>
  <c r="AI161" i="4"/>
  <c r="AJ161" i="4"/>
  <c r="AK161" i="4"/>
  <c r="AL161" i="4"/>
  <c r="AM161" i="4"/>
  <c r="AN161" i="4"/>
  <c r="AF162" i="4"/>
  <c r="AG162" i="4"/>
  <c r="AH162" i="4"/>
  <c r="AI162" i="4"/>
  <c r="AJ162" i="4"/>
  <c r="AK162" i="4"/>
  <c r="AL162" i="4"/>
  <c r="AM162" i="4"/>
  <c r="AN162" i="4"/>
  <c r="AF163" i="4"/>
  <c r="AG163" i="4"/>
  <c r="AH163" i="4"/>
  <c r="AI163" i="4"/>
  <c r="AJ163" i="4"/>
  <c r="AK163" i="4"/>
  <c r="AL163" i="4"/>
  <c r="AM163" i="4"/>
  <c r="AN163" i="4"/>
  <c r="AP164" i="4"/>
  <c r="AF164" i="4"/>
  <c r="AG164" i="4"/>
  <c r="AH164" i="4"/>
  <c r="AI164" i="4"/>
  <c r="AJ164" i="4"/>
  <c r="AK164" i="4"/>
  <c r="AL164" i="4"/>
  <c r="AM164" i="4"/>
  <c r="AN164" i="4"/>
  <c r="AP165" i="4"/>
  <c r="AF165" i="4"/>
  <c r="AG165" i="4"/>
  <c r="AH165" i="4"/>
  <c r="AI165" i="4"/>
  <c r="AJ165" i="4"/>
  <c r="AK165" i="4"/>
  <c r="AL165" i="4"/>
  <c r="AM165" i="4"/>
  <c r="AN165" i="4"/>
  <c r="AP166" i="4"/>
  <c r="AF166" i="4"/>
  <c r="AG166" i="4"/>
  <c r="AH166" i="4"/>
  <c r="AI166" i="4"/>
  <c r="AJ166" i="4"/>
  <c r="AK166" i="4"/>
  <c r="AL166" i="4"/>
  <c r="AM166" i="4"/>
  <c r="AN166" i="4"/>
  <c r="AF167" i="4"/>
  <c r="AG167" i="4"/>
  <c r="AH167" i="4"/>
  <c r="AI167" i="4"/>
  <c r="AJ167" i="4"/>
  <c r="AK167" i="4"/>
  <c r="AL167" i="4"/>
  <c r="AM167" i="4"/>
  <c r="AN167" i="4"/>
  <c r="AP168" i="4"/>
  <c r="AF168" i="4"/>
  <c r="AG168" i="4"/>
  <c r="AH168" i="4"/>
  <c r="AI168" i="4"/>
  <c r="AJ168" i="4"/>
  <c r="AK168" i="4"/>
  <c r="AL168" i="4"/>
  <c r="AM168" i="4"/>
  <c r="AN168" i="4"/>
  <c r="AP169" i="4"/>
  <c r="AF169" i="4"/>
  <c r="AG169" i="4"/>
  <c r="AH169" i="4"/>
  <c r="AI169" i="4"/>
  <c r="AJ169" i="4"/>
  <c r="AK169" i="4"/>
  <c r="AL169" i="4"/>
  <c r="AM169" i="4"/>
  <c r="AN169" i="4"/>
  <c r="AP170" i="4"/>
  <c r="AF170" i="4"/>
  <c r="AG170" i="4"/>
  <c r="AH170" i="4"/>
  <c r="AI170" i="4"/>
  <c r="AJ170" i="4"/>
  <c r="AK170" i="4"/>
  <c r="AL170" i="4"/>
  <c r="AM170" i="4"/>
  <c r="AN170" i="4"/>
  <c r="AF171" i="4"/>
  <c r="AG171" i="4"/>
  <c r="AH171" i="4"/>
  <c r="AI171" i="4"/>
  <c r="AJ171" i="4"/>
  <c r="AK171" i="4"/>
  <c r="AL171" i="4"/>
  <c r="AM171" i="4"/>
  <c r="AN171" i="4"/>
  <c r="AP172" i="4"/>
  <c r="AF172" i="4"/>
  <c r="AG172" i="4"/>
  <c r="AH172" i="4"/>
  <c r="AI172" i="4"/>
  <c r="AJ172" i="4"/>
  <c r="AK172" i="4"/>
  <c r="AL172" i="4"/>
  <c r="AM172" i="4"/>
  <c r="AN172" i="4"/>
  <c r="AP173" i="4"/>
  <c r="AF173" i="4"/>
  <c r="AG173" i="4"/>
  <c r="AH173" i="4"/>
  <c r="AI173" i="4"/>
  <c r="AJ173" i="4"/>
  <c r="AK173" i="4"/>
  <c r="AL173" i="4"/>
  <c r="AM173" i="4"/>
  <c r="AN173" i="4"/>
  <c r="AF174" i="4"/>
  <c r="AG174" i="4"/>
  <c r="AH174" i="4"/>
  <c r="AI174" i="4"/>
  <c r="AJ174" i="4"/>
  <c r="AK174" i="4"/>
  <c r="AL174" i="4"/>
  <c r="AM174" i="4"/>
  <c r="AN174" i="4"/>
  <c r="AF175" i="4"/>
  <c r="AG175" i="4"/>
  <c r="AH175" i="4"/>
  <c r="AI175" i="4"/>
  <c r="AJ175" i="4"/>
  <c r="AK175" i="4"/>
  <c r="AL175" i="4"/>
  <c r="AM175" i="4"/>
  <c r="AN175" i="4"/>
  <c r="AP176" i="4"/>
  <c r="AF176" i="4"/>
  <c r="AG176" i="4"/>
  <c r="AH176" i="4"/>
  <c r="AI176" i="4"/>
  <c r="AJ176" i="4"/>
  <c r="AK176" i="4"/>
  <c r="AL176" i="4"/>
  <c r="AM176" i="4"/>
  <c r="AN176" i="4"/>
  <c r="AP177" i="4"/>
  <c r="AF177" i="4"/>
  <c r="AG177" i="4"/>
  <c r="AH177" i="4"/>
  <c r="AI177" i="4"/>
  <c r="AJ177" i="4"/>
  <c r="AK177" i="4"/>
  <c r="AL177" i="4"/>
  <c r="AM177" i="4"/>
  <c r="AN177" i="4"/>
  <c r="AF178" i="4"/>
  <c r="AG178" i="4"/>
  <c r="AH178" i="4"/>
  <c r="AI178" i="4"/>
  <c r="AJ178" i="4"/>
  <c r="AK178" i="4"/>
  <c r="AL178" i="4"/>
  <c r="AM178" i="4"/>
  <c r="AN178" i="4"/>
  <c r="AF179" i="4"/>
  <c r="AG179" i="4"/>
  <c r="AH179" i="4"/>
  <c r="AI179" i="4"/>
  <c r="AJ179" i="4"/>
  <c r="AK179" i="4"/>
  <c r="AL179" i="4"/>
  <c r="AM179" i="4"/>
  <c r="AN179" i="4"/>
  <c r="AP180" i="4"/>
  <c r="AF180" i="4"/>
  <c r="AG180" i="4"/>
  <c r="AH180" i="4"/>
  <c r="AI180" i="4"/>
  <c r="AJ180" i="4"/>
  <c r="AK180" i="4"/>
  <c r="AL180" i="4"/>
  <c r="AM180" i="4"/>
  <c r="AN180" i="4"/>
  <c r="AP181" i="4"/>
  <c r="AF181" i="4"/>
  <c r="AG181" i="4"/>
  <c r="AH181" i="4"/>
  <c r="AI181" i="4"/>
  <c r="AJ181" i="4"/>
  <c r="AK181" i="4"/>
  <c r="AL181" i="4"/>
  <c r="AM181" i="4"/>
  <c r="AN181" i="4"/>
  <c r="AF182" i="4"/>
  <c r="AG182" i="4"/>
  <c r="AH182" i="4"/>
  <c r="AI182" i="4"/>
  <c r="AJ182" i="4"/>
  <c r="AK182" i="4"/>
  <c r="AL182" i="4"/>
  <c r="AM182" i="4"/>
  <c r="AN182" i="4"/>
  <c r="AF183" i="4"/>
  <c r="AG183" i="4"/>
  <c r="AH183" i="4"/>
  <c r="AI183" i="4"/>
  <c r="AJ183" i="4"/>
  <c r="AK183" i="4"/>
  <c r="AL183" i="4"/>
  <c r="AM183" i="4"/>
  <c r="AN183" i="4"/>
  <c r="AP184" i="4"/>
  <c r="AF184" i="4"/>
  <c r="AG184" i="4"/>
  <c r="AH184" i="4"/>
  <c r="AI184" i="4"/>
  <c r="AJ184" i="4"/>
  <c r="AK184" i="4"/>
  <c r="AL184" i="4"/>
  <c r="AM184" i="4"/>
  <c r="AN184" i="4"/>
  <c r="AP185" i="4"/>
  <c r="AF185" i="4"/>
  <c r="AG185" i="4"/>
  <c r="AH185" i="4"/>
  <c r="AI185" i="4"/>
  <c r="AJ185" i="4"/>
  <c r="AK185" i="4"/>
  <c r="AL185" i="4"/>
  <c r="AM185" i="4"/>
  <c r="AN185" i="4"/>
  <c r="AF186" i="4"/>
  <c r="AG186" i="4"/>
  <c r="AH186" i="4"/>
  <c r="AI186" i="4"/>
  <c r="AJ186" i="4"/>
  <c r="AK186" i="4"/>
  <c r="AL186" i="4"/>
  <c r="AM186" i="4"/>
  <c r="AN186" i="4"/>
  <c r="AP186" i="4"/>
  <c r="AF187" i="4"/>
  <c r="AG187" i="4"/>
  <c r="AH187" i="4"/>
  <c r="AI187" i="4"/>
  <c r="AJ187" i="4"/>
  <c r="AK187" i="4"/>
  <c r="AL187" i="4"/>
  <c r="AM187" i="4"/>
  <c r="AN187" i="4"/>
  <c r="AP188" i="4"/>
  <c r="AF188" i="4"/>
  <c r="AG188" i="4"/>
  <c r="AH188" i="4"/>
  <c r="AI188" i="4"/>
  <c r="AJ188" i="4"/>
  <c r="AK188" i="4"/>
  <c r="AL188" i="4"/>
  <c r="AM188" i="4"/>
  <c r="AN188" i="4"/>
  <c r="AP189" i="4"/>
  <c r="AF189" i="4"/>
  <c r="AG189" i="4"/>
  <c r="AH189" i="4"/>
  <c r="AI189" i="4"/>
  <c r="AJ189" i="4"/>
  <c r="AK189" i="4"/>
  <c r="AL189" i="4"/>
  <c r="AM189" i="4"/>
  <c r="AN189" i="4"/>
  <c r="AF190" i="4"/>
  <c r="AG190" i="4"/>
  <c r="AH190" i="4"/>
  <c r="AI190" i="4"/>
  <c r="AJ190" i="4"/>
  <c r="AK190" i="4"/>
  <c r="AL190" i="4"/>
  <c r="AM190" i="4"/>
  <c r="AN190" i="4"/>
  <c r="AF191" i="4"/>
  <c r="AG191" i="4"/>
  <c r="AH191" i="4"/>
  <c r="AI191" i="4"/>
  <c r="AJ191" i="4"/>
  <c r="AK191" i="4"/>
  <c r="AL191" i="4"/>
  <c r="AM191" i="4"/>
  <c r="AN191" i="4"/>
  <c r="AP192" i="4"/>
  <c r="AF192" i="4"/>
  <c r="AG192" i="4"/>
  <c r="AH192" i="4"/>
  <c r="AI192" i="4"/>
  <c r="AJ192" i="4"/>
  <c r="AK192" i="4"/>
  <c r="AL192" i="4"/>
  <c r="AM192" i="4"/>
  <c r="AN192" i="4"/>
  <c r="AP193" i="4"/>
  <c r="AF193" i="4"/>
  <c r="AG193" i="4"/>
  <c r="AH193" i="4"/>
  <c r="AI193" i="4"/>
  <c r="AJ193" i="4"/>
  <c r="AK193" i="4"/>
  <c r="AL193" i="4"/>
  <c r="AM193" i="4"/>
  <c r="AN193" i="4"/>
  <c r="AF194" i="4"/>
  <c r="AG194" i="4"/>
  <c r="AH194" i="4"/>
  <c r="AI194" i="4"/>
  <c r="AJ194" i="4"/>
  <c r="AK194" i="4"/>
  <c r="AL194" i="4"/>
  <c r="AM194" i="4"/>
  <c r="AN194" i="4"/>
  <c r="AF206" i="4"/>
  <c r="AG206" i="4"/>
  <c r="AH206" i="4"/>
  <c r="AI206" i="4"/>
  <c r="AJ206" i="4"/>
  <c r="AK206" i="4"/>
  <c r="AL206" i="4"/>
  <c r="AM206" i="4"/>
  <c r="AN206" i="4"/>
  <c r="AP207" i="4"/>
  <c r="AF207" i="4"/>
  <c r="AG207" i="4"/>
  <c r="AH207" i="4"/>
  <c r="AI207" i="4"/>
  <c r="AJ207" i="4"/>
  <c r="AK207" i="4"/>
  <c r="AL207" i="4"/>
  <c r="AM207" i="4"/>
  <c r="AN207" i="4"/>
  <c r="AP208" i="4"/>
  <c r="AF208" i="4"/>
  <c r="AG208" i="4"/>
  <c r="AH208" i="4"/>
  <c r="AI208" i="4"/>
  <c r="AJ208" i="4"/>
  <c r="AK208" i="4"/>
  <c r="AL208" i="4"/>
  <c r="AM208" i="4"/>
  <c r="AN208" i="4"/>
  <c r="AF209" i="4"/>
  <c r="AG209" i="4"/>
  <c r="AH209" i="4"/>
  <c r="AI209" i="4"/>
  <c r="AJ209" i="4"/>
  <c r="AK209" i="4"/>
  <c r="AL209" i="4"/>
  <c r="AM209" i="4"/>
  <c r="AN209" i="4"/>
  <c r="AF210" i="4"/>
  <c r="AG210" i="4"/>
  <c r="AH210" i="4"/>
  <c r="AI210" i="4"/>
  <c r="AJ210" i="4"/>
  <c r="AK210" i="4"/>
  <c r="AL210" i="4"/>
  <c r="AM210" i="4"/>
  <c r="AN210" i="4"/>
  <c r="AP211" i="4"/>
  <c r="AF211" i="4"/>
  <c r="AG211" i="4"/>
  <c r="AH211" i="4"/>
  <c r="AI211" i="4"/>
  <c r="AJ211" i="4"/>
  <c r="AK211" i="4"/>
  <c r="AL211" i="4"/>
  <c r="AM211" i="4"/>
  <c r="AN211" i="4"/>
  <c r="AP212" i="4"/>
  <c r="AF212" i="4"/>
  <c r="AG212" i="4"/>
  <c r="AH212" i="4"/>
  <c r="AI212" i="4"/>
  <c r="AJ212" i="4"/>
  <c r="AK212" i="4"/>
  <c r="AL212" i="4"/>
  <c r="AM212" i="4"/>
  <c r="AN212" i="4"/>
  <c r="AF213" i="4"/>
  <c r="AG213" i="4"/>
  <c r="AH213" i="4"/>
  <c r="AI213" i="4"/>
  <c r="AJ213" i="4"/>
  <c r="AK213" i="4"/>
  <c r="AL213" i="4"/>
  <c r="AM213" i="4"/>
  <c r="AN213" i="4"/>
  <c r="AF214" i="4"/>
  <c r="AG214" i="4"/>
  <c r="AH214" i="4"/>
  <c r="AI214" i="4"/>
  <c r="AJ214" i="4"/>
  <c r="AK214" i="4"/>
  <c r="AL214" i="4"/>
  <c r="AM214" i="4"/>
  <c r="AN214" i="4"/>
  <c r="AP215" i="4"/>
  <c r="AF215" i="4"/>
  <c r="AG215" i="4"/>
  <c r="AH215" i="4"/>
  <c r="AI215" i="4"/>
  <c r="AJ215" i="4"/>
  <c r="AK215" i="4"/>
  <c r="AL215" i="4"/>
  <c r="AM215" i="4"/>
  <c r="AN215" i="4"/>
  <c r="AP216" i="4"/>
  <c r="AF216" i="4"/>
  <c r="AG216" i="4"/>
  <c r="AH216" i="4"/>
  <c r="AI216" i="4"/>
  <c r="AJ216" i="4"/>
  <c r="AK216" i="4"/>
  <c r="AL216" i="4"/>
  <c r="AM216" i="4"/>
  <c r="AN216" i="4"/>
  <c r="AF217" i="4"/>
  <c r="AG217" i="4"/>
  <c r="AH217" i="4"/>
  <c r="AI217" i="4"/>
  <c r="AJ217" i="4"/>
  <c r="AK217" i="4"/>
  <c r="AL217" i="4"/>
  <c r="AM217" i="4"/>
  <c r="AN217" i="4"/>
  <c r="AP218" i="4"/>
  <c r="AF218" i="4"/>
  <c r="AG218" i="4"/>
  <c r="AH218" i="4"/>
  <c r="AI218" i="4"/>
  <c r="AJ218" i="4"/>
  <c r="AK218" i="4"/>
  <c r="AL218" i="4"/>
  <c r="AM218" i="4"/>
  <c r="AN218" i="4"/>
  <c r="AP219" i="4"/>
  <c r="AF219" i="4"/>
  <c r="AG219" i="4"/>
  <c r="AH219" i="4"/>
  <c r="AI219" i="4"/>
  <c r="AJ219" i="4"/>
  <c r="AK219" i="4"/>
  <c r="AL219" i="4"/>
  <c r="AM219" i="4"/>
  <c r="AN219" i="4"/>
  <c r="AP220" i="4"/>
  <c r="AF220" i="4"/>
  <c r="AG220" i="4"/>
  <c r="AH220" i="4"/>
  <c r="AI220" i="4"/>
  <c r="AJ220" i="4"/>
  <c r="AK220" i="4"/>
  <c r="AL220" i="4"/>
  <c r="AM220" i="4"/>
  <c r="AN220" i="4"/>
  <c r="AF221" i="4"/>
  <c r="AG221" i="4"/>
  <c r="AH221" i="4"/>
  <c r="AI221" i="4"/>
  <c r="AJ221" i="4"/>
  <c r="AK221" i="4"/>
  <c r="AL221" i="4"/>
  <c r="AM221" i="4"/>
  <c r="AN221" i="4"/>
  <c r="AF222" i="4"/>
  <c r="AG222" i="4"/>
  <c r="AH222" i="4"/>
  <c r="AI222" i="4"/>
  <c r="AJ222" i="4"/>
  <c r="AK222" i="4"/>
  <c r="AL222" i="4"/>
  <c r="AM222" i="4"/>
  <c r="AN222" i="4"/>
  <c r="AP223" i="4"/>
  <c r="AF223" i="4"/>
  <c r="AG223" i="4"/>
  <c r="AH223" i="4"/>
  <c r="AI223" i="4"/>
  <c r="AJ223" i="4"/>
  <c r="AK223" i="4"/>
  <c r="AL223" i="4"/>
  <c r="AM223" i="4"/>
  <c r="AN223" i="4"/>
  <c r="AP224" i="4"/>
  <c r="AF224" i="4"/>
  <c r="AG224" i="4"/>
  <c r="AH224" i="4"/>
  <c r="AI224" i="4"/>
  <c r="AJ224" i="4"/>
  <c r="AK224" i="4"/>
  <c r="AL224" i="4"/>
  <c r="AM224" i="4"/>
  <c r="AN224" i="4"/>
  <c r="AF225" i="4"/>
  <c r="AG225" i="4"/>
  <c r="AH225" i="4"/>
  <c r="AI225" i="4"/>
  <c r="AJ225" i="4"/>
  <c r="AK225" i="4"/>
  <c r="AL225" i="4"/>
  <c r="AM225" i="4"/>
  <c r="AN225" i="4"/>
  <c r="AF226" i="4"/>
  <c r="AG226" i="4"/>
  <c r="AH226" i="4"/>
  <c r="AI226" i="4"/>
  <c r="AJ226" i="4"/>
  <c r="AK226" i="4"/>
  <c r="AL226" i="4"/>
  <c r="AM226" i="4"/>
  <c r="AN226" i="4"/>
  <c r="AP227" i="4"/>
  <c r="AF227" i="4"/>
  <c r="AG227" i="4"/>
  <c r="AH227" i="4"/>
  <c r="AI227" i="4"/>
  <c r="AJ227" i="4"/>
  <c r="AK227" i="4"/>
  <c r="AL227" i="4"/>
  <c r="AM227" i="4"/>
  <c r="AN227" i="4"/>
  <c r="AP228" i="4"/>
  <c r="AF228" i="4"/>
  <c r="AG228" i="4"/>
  <c r="AH228" i="4"/>
  <c r="AI228" i="4"/>
  <c r="AJ228" i="4"/>
  <c r="AK228" i="4"/>
  <c r="AL228" i="4"/>
  <c r="AM228" i="4"/>
  <c r="AN228" i="4"/>
  <c r="AF229" i="4"/>
  <c r="AG229" i="4"/>
  <c r="AH229" i="4"/>
  <c r="AI229" i="4"/>
  <c r="AJ229" i="4"/>
  <c r="AK229" i="4"/>
  <c r="AL229" i="4"/>
  <c r="AM229" i="4"/>
  <c r="AN229" i="4"/>
  <c r="AF230" i="4"/>
  <c r="AG230" i="4"/>
  <c r="AH230" i="4"/>
  <c r="AI230" i="4"/>
  <c r="AJ230" i="4"/>
  <c r="AK230" i="4"/>
  <c r="AL230" i="4"/>
  <c r="AM230" i="4"/>
  <c r="AN230" i="4"/>
  <c r="AP231" i="4"/>
  <c r="AF231" i="4"/>
  <c r="AG231" i="4"/>
  <c r="AH231" i="4"/>
  <c r="AI231" i="4"/>
  <c r="AJ231" i="4"/>
  <c r="AK231" i="4"/>
  <c r="AL231" i="4"/>
  <c r="AM231" i="4"/>
  <c r="AN231" i="4"/>
  <c r="AP232" i="4"/>
  <c r="AF232" i="4"/>
  <c r="AG232" i="4"/>
  <c r="AH232" i="4"/>
  <c r="AI232" i="4"/>
  <c r="AJ232" i="4"/>
  <c r="AK232" i="4"/>
  <c r="AL232" i="4"/>
  <c r="AM232" i="4"/>
  <c r="AN232" i="4"/>
  <c r="AF233" i="4"/>
  <c r="AG233" i="4"/>
  <c r="AH233" i="4"/>
  <c r="AI233" i="4"/>
  <c r="AJ233" i="4"/>
  <c r="AK233" i="4"/>
  <c r="AL233" i="4"/>
  <c r="AM233" i="4"/>
  <c r="AN233" i="4"/>
  <c r="AF234" i="4"/>
  <c r="AG234" i="4"/>
  <c r="AH234" i="4"/>
  <c r="AI234" i="4"/>
  <c r="AJ234" i="4"/>
  <c r="AK234" i="4"/>
  <c r="AL234" i="4"/>
  <c r="AM234" i="4"/>
  <c r="AN234" i="4"/>
  <c r="AP235" i="4"/>
  <c r="AF235" i="4"/>
  <c r="AG235" i="4"/>
  <c r="AH235" i="4"/>
  <c r="AI235" i="4"/>
  <c r="AJ235" i="4"/>
  <c r="AK235" i="4"/>
  <c r="AL235" i="4"/>
  <c r="AM235" i="4"/>
  <c r="AN235" i="4"/>
  <c r="AP236" i="4"/>
  <c r="AF236" i="4"/>
  <c r="AG236" i="4"/>
  <c r="AH236" i="4"/>
  <c r="AI236" i="4"/>
  <c r="AJ236" i="4"/>
  <c r="AK236" i="4"/>
  <c r="AL236" i="4"/>
  <c r="AM236" i="4"/>
  <c r="AN236" i="4"/>
  <c r="AF237" i="4"/>
  <c r="AG237" i="4"/>
  <c r="AH237" i="4"/>
  <c r="AI237" i="4"/>
  <c r="AJ237" i="4"/>
  <c r="AK237" i="4"/>
  <c r="AL237" i="4"/>
  <c r="AM237" i="4"/>
  <c r="AN237" i="4"/>
  <c r="AF238" i="4"/>
  <c r="AG238" i="4"/>
  <c r="AH238" i="4"/>
  <c r="AI238" i="4"/>
  <c r="AJ238" i="4"/>
  <c r="AK238" i="4"/>
  <c r="AL238" i="4"/>
  <c r="AM238" i="4"/>
  <c r="AN238" i="4"/>
  <c r="AP239" i="4"/>
  <c r="AF239" i="4"/>
  <c r="AG239" i="4"/>
  <c r="AH239" i="4"/>
  <c r="AI239" i="4"/>
  <c r="AJ239" i="4"/>
  <c r="AK239" i="4"/>
  <c r="AL239" i="4"/>
  <c r="AM239" i="4"/>
  <c r="AN239" i="4"/>
  <c r="AP240" i="4"/>
  <c r="AF240" i="4"/>
  <c r="AG240" i="4"/>
  <c r="AH240" i="4"/>
  <c r="AI240" i="4"/>
  <c r="AJ240" i="4"/>
  <c r="AK240" i="4"/>
  <c r="AL240" i="4"/>
  <c r="AM240" i="4"/>
  <c r="AN240" i="4"/>
  <c r="AF241" i="4"/>
  <c r="AG241" i="4"/>
  <c r="AH241" i="4"/>
  <c r="AI241" i="4"/>
  <c r="AJ241" i="4"/>
  <c r="AK241" i="4"/>
  <c r="AL241" i="4"/>
  <c r="AM241" i="4"/>
  <c r="AN241" i="4"/>
  <c r="AF242" i="4"/>
  <c r="AG242" i="4"/>
  <c r="AH242" i="4"/>
  <c r="AI242" i="4"/>
  <c r="AJ242" i="4"/>
  <c r="AK242" i="4"/>
  <c r="AL242" i="4"/>
  <c r="AM242" i="4"/>
  <c r="AN242" i="4"/>
  <c r="AP243" i="4"/>
  <c r="AF243" i="4"/>
  <c r="AG243" i="4"/>
  <c r="AH243" i="4"/>
  <c r="AI243" i="4"/>
  <c r="AJ243" i="4"/>
  <c r="AK243" i="4"/>
  <c r="AL243" i="4"/>
  <c r="AM243" i="4"/>
  <c r="AN243" i="4"/>
  <c r="AP244" i="4"/>
  <c r="AF244" i="4"/>
  <c r="AG244" i="4"/>
  <c r="AH244" i="4"/>
  <c r="AI244" i="4"/>
  <c r="AJ244" i="4"/>
  <c r="AK244" i="4"/>
  <c r="AL244" i="4"/>
  <c r="AM244" i="4"/>
  <c r="AN244" i="4"/>
  <c r="AF245" i="4"/>
  <c r="AG245" i="4"/>
  <c r="AH245" i="4"/>
  <c r="AI245" i="4"/>
  <c r="AJ245" i="4"/>
  <c r="AK245" i="4"/>
  <c r="AL245" i="4"/>
  <c r="AM245" i="4"/>
  <c r="AN245" i="4"/>
  <c r="AF246" i="4"/>
  <c r="AG246" i="4"/>
  <c r="AH246" i="4"/>
  <c r="AI246" i="4"/>
  <c r="AJ246" i="4"/>
  <c r="AK246" i="4"/>
  <c r="AL246" i="4"/>
  <c r="AM246" i="4"/>
  <c r="AN246" i="4"/>
  <c r="AP247" i="4"/>
  <c r="AF247" i="4"/>
  <c r="AG247" i="4"/>
  <c r="AH247" i="4"/>
  <c r="AI247" i="4"/>
  <c r="AJ247" i="4"/>
  <c r="AK247" i="4"/>
  <c r="AL247" i="4"/>
  <c r="AM247" i="4"/>
  <c r="AN247" i="4"/>
  <c r="AP248" i="4"/>
  <c r="AF248" i="4"/>
  <c r="AG248" i="4"/>
  <c r="AH248" i="4"/>
  <c r="AI248" i="4"/>
  <c r="AJ248" i="4"/>
  <c r="AK248" i="4"/>
  <c r="AL248" i="4"/>
  <c r="AM248" i="4"/>
  <c r="AN248" i="4"/>
  <c r="AF249" i="4"/>
  <c r="AG249" i="4"/>
  <c r="AH249" i="4"/>
  <c r="AI249" i="4"/>
  <c r="AJ249" i="4"/>
  <c r="AK249" i="4"/>
  <c r="AL249" i="4"/>
  <c r="AM249" i="4"/>
  <c r="AN249" i="4"/>
  <c r="AF250" i="4"/>
  <c r="AG250" i="4"/>
  <c r="AH250" i="4"/>
  <c r="AI250" i="4"/>
  <c r="AJ250" i="4"/>
  <c r="AK250" i="4"/>
  <c r="AL250" i="4"/>
  <c r="AM250" i="4"/>
  <c r="AN250" i="4"/>
  <c r="AP251" i="4"/>
  <c r="AF251" i="4"/>
  <c r="AG251" i="4"/>
  <c r="AH251" i="4"/>
  <c r="AI251" i="4"/>
  <c r="AJ251" i="4"/>
  <c r="AK251" i="4"/>
  <c r="AL251" i="4"/>
  <c r="AM251" i="4"/>
  <c r="AN251" i="4"/>
  <c r="AP252" i="4"/>
  <c r="AF252" i="4"/>
  <c r="AG252" i="4"/>
  <c r="AH252" i="4"/>
  <c r="AI252" i="4"/>
  <c r="AJ252" i="4"/>
  <c r="AK252" i="4"/>
  <c r="AL252" i="4"/>
  <c r="AM252" i="4"/>
  <c r="AN252" i="4"/>
  <c r="AF253" i="4"/>
  <c r="AG253" i="4"/>
  <c r="AH253" i="4"/>
  <c r="AI253" i="4"/>
  <c r="AJ253" i="4"/>
  <c r="AK253" i="4"/>
  <c r="AL253" i="4"/>
  <c r="AM253" i="4"/>
  <c r="AN253" i="4"/>
  <c r="AF254" i="4"/>
  <c r="AG254" i="4"/>
  <c r="AH254" i="4"/>
  <c r="AI254" i="4"/>
  <c r="AJ254" i="4"/>
  <c r="AK254" i="4"/>
  <c r="AL254" i="4"/>
  <c r="AM254" i="4"/>
  <c r="AN254" i="4"/>
  <c r="AP255" i="4"/>
  <c r="AF255" i="4"/>
  <c r="AG255" i="4"/>
  <c r="AH255" i="4"/>
  <c r="AI255" i="4"/>
  <c r="AJ255" i="4"/>
  <c r="AK255" i="4"/>
  <c r="AL255" i="4"/>
  <c r="AM255" i="4"/>
  <c r="AN255" i="4"/>
  <c r="AP256" i="4"/>
  <c r="AF256" i="4"/>
  <c r="AG256" i="4"/>
  <c r="AH256" i="4"/>
  <c r="AI256" i="4"/>
  <c r="AJ256" i="4"/>
  <c r="AK256" i="4"/>
  <c r="AL256" i="4"/>
  <c r="AM256" i="4"/>
  <c r="AN256" i="4"/>
  <c r="AF257" i="4"/>
  <c r="AG257" i="4"/>
  <c r="AH257" i="4"/>
  <c r="AI257" i="4"/>
  <c r="AJ257" i="4"/>
  <c r="AK257" i="4"/>
  <c r="AL257" i="4"/>
  <c r="AM257" i="4"/>
  <c r="AN257" i="4"/>
  <c r="AF258" i="4"/>
  <c r="AG258" i="4"/>
  <c r="AH258" i="4"/>
  <c r="AI258" i="4"/>
  <c r="AJ258" i="4"/>
  <c r="AK258" i="4"/>
  <c r="AL258" i="4"/>
  <c r="AM258" i="4"/>
  <c r="AN258" i="4"/>
  <c r="AP259" i="4"/>
  <c r="AF259" i="4"/>
  <c r="AG259" i="4"/>
  <c r="AH259" i="4"/>
  <c r="AI259" i="4"/>
  <c r="AJ259" i="4"/>
  <c r="AK259" i="4"/>
  <c r="AL259" i="4"/>
  <c r="AM259" i="4"/>
  <c r="AN259" i="4"/>
  <c r="AP260" i="4"/>
  <c r="AF260" i="4"/>
  <c r="AG260" i="4"/>
  <c r="AH260" i="4"/>
  <c r="AI260" i="4"/>
  <c r="AJ260" i="4"/>
  <c r="AK260" i="4"/>
  <c r="AL260" i="4"/>
  <c r="AM260" i="4"/>
  <c r="AN260" i="4"/>
  <c r="AF261" i="4"/>
  <c r="AG261" i="4"/>
  <c r="AH261" i="4"/>
  <c r="AI261" i="4"/>
  <c r="AJ261" i="4"/>
  <c r="AK261" i="4"/>
  <c r="AL261" i="4"/>
  <c r="AM261" i="4"/>
  <c r="AN261" i="4"/>
  <c r="AF262" i="4"/>
  <c r="AG262" i="4"/>
  <c r="AH262" i="4"/>
  <c r="AI262" i="4"/>
  <c r="AJ262" i="4"/>
  <c r="AK262" i="4"/>
  <c r="AL262" i="4"/>
  <c r="AM262" i="4"/>
  <c r="AN262" i="4"/>
  <c r="AP263" i="4"/>
  <c r="AF263" i="4"/>
  <c r="AG263" i="4"/>
  <c r="AH263" i="4"/>
  <c r="AI263" i="4"/>
  <c r="AJ263" i="4"/>
  <c r="AK263" i="4"/>
  <c r="AL263" i="4"/>
  <c r="AM263" i="4"/>
  <c r="AN263" i="4"/>
  <c r="AP264" i="4"/>
  <c r="AF264" i="4"/>
  <c r="AG264" i="4"/>
  <c r="AH264" i="4"/>
  <c r="AI264" i="4"/>
  <c r="AJ264" i="4"/>
  <c r="AK264" i="4"/>
  <c r="AL264" i="4"/>
  <c r="AM264" i="4"/>
  <c r="AN264" i="4"/>
  <c r="AF265" i="4"/>
  <c r="AG265" i="4"/>
  <c r="AH265" i="4"/>
  <c r="AI265" i="4"/>
  <c r="AJ265" i="4"/>
  <c r="AK265" i="4"/>
  <c r="AL265" i="4"/>
  <c r="AM265" i="4"/>
  <c r="AN265" i="4"/>
  <c r="AF266" i="4"/>
  <c r="AG266" i="4"/>
  <c r="AH266" i="4"/>
  <c r="AI266" i="4"/>
  <c r="AJ266" i="4"/>
  <c r="AK266" i="4"/>
  <c r="AL266" i="4"/>
  <c r="AM266" i="4"/>
  <c r="AN266" i="4"/>
  <c r="AP267" i="4"/>
  <c r="AF267" i="4"/>
  <c r="AG267" i="4"/>
  <c r="AH267" i="4"/>
  <c r="AI267" i="4"/>
  <c r="AJ267" i="4"/>
  <c r="AK267" i="4"/>
  <c r="AL267" i="4"/>
  <c r="AM267" i="4"/>
  <c r="AN267" i="4"/>
  <c r="AP268" i="4"/>
  <c r="AF268" i="4"/>
  <c r="AG268" i="4"/>
  <c r="AH268" i="4"/>
  <c r="AI268" i="4"/>
  <c r="AJ268" i="4"/>
  <c r="AK268" i="4"/>
  <c r="AL268" i="4"/>
  <c r="AM268" i="4"/>
  <c r="AN268" i="4"/>
  <c r="AF269" i="4"/>
  <c r="AG269" i="4"/>
  <c r="AH269" i="4"/>
  <c r="AI269" i="4"/>
  <c r="AJ269" i="4"/>
  <c r="AK269" i="4"/>
  <c r="AL269" i="4"/>
  <c r="AM269" i="4"/>
  <c r="AN269" i="4"/>
  <c r="AF270" i="4"/>
  <c r="AG270" i="4"/>
  <c r="AH270" i="4"/>
  <c r="AI270" i="4"/>
  <c r="AJ270" i="4"/>
  <c r="AK270" i="4"/>
  <c r="AL270" i="4"/>
  <c r="AM270" i="4"/>
  <c r="AN270" i="4"/>
  <c r="AP271" i="4"/>
  <c r="AF271" i="4"/>
  <c r="AG271" i="4"/>
  <c r="AH271" i="4"/>
  <c r="AI271" i="4"/>
  <c r="AJ271" i="4"/>
  <c r="AK271" i="4"/>
  <c r="AL271" i="4"/>
  <c r="AM271" i="4"/>
  <c r="AN271" i="4"/>
  <c r="AP272" i="4"/>
  <c r="AF272" i="4"/>
  <c r="AG272" i="4"/>
  <c r="AH272" i="4"/>
  <c r="AI272" i="4"/>
  <c r="AJ272" i="4"/>
  <c r="AK272" i="4"/>
  <c r="AL272" i="4"/>
  <c r="AM272" i="4"/>
  <c r="AN272" i="4"/>
  <c r="AF273" i="4"/>
  <c r="AG273" i="4"/>
  <c r="AH273" i="4"/>
  <c r="AI273" i="4"/>
  <c r="AJ273" i="4"/>
  <c r="AK273" i="4"/>
  <c r="AL273" i="4"/>
  <c r="AM273" i="4"/>
  <c r="AN273" i="4"/>
  <c r="AF274" i="4"/>
  <c r="AG274" i="4"/>
  <c r="AH274" i="4"/>
  <c r="AI274" i="4"/>
  <c r="AJ274" i="4"/>
  <c r="AK274" i="4"/>
  <c r="AL274" i="4"/>
  <c r="AM274" i="4"/>
  <c r="AN274" i="4"/>
  <c r="AP275" i="4"/>
  <c r="AF275" i="4"/>
  <c r="AG275" i="4"/>
  <c r="AH275" i="4"/>
  <c r="AI275" i="4"/>
  <c r="AJ275" i="4"/>
  <c r="AK275" i="4"/>
  <c r="AL275" i="4"/>
  <c r="AM275" i="4"/>
  <c r="AN275" i="4"/>
  <c r="AP276" i="4"/>
  <c r="AF276" i="4"/>
  <c r="AG276" i="4"/>
  <c r="AH276" i="4"/>
  <c r="AI276" i="4"/>
  <c r="AJ276" i="4"/>
  <c r="AK276" i="4"/>
  <c r="AL276" i="4"/>
  <c r="AM276" i="4"/>
  <c r="AN276" i="4"/>
  <c r="AF277" i="4"/>
  <c r="AG277" i="4"/>
  <c r="AH277" i="4"/>
  <c r="AI277" i="4"/>
  <c r="AJ277" i="4"/>
  <c r="AK277" i="4"/>
  <c r="AL277" i="4"/>
  <c r="AM277" i="4"/>
  <c r="AN277" i="4"/>
  <c r="AF278" i="4"/>
  <c r="AG278" i="4"/>
  <c r="AH278" i="4"/>
  <c r="AI278" i="4"/>
  <c r="AJ278" i="4"/>
  <c r="AK278" i="4"/>
  <c r="AL278" i="4"/>
  <c r="AM278" i="4"/>
  <c r="AN278" i="4"/>
  <c r="AP279" i="4"/>
  <c r="AF279" i="4"/>
  <c r="AG279" i="4"/>
  <c r="AH279" i="4"/>
  <c r="AI279" i="4"/>
  <c r="AJ279" i="4"/>
  <c r="AK279" i="4"/>
  <c r="AL279" i="4"/>
  <c r="AM279" i="4"/>
  <c r="AN279" i="4"/>
  <c r="AP280" i="4"/>
  <c r="AF280" i="4"/>
  <c r="AG280" i="4"/>
  <c r="AH280" i="4"/>
  <c r="AI280" i="4"/>
  <c r="AJ280" i="4"/>
  <c r="AK280" i="4"/>
  <c r="AL280" i="4"/>
  <c r="AM280" i="4"/>
  <c r="AN280" i="4"/>
  <c r="AF281" i="4"/>
  <c r="AG281" i="4"/>
  <c r="AH281" i="4"/>
  <c r="AI281" i="4"/>
  <c r="AJ281" i="4"/>
  <c r="AK281" i="4"/>
  <c r="AL281" i="4"/>
  <c r="AM281" i="4"/>
  <c r="AN281" i="4"/>
  <c r="AP282" i="4"/>
  <c r="AF282" i="4"/>
  <c r="AG282" i="4"/>
  <c r="AH282" i="4"/>
  <c r="AI282" i="4"/>
  <c r="AJ282" i="4"/>
  <c r="AK282" i="4"/>
  <c r="AL282" i="4"/>
  <c r="AM282" i="4"/>
  <c r="AN282" i="4"/>
  <c r="AP283" i="4"/>
  <c r="AF283" i="4"/>
  <c r="AG283" i="4"/>
  <c r="AH283" i="4"/>
  <c r="AI283" i="4"/>
  <c r="AJ283" i="4"/>
  <c r="AK283" i="4"/>
  <c r="AL283" i="4"/>
  <c r="AM283" i="4"/>
  <c r="AN283" i="4"/>
  <c r="AP284" i="4"/>
  <c r="AF284" i="4"/>
  <c r="AG284" i="4"/>
  <c r="AH284" i="4"/>
  <c r="AI284" i="4"/>
  <c r="AJ284" i="4"/>
  <c r="AK284" i="4"/>
  <c r="AL284" i="4"/>
  <c r="AM284" i="4"/>
  <c r="AN284" i="4"/>
  <c r="AF285" i="4"/>
  <c r="AG285" i="4"/>
  <c r="AH285" i="4"/>
  <c r="AI285" i="4"/>
  <c r="AJ285" i="4"/>
  <c r="AK285" i="4"/>
  <c r="AL285" i="4"/>
  <c r="AM285" i="4"/>
  <c r="AN285" i="4"/>
  <c r="AF286" i="4"/>
  <c r="AG286" i="4"/>
  <c r="AH286" i="4"/>
  <c r="AI286" i="4"/>
  <c r="AJ286" i="4"/>
  <c r="AK286" i="4"/>
  <c r="AL286" i="4"/>
  <c r="AM286" i="4"/>
  <c r="AN286" i="4"/>
  <c r="AP287" i="4"/>
  <c r="AF287" i="4"/>
  <c r="AG287" i="4"/>
  <c r="AH287" i="4"/>
  <c r="AI287" i="4"/>
  <c r="AJ287" i="4"/>
  <c r="AK287" i="4"/>
  <c r="AL287" i="4"/>
  <c r="AM287" i="4"/>
  <c r="AN287" i="4"/>
  <c r="AP288" i="4"/>
  <c r="AF288" i="4"/>
  <c r="AG288" i="4"/>
  <c r="AH288" i="4"/>
  <c r="AI288" i="4"/>
  <c r="AJ288" i="4"/>
  <c r="AK288" i="4"/>
  <c r="AL288" i="4"/>
  <c r="AM288" i="4"/>
  <c r="AN288" i="4"/>
  <c r="AF289" i="4"/>
  <c r="AG289" i="4"/>
  <c r="AH289" i="4"/>
  <c r="AI289" i="4"/>
  <c r="AJ289" i="4"/>
  <c r="AK289" i="4"/>
  <c r="AL289" i="4"/>
  <c r="AM289" i="4"/>
  <c r="AN289" i="4"/>
  <c r="AF290" i="4"/>
  <c r="AG290" i="4"/>
  <c r="AH290" i="4"/>
  <c r="AI290" i="4"/>
  <c r="AJ290" i="4"/>
  <c r="AK290" i="4"/>
  <c r="AL290" i="4"/>
  <c r="AM290" i="4"/>
  <c r="AN290" i="4"/>
  <c r="AP302" i="4"/>
  <c r="AF302" i="4"/>
  <c r="AG302" i="4"/>
  <c r="AH302" i="4"/>
  <c r="AI302" i="4"/>
  <c r="AJ302" i="4"/>
  <c r="AK302" i="4"/>
  <c r="AL302" i="4"/>
  <c r="AM302" i="4"/>
  <c r="AN302" i="4"/>
  <c r="AP303" i="4"/>
  <c r="AF303" i="4"/>
  <c r="AG303" i="4"/>
  <c r="AH303" i="4"/>
  <c r="AI303" i="4"/>
  <c r="AJ303" i="4"/>
  <c r="AK303" i="4"/>
  <c r="AL303" i="4"/>
  <c r="AM303" i="4"/>
  <c r="AN303" i="4"/>
  <c r="AF304" i="4"/>
  <c r="AG304" i="4"/>
  <c r="AH304" i="4"/>
  <c r="AI304" i="4"/>
  <c r="AJ304" i="4"/>
  <c r="AK304" i="4"/>
  <c r="AL304" i="4"/>
  <c r="AM304" i="4"/>
  <c r="AN304" i="4"/>
  <c r="AF3" i="4"/>
  <c r="AG3" i="4"/>
  <c r="AH3" i="4"/>
  <c r="AI3" i="4"/>
  <c r="AJ3" i="4"/>
  <c r="AK3" i="4"/>
  <c r="AL3" i="4"/>
  <c r="AM3" i="4"/>
  <c r="AN3" i="4"/>
  <c r="AP305" i="4"/>
  <c r="AF305" i="4"/>
  <c r="AG305" i="4"/>
  <c r="AH305" i="4"/>
  <c r="AI305" i="4"/>
  <c r="AJ305" i="4"/>
  <c r="AK305" i="4"/>
  <c r="AL305" i="4"/>
  <c r="AM305" i="4"/>
  <c r="AN305" i="4"/>
  <c r="AP306" i="4"/>
  <c r="AF306" i="4"/>
  <c r="AG306" i="4"/>
  <c r="AH306" i="4"/>
  <c r="AI306" i="4"/>
  <c r="AJ306" i="4"/>
  <c r="AK306" i="4"/>
  <c r="AL306" i="4"/>
  <c r="AM306" i="4"/>
  <c r="AN306" i="4"/>
  <c r="AF307" i="4"/>
  <c r="AG307" i="4"/>
  <c r="AH307" i="4"/>
  <c r="AI307" i="4"/>
  <c r="AJ307" i="4"/>
  <c r="AK307" i="4"/>
  <c r="AL307" i="4"/>
  <c r="AM307" i="4"/>
  <c r="AN307" i="4"/>
  <c r="AF308" i="4"/>
  <c r="AG308" i="4"/>
  <c r="AH308" i="4"/>
  <c r="AI308" i="4"/>
  <c r="AJ308" i="4"/>
  <c r="AK308" i="4"/>
  <c r="AL308" i="4"/>
  <c r="AM308" i="4"/>
  <c r="AN308" i="4"/>
  <c r="AP7" i="4"/>
  <c r="AF7" i="4"/>
  <c r="AG7" i="4"/>
  <c r="AH7" i="4"/>
  <c r="AI7" i="4"/>
  <c r="AJ7" i="4"/>
  <c r="AK7" i="4"/>
  <c r="AL7" i="4"/>
  <c r="AM7" i="4"/>
  <c r="AN7" i="4"/>
  <c r="AP309" i="4"/>
  <c r="AF309" i="4"/>
  <c r="AG309" i="4"/>
  <c r="AH309" i="4"/>
  <c r="AI309" i="4"/>
  <c r="AJ309" i="4"/>
  <c r="AK309" i="4"/>
  <c r="AL309" i="4"/>
  <c r="AM309" i="4"/>
  <c r="AN309" i="4"/>
  <c r="AF310" i="4"/>
  <c r="AG310" i="4"/>
  <c r="AH310" i="4"/>
  <c r="AI310" i="4"/>
  <c r="AJ310" i="4"/>
  <c r="AK310" i="4"/>
  <c r="AL310" i="4"/>
  <c r="AM310" i="4"/>
  <c r="AN310" i="4"/>
  <c r="AF311" i="4"/>
  <c r="AG311" i="4"/>
  <c r="AH311" i="4"/>
  <c r="AI311" i="4"/>
  <c r="AJ311" i="4"/>
  <c r="AK311" i="4"/>
  <c r="AL311" i="4"/>
  <c r="AM311" i="4"/>
  <c r="AN311" i="4"/>
  <c r="AP312" i="4"/>
  <c r="AF312" i="4"/>
  <c r="AG312" i="4"/>
  <c r="AH312" i="4"/>
  <c r="AI312" i="4"/>
  <c r="AJ312" i="4"/>
  <c r="AK312" i="4"/>
  <c r="AL312" i="4"/>
  <c r="AM312" i="4"/>
  <c r="AN312" i="4"/>
  <c r="AP19" i="4"/>
  <c r="AF19" i="4"/>
  <c r="AG19" i="4"/>
  <c r="AH19" i="4"/>
  <c r="AI19" i="4"/>
  <c r="AJ19" i="4"/>
  <c r="AK19" i="4"/>
  <c r="AL19" i="4"/>
  <c r="AM19" i="4"/>
  <c r="AN19" i="4"/>
  <c r="AF313" i="4"/>
  <c r="AG313" i="4"/>
  <c r="AH313" i="4"/>
  <c r="AI313" i="4"/>
  <c r="AJ313" i="4"/>
  <c r="AK313" i="4"/>
  <c r="AL313" i="4"/>
  <c r="AM313" i="4"/>
  <c r="AN313" i="4"/>
  <c r="AF314" i="4"/>
  <c r="AG314" i="4"/>
  <c r="AH314" i="4"/>
  <c r="AI314" i="4"/>
  <c r="AJ314" i="4"/>
  <c r="AK314" i="4"/>
  <c r="AL314" i="4"/>
  <c r="AM314" i="4"/>
  <c r="AN314" i="4"/>
  <c r="AP315" i="4"/>
  <c r="AF315" i="4"/>
  <c r="AG315" i="4"/>
  <c r="AH315" i="4"/>
  <c r="AI315" i="4"/>
  <c r="AJ315" i="4"/>
  <c r="AK315" i="4"/>
  <c r="AL315" i="4"/>
  <c r="AM315" i="4"/>
  <c r="AN315" i="4"/>
  <c r="AP20" i="4"/>
  <c r="AF20" i="4"/>
  <c r="AG20" i="4"/>
  <c r="AH20" i="4"/>
  <c r="AI20" i="4"/>
  <c r="AJ20" i="4"/>
  <c r="AK20" i="4"/>
  <c r="AL20" i="4"/>
  <c r="AM20" i="4"/>
  <c r="AN20" i="4"/>
  <c r="AF316" i="4"/>
  <c r="AG316" i="4"/>
  <c r="AH316" i="4"/>
  <c r="AI316" i="4"/>
  <c r="AJ316" i="4"/>
  <c r="AK316" i="4"/>
  <c r="AL316" i="4"/>
  <c r="AM316" i="4"/>
  <c r="AN316" i="4"/>
  <c r="AF317" i="4"/>
  <c r="AG317" i="4"/>
  <c r="AH317" i="4"/>
  <c r="AI317" i="4"/>
  <c r="AJ317" i="4"/>
  <c r="AK317" i="4"/>
  <c r="AL317" i="4"/>
  <c r="AM317" i="4"/>
  <c r="AN317" i="4"/>
  <c r="AP318" i="4"/>
  <c r="AF318" i="4"/>
  <c r="AG318" i="4"/>
  <c r="AH318" i="4"/>
  <c r="AI318" i="4"/>
  <c r="AJ318" i="4"/>
  <c r="AK318" i="4"/>
  <c r="AL318" i="4"/>
  <c r="AM318" i="4"/>
  <c r="AN318" i="4"/>
  <c r="AP21" i="4"/>
  <c r="AF21" i="4"/>
  <c r="AG21" i="4"/>
  <c r="AH21" i="4"/>
  <c r="AI21" i="4"/>
  <c r="AJ21" i="4"/>
  <c r="AK21" i="4"/>
  <c r="AL21" i="4"/>
  <c r="AM21" i="4"/>
  <c r="AN21" i="4"/>
  <c r="AF319" i="4"/>
  <c r="AG319" i="4"/>
  <c r="AH319" i="4"/>
  <c r="AI319" i="4"/>
  <c r="AJ319" i="4"/>
  <c r="AK319" i="4"/>
  <c r="AL319" i="4"/>
  <c r="AM319" i="4"/>
  <c r="AN319" i="4"/>
  <c r="AF320" i="4"/>
  <c r="AG320" i="4"/>
  <c r="AH320" i="4"/>
  <c r="AI320" i="4"/>
  <c r="AJ320" i="4"/>
  <c r="AK320" i="4"/>
  <c r="AL320" i="4"/>
  <c r="AM320" i="4"/>
  <c r="AN320" i="4"/>
  <c r="AP321" i="4"/>
  <c r="AF321" i="4"/>
  <c r="AG321" i="4"/>
  <c r="AH321" i="4"/>
  <c r="AI321" i="4"/>
  <c r="AJ321" i="4"/>
  <c r="AK321" i="4"/>
  <c r="AL321" i="4"/>
  <c r="AM321" i="4"/>
  <c r="AN321" i="4"/>
  <c r="AP322" i="4"/>
  <c r="AF322" i="4"/>
  <c r="AG322" i="4"/>
  <c r="AH322" i="4"/>
  <c r="AI322" i="4"/>
  <c r="AJ322" i="4"/>
  <c r="AK322" i="4"/>
  <c r="AL322" i="4"/>
  <c r="AM322" i="4"/>
  <c r="AN322" i="4"/>
  <c r="AF22" i="4"/>
  <c r="AG22" i="4"/>
  <c r="AH22" i="4"/>
  <c r="AI22" i="4"/>
  <c r="AJ22" i="4"/>
  <c r="AK22" i="4"/>
  <c r="AL22" i="4"/>
  <c r="AM22" i="4"/>
  <c r="AN22" i="4"/>
  <c r="AF323" i="4"/>
  <c r="AG323" i="4"/>
  <c r="AH323" i="4"/>
  <c r="AI323" i="4"/>
  <c r="AJ323" i="4"/>
  <c r="AK323" i="4"/>
  <c r="AL323" i="4"/>
  <c r="AM323" i="4"/>
  <c r="AN323" i="4"/>
  <c r="AP324" i="4"/>
  <c r="AF324" i="4"/>
  <c r="AG324" i="4"/>
  <c r="AH324" i="4"/>
  <c r="AI324" i="4"/>
  <c r="AJ324" i="4"/>
  <c r="AK324" i="4"/>
  <c r="AL324" i="4"/>
  <c r="AM324" i="4"/>
  <c r="AN324" i="4"/>
  <c r="AP37" i="4"/>
  <c r="AF37" i="4"/>
  <c r="AG37" i="4"/>
  <c r="AH37" i="4"/>
  <c r="AI37" i="4"/>
  <c r="AJ37" i="4"/>
  <c r="AK37" i="4"/>
  <c r="AL37" i="4"/>
  <c r="AM37" i="4"/>
  <c r="AN37" i="4"/>
  <c r="AF325" i="4"/>
  <c r="AG325" i="4"/>
  <c r="AH325" i="4"/>
  <c r="AI325" i="4"/>
  <c r="AJ325" i="4"/>
  <c r="AK325" i="4"/>
  <c r="AL325" i="4"/>
  <c r="AM325" i="4"/>
  <c r="AN325" i="4"/>
  <c r="AF326" i="4"/>
  <c r="AG326" i="4"/>
  <c r="AH326" i="4"/>
  <c r="AI326" i="4"/>
  <c r="AJ326" i="4"/>
  <c r="AK326" i="4"/>
  <c r="AL326" i="4"/>
  <c r="AM326" i="4"/>
  <c r="AN326" i="4"/>
  <c r="AP327" i="4"/>
  <c r="AF327" i="4"/>
  <c r="AG327" i="4"/>
  <c r="AH327" i="4"/>
  <c r="AI327" i="4"/>
  <c r="AJ327" i="4"/>
  <c r="AK327" i="4"/>
  <c r="AL327" i="4"/>
  <c r="AM327" i="4"/>
  <c r="AN327" i="4"/>
  <c r="AP328" i="4"/>
  <c r="AF328" i="4"/>
  <c r="AG328" i="4"/>
  <c r="AH328" i="4"/>
  <c r="AI328" i="4"/>
  <c r="AJ328" i="4"/>
  <c r="AK328" i="4"/>
  <c r="AL328" i="4"/>
  <c r="AM328" i="4"/>
  <c r="AN328" i="4"/>
  <c r="AF329" i="4"/>
  <c r="AG329" i="4"/>
  <c r="AH329" i="4"/>
  <c r="AI329" i="4"/>
  <c r="AJ329" i="4"/>
  <c r="AK329" i="4"/>
  <c r="AL329" i="4"/>
  <c r="AM329" i="4"/>
  <c r="AN329" i="4"/>
  <c r="AF330" i="4"/>
  <c r="AG330" i="4"/>
  <c r="AH330" i="4"/>
  <c r="AI330" i="4"/>
  <c r="AJ330" i="4"/>
  <c r="AK330" i="4"/>
  <c r="AL330" i="4"/>
  <c r="AM330" i="4"/>
  <c r="AN330" i="4"/>
  <c r="AP331" i="4"/>
  <c r="AF331" i="4"/>
  <c r="AG331" i="4"/>
  <c r="AH331" i="4"/>
  <c r="AI331" i="4"/>
  <c r="AJ331" i="4"/>
  <c r="AK331" i="4"/>
  <c r="AL331" i="4"/>
  <c r="AM331" i="4"/>
  <c r="AN331" i="4"/>
  <c r="AP332" i="4"/>
  <c r="AF332" i="4"/>
  <c r="AG332" i="4"/>
  <c r="AH332" i="4"/>
  <c r="AI332" i="4"/>
  <c r="AJ332" i="4"/>
  <c r="AK332" i="4"/>
  <c r="AL332" i="4"/>
  <c r="AM332" i="4"/>
  <c r="AN332" i="4"/>
  <c r="AF333" i="4"/>
  <c r="AG333" i="4"/>
  <c r="AH333" i="4"/>
  <c r="AI333" i="4"/>
  <c r="AJ333" i="4"/>
  <c r="AK333" i="4"/>
  <c r="AL333" i="4"/>
  <c r="AM333" i="4"/>
  <c r="AN333" i="4"/>
  <c r="AF334" i="4"/>
  <c r="AG334" i="4"/>
  <c r="AH334" i="4"/>
  <c r="AI334" i="4"/>
  <c r="AJ334" i="4"/>
  <c r="AK334" i="4"/>
  <c r="AL334" i="4"/>
  <c r="AM334" i="4"/>
  <c r="AN334" i="4"/>
  <c r="AP335" i="4"/>
  <c r="AF335" i="4"/>
  <c r="AG335" i="4"/>
  <c r="AH335" i="4"/>
  <c r="AI335" i="4"/>
  <c r="AJ335" i="4"/>
  <c r="AK335" i="4"/>
  <c r="AL335" i="4"/>
  <c r="AM335" i="4"/>
  <c r="AN335" i="4"/>
  <c r="AP336" i="4"/>
  <c r="AF336" i="4"/>
  <c r="AG336" i="4"/>
  <c r="AH336" i="4"/>
  <c r="AI336" i="4"/>
  <c r="AJ336" i="4"/>
  <c r="AK336" i="4"/>
  <c r="AL336" i="4"/>
  <c r="AM336" i="4"/>
  <c r="AN336" i="4"/>
  <c r="AF337" i="4"/>
  <c r="AG337" i="4"/>
  <c r="AH337" i="4"/>
  <c r="AI337" i="4"/>
  <c r="AJ337" i="4"/>
  <c r="AK337" i="4"/>
  <c r="AL337" i="4"/>
  <c r="AM337" i="4"/>
  <c r="AN337" i="4"/>
  <c r="AF338" i="4"/>
  <c r="AG338" i="4"/>
  <c r="AH338" i="4"/>
  <c r="AI338" i="4"/>
  <c r="AJ338" i="4"/>
  <c r="AK338" i="4"/>
  <c r="AL338" i="4"/>
  <c r="AM338" i="4"/>
  <c r="AN338" i="4"/>
  <c r="AP76" i="4"/>
  <c r="AF76" i="4"/>
  <c r="AG76" i="4"/>
  <c r="AH76" i="4"/>
  <c r="AI76" i="4"/>
  <c r="AJ76" i="4"/>
  <c r="AK76" i="4"/>
  <c r="AL76" i="4"/>
  <c r="AM76" i="4"/>
  <c r="AN76" i="4"/>
  <c r="AP354" i="4"/>
  <c r="AF354" i="4"/>
  <c r="AG354" i="4"/>
  <c r="AH354" i="4"/>
  <c r="AI354" i="4"/>
  <c r="AJ354" i="4"/>
  <c r="AK354" i="4"/>
  <c r="AL354" i="4"/>
  <c r="AM354" i="4"/>
  <c r="AN354" i="4"/>
  <c r="AF355" i="4"/>
  <c r="AG355" i="4"/>
  <c r="AH355" i="4"/>
  <c r="AI355" i="4"/>
  <c r="AJ355" i="4"/>
  <c r="AK355" i="4"/>
  <c r="AL355" i="4"/>
  <c r="AM355" i="4"/>
  <c r="AN355" i="4"/>
  <c r="AF356" i="4"/>
  <c r="AG356" i="4"/>
  <c r="AH356" i="4"/>
  <c r="AI356" i="4"/>
  <c r="AJ356" i="4"/>
  <c r="AK356" i="4"/>
  <c r="AL356" i="4"/>
  <c r="AM356" i="4"/>
  <c r="AN356" i="4"/>
  <c r="AP77" i="4"/>
  <c r="AF77" i="4"/>
  <c r="AG77" i="4"/>
  <c r="AH77" i="4"/>
  <c r="AI77" i="4"/>
  <c r="AJ77" i="4"/>
  <c r="AK77" i="4"/>
  <c r="AL77" i="4"/>
  <c r="AM77" i="4"/>
  <c r="AN77" i="4"/>
  <c r="AP339" i="4"/>
  <c r="AF339" i="4"/>
  <c r="AG339" i="4"/>
  <c r="AH339" i="4"/>
  <c r="AI339" i="4"/>
  <c r="AJ339" i="4"/>
  <c r="AK339" i="4"/>
  <c r="AL339" i="4"/>
  <c r="AM339" i="4"/>
  <c r="AN339" i="4"/>
  <c r="AF348" i="4"/>
  <c r="AG348" i="4"/>
  <c r="AH348" i="4"/>
  <c r="AI348" i="4"/>
  <c r="AJ348" i="4"/>
  <c r="AK348" i="4"/>
  <c r="AL348" i="4"/>
  <c r="AM348" i="4"/>
  <c r="AN348" i="4"/>
  <c r="AF358" i="4"/>
  <c r="AG358" i="4"/>
  <c r="AH358" i="4"/>
  <c r="AI358" i="4"/>
  <c r="AJ358" i="4"/>
  <c r="AK358" i="4"/>
  <c r="AL358" i="4"/>
  <c r="AM358" i="4"/>
  <c r="AN358" i="4"/>
  <c r="AP346" i="4"/>
  <c r="AF346" i="4"/>
  <c r="AG346" i="4"/>
  <c r="AH346" i="4"/>
  <c r="AI346" i="4"/>
  <c r="AJ346" i="4"/>
  <c r="AK346" i="4"/>
  <c r="AL346" i="4"/>
  <c r="AM346" i="4"/>
  <c r="AN346" i="4"/>
  <c r="AP349" i="4"/>
  <c r="AF349" i="4"/>
  <c r="AG349" i="4"/>
  <c r="AH349" i="4"/>
  <c r="AI349" i="4"/>
  <c r="AJ349" i="4"/>
  <c r="AK349" i="4"/>
  <c r="AL349" i="4"/>
  <c r="AM349" i="4"/>
  <c r="AN349" i="4"/>
  <c r="AF341" i="4"/>
  <c r="AG341" i="4"/>
  <c r="AH341" i="4"/>
  <c r="AI341" i="4"/>
  <c r="AJ341" i="4"/>
  <c r="AK341" i="4"/>
  <c r="AL341" i="4"/>
  <c r="AM341" i="4"/>
  <c r="AN341" i="4"/>
  <c r="AF359" i="4"/>
  <c r="AG359" i="4"/>
  <c r="AH359" i="4"/>
  <c r="AI359" i="4"/>
  <c r="AJ359" i="4"/>
  <c r="AK359" i="4"/>
  <c r="AL359" i="4"/>
  <c r="AM359" i="4"/>
  <c r="AN359" i="4"/>
  <c r="AP363" i="4"/>
  <c r="AF363" i="4"/>
  <c r="AG363" i="4"/>
  <c r="AH363" i="4"/>
  <c r="AI363" i="4"/>
  <c r="AJ363" i="4"/>
  <c r="AK363" i="4"/>
  <c r="AL363" i="4"/>
  <c r="AM363" i="4"/>
  <c r="AN363" i="4"/>
  <c r="AP78" i="4"/>
  <c r="AF78" i="4"/>
  <c r="AG78" i="4"/>
  <c r="AH78" i="4"/>
  <c r="AI78" i="4"/>
  <c r="AJ78" i="4"/>
  <c r="AK78" i="4"/>
  <c r="AL78" i="4"/>
  <c r="AM78" i="4"/>
  <c r="AN78" i="4"/>
  <c r="AF360" i="4"/>
  <c r="AG360" i="4"/>
  <c r="AH360" i="4"/>
  <c r="AI360" i="4"/>
  <c r="AJ360" i="4"/>
  <c r="AK360" i="4"/>
  <c r="AL360" i="4"/>
  <c r="AM360" i="4"/>
  <c r="AN360" i="4"/>
  <c r="AF351" i="4"/>
  <c r="AG351" i="4"/>
  <c r="AH351" i="4"/>
  <c r="AI351" i="4"/>
  <c r="AJ351" i="4"/>
  <c r="AK351" i="4"/>
  <c r="AL351" i="4"/>
  <c r="AM351" i="4"/>
  <c r="AN351" i="4"/>
  <c r="AP361" i="4"/>
  <c r="AF361" i="4"/>
  <c r="AG361" i="4"/>
  <c r="AH361" i="4"/>
  <c r="AI361" i="4"/>
  <c r="AJ361" i="4"/>
  <c r="AK361" i="4"/>
  <c r="AL361" i="4"/>
  <c r="AM361" i="4"/>
  <c r="AN361" i="4"/>
  <c r="AP79" i="4"/>
  <c r="AF79" i="4"/>
  <c r="AG79" i="4"/>
  <c r="AH79" i="4"/>
  <c r="AI79" i="4"/>
  <c r="AJ79" i="4"/>
  <c r="AK79" i="4"/>
  <c r="AL79" i="4"/>
  <c r="AM79" i="4"/>
  <c r="AN79" i="4"/>
  <c r="AF347" i="4"/>
  <c r="AG347" i="4"/>
  <c r="AH347" i="4"/>
  <c r="AI347" i="4"/>
  <c r="AJ347" i="4"/>
  <c r="AK347" i="4"/>
  <c r="AL347" i="4"/>
  <c r="AM347" i="4"/>
  <c r="AN347" i="4"/>
  <c r="AF362" i="4"/>
  <c r="AG362" i="4"/>
  <c r="AH362" i="4"/>
  <c r="AI362" i="4"/>
  <c r="AJ362" i="4"/>
  <c r="AK362" i="4"/>
  <c r="AL362" i="4"/>
  <c r="AM362" i="4"/>
  <c r="AN362" i="4"/>
  <c r="AP80" i="4"/>
  <c r="AF80" i="4"/>
  <c r="AG80" i="4"/>
  <c r="AH80" i="4"/>
  <c r="AI80" i="4"/>
  <c r="AJ80" i="4"/>
  <c r="AK80" i="4"/>
  <c r="AL80" i="4"/>
  <c r="AM80" i="4"/>
  <c r="AN80" i="4"/>
  <c r="AP81" i="4"/>
  <c r="AF81" i="4"/>
  <c r="AG81" i="4"/>
  <c r="AH81" i="4"/>
  <c r="AI81" i="4"/>
  <c r="AJ81" i="4"/>
  <c r="AK81" i="4"/>
  <c r="AL81" i="4"/>
  <c r="AM81" i="4"/>
  <c r="AN81" i="4"/>
  <c r="AF357" i="4"/>
  <c r="AG357" i="4"/>
  <c r="AH357" i="4"/>
  <c r="AI357" i="4"/>
  <c r="AJ357" i="4"/>
  <c r="AK357" i="4"/>
  <c r="AL357" i="4"/>
  <c r="AM357" i="4"/>
  <c r="AN357" i="4"/>
  <c r="AF344" i="4"/>
  <c r="AG344" i="4"/>
  <c r="AH344" i="4"/>
  <c r="AI344" i="4"/>
  <c r="AJ344" i="4"/>
  <c r="AK344" i="4"/>
  <c r="AL344" i="4"/>
  <c r="AM344" i="4"/>
  <c r="AN344" i="4"/>
  <c r="AP343" i="4"/>
  <c r="AF343" i="4"/>
  <c r="AG343" i="4"/>
  <c r="AH343" i="4"/>
  <c r="AI343" i="4"/>
  <c r="AJ343" i="4"/>
  <c r="AK343" i="4"/>
  <c r="AL343" i="4"/>
  <c r="AM343" i="4"/>
  <c r="AN343" i="4"/>
  <c r="AP345" i="4"/>
  <c r="AF345" i="4"/>
  <c r="AG345" i="4"/>
  <c r="AH345" i="4"/>
  <c r="AI345" i="4"/>
  <c r="AJ345" i="4"/>
  <c r="AK345" i="4"/>
  <c r="AL345" i="4"/>
  <c r="AM345" i="4"/>
  <c r="AN345" i="4"/>
  <c r="AF82" i="4"/>
  <c r="AG82" i="4"/>
  <c r="AH82" i="4"/>
  <c r="AI82" i="4"/>
  <c r="AJ82" i="4"/>
  <c r="AK82" i="4"/>
  <c r="AL82" i="4"/>
  <c r="AM82" i="4"/>
  <c r="AN82" i="4"/>
  <c r="AF364" i="4"/>
  <c r="AG364" i="4"/>
  <c r="AH364" i="4"/>
  <c r="AI364" i="4"/>
  <c r="AJ364" i="4"/>
  <c r="AK364" i="4"/>
  <c r="AL364" i="4"/>
  <c r="AM364" i="4"/>
  <c r="AN364" i="4"/>
  <c r="AP365" i="4"/>
  <c r="AF365" i="4"/>
  <c r="AG365" i="4"/>
  <c r="AH365" i="4"/>
  <c r="AI365" i="4"/>
  <c r="AJ365" i="4"/>
  <c r="AK365" i="4"/>
  <c r="AL365" i="4"/>
  <c r="AM365" i="4"/>
  <c r="AN365" i="4"/>
  <c r="AP350" i="4"/>
  <c r="AF350" i="4"/>
  <c r="AG350" i="4"/>
  <c r="AH350" i="4"/>
  <c r="AI350" i="4"/>
  <c r="AJ350" i="4"/>
  <c r="AK350" i="4"/>
  <c r="AL350" i="4"/>
  <c r="AM350" i="4"/>
  <c r="AN350" i="4"/>
  <c r="AF366" i="4"/>
  <c r="AG366" i="4"/>
  <c r="AH366" i="4"/>
  <c r="AI366" i="4"/>
  <c r="AJ366" i="4"/>
  <c r="AK366" i="4"/>
  <c r="AL366" i="4"/>
  <c r="AM366" i="4"/>
  <c r="AN366" i="4"/>
  <c r="AF342" i="4"/>
  <c r="AG342" i="4"/>
  <c r="AH342" i="4"/>
  <c r="AI342" i="4"/>
  <c r="AJ342" i="4"/>
  <c r="AK342" i="4"/>
  <c r="AL342" i="4"/>
  <c r="AM342" i="4"/>
  <c r="AN342" i="4"/>
  <c r="AP352" i="4"/>
  <c r="AF352" i="4"/>
  <c r="AG352" i="4"/>
  <c r="AH352" i="4"/>
  <c r="AI352" i="4"/>
  <c r="AJ352" i="4"/>
  <c r="AK352" i="4"/>
  <c r="AL352" i="4"/>
  <c r="AM352" i="4"/>
  <c r="AN352" i="4"/>
  <c r="AP340" i="4"/>
  <c r="AF340" i="4"/>
  <c r="AG340" i="4"/>
  <c r="AH340" i="4"/>
  <c r="AI340" i="4"/>
  <c r="AJ340" i="4"/>
  <c r="AK340" i="4"/>
  <c r="AL340" i="4"/>
  <c r="AM340" i="4"/>
  <c r="AN340" i="4"/>
  <c r="AF353" i="4"/>
  <c r="AG353" i="4"/>
  <c r="AH353" i="4"/>
  <c r="AI353" i="4"/>
  <c r="AJ353" i="4"/>
  <c r="AK353" i="4"/>
  <c r="AL353" i="4"/>
  <c r="AM353" i="4"/>
  <c r="AN353" i="4"/>
  <c r="AF195" i="4"/>
  <c r="AG195" i="4"/>
  <c r="AH195" i="4"/>
  <c r="AI195" i="4"/>
  <c r="AJ195" i="4"/>
  <c r="AK195" i="4"/>
  <c r="AL195" i="4"/>
  <c r="AM195" i="4"/>
  <c r="AN195" i="4"/>
  <c r="AP367" i="4"/>
  <c r="AF367" i="4"/>
  <c r="AG367" i="4"/>
  <c r="AH367" i="4"/>
  <c r="AI367" i="4"/>
  <c r="AJ367" i="4"/>
  <c r="AK367" i="4"/>
  <c r="AL367" i="4"/>
  <c r="AM367" i="4"/>
  <c r="AN367" i="4"/>
  <c r="AP368" i="4"/>
  <c r="AF368" i="4"/>
  <c r="AG368" i="4"/>
  <c r="AH368" i="4"/>
  <c r="AI368" i="4"/>
  <c r="AJ368" i="4"/>
  <c r="AK368" i="4"/>
  <c r="AL368" i="4"/>
  <c r="AM368" i="4"/>
  <c r="AN368" i="4"/>
  <c r="AF369" i="4"/>
  <c r="AG369" i="4"/>
  <c r="AH369" i="4"/>
  <c r="AI369" i="4"/>
  <c r="AJ369" i="4"/>
  <c r="AK369" i="4"/>
  <c r="AL369" i="4"/>
  <c r="AM369" i="4"/>
  <c r="AN369" i="4"/>
  <c r="AF370" i="4"/>
  <c r="AG370" i="4"/>
  <c r="AH370" i="4"/>
  <c r="AI370" i="4"/>
  <c r="AJ370" i="4"/>
  <c r="AK370" i="4"/>
  <c r="AL370" i="4"/>
  <c r="AM370" i="4"/>
  <c r="AN370" i="4"/>
  <c r="AP371" i="4"/>
  <c r="AF371" i="4"/>
  <c r="AG371" i="4"/>
  <c r="AH371" i="4"/>
  <c r="AI371" i="4"/>
  <c r="AJ371" i="4"/>
  <c r="AK371" i="4"/>
  <c r="AL371" i="4"/>
  <c r="AM371" i="4"/>
  <c r="AN371" i="4"/>
  <c r="AP372" i="4"/>
  <c r="AF372" i="4"/>
  <c r="AG372" i="4"/>
  <c r="AH372" i="4"/>
  <c r="AI372" i="4"/>
  <c r="AJ372" i="4"/>
  <c r="AK372" i="4"/>
  <c r="AL372" i="4"/>
  <c r="AM372" i="4"/>
  <c r="AN372" i="4"/>
  <c r="AF373" i="4"/>
  <c r="AG373" i="4"/>
  <c r="AH373" i="4"/>
  <c r="AI373" i="4"/>
  <c r="AJ373" i="4"/>
  <c r="AK373" i="4"/>
  <c r="AL373" i="4"/>
  <c r="AM373" i="4"/>
  <c r="AN373" i="4"/>
  <c r="AF374" i="4"/>
  <c r="AG374" i="4"/>
  <c r="AH374" i="4"/>
  <c r="AI374" i="4"/>
  <c r="AJ374" i="4"/>
  <c r="AK374" i="4"/>
  <c r="AL374" i="4"/>
  <c r="AM374" i="4"/>
  <c r="AN374" i="4"/>
  <c r="AP375" i="4"/>
  <c r="AF375" i="4"/>
  <c r="AG375" i="4"/>
  <c r="AH375" i="4"/>
  <c r="AI375" i="4"/>
  <c r="AJ375" i="4"/>
  <c r="AK375" i="4"/>
  <c r="AL375" i="4"/>
  <c r="AM375" i="4"/>
  <c r="AN375" i="4"/>
  <c r="AP376" i="4"/>
  <c r="AF376" i="4"/>
  <c r="AG376" i="4"/>
  <c r="AH376" i="4"/>
  <c r="AI376" i="4"/>
  <c r="AJ376" i="4"/>
  <c r="AK376" i="4"/>
  <c r="AL376" i="4"/>
  <c r="AM376" i="4"/>
  <c r="AN376" i="4"/>
  <c r="AF377" i="4"/>
  <c r="AG377" i="4"/>
  <c r="AH377" i="4"/>
  <c r="AI377" i="4"/>
  <c r="AJ377" i="4"/>
  <c r="AK377" i="4"/>
  <c r="AL377" i="4"/>
  <c r="AM377" i="4"/>
  <c r="AN377" i="4"/>
  <c r="AF378" i="4"/>
  <c r="AG378" i="4"/>
  <c r="AH378" i="4"/>
  <c r="AI378" i="4"/>
  <c r="AJ378" i="4"/>
  <c r="AK378" i="4"/>
  <c r="AL378" i="4"/>
  <c r="AM378" i="4"/>
  <c r="AN378" i="4"/>
  <c r="AP196" i="4"/>
  <c r="AF196" i="4"/>
  <c r="AG196" i="4"/>
  <c r="AH196" i="4"/>
  <c r="AI196" i="4"/>
  <c r="AJ196" i="4"/>
  <c r="AK196" i="4"/>
  <c r="AL196" i="4"/>
  <c r="AM196" i="4"/>
  <c r="AN196" i="4"/>
  <c r="AP379" i="4"/>
  <c r="AF379" i="4"/>
  <c r="AG379" i="4"/>
  <c r="AH379" i="4"/>
  <c r="AI379" i="4"/>
  <c r="AJ379" i="4"/>
  <c r="AK379" i="4"/>
  <c r="AL379" i="4"/>
  <c r="AM379" i="4"/>
  <c r="AN379" i="4"/>
  <c r="AF380" i="4"/>
  <c r="AG380" i="4"/>
  <c r="AH380" i="4"/>
  <c r="AI380" i="4"/>
  <c r="AJ380" i="4"/>
  <c r="AK380" i="4"/>
  <c r="AL380" i="4"/>
  <c r="AM380" i="4"/>
  <c r="AN380" i="4"/>
  <c r="AF197" i="4"/>
  <c r="AG197" i="4"/>
  <c r="AH197" i="4"/>
  <c r="AI197" i="4"/>
  <c r="AJ197" i="4"/>
  <c r="AK197" i="4"/>
  <c r="AL197" i="4"/>
  <c r="AM197" i="4"/>
  <c r="AN197" i="4"/>
  <c r="AP381" i="4"/>
  <c r="AF381" i="4"/>
  <c r="AG381" i="4"/>
  <c r="AH381" i="4"/>
  <c r="AI381" i="4"/>
  <c r="AJ381" i="4"/>
  <c r="AK381" i="4"/>
  <c r="AL381" i="4"/>
  <c r="AM381" i="4"/>
  <c r="AN381" i="4"/>
  <c r="AP382" i="4"/>
  <c r="AF382" i="4"/>
  <c r="AG382" i="4"/>
  <c r="AH382" i="4"/>
  <c r="AI382" i="4"/>
  <c r="AJ382" i="4"/>
  <c r="AK382" i="4"/>
  <c r="AL382" i="4"/>
  <c r="AM382" i="4"/>
  <c r="AN382" i="4"/>
  <c r="AF383" i="4"/>
  <c r="AG383" i="4"/>
  <c r="AH383" i="4"/>
  <c r="AI383" i="4"/>
  <c r="AJ383" i="4"/>
  <c r="AK383" i="4"/>
  <c r="AL383" i="4"/>
  <c r="AM383" i="4"/>
  <c r="AN383" i="4"/>
  <c r="AF384" i="4"/>
  <c r="AG384" i="4"/>
  <c r="AH384" i="4"/>
  <c r="AI384" i="4"/>
  <c r="AJ384" i="4"/>
  <c r="AK384" i="4"/>
  <c r="AL384" i="4"/>
  <c r="AM384" i="4"/>
  <c r="AN384" i="4"/>
  <c r="AP385" i="4"/>
  <c r="AF385" i="4"/>
  <c r="AG385" i="4"/>
  <c r="AH385" i="4"/>
  <c r="AI385" i="4"/>
  <c r="AJ385" i="4"/>
  <c r="AK385" i="4"/>
  <c r="AL385" i="4"/>
  <c r="AM385" i="4"/>
  <c r="AN385" i="4"/>
  <c r="AP198" i="4"/>
  <c r="AF198" i="4"/>
  <c r="AG198" i="4"/>
  <c r="AH198" i="4"/>
  <c r="AI198" i="4"/>
  <c r="AJ198" i="4"/>
  <c r="AK198" i="4"/>
  <c r="AL198" i="4"/>
  <c r="AM198" i="4"/>
  <c r="AN198" i="4"/>
  <c r="AF386" i="4"/>
  <c r="AG386" i="4"/>
  <c r="AH386" i="4"/>
  <c r="AI386" i="4"/>
  <c r="AJ386" i="4"/>
  <c r="AK386" i="4"/>
  <c r="AL386" i="4"/>
  <c r="AM386" i="4"/>
  <c r="AN386" i="4"/>
  <c r="AF387" i="4"/>
  <c r="AG387" i="4"/>
  <c r="AH387" i="4"/>
  <c r="AI387" i="4"/>
  <c r="AJ387" i="4"/>
  <c r="AK387" i="4"/>
  <c r="AL387" i="4"/>
  <c r="AM387" i="4"/>
  <c r="AN387" i="4"/>
  <c r="AP388" i="4"/>
  <c r="AF388" i="4"/>
  <c r="AG388" i="4"/>
  <c r="AH388" i="4"/>
  <c r="AI388" i="4"/>
  <c r="AJ388" i="4"/>
  <c r="AK388" i="4"/>
  <c r="AL388" i="4"/>
  <c r="AM388" i="4"/>
  <c r="AN388" i="4"/>
  <c r="AP389" i="4"/>
  <c r="AF389" i="4"/>
  <c r="AG389" i="4"/>
  <c r="AH389" i="4"/>
  <c r="AI389" i="4"/>
  <c r="AJ389" i="4"/>
  <c r="AK389" i="4"/>
  <c r="AL389" i="4"/>
  <c r="AM389" i="4"/>
  <c r="AN389" i="4"/>
  <c r="AF390" i="4"/>
  <c r="AG390" i="4"/>
  <c r="AH390" i="4"/>
  <c r="AI390" i="4"/>
  <c r="AJ390" i="4"/>
  <c r="AK390" i="4"/>
  <c r="AL390" i="4"/>
  <c r="AM390" i="4"/>
  <c r="AN390" i="4"/>
  <c r="AF199" i="4"/>
  <c r="AG199" i="4"/>
  <c r="AH199" i="4"/>
  <c r="AI199" i="4"/>
  <c r="AJ199" i="4"/>
  <c r="AK199" i="4"/>
  <c r="AL199" i="4"/>
  <c r="AM199" i="4"/>
  <c r="AN199" i="4"/>
  <c r="AP391" i="4"/>
  <c r="AF391" i="4"/>
  <c r="AG391" i="4"/>
  <c r="AH391" i="4"/>
  <c r="AI391" i="4"/>
  <c r="AJ391" i="4"/>
  <c r="AK391" i="4"/>
  <c r="AL391" i="4"/>
  <c r="AM391" i="4"/>
  <c r="AN391" i="4"/>
  <c r="AP392" i="4"/>
  <c r="AF392" i="4"/>
  <c r="AG392" i="4"/>
  <c r="AH392" i="4"/>
  <c r="AI392" i="4"/>
  <c r="AJ392" i="4"/>
  <c r="AK392" i="4"/>
  <c r="AL392" i="4"/>
  <c r="AM392" i="4"/>
  <c r="AN392" i="4"/>
  <c r="AF393" i="4"/>
  <c r="AG393" i="4"/>
  <c r="AH393" i="4"/>
  <c r="AI393" i="4"/>
  <c r="AJ393" i="4"/>
  <c r="AK393" i="4"/>
  <c r="AL393" i="4"/>
  <c r="AM393" i="4"/>
  <c r="AN393" i="4"/>
  <c r="AF394" i="4"/>
  <c r="AG394" i="4"/>
  <c r="AH394" i="4"/>
  <c r="AI394" i="4"/>
  <c r="AJ394" i="4"/>
  <c r="AK394" i="4"/>
  <c r="AL394" i="4"/>
  <c r="AM394" i="4"/>
  <c r="AN394" i="4"/>
  <c r="AP396" i="4"/>
  <c r="AF396" i="4"/>
  <c r="AG396" i="4"/>
  <c r="AH396" i="4"/>
  <c r="AI396" i="4"/>
  <c r="AJ396" i="4"/>
  <c r="AK396" i="4"/>
  <c r="AL396" i="4"/>
  <c r="AM396" i="4"/>
  <c r="AN396" i="4"/>
  <c r="AP397" i="4"/>
  <c r="AF397" i="4"/>
  <c r="AG397" i="4"/>
  <c r="AH397" i="4"/>
  <c r="AI397" i="4"/>
  <c r="AJ397" i="4"/>
  <c r="AK397" i="4"/>
  <c r="AL397" i="4"/>
  <c r="AM397" i="4"/>
  <c r="AN397" i="4"/>
  <c r="AF398" i="4"/>
  <c r="AG398" i="4"/>
  <c r="AH398" i="4"/>
  <c r="AI398" i="4"/>
  <c r="AJ398" i="4"/>
  <c r="AK398" i="4"/>
  <c r="AL398" i="4"/>
  <c r="AM398" i="4"/>
  <c r="AN398" i="4"/>
  <c r="AF399" i="4"/>
  <c r="AG399" i="4"/>
  <c r="AH399" i="4"/>
  <c r="AI399" i="4"/>
  <c r="AJ399" i="4"/>
  <c r="AK399" i="4"/>
  <c r="AL399" i="4"/>
  <c r="AM399" i="4"/>
  <c r="AN399" i="4"/>
  <c r="AP400" i="4"/>
  <c r="AF400" i="4"/>
  <c r="AG400" i="4"/>
  <c r="AH400" i="4"/>
  <c r="AI400" i="4"/>
  <c r="AJ400" i="4"/>
  <c r="AK400" i="4"/>
  <c r="AL400" i="4"/>
  <c r="AM400" i="4"/>
  <c r="AN400" i="4"/>
  <c r="AP401" i="4"/>
  <c r="AF401" i="4"/>
  <c r="AG401" i="4"/>
  <c r="AH401" i="4"/>
  <c r="AI401" i="4"/>
  <c r="AJ401" i="4"/>
  <c r="AK401" i="4"/>
  <c r="AL401" i="4"/>
  <c r="AM401" i="4"/>
  <c r="AN401" i="4"/>
  <c r="AF402" i="4"/>
  <c r="AG402" i="4"/>
  <c r="AH402" i="4"/>
  <c r="AI402" i="4"/>
  <c r="AJ402" i="4"/>
  <c r="AK402" i="4"/>
  <c r="AL402" i="4"/>
  <c r="AM402" i="4"/>
  <c r="AN402" i="4"/>
  <c r="AF291" i="4"/>
  <c r="AG291" i="4"/>
  <c r="AH291" i="4"/>
  <c r="AI291" i="4"/>
  <c r="AJ291" i="4"/>
  <c r="AK291" i="4"/>
  <c r="AL291" i="4"/>
  <c r="AM291" i="4"/>
  <c r="AN291" i="4"/>
  <c r="AP403" i="4"/>
  <c r="AF403" i="4"/>
  <c r="AG403" i="4"/>
  <c r="AH403" i="4"/>
  <c r="AI403" i="4"/>
  <c r="AJ403" i="4"/>
  <c r="AK403" i="4"/>
  <c r="AL403" i="4"/>
  <c r="AM403" i="4"/>
  <c r="AN403" i="4"/>
  <c r="AP404" i="4"/>
  <c r="AF404" i="4"/>
  <c r="AG404" i="4"/>
  <c r="AH404" i="4"/>
  <c r="AI404" i="4"/>
  <c r="AJ404" i="4"/>
  <c r="AK404" i="4"/>
  <c r="AL404" i="4"/>
  <c r="AM404" i="4"/>
  <c r="AN404" i="4"/>
  <c r="AF405" i="4"/>
  <c r="AG405" i="4"/>
  <c r="AH405" i="4"/>
  <c r="AI405" i="4"/>
  <c r="AJ405" i="4"/>
  <c r="AK405" i="4"/>
  <c r="AL405" i="4"/>
  <c r="AM405" i="4"/>
  <c r="AN405" i="4"/>
  <c r="AF406" i="4"/>
  <c r="AG406" i="4"/>
  <c r="AH406" i="4"/>
  <c r="AI406" i="4"/>
  <c r="AJ406" i="4"/>
  <c r="AK406" i="4"/>
  <c r="AL406" i="4"/>
  <c r="AM406" i="4"/>
  <c r="AN406" i="4"/>
  <c r="AP407" i="4"/>
  <c r="AF407" i="4"/>
  <c r="AG407" i="4"/>
  <c r="AH407" i="4"/>
  <c r="AI407" i="4"/>
  <c r="AJ407" i="4"/>
  <c r="AK407" i="4"/>
  <c r="AL407" i="4"/>
  <c r="AM407" i="4"/>
  <c r="AN407" i="4"/>
  <c r="AP408" i="4"/>
  <c r="AF408" i="4"/>
  <c r="AG408" i="4"/>
  <c r="AH408" i="4"/>
  <c r="AI408" i="4"/>
  <c r="AJ408" i="4"/>
  <c r="AK408" i="4"/>
  <c r="AL408" i="4"/>
  <c r="AM408" i="4"/>
  <c r="AN408" i="4"/>
  <c r="AF409" i="4"/>
  <c r="AG409" i="4"/>
  <c r="AH409" i="4"/>
  <c r="AI409" i="4"/>
  <c r="AJ409" i="4"/>
  <c r="AK409" i="4"/>
  <c r="AL409" i="4"/>
  <c r="AM409" i="4"/>
  <c r="AN409" i="4"/>
  <c r="AF410" i="4"/>
  <c r="AG410" i="4"/>
  <c r="AH410" i="4"/>
  <c r="AI410" i="4"/>
  <c r="AJ410" i="4"/>
  <c r="AK410" i="4"/>
  <c r="AL410" i="4"/>
  <c r="AM410" i="4"/>
  <c r="AN410" i="4"/>
  <c r="AP411" i="4"/>
  <c r="AF411" i="4"/>
  <c r="AG411" i="4"/>
  <c r="AH411" i="4"/>
  <c r="AI411" i="4"/>
  <c r="AJ411" i="4"/>
  <c r="AK411" i="4"/>
  <c r="AL411" i="4"/>
  <c r="AM411" i="4"/>
  <c r="AN411" i="4"/>
  <c r="AP292" i="4"/>
  <c r="AF292" i="4"/>
  <c r="AG292" i="4"/>
  <c r="AH292" i="4"/>
  <c r="AI292" i="4"/>
  <c r="AJ292" i="4"/>
  <c r="AK292" i="4"/>
  <c r="AL292" i="4"/>
  <c r="AM292" i="4"/>
  <c r="AN292" i="4"/>
  <c r="AF412" i="4"/>
  <c r="AG412" i="4"/>
  <c r="AH412" i="4"/>
  <c r="AI412" i="4"/>
  <c r="AJ412" i="4"/>
  <c r="AK412" i="4"/>
  <c r="AL412" i="4"/>
  <c r="AM412" i="4"/>
  <c r="AN412" i="4"/>
  <c r="AF413" i="4"/>
  <c r="AG413" i="4"/>
  <c r="AH413" i="4"/>
  <c r="AI413" i="4"/>
  <c r="AJ413" i="4"/>
  <c r="AK413" i="4"/>
  <c r="AL413" i="4"/>
  <c r="AM413" i="4"/>
  <c r="AN413" i="4"/>
  <c r="AP414" i="4"/>
  <c r="AF414" i="4"/>
  <c r="AG414" i="4"/>
  <c r="AH414" i="4"/>
  <c r="AI414" i="4"/>
  <c r="AJ414" i="4"/>
  <c r="AK414" i="4"/>
  <c r="AL414" i="4"/>
  <c r="AM414" i="4"/>
  <c r="AN414" i="4"/>
  <c r="AP415" i="4"/>
  <c r="AF415" i="4"/>
  <c r="AG415" i="4"/>
  <c r="AH415" i="4"/>
  <c r="AI415" i="4"/>
  <c r="AJ415" i="4"/>
  <c r="AK415" i="4"/>
  <c r="AL415" i="4"/>
  <c r="AM415" i="4"/>
  <c r="AN415" i="4"/>
  <c r="AF8" i="4"/>
  <c r="AG8" i="4"/>
  <c r="AH8" i="4"/>
  <c r="AI8" i="4"/>
  <c r="AJ8" i="4"/>
  <c r="AK8" i="4"/>
  <c r="AL8" i="4"/>
  <c r="AM8" i="4"/>
  <c r="AN8" i="4"/>
  <c r="AF9" i="4"/>
  <c r="AG9" i="4"/>
  <c r="AH9" i="4"/>
  <c r="AI9" i="4"/>
  <c r="AJ9" i="4"/>
  <c r="AK9" i="4"/>
  <c r="AL9" i="4"/>
  <c r="AM9" i="4"/>
  <c r="AN9" i="4"/>
  <c r="AP10" i="4"/>
  <c r="AF10" i="4"/>
  <c r="AG10" i="4"/>
  <c r="AH10" i="4"/>
  <c r="AI10" i="4"/>
  <c r="AJ10" i="4"/>
  <c r="AK10" i="4"/>
  <c r="AL10" i="4"/>
  <c r="AM10" i="4"/>
  <c r="AN10" i="4"/>
  <c r="AP416" i="4"/>
  <c r="AF416" i="4"/>
  <c r="AG416" i="4"/>
  <c r="AH416" i="4"/>
  <c r="AI416" i="4"/>
  <c r="AJ416" i="4"/>
  <c r="AK416" i="4"/>
  <c r="AL416" i="4"/>
  <c r="AM416" i="4"/>
  <c r="AN416" i="4"/>
  <c r="AF417" i="4"/>
  <c r="AG417" i="4"/>
  <c r="AH417" i="4"/>
  <c r="AI417" i="4"/>
  <c r="AJ417" i="4"/>
  <c r="AK417" i="4"/>
  <c r="AL417" i="4"/>
  <c r="AM417" i="4"/>
  <c r="AN417" i="4"/>
  <c r="AF418" i="4"/>
  <c r="AG418" i="4"/>
  <c r="AH418" i="4"/>
  <c r="AI418" i="4"/>
  <c r="AJ418" i="4"/>
  <c r="AK418" i="4"/>
  <c r="AL418" i="4"/>
  <c r="AM418" i="4"/>
  <c r="AN418" i="4"/>
  <c r="AP419" i="4"/>
  <c r="AF419" i="4"/>
  <c r="AG419" i="4"/>
  <c r="AH419" i="4"/>
  <c r="AI419" i="4"/>
  <c r="AJ419" i="4"/>
  <c r="AK419" i="4"/>
  <c r="AL419" i="4"/>
  <c r="AM419" i="4"/>
  <c r="AN419" i="4"/>
  <c r="AP420" i="4"/>
  <c r="AF420" i="4"/>
  <c r="AG420" i="4"/>
  <c r="AH420" i="4"/>
  <c r="AI420" i="4"/>
  <c r="AJ420" i="4"/>
  <c r="AK420" i="4"/>
  <c r="AL420" i="4"/>
  <c r="AM420" i="4"/>
  <c r="AN420" i="4"/>
  <c r="AF421" i="4"/>
  <c r="AG421" i="4"/>
  <c r="AH421" i="4"/>
  <c r="AI421" i="4"/>
  <c r="AJ421" i="4"/>
  <c r="AK421" i="4"/>
  <c r="AL421" i="4"/>
  <c r="AM421" i="4"/>
  <c r="AN421" i="4"/>
  <c r="AF23" i="4"/>
  <c r="AG23" i="4"/>
  <c r="AH23" i="4"/>
  <c r="AI23" i="4"/>
  <c r="AJ23" i="4"/>
  <c r="AK23" i="4"/>
  <c r="AL23" i="4"/>
  <c r="AM23" i="4"/>
  <c r="AN23" i="4"/>
  <c r="AP422" i="4"/>
  <c r="AF422" i="4"/>
  <c r="AG422" i="4"/>
  <c r="AH422" i="4"/>
  <c r="AI422" i="4"/>
  <c r="AJ422" i="4"/>
  <c r="AK422" i="4"/>
  <c r="AL422" i="4"/>
  <c r="AM422" i="4"/>
  <c r="AN422" i="4"/>
  <c r="AP423" i="4"/>
  <c r="AF423" i="4"/>
  <c r="AG423" i="4"/>
  <c r="AH423" i="4"/>
  <c r="AI423" i="4"/>
  <c r="AJ423" i="4"/>
  <c r="AK423" i="4"/>
  <c r="AL423" i="4"/>
  <c r="AM423" i="4"/>
  <c r="AN423" i="4"/>
  <c r="AF424" i="4"/>
  <c r="AG424" i="4"/>
  <c r="AH424" i="4"/>
  <c r="AI424" i="4"/>
  <c r="AJ424" i="4"/>
  <c r="AK424" i="4"/>
  <c r="AL424" i="4"/>
  <c r="AM424" i="4"/>
  <c r="AN424" i="4"/>
  <c r="AF425" i="4"/>
  <c r="AG425" i="4"/>
  <c r="AH425" i="4"/>
  <c r="AI425" i="4"/>
  <c r="AJ425" i="4"/>
  <c r="AK425" i="4"/>
  <c r="AL425" i="4"/>
  <c r="AM425" i="4"/>
  <c r="AN425" i="4"/>
  <c r="AP426" i="4"/>
  <c r="AF426" i="4"/>
  <c r="AG426" i="4"/>
  <c r="AH426" i="4"/>
  <c r="AI426" i="4"/>
  <c r="AJ426" i="4"/>
  <c r="AK426" i="4"/>
  <c r="AL426" i="4"/>
  <c r="AM426" i="4"/>
  <c r="AN426" i="4"/>
  <c r="AP427" i="4"/>
  <c r="AF427" i="4"/>
  <c r="AG427" i="4"/>
  <c r="AH427" i="4"/>
  <c r="AI427" i="4"/>
  <c r="AJ427" i="4"/>
  <c r="AK427" i="4"/>
  <c r="AL427" i="4"/>
  <c r="AM427" i="4"/>
  <c r="AN427" i="4"/>
  <c r="AF428" i="4"/>
  <c r="AG428" i="4"/>
  <c r="AH428" i="4"/>
  <c r="AI428" i="4"/>
  <c r="AJ428" i="4"/>
  <c r="AK428" i="4"/>
  <c r="AL428" i="4"/>
  <c r="AM428" i="4"/>
  <c r="AN428" i="4"/>
  <c r="AF429" i="4"/>
  <c r="AG429" i="4"/>
  <c r="AH429" i="4"/>
  <c r="AI429" i="4"/>
  <c r="AJ429" i="4"/>
  <c r="AK429" i="4"/>
  <c r="AL429" i="4"/>
  <c r="AM429" i="4"/>
  <c r="AN429" i="4"/>
  <c r="AF38" i="4"/>
  <c r="AG38" i="4"/>
  <c r="AH38" i="4"/>
  <c r="AI38" i="4"/>
  <c r="AJ38" i="4"/>
  <c r="AK38" i="4"/>
  <c r="AL38" i="4"/>
  <c r="AM38" i="4"/>
  <c r="AN38" i="4"/>
  <c r="AP39" i="4"/>
  <c r="AF39" i="4"/>
  <c r="AG39" i="4"/>
  <c r="AH39" i="4"/>
  <c r="AI39" i="4"/>
  <c r="AJ39" i="4"/>
  <c r="AK39" i="4"/>
  <c r="AL39" i="4"/>
  <c r="AM39" i="4"/>
  <c r="AN39" i="4"/>
  <c r="AF40" i="4"/>
  <c r="AG40" i="4"/>
  <c r="AH40" i="4"/>
  <c r="AI40" i="4"/>
  <c r="AJ40" i="4"/>
  <c r="AK40" i="4"/>
  <c r="AL40" i="4"/>
  <c r="AM40" i="4"/>
  <c r="AN40" i="4"/>
  <c r="AF41" i="4"/>
  <c r="AG41" i="4"/>
  <c r="AH41" i="4"/>
  <c r="AI41" i="4"/>
  <c r="AJ41" i="4"/>
  <c r="AK41" i="4"/>
  <c r="AL41" i="4"/>
  <c r="AM41" i="4"/>
  <c r="AN41" i="4"/>
  <c r="AF430" i="4"/>
  <c r="AG430" i="4"/>
  <c r="AH430" i="4"/>
  <c r="AI430" i="4"/>
  <c r="AJ430" i="4"/>
  <c r="AK430" i="4"/>
  <c r="AL430" i="4"/>
  <c r="AM430" i="4"/>
  <c r="AN430" i="4"/>
  <c r="AP431" i="4"/>
  <c r="AF431" i="4"/>
  <c r="AG431" i="4"/>
  <c r="AH431" i="4"/>
  <c r="AI431" i="4"/>
  <c r="AJ431" i="4"/>
  <c r="AK431" i="4"/>
  <c r="AL431" i="4"/>
  <c r="AM431" i="4"/>
  <c r="AN431" i="4"/>
  <c r="AF42" i="4"/>
  <c r="AG42" i="4"/>
  <c r="AH42" i="4"/>
  <c r="AI42" i="4"/>
  <c r="AJ42" i="4"/>
  <c r="AK42" i="4"/>
  <c r="AL42" i="4"/>
  <c r="AM42" i="4"/>
  <c r="AN42" i="4"/>
  <c r="AF432" i="4"/>
  <c r="AG432" i="4"/>
  <c r="AH432" i="4"/>
  <c r="AI432" i="4"/>
  <c r="AJ432" i="4"/>
  <c r="AK432" i="4"/>
  <c r="AL432" i="4"/>
  <c r="AM432" i="4"/>
  <c r="AN432" i="4"/>
  <c r="AF43" i="4"/>
  <c r="AG43" i="4"/>
  <c r="AH43" i="4"/>
  <c r="AI43" i="4"/>
  <c r="AJ43" i="4"/>
  <c r="AK43" i="4"/>
  <c r="AL43" i="4"/>
  <c r="AM43" i="4"/>
  <c r="AN43" i="4"/>
  <c r="AP44" i="4"/>
  <c r="AF44" i="4"/>
  <c r="AG44" i="4"/>
  <c r="AH44" i="4"/>
  <c r="AI44" i="4"/>
  <c r="AJ44" i="4"/>
  <c r="AK44" i="4"/>
  <c r="AL44" i="4"/>
  <c r="AM44" i="4"/>
  <c r="AN44" i="4"/>
  <c r="AF433" i="4"/>
  <c r="AG433" i="4"/>
  <c r="AH433" i="4"/>
  <c r="AI433" i="4"/>
  <c r="AJ433" i="4"/>
  <c r="AK433" i="4"/>
  <c r="AL433" i="4"/>
  <c r="AM433" i="4"/>
  <c r="AN433" i="4"/>
  <c r="AF434" i="4"/>
  <c r="AG434" i="4"/>
  <c r="AH434" i="4"/>
  <c r="AI434" i="4"/>
  <c r="AJ434" i="4"/>
  <c r="AK434" i="4"/>
  <c r="AL434" i="4"/>
  <c r="AM434" i="4"/>
  <c r="AN434" i="4"/>
  <c r="AF45" i="4"/>
  <c r="AG45" i="4"/>
  <c r="AH45" i="4"/>
  <c r="AI45" i="4"/>
  <c r="AJ45" i="4"/>
  <c r="AK45" i="4"/>
  <c r="AL45" i="4"/>
  <c r="AM45" i="4"/>
  <c r="AN45" i="4"/>
  <c r="AP435" i="4"/>
  <c r="AF435" i="4"/>
  <c r="AG435" i="4"/>
  <c r="AH435" i="4"/>
  <c r="AI435" i="4"/>
  <c r="AJ435" i="4"/>
  <c r="AK435" i="4"/>
  <c r="AL435" i="4"/>
  <c r="AM435" i="4"/>
  <c r="AN435" i="4"/>
  <c r="AF436" i="4"/>
  <c r="AG436" i="4"/>
  <c r="AH436" i="4"/>
  <c r="AI436" i="4"/>
  <c r="AJ436" i="4"/>
  <c r="AK436" i="4"/>
  <c r="AL436" i="4"/>
  <c r="AM436" i="4"/>
  <c r="AN436" i="4"/>
  <c r="AF437" i="4"/>
  <c r="AG437" i="4"/>
  <c r="AH437" i="4"/>
  <c r="AI437" i="4"/>
  <c r="AJ437" i="4"/>
  <c r="AK437" i="4"/>
  <c r="AL437" i="4"/>
  <c r="AM437" i="4"/>
  <c r="AN437" i="4"/>
  <c r="AF83" i="4"/>
  <c r="AG83" i="4"/>
  <c r="AH83" i="4"/>
  <c r="AI83" i="4"/>
  <c r="AJ83" i="4"/>
  <c r="AK83" i="4"/>
  <c r="AL83" i="4"/>
  <c r="AM83" i="4"/>
  <c r="AN83" i="4"/>
  <c r="AP84" i="4"/>
  <c r="AF84" i="4"/>
  <c r="AG84" i="4"/>
  <c r="AH84" i="4"/>
  <c r="AI84" i="4"/>
  <c r="AJ84" i="4"/>
  <c r="AK84" i="4"/>
  <c r="AL84" i="4"/>
  <c r="AM84" i="4"/>
  <c r="AN84" i="4"/>
  <c r="AF438" i="4"/>
  <c r="AG438" i="4"/>
  <c r="AH438" i="4"/>
  <c r="AI438" i="4"/>
  <c r="AJ438" i="4"/>
  <c r="AK438" i="4"/>
  <c r="AL438" i="4"/>
  <c r="AM438" i="4"/>
  <c r="AN438" i="4"/>
  <c r="AF439" i="4"/>
  <c r="AG439" i="4"/>
  <c r="AH439" i="4"/>
  <c r="AI439" i="4"/>
  <c r="AJ439" i="4"/>
  <c r="AK439" i="4"/>
  <c r="AL439" i="4"/>
  <c r="AM439" i="4"/>
  <c r="AN439" i="4"/>
  <c r="AF85" i="4"/>
  <c r="AG85" i="4"/>
  <c r="AH85" i="4"/>
  <c r="AI85" i="4"/>
  <c r="AJ85" i="4"/>
  <c r="AK85" i="4"/>
  <c r="AL85" i="4"/>
  <c r="AM85" i="4"/>
  <c r="AN85" i="4"/>
  <c r="AP440" i="4"/>
  <c r="AF440" i="4"/>
  <c r="AG440" i="4"/>
  <c r="AH440" i="4"/>
  <c r="AI440" i="4"/>
  <c r="AJ440" i="4"/>
  <c r="AK440" i="4"/>
  <c r="AL440" i="4"/>
  <c r="AM440" i="4"/>
  <c r="AN440" i="4"/>
  <c r="AF441" i="4"/>
  <c r="AG441" i="4"/>
  <c r="AH441" i="4"/>
  <c r="AI441" i="4"/>
  <c r="AJ441" i="4"/>
  <c r="AK441" i="4"/>
  <c r="AL441" i="4"/>
  <c r="AM441" i="4"/>
  <c r="AN441" i="4"/>
  <c r="AF86" i="4"/>
  <c r="AG86" i="4"/>
  <c r="AH86" i="4"/>
  <c r="AI86" i="4"/>
  <c r="AJ86" i="4"/>
  <c r="AK86" i="4"/>
  <c r="AL86" i="4"/>
  <c r="AM86" i="4"/>
  <c r="AN86" i="4"/>
  <c r="AF442" i="4"/>
  <c r="AG442" i="4"/>
  <c r="AH442" i="4"/>
  <c r="AI442" i="4"/>
  <c r="AJ442" i="4"/>
  <c r="AK442" i="4"/>
  <c r="AL442" i="4"/>
  <c r="AM442" i="4"/>
  <c r="AN442" i="4"/>
  <c r="AP87" i="4"/>
  <c r="AF87" i="4"/>
  <c r="AG87" i="4"/>
  <c r="AH87" i="4"/>
  <c r="AI87" i="4"/>
  <c r="AJ87" i="4"/>
  <c r="AK87" i="4"/>
  <c r="AL87" i="4"/>
  <c r="AM87" i="4"/>
  <c r="AN87" i="4"/>
  <c r="AF443" i="4"/>
  <c r="AG443" i="4"/>
  <c r="AH443" i="4"/>
  <c r="AI443" i="4"/>
  <c r="AJ443" i="4"/>
  <c r="AK443" i="4"/>
  <c r="AL443" i="4"/>
  <c r="AM443" i="4"/>
  <c r="AN443" i="4"/>
  <c r="AF444" i="4"/>
  <c r="AG444" i="4"/>
  <c r="AH444" i="4"/>
  <c r="AI444" i="4"/>
  <c r="AJ444" i="4"/>
  <c r="AK444" i="4"/>
  <c r="AL444" i="4"/>
  <c r="AM444" i="4"/>
  <c r="AN444" i="4"/>
  <c r="AF445" i="4"/>
  <c r="AG445" i="4"/>
  <c r="AH445" i="4"/>
  <c r="AI445" i="4"/>
  <c r="AJ445" i="4"/>
  <c r="AK445" i="4"/>
  <c r="AL445" i="4"/>
  <c r="AM445" i="4"/>
  <c r="AN445" i="4"/>
  <c r="AF446" i="4"/>
  <c r="AG446" i="4"/>
  <c r="AH446" i="4"/>
  <c r="AI446" i="4"/>
  <c r="AJ446" i="4"/>
  <c r="AK446" i="4"/>
  <c r="AL446" i="4"/>
  <c r="AM446" i="4"/>
  <c r="AN446" i="4"/>
  <c r="AP446" i="4"/>
  <c r="AF447" i="4"/>
  <c r="AG447" i="4"/>
  <c r="AH447" i="4"/>
  <c r="AI447" i="4"/>
  <c r="AJ447" i="4"/>
  <c r="AK447" i="4"/>
  <c r="AL447" i="4"/>
  <c r="AM447" i="4"/>
  <c r="AN447" i="4"/>
  <c r="AF448" i="4"/>
  <c r="AG448" i="4"/>
  <c r="AH448" i="4"/>
  <c r="AI448" i="4"/>
  <c r="AJ448" i="4"/>
  <c r="AK448" i="4"/>
  <c r="AL448" i="4"/>
  <c r="AM448" i="4"/>
  <c r="AN448" i="4"/>
  <c r="AF449" i="4"/>
  <c r="AG449" i="4"/>
  <c r="AH449" i="4"/>
  <c r="AI449" i="4"/>
  <c r="AJ449" i="4"/>
  <c r="AK449" i="4"/>
  <c r="AL449" i="4"/>
  <c r="AM449" i="4"/>
  <c r="AN449" i="4"/>
  <c r="AP200" i="4"/>
  <c r="AF200" i="4"/>
  <c r="AG200" i="4"/>
  <c r="AH200" i="4"/>
  <c r="AI200" i="4"/>
  <c r="AJ200" i="4"/>
  <c r="AK200" i="4"/>
  <c r="AL200" i="4"/>
  <c r="AM200" i="4"/>
  <c r="AN200" i="4"/>
  <c r="AF201" i="4"/>
  <c r="AG201" i="4"/>
  <c r="AH201" i="4"/>
  <c r="AI201" i="4"/>
  <c r="AJ201" i="4"/>
  <c r="AK201" i="4"/>
  <c r="AL201" i="4"/>
  <c r="AM201" i="4"/>
  <c r="AN201" i="4"/>
  <c r="AF202" i="4"/>
  <c r="AG202" i="4"/>
  <c r="AH202" i="4"/>
  <c r="AI202" i="4"/>
  <c r="AJ202" i="4"/>
  <c r="AK202" i="4"/>
  <c r="AL202" i="4"/>
  <c r="AM202" i="4"/>
  <c r="AN202" i="4"/>
  <c r="AF450" i="4"/>
  <c r="AG450" i="4"/>
  <c r="AH450" i="4"/>
  <c r="AI450" i="4"/>
  <c r="AJ450" i="4"/>
  <c r="AK450" i="4"/>
  <c r="AL450" i="4"/>
  <c r="AM450" i="4"/>
  <c r="AN450" i="4"/>
  <c r="AP451" i="4"/>
  <c r="AF451" i="4"/>
  <c r="AG451" i="4"/>
  <c r="AH451" i="4"/>
  <c r="AI451" i="4"/>
  <c r="AJ451" i="4"/>
  <c r="AK451" i="4"/>
  <c r="AL451" i="4"/>
  <c r="AM451" i="4"/>
  <c r="AN451" i="4"/>
  <c r="AF452" i="4"/>
  <c r="AG452" i="4"/>
  <c r="AH452" i="4"/>
  <c r="AI452" i="4"/>
  <c r="AJ452" i="4"/>
  <c r="AK452" i="4"/>
  <c r="AL452" i="4"/>
  <c r="AM452" i="4"/>
  <c r="AN452" i="4"/>
  <c r="AF453" i="4"/>
  <c r="AG453" i="4"/>
  <c r="AH453" i="4"/>
  <c r="AI453" i="4"/>
  <c r="AJ453" i="4"/>
  <c r="AK453" i="4"/>
  <c r="AL453" i="4"/>
  <c r="AM453" i="4"/>
  <c r="AN453" i="4"/>
  <c r="AF454" i="4"/>
  <c r="AG454" i="4"/>
  <c r="AH454" i="4"/>
  <c r="AI454" i="4"/>
  <c r="AJ454" i="4"/>
  <c r="AK454" i="4"/>
  <c r="AL454" i="4"/>
  <c r="AM454" i="4"/>
  <c r="AN454" i="4"/>
  <c r="AP455" i="4"/>
  <c r="AF455" i="4"/>
  <c r="AG455" i="4"/>
  <c r="AH455" i="4"/>
  <c r="AI455" i="4"/>
  <c r="AJ455" i="4"/>
  <c r="AK455" i="4"/>
  <c r="AL455" i="4"/>
  <c r="AM455" i="4"/>
  <c r="AN455" i="4"/>
  <c r="AF203" i="4"/>
  <c r="AG203" i="4"/>
  <c r="AH203" i="4"/>
  <c r="AI203" i="4"/>
  <c r="AJ203" i="4"/>
  <c r="AK203" i="4"/>
  <c r="AL203" i="4"/>
  <c r="AM203" i="4"/>
  <c r="AN203" i="4"/>
  <c r="AF456" i="4"/>
  <c r="AG456" i="4"/>
  <c r="AH456" i="4"/>
  <c r="AI456" i="4"/>
  <c r="AJ456" i="4"/>
  <c r="AK456" i="4"/>
  <c r="AL456" i="4"/>
  <c r="AM456" i="4"/>
  <c r="AN456" i="4"/>
  <c r="AF457" i="4"/>
  <c r="AG457" i="4"/>
  <c r="AH457" i="4"/>
  <c r="AI457" i="4"/>
  <c r="AJ457" i="4"/>
  <c r="AK457" i="4"/>
  <c r="AL457" i="4"/>
  <c r="AM457" i="4"/>
  <c r="AN457" i="4"/>
  <c r="AP458" i="4"/>
  <c r="AF458" i="4"/>
  <c r="AG458" i="4"/>
  <c r="AH458" i="4"/>
  <c r="AI458" i="4"/>
  <c r="AJ458" i="4"/>
  <c r="AK458" i="4"/>
  <c r="AL458" i="4"/>
  <c r="AM458" i="4"/>
  <c r="AN458" i="4"/>
  <c r="AF459" i="4"/>
  <c r="AG459" i="4"/>
  <c r="AH459" i="4"/>
  <c r="AI459" i="4"/>
  <c r="AJ459" i="4"/>
  <c r="AK459" i="4"/>
  <c r="AL459" i="4"/>
  <c r="AM459" i="4"/>
  <c r="AN459" i="4"/>
  <c r="AF460" i="4"/>
  <c r="AG460" i="4"/>
  <c r="AH460" i="4"/>
  <c r="AI460" i="4"/>
  <c r="AJ460" i="4"/>
  <c r="AK460" i="4"/>
  <c r="AL460" i="4"/>
  <c r="AM460" i="4"/>
  <c r="AN460" i="4"/>
  <c r="AF461" i="4"/>
  <c r="AG461" i="4"/>
  <c r="AH461" i="4"/>
  <c r="AI461" i="4"/>
  <c r="AJ461" i="4"/>
  <c r="AK461" i="4"/>
  <c r="AL461" i="4"/>
  <c r="AM461" i="4"/>
  <c r="AN461" i="4"/>
  <c r="AP462" i="4"/>
  <c r="AF462" i="4"/>
  <c r="AG462" i="4"/>
  <c r="AH462" i="4"/>
  <c r="AI462" i="4"/>
  <c r="AJ462" i="4"/>
  <c r="AK462" i="4"/>
  <c r="AL462" i="4"/>
  <c r="AM462" i="4"/>
  <c r="AN462" i="4"/>
  <c r="AF204" i="4"/>
  <c r="AG204" i="4"/>
  <c r="AH204" i="4"/>
  <c r="AI204" i="4"/>
  <c r="AJ204" i="4"/>
  <c r="AK204" i="4"/>
  <c r="AL204" i="4"/>
  <c r="AM204" i="4"/>
  <c r="AN204" i="4"/>
  <c r="AF463" i="4"/>
  <c r="AG463" i="4"/>
  <c r="AH463" i="4"/>
  <c r="AI463" i="4"/>
  <c r="AJ463" i="4"/>
  <c r="AK463" i="4"/>
  <c r="AL463" i="4"/>
  <c r="AM463" i="4"/>
  <c r="AN463" i="4"/>
  <c r="AF464" i="4"/>
  <c r="AG464" i="4"/>
  <c r="AH464" i="4"/>
  <c r="AI464" i="4"/>
  <c r="AJ464" i="4"/>
  <c r="AK464" i="4"/>
  <c r="AL464" i="4"/>
  <c r="AM464" i="4"/>
  <c r="AN464" i="4"/>
  <c r="AP465" i="4"/>
  <c r="AF465" i="4"/>
  <c r="AG465" i="4"/>
  <c r="AH465" i="4"/>
  <c r="AI465" i="4"/>
  <c r="AJ465" i="4"/>
  <c r="AK465" i="4"/>
  <c r="AL465" i="4"/>
  <c r="AM465" i="4"/>
  <c r="AN465" i="4"/>
  <c r="AF466" i="4"/>
  <c r="AG466" i="4"/>
  <c r="AH466" i="4"/>
  <c r="AI466" i="4"/>
  <c r="AJ466" i="4"/>
  <c r="AK466" i="4"/>
  <c r="AL466" i="4"/>
  <c r="AM466" i="4"/>
  <c r="AN466" i="4"/>
  <c r="AF205" i="4"/>
  <c r="AG205" i="4"/>
  <c r="AH205" i="4"/>
  <c r="AI205" i="4"/>
  <c r="AJ205" i="4"/>
  <c r="AK205" i="4"/>
  <c r="AL205" i="4"/>
  <c r="AM205" i="4"/>
  <c r="AN205" i="4"/>
  <c r="AF467" i="4"/>
  <c r="AG467" i="4"/>
  <c r="AH467" i="4"/>
  <c r="AI467" i="4"/>
  <c r="AJ467" i="4"/>
  <c r="AK467" i="4"/>
  <c r="AL467" i="4"/>
  <c r="AM467" i="4"/>
  <c r="AN467" i="4"/>
  <c r="AP468" i="4"/>
  <c r="AF468" i="4"/>
  <c r="AG468" i="4"/>
  <c r="AH468" i="4"/>
  <c r="AI468" i="4"/>
  <c r="AJ468" i="4"/>
  <c r="AK468" i="4"/>
  <c r="AL468" i="4"/>
  <c r="AM468" i="4"/>
  <c r="AN468" i="4"/>
  <c r="AF469" i="4"/>
  <c r="AG469" i="4"/>
  <c r="AH469" i="4"/>
  <c r="AI469" i="4"/>
  <c r="AJ469" i="4"/>
  <c r="AK469" i="4"/>
  <c r="AL469" i="4"/>
  <c r="AM469" i="4"/>
  <c r="AN469" i="4"/>
  <c r="AF470" i="4"/>
  <c r="AG470" i="4"/>
  <c r="AH470" i="4"/>
  <c r="AI470" i="4"/>
  <c r="AJ470" i="4"/>
  <c r="AK470" i="4"/>
  <c r="AL470" i="4"/>
  <c r="AM470" i="4"/>
  <c r="AN470" i="4"/>
  <c r="AF293" i="4"/>
  <c r="AG293" i="4"/>
  <c r="AH293" i="4"/>
  <c r="AI293" i="4"/>
  <c r="AJ293" i="4"/>
  <c r="AK293" i="4"/>
  <c r="AL293" i="4"/>
  <c r="AM293" i="4"/>
  <c r="AN293" i="4"/>
  <c r="AP294" i="4"/>
  <c r="AF294" i="4"/>
  <c r="AG294" i="4"/>
  <c r="AH294" i="4"/>
  <c r="AI294" i="4"/>
  <c r="AJ294" i="4"/>
  <c r="AK294" i="4"/>
  <c r="AL294" i="4"/>
  <c r="AM294" i="4"/>
  <c r="AN294" i="4"/>
  <c r="AF471" i="4"/>
  <c r="AG471" i="4"/>
  <c r="AH471" i="4"/>
  <c r="AI471" i="4"/>
  <c r="AJ471" i="4"/>
  <c r="AK471" i="4"/>
  <c r="AL471" i="4"/>
  <c r="AM471" i="4"/>
  <c r="AN471" i="4"/>
  <c r="AF472" i="4"/>
  <c r="AG472" i="4"/>
  <c r="AH472" i="4"/>
  <c r="AI472" i="4"/>
  <c r="AJ472" i="4"/>
  <c r="AK472" i="4"/>
  <c r="AL472" i="4"/>
  <c r="AM472" i="4"/>
  <c r="AN472" i="4"/>
  <c r="AF473" i="4"/>
  <c r="AG473" i="4"/>
  <c r="AH473" i="4"/>
  <c r="AI473" i="4"/>
  <c r="AJ473" i="4"/>
  <c r="AK473" i="4"/>
  <c r="AL473" i="4"/>
  <c r="AM473" i="4"/>
  <c r="AN473" i="4"/>
  <c r="AP474" i="4"/>
  <c r="AF474" i="4"/>
  <c r="AG474" i="4"/>
  <c r="AH474" i="4"/>
  <c r="AI474" i="4"/>
  <c r="AJ474" i="4"/>
  <c r="AK474" i="4"/>
  <c r="AL474" i="4"/>
  <c r="AM474" i="4"/>
  <c r="AN474" i="4"/>
  <c r="AF295" i="4"/>
  <c r="AG295" i="4"/>
  <c r="AH295" i="4"/>
  <c r="AI295" i="4"/>
  <c r="AJ295" i="4"/>
  <c r="AK295" i="4"/>
  <c r="AL295" i="4"/>
  <c r="AM295" i="4"/>
  <c r="AN295" i="4"/>
  <c r="AF475" i="4"/>
  <c r="AG475" i="4"/>
  <c r="AH475" i="4"/>
  <c r="AI475" i="4"/>
  <c r="AJ475" i="4"/>
  <c r="AK475" i="4"/>
  <c r="AL475" i="4"/>
  <c r="AM475" i="4"/>
  <c r="AN475" i="4"/>
  <c r="AF476" i="4"/>
  <c r="AG476" i="4"/>
  <c r="AH476" i="4"/>
  <c r="AI476" i="4"/>
  <c r="AJ476" i="4"/>
  <c r="AK476" i="4"/>
  <c r="AL476" i="4"/>
  <c r="AM476" i="4"/>
  <c r="AN476" i="4"/>
  <c r="AP477" i="4"/>
  <c r="AF477" i="4"/>
  <c r="AG477" i="4"/>
  <c r="AH477" i="4"/>
  <c r="AI477" i="4"/>
  <c r="AJ477" i="4"/>
  <c r="AK477" i="4"/>
  <c r="AL477" i="4"/>
  <c r="AM477" i="4"/>
  <c r="AN477" i="4"/>
  <c r="AF296" i="4"/>
  <c r="AG296" i="4"/>
  <c r="AH296" i="4"/>
  <c r="AI296" i="4"/>
  <c r="AJ296" i="4"/>
  <c r="AK296" i="4"/>
  <c r="AL296" i="4"/>
  <c r="AM296" i="4"/>
  <c r="AN296" i="4"/>
  <c r="AF478" i="4"/>
  <c r="AG478" i="4"/>
  <c r="AH478" i="4"/>
  <c r="AI478" i="4"/>
  <c r="AJ478" i="4"/>
  <c r="AK478" i="4"/>
  <c r="AL478" i="4"/>
  <c r="AM478" i="4"/>
  <c r="AN478" i="4"/>
  <c r="AF479" i="4"/>
  <c r="AG479" i="4"/>
  <c r="AH479" i="4"/>
  <c r="AI479" i="4"/>
  <c r="AJ479" i="4"/>
  <c r="AK479" i="4"/>
  <c r="AL479" i="4"/>
  <c r="AM479" i="4"/>
  <c r="AN479" i="4"/>
  <c r="AP297" i="4"/>
  <c r="AF297" i="4"/>
  <c r="AG297" i="4"/>
  <c r="AH297" i="4"/>
  <c r="AI297" i="4"/>
  <c r="AJ297" i="4"/>
  <c r="AK297" i="4"/>
  <c r="AL297" i="4"/>
  <c r="AM297" i="4"/>
  <c r="AN297" i="4"/>
  <c r="AF480" i="4"/>
  <c r="AG480" i="4"/>
  <c r="AH480" i="4"/>
  <c r="AI480" i="4"/>
  <c r="AJ480" i="4"/>
  <c r="AK480" i="4"/>
  <c r="AL480" i="4"/>
  <c r="AM480" i="4"/>
  <c r="AN480" i="4"/>
  <c r="AF298" i="4"/>
  <c r="AG298" i="4"/>
  <c r="AH298" i="4"/>
  <c r="AI298" i="4"/>
  <c r="AJ298" i="4"/>
  <c r="AK298" i="4"/>
  <c r="AL298" i="4"/>
  <c r="AM298" i="4"/>
  <c r="AN298" i="4"/>
  <c r="AF481" i="4"/>
  <c r="AG481" i="4"/>
  <c r="AH481" i="4"/>
  <c r="AI481" i="4"/>
  <c r="AJ481" i="4"/>
  <c r="AK481" i="4"/>
  <c r="AL481" i="4"/>
  <c r="AM481" i="4"/>
  <c r="AN481" i="4"/>
  <c r="AP482" i="4"/>
  <c r="AF482" i="4"/>
  <c r="AG482" i="4"/>
  <c r="AH482" i="4"/>
  <c r="AI482" i="4"/>
  <c r="AJ482" i="4"/>
  <c r="AK482" i="4"/>
  <c r="AL482" i="4"/>
  <c r="AM482" i="4"/>
  <c r="AN482" i="4"/>
  <c r="AF483" i="4"/>
  <c r="AG483" i="4"/>
  <c r="AH483" i="4"/>
  <c r="AI483" i="4"/>
  <c r="AJ483" i="4"/>
  <c r="AK483" i="4"/>
  <c r="AL483" i="4"/>
  <c r="AM483" i="4"/>
  <c r="AN483" i="4"/>
  <c r="AF484" i="4"/>
  <c r="AG484" i="4"/>
  <c r="AH484" i="4"/>
  <c r="AI484" i="4"/>
  <c r="AJ484" i="4"/>
  <c r="AK484" i="4"/>
  <c r="AL484" i="4"/>
  <c r="AM484" i="4"/>
  <c r="AN484" i="4"/>
  <c r="AF299" i="4"/>
  <c r="AG299" i="4"/>
  <c r="AH299" i="4"/>
  <c r="AI299" i="4"/>
  <c r="AJ299" i="4"/>
  <c r="AK299" i="4"/>
  <c r="AL299" i="4"/>
  <c r="AM299" i="4"/>
  <c r="AN299" i="4"/>
  <c r="AP300" i="4"/>
  <c r="AF300" i="4"/>
  <c r="AG300" i="4"/>
  <c r="AH300" i="4"/>
  <c r="AI300" i="4"/>
  <c r="AJ300" i="4"/>
  <c r="AK300" i="4"/>
  <c r="AL300" i="4"/>
  <c r="AM300" i="4"/>
  <c r="AN300" i="4"/>
  <c r="AF485" i="4"/>
  <c r="AG485" i="4"/>
  <c r="AH485" i="4"/>
  <c r="AI485" i="4"/>
  <c r="AJ485" i="4"/>
  <c r="AK485" i="4"/>
  <c r="AL485" i="4"/>
  <c r="AM485" i="4"/>
  <c r="AN485" i="4"/>
  <c r="AF486" i="4"/>
  <c r="AG486" i="4"/>
  <c r="AH486" i="4"/>
  <c r="AI486" i="4"/>
  <c r="AJ486" i="4"/>
  <c r="AK486" i="4"/>
  <c r="AL486" i="4"/>
  <c r="AM486" i="4"/>
  <c r="AN486" i="4"/>
  <c r="AF487" i="4"/>
  <c r="AG487" i="4"/>
  <c r="AH487" i="4"/>
  <c r="AI487" i="4"/>
  <c r="AJ487" i="4"/>
  <c r="AK487" i="4"/>
  <c r="AL487" i="4"/>
  <c r="AM487" i="4"/>
  <c r="AN487" i="4"/>
  <c r="AP488" i="4"/>
  <c r="AF488" i="4"/>
  <c r="AG488" i="4"/>
  <c r="AH488" i="4"/>
  <c r="AI488" i="4"/>
  <c r="AJ488" i="4"/>
  <c r="AK488" i="4"/>
  <c r="AL488" i="4"/>
  <c r="AM488" i="4"/>
  <c r="AN488" i="4"/>
  <c r="AF46" i="4"/>
  <c r="AG46" i="4"/>
  <c r="AH46" i="4"/>
  <c r="AI46" i="4"/>
  <c r="AJ46" i="4"/>
  <c r="AK46" i="4"/>
  <c r="AL46" i="4"/>
  <c r="AM46" i="4"/>
  <c r="AN46" i="4"/>
  <c r="AF47" i="4"/>
  <c r="AG47" i="4"/>
  <c r="AH47" i="4"/>
  <c r="AI47" i="4"/>
  <c r="AJ47" i="4"/>
  <c r="AK47" i="4"/>
  <c r="AL47" i="4"/>
  <c r="AM47" i="4"/>
  <c r="AN47" i="4"/>
  <c r="AF48" i="4"/>
  <c r="AG48" i="4"/>
  <c r="AH48" i="4"/>
  <c r="AI48" i="4"/>
  <c r="AJ48" i="4"/>
  <c r="AK48" i="4"/>
  <c r="AL48" i="4"/>
  <c r="AM48" i="4"/>
  <c r="AN48" i="4"/>
  <c r="AP489" i="4"/>
  <c r="AF489" i="4"/>
  <c r="AG489" i="4"/>
  <c r="AH489" i="4"/>
  <c r="AI489" i="4"/>
  <c r="AJ489" i="4"/>
  <c r="AK489" i="4"/>
  <c r="AL489" i="4"/>
  <c r="AM489" i="4"/>
  <c r="AN489" i="4"/>
  <c r="AF490" i="4"/>
  <c r="AG490" i="4"/>
  <c r="AH490" i="4"/>
  <c r="AI490" i="4"/>
  <c r="AJ490" i="4"/>
  <c r="AK490" i="4"/>
  <c r="AL490" i="4"/>
  <c r="AM490" i="4"/>
  <c r="AN490" i="4"/>
  <c r="AF88" i="4"/>
  <c r="AG88" i="4"/>
  <c r="AH88" i="4"/>
  <c r="AI88" i="4"/>
  <c r="AJ88" i="4"/>
  <c r="AK88" i="4"/>
  <c r="AL88" i="4"/>
  <c r="AM88" i="4"/>
  <c r="AN88" i="4"/>
  <c r="AF89" i="4"/>
  <c r="AG89" i="4"/>
  <c r="AH89" i="4"/>
  <c r="AI89" i="4"/>
  <c r="AJ89" i="4"/>
  <c r="AK89" i="4"/>
  <c r="AL89" i="4"/>
  <c r="AM89" i="4"/>
  <c r="AN89" i="4"/>
  <c r="AP491" i="4"/>
  <c r="AF491" i="4"/>
  <c r="AG491" i="4"/>
  <c r="AH491" i="4"/>
  <c r="AI491" i="4"/>
  <c r="AJ491" i="4"/>
  <c r="AK491" i="4"/>
  <c r="AL491" i="4"/>
  <c r="AM491" i="4"/>
  <c r="AN491" i="4"/>
  <c r="AF90" i="4"/>
  <c r="AG90" i="4"/>
  <c r="AH90" i="4"/>
  <c r="AI90" i="4"/>
  <c r="AJ90" i="4"/>
  <c r="AK90" i="4"/>
  <c r="AL90" i="4"/>
  <c r="AM90" i="4"/>
  <c r="AN90" i="4"/>
  <c r="AF492" i="4"/>
  <c r="AG492" i="4"/>
  <c r="AH492" i="4"/>
  <c r="AI492" i="4"/>
  <c r="AJ492" i="4"/>
  <c r="AK492" i="4"/>
  <c r="AL492" i="4"/>
  <c r="AM492" i="4"/>
  <c r="AN492" i="4"/>
  <c r="AF493" i="4"/>
  <c r="AG493" i="4"/>
  <c r="AH493" i="4"/>
  <c r="AI493" i="4"/>
  <c r="AJ493" i="4"/>
  <c r="AK493" i="4"/>
  <c r="AL493" i="4"/>
  <c r="AM493" i="4"/>
  <c r="AN493" i="4"/>
  <c r="AP395" i="4"/>
  <c r="AF395" i="4"/>
  <c r="AG395" i="4"/>
  <c r="AH395" i="4"/>
  <c r="AI395" i="4"/>
  <c r="AJ395" i="4"/>
  <c r="AK395" i="4"/>
  <c r="AL395" i="4"/>
  <c r="AM395" i="4"/>
  <c r="AN395" i="4"/>
  <c r="AF494" i="4"/>
  <c r="AG494" i="4"/>
  <c r="AH494" i="4"/>
  <c r="AI494" i="4"/>
  <c r="AJ494" i="4"/>
  <c r="AK494" i="4"/>
  <c r="AL494" i="4"/>
  <c r="AM494" i="4"/>
  <c r="AN494" i="4"/>
  <c r="AF495" i="4"/>
  <c r="AG495" i="4"/>
  <c r="AH495" i="4"/>
  <c r="AI495" i="4"/>
  <c r="AJ495" i="4"/>
  <c r="AK495" i="4"/>
  <c r="AL495" i="4"/>
  <c r="AM495" i="4"/>
  <c r="AN495" i="4"/>
  <c r="AF496" i="4"/>
  <c r="AG496" i="4"/>
  <c r="AH496" i="4"/>
  <c r="AI496" i="4"/>
  <c r="AJ496" i="4"/>
  <c r="AK496" i="4"/>
  <c r="AL496" i="4"/>
  <c r="AM496" i="4"/>
  <c r="AN496" i="4"/>
  <c r="AP497" i="4"/>
  <c r="AF497" i="4"/>
  <c r="AG497" i="4"/>
  <c r="AH497" i="4"/>
  <c r="AI497" i="4"/>
  <c r="AJ497" i="4"/>
  <c r="AK497" i="4"/>
  <c r="AL497" i="4"/>
  <c r="AM497" i="4"/>
  <c r="AN497" i="4"/>
  <c r="AF498" i="4"/>
  <c r="AG498" i="4"/>
  <c r="AH498" i="4"/>
  <c r="AI498" i="4"/>
  <c r="AJ498" i="4"/>
  <c r="AK498" i="4"/>
  <c r="AL498" i="4"/>
  <c r="AM498" i="4"/>
  <c r="AN498" i="4"/>
  <c r="AF499" i="4"/>
  <c r="AG499" i="4"/>
  <c r="AH499" i="4"/>
  <c r="AI499" i="4"/>
  <c r="AJ499" i="4"/>
  <c r="AK499" i="4"/>
  <c r="AL499" i="4"/>
  <c r="AM499" i="4"/>
  <c r="AN499" i="4"/>
  <c r="AF500" i="4"/>
  <c r="AG500" i="4"/>
  <c r="AH500" i="4"/>
  <c r="AI500" i="4"/>
  <c r="AJ500" i="4"/>
  <c r="AK500" i="4"/>
  <c r="AL500" i="4"/>
  <c r="AM500" i="4"/>
  <c r="AN500" i="4"/>
  <c r="AP301" i="4"/>
  <c r="AF301" i="4"/>
  <c r="AG301" i="4"/>
  <c r="AH301" i="4"/>
  <c r="AI301" i="4"/>
  <c r="AJ301" i="4"/>
  <c r="AK301" i="4"/>
  <c r="AL301" i="4"/>
  <c r="AM301" i="4"/>
  <c r="AN301" i="4"/>
  <c r="AF501" i="4"/>
  <c r="AG501" i="4"/>
  <c r="AH501" i="4"/>
  <c r="AI501" i="4"/>
  <c r="AJ501" i="4"/>
  <c r="AK501" i="4"/>
  <c r="AL501" i="4"/>
  <c r="AM501" i="4"/>
  <c r="AN501" i="4"/>
  <c r="AM4" i="2"/>
  <c r="AM16" i="2"/>
  <c r="AM7" i="2"/>
  <c r="AM8" i="2"/>
  <c r="AM17" i="2"/>
  <c r="AM9" i="2"/>
  <c r="AM5" i="2"/>
  <c r="AM10" i="2"/>
  <c r="AM26" i="2"/>
  <c r="AM11" i="2"/>
  <c r="AM18" i="2"/>
  <c r="AM19" i="2"/>
  <c r="AM20" i="2"/>
  <c r="AM12" i="2"/>
  <c r="AM13" i="2"/>
  <c r="AM3" i="2"/>
  <c r="AM21" i="2"/>
  <c r="AM14" i="2"/>
  <c r="AM27" i="2"/>
  <c r="AM22" i="2"/>
  <c r="AM28" i="2"/>
  <c r="AM29" i="2"/>
  <c r="AM30" i="2"/>
  <c r="AM23" i="2"/>
  <c r="AM15" i="2"/>
  <c r="AM31" i="2"/>
  <c r="AM32" i="2"/>
  <c r="AM35" i="2"/>
  <c r="AM24" i="2"/>
  <c r="AM36" i="2"/>
  <c r="AM37" i="2"/>
  <c r="AM39" i="2"/>
  <c r="AM25" i="2"/>
  <c r="AM38" i="2"/>
  <c r="AM33" i="2"/>
  <c r="AM34" i="2"/>
  <c r="AM40" i="2"/>
  <c r="AM42" i="2"/>
  <c r="AM43" i="2"/>
  <c r="AM50" i="2"/>
  <c r="AM46" i="2"/>
  <c r="AM44" i="2"/>
  <c r="AM47" i="2"/>
  <c r="AM41" i="2"/>
  <c r="AM51" i="2"/>
  <c r="AM45" i="2"/>
  <c r="AM48" i="2"/>
  <c r="AM49" i="2"/>
  <c r="AM52" i="2"/>
  <c r="AM6" i="2"/>
  <c r="AL4" i="2"/>
  <c r="AL16" i="2"/>
  <c r="AL7" i="2"/>
  <c r="AL8" i="2"/>
  <c r="AL17" i="2"/>
  <c r="AL9" i="2"/>
  <c r="AL5" i="2"/>
  <c r="AL10" i="2"/>
  <c r="AL26" i="2"/>
  <c r="AL11" i="2"/>
  <c r="AL18" i="2"/>
  <c r="AL19" i="2"/>
  <c r="AL20" i="2"/>
  <c r="AL12" i="2"/>
  <c r="AL13" i="2"/>
  <c r="AL3" i="2"/>
  <c r="AL21" i="2"/>
  <c r="AL14" i="2"/>
  <c r="AL27" i="2"/>
  <c r="AL22" i="2"/>
  <c r="AL28" i="2"/>
  <c r="AL29" i="2"/>
  <c r="AL30" i="2"/>
  <c r="AL23" i="2"/>
  <c r="AL15" i="2"/>
  <c r="AL31" i="2"/>
  <c r="AL32" i="2"/>
  <c r="AL35" i="2"/>
  <c r="AL24" i="2"/>
  <c r="AL36" i="2"/>
  <c r="AL37" i="2"/>
  <c r="AL39" i="2"/>
  <c r="AL25" i="2"/>
  <c r="AL38" i="2"/>
  <c r="AL33" i="2"/>
  <c r="AL34" i="2"/>
  <c r="AL40" i="2"/>
  <c r="AL42" i="2"/>
  <c r="AL43" i="2"/>
  <c r="AL50" i="2"/>
  <c r="AL46" i="2"/>
  <c r="AL44" i="2"/>
  <c r="AL47" i="2"/>
  <c r="AL41" i="2"/>
  <c r="AL51" i="2"/>
  <c r="AL45" i="2"/>
  <c r="AL48" i="2"/>
  <c r="AL49" i="2"/>
  <c r="AL52" i="2"/>
  <c r="AL6" i="2"/>
  <c r="AK4" i="2"/>
  <c r="AK16" i="2"/>
  <c r="AK7" i="2"/>
  <c r="AK8" i="2"/>
  <c r="AK17" i="2"/>
  <c r="AK9" i="2"/>
  <c r="AK5" i="2"/>
  <c r="AK10" i="2"/>
  <c r="AK26" i="2"/>
  <c r="AK11" i="2"/>
  <c r="AK18" i="2"/>
  <c r="AK19" i="2"/>
  <c r="AK20" i="2"/>
  <c r="AK12" i="2"/>
  <c r="AK13" i="2"/>
  <c r="AK3" i="2"/>
  <c r="AK21" i="2"/>
  <c r="AK14" i="2"/>
  <c r="AK27" i="2"/>
  <c r="AK22" i="2"/>
  <c r="AK28" i="2"/>
  <c r="AK29" i="2"/>
  <c r="AK30" i="2"/>
  <c r="AK23" i="2"/>
  <c r="AK15" i="2"/>
  <c r="AK31" i="2"/>
  <c r="AK32" i="2"/>
  <c r="AK35" i="2"/>
  <c r="AK24" i="2"/>
  <c r="AK36" i="2"/>
  <c r="AK37" i="2"/>
  <c r="AK39" i="2"/>
  <c r="AK25" i="2"/>
  <c r="AK38" i="2"/>
  <c r="AK33" i="2"/>
  <c r="AK34" i="2"/>
  <c r="AK40" i="2"/>
  <c r="AK42" i="2"/>
  <c r="AK43" i="2"/>
  <c r="AK50" i="2"/>
  <c r="AK46" i="2"/>
  <c r="AK44" i="2"/>
  <c r="AK47" i="2"/>
  <c r="AK41" i="2"/>
  <c r="AK51" i="2"/>
  <c r="AK45" i="2"/>
  <c r="AK48" i="2"/>
  <c r="AK49" i="2"/>
  <c r="AK52" i="2"/>
  <c r="AK6" i="2"/>
  <c r="AJ4" i="2"/>
  <c r="AJ16" i="2"/>
  <c r="AJ7" i="2"/>
  <c r="AJ8" i="2"/>
  <c r="AJ17" i="2"/>
  <c r="AJ9" i="2"/>
  <c r="AJ5" i="2"/>
  <c r="AJ10" i="2"/>
  <c r="AJ26" i="2"/>
  <c r="AJ11" i="2"/>
  <c r="AJ18" i="2"/>
  <c r="AJ19" i="2"/>
  <c r="AJ20" i="2"/>
  <c r="AJ12" i="2"/>
  <c r="AJ13" i="2"/>
  <c r="AJ3" i="2"/>
  <c r="AJ21" i="2"/>
  <c r="AJ14" i="2"/>
  <c r="AJ27" i="2"/>
  <c r="AJ22" i="2"/>
  <c r="AJ28" i="2"/>
  <c r="AJ29" i="2"/>
  <c r="AJ30" i="2"/>
  <c r="AJ23" i="2"/>
  <c r="AJ15" i="2"/>
  <c r="AJ31" i="2"/>
  <c r="AJ32" i="2"/>
  <c r="AJ35" i="2"/>
  <c r="AJ24" i="2"/>
  <c r="AJ36" i="2"/>
  <c r="AJ37" i="2"/>
  <c r="AJ39" i="2"/>
  <c r="AJ25" i="2"/>
  <c r="AJ38" i="2"/>
  <c r="AJ33" i="2"/>
  <c r="AJ34" i="2"/>
  <c r="AJ40" i="2"/>
  <c r="AJ42" i="2"/>
  <c r="AJ43" i="2"/>
  <c r="AJ50" i="2"/>
  <c r="AJ46" i="2"/>
  <c r="AJ44" i="2"/>
  <c r="AJ47" i="2"/>
  <c r="AJ41" i="2"/>
  <c r="AJ51" i="2"/>
  <c r="AJ45" i="2"/>
  <c r="AJ48" i="2"/>
  <c r="AJ49" i="2"/>
  <c r="AJ52" i="2"/>
  <c r="AJ6" i="2"/>
  <c r="AI4" i="2"/>
  <c r="AI16" i="2"/>
  <c r="AI7" i="2"/>
  <c r="AI8" i="2"/>
  <c r="AI17" i="2"/>
  <c r="AI9" i="2"/>
  <c r="AI5" i="2"/>
  <c r="AI10" i="2"/>
  <c r="AI26" i="2"/>
  <c r="AI11" i="2"/>
  <c r="AI18" i="2"/>
  <c r="AI19" i="2"/>
  <c r="AI20" i="2"/>
  <c r="AI12" i="2"/>
  <c r="AI13" i="2"/>
  <c r="AI3" i="2"/>
  <c r="AI21" i="2"/>
  <c r="AI14" i="2"/>
  <c r="AI27" i="2"/>
  <c r="AI22" i="2"/>
  <c r="AI28" i="2"/>
  <c r="AI29" i="2"/>
  <c r="AI30" i="2"/>
  <c r="AI23" i="2"/>
  <c r="AI15" i="2"/>
  <c r="AI31" i="2"/>
  <c r="AI32" i="2"/>
  <c r="AI35" i="2"/>
  <c r="AI24" i="2"/>
  <c r="AI36" i="2"/>
  <c r="AI37" i="2"/>
  <c r="AI39" i="2"/>
  <c r="AI25" i="2"/>
  <c r="AI38" i="2"/>
  <c r="AI33" i="2"/>
  <c r="AI34" i="2"/>
  <c r="AI40" i="2"/>
  <c r="AI42" i="2"/>
  <c r="AI43" i="2"/>
  <c r="AI50" i="2"/>
  <c r="AI46" i="2"/>
  <c r="AI44" i="2"/>
  <c r="AI47" i="2"/>
  <c r="AI41" i="2"/>
  <c r="AI51" i="2"/>
  <c r="AI45" i="2"/>
  <c r="AI48" i="2"/>
  <c r="AI49" i="2"/>
  <c r="AI52" i="2"/>
  <c r="AI6" i="2"/>
  <c r="AH4" i="2"/>
  <c r="AH16" i="2"/>
  <c r="AH7" i="2"/>
  <c r="AH8" i="2"/>
  <c r="AH17" i="2"/>
  <c r="AH9" i="2"/>
  <c r="AH5" i="2"/>
  <c r="AH10" i="2"/>
  <c r="AH26" i="2"/>
  <c r="AH11" i="2"/>
  <c r="AH18" i="2"/>
  <c r="AH19" i="2"/>
  <c r="AH20" i="2"/>
  <c r="AH12" i="2"/>
  <c r="AH13" i="2"/>
  <c r="AH3" i="2"/>
  <c r="AH21" i="2"/>
  <c r="AH14" i="2"/>
  <c r="AH27" i="2"/>
  <c r="AH22" i="2"/>
  <c r="AH28" i="2"/>
  <c r="AH29" i="2"/>
  <c r="AH30" i="2"/>
  <c r="AH23" i="2"/>
  <c r="AH15" i="2"/>
  <c r="AH31" i="2"/>
  <c r="AH32" i="2"/>
  <c r="AH35" i="2"/>
  <c r="AH24" i="2"/>
  <c r="AH36" i="2"/>
  <c r="AH37" i="2"/>
  <c r="AH39" i="2"/>
  <c r="AH25" i="2"/>
  <c r="AH38" i="2"/>
  <c r="AH33" i="2"/>
  <c r="AH34" i="2"/>
  <c r="AH40" i="2"/>
  <c r="AH42" i="2"/>
  <c r="AH43" i="2"/>
  <c r="AH50" i="2"/>
  <c r="AH46" i="2"/>
  <c r="AH44" i="2"/>
  <c r="AH47" i="2"/>
  <c r="AH41" i="2"/>
  <c r="AH51" i="2"/>
  <c r="AH45" i="2"/>
  <c r="AH48" i="2"/>
  <c r="AH49" i="2"/>
  <c r="AH52" i="2"/>
  <c r="AH6" i="2"/>
  <c r="AG4" i="2"/>
  <c r="AG16" i="2"/>
  <c r="AG7" i="2"/>
  <c r="AG8" i="2"/>
  <c r="AG17" i="2"/>
  <c r="AG9" i="2"/>
  <c r="AG5" i="2"/>
  <c r="AG10" i="2"/>
  <c r="AG26" i="2"/>
  <c r="AG11" i="2"/>
  <c r="AG18" i="2"/>
  <c r="AG19" i="2"/>
  <c r="AG20" i="2"/>
  <c r="AG12" i="2"/>
  <c r="AG13" i="2"/>
  <c r="AG3" i="2"/>
  <c r="AG21" i="2"/>
  <c r="AG14" i="2"/>
  <c r="AG27" i="2"/>
  <c r="AG22" i="2"/>
  <c r="AG28" i="2"/>
  <c r="AG29" i="2"/>
  <c r="AG30" i="2"/>
  <c r="AG23" i="2"/>
  <c r="AG15" i="2"/>
  <c r="AG31" i="2"/>
  <c r="AG32" i="2"/>
  <c r="AG35" i="2"/>
  <c r="AG24" i="2"/>
  <c r="AG36" i="2"/>
  <c r="AG37" i="2"/>
  <c r="AG39" i="2"/>
  <c r="AG25" i="2"/>
  <c r="AG38" i="2"/>
  <c r="AG33" i="2"/>
  <c r="AG34" i="2"/>
  <c r="AG40" i="2"/>
  <c r="AG42" i="2"/>
  <c r="AG43" i="2"/>
  <c r="AG50" i="2"/>
  <c r="AG46" i="2"/>
  <c r="AG44" i="2"/>
  <c r="AG47" i="2"/>
  <c r="AG41" i="2"/>
  <c r="AG51" i="2"/>
  <c r="AG45" i="2"/>
  <c r="AG48" i="2"/>
  <c r="AG49" i="2"/>
  <c r="AG52" i="2"/>
  <c r="AG6" i="2"/>
  <c r="AF6" i="2"/>
  <c r="E56" i="2"/>
  <c r="E57" i="2"/>
  <c r="E58" i="2"/>
  <c r="E59" i="2"/>
  <c r="E55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P4" i="8" l="1"/>
  <c r="P7" i="8"/>
  <c r="P14" i="8"/>
  <c r="M15" i="8"/>
  <c r="M16" i="8" s="1"/>
  <c r="I15" i="8"/>
  <c r="P9" i="8"/>
  <c r="P13" i="8"/>
  <c r="N15" i="8"/>
  <c r="N16" i="8" s="1"/>
  <c r="O15" i="8"/>
  <c r="O16" i="8" s="1"/>
  <c r="P10" i="8"/>
  <c r="P6" i="8"/>
  <c r="L15" i="8"/>
  <c r="L16" i="8" s="1"/>
  <c r="P3" i="8"/>
  <c r="P11" i="8"/>
  <c r="P2" i="8"/>
  <c r="K15" i="8"/>
  <c r="K16" i="8" s="1"/>
  <c r="P12" i="8"/>
  <c r="P8" i="8"/>
  <c r="P5" i="8"/>
  <c r="I16" i="8"/>
  <c r="J15" i="8"/>
  <c r="J16" i="8" s="1"/>
  <c r="AO83" i="4"/>
  <c r="AO495" i="4"/>
  <c r="AO491" i="4"/>
  <c r="AO47" i="4"/>
  <c r="AO486" i="4"/>
  <c r="AO478" i="4"/>
  <c r="AO499" i="4"/>
  <c r="AO470" i="4"/>
  <c r="AO425" i="4"/>
  <c r="AO500" i="4"/>
  <c r="AO496" i="4"/>
  <c r="AO89" i="4"/>
  <c r="AO48" i="4"/>
  <c r="AO299" i="4"/>
  <c r="AO297" i="4"/>
  <c r="AO10" i="4"/>
  <c r="AO8" i="4"/>
  <c r="AO292" i="4"/>
  <c r="AO397" i="4"/>
  <c r="AO37" i="4"/>
  <c r="AO492" i="4"/>
  <c r="AO88" i="4"/>
  <c r="AO484" i="4"/>
  <c r="AO298" i="4"/>
  <c r="AO501" i="4"/>
  <c r="AO301" i="4"/>
  <c r="AO498" i="4"/>
  <c r="AO497" i="4"/>
  <c r="AO494" i="4"/>
  <c r="AO395" i="4"/>
  <c r="AO90" i="4"/>
  <c r="AO490" i="4"/>
  <c r="AO489" i="4"/>
  <c r="AO46" i="4"/>
  <c r="AO488" i="4"/>
  <c r="AO485" i="4"/>
  <c r="AO300" i="4"/>
  <c r="AO483" i="4"/>
  <c r="AO482" i="4"/>
  <c r="AO480" i="4"/>
  <c r="AO479" i="4"/>
  <c r="AO124" i="4"/>
  <c r="AO256" i="4"/>
  <c r="AO252" i="4"/>
  <c r="AO248" i="4"/>
  <c r="AO244" i="4"/>
  <c r="AO240" i="4"/>
  <c r="AO69" i="4"/>
  <c r="AO67" i="4"/>
  <c r="AO65" i="4"/>
  <c r="AO63" i="4"/>
  <c r="AO61" i="4"/>
  <c r="AO59" i="4"/>
  <c r="AO57" i="4"/>
  <c r="AO55" i="4"/>
  <c r="AO53" i="4"/>
  <c r="AO51" i="4"/>
  <c r="AO49" i="4"/>
  <c r="AO35" i="4"/>
  <c r="AO33" i="4"/>
  <c r="AO31" i="4"/>
  <c r="AO29" i="4"/>
  <c r="AO27" i="4"/>
  <c r="AO25" i="4"/>
  <c r="AO18" i="4"/>
  <c r="AO16" i="4"/>
  <c r="AO14" i="4"/>
  <c r="AO12" i="4"/>
  <c r="AO264" i="4"/>
  <c r="AO260" i="4"/>
  <c r="AO493" i="4"/>
  <c r="AO487" i="4"/>
  <c r="AO481" i="4"/>
  <c r="AO265" i="4"/>
  <c r="AO261" i="4"/>
  <c r="AO257" i="4"/>
  <c r="AO253" i="4"/>
  <c r="AO249" i="4"/>
  <c r="AO245" i="4"/>
  <c r="AO241" i="4"/>
  <c r="AO87" i="4"/>
  <c r="AO383" i="4"/>
  <c r="AO125" i="4"/>
  <c r="AO121" i="4"/>
  <c r="AO62" i="4"/>
  <c r="AO60" i="4"/>
  <c r="AO58" i="4"/>
  <c r="AO56" i="4"/>
  <c r="AO54" i="4"/>
  <c r="AO52" i="4"/>
  <c r="AO50" i="4"/>
  <c r="AO36" i="4"/>
  <c r="AO34" i="4"/>
  <c r="AO32" i="4"/>
  <c r="AO30" i="4"/>
  <c r="AO28" i="4"/>
  <c r="AO26" i="4"/>
  <c r="AO24" i="4"/>
  <c r="AO17" i="4"/>
  <c r="AO15" i="4"/>
  <c r="AO13" i="4"/>
  <c r="AO477" i="4"/>
  <c r="AO472" i="4"/>
  <c r="AO468" i="4"/>
  <c r="AO462" i="4"/>
  <c r="AO451" i="4"/>
  <c r="AO200" i="4"/>
  <c r="AO43" i="4"/>
  <c r="AO196" i="4"/>
  <c r="AO345" i="4"/>
  <c r="AO349" i="4"/>
  <c r="AO336" i="4"/>
  <c r="AO332" i="4"/>
  <c r="AO322" i="4"/>
  <c r="AO19" i="4"/>
  <c r="AO280" i="4"/>
  <c r="AO268" i="4"/>
  <c r="AO230" i="4"/>
  <c r="AO149" i="4"/>
  <c r="AO204" i="4"/>
  <c r="AO459" i="4"/>
  <c r="AO203" i="4"/>
  <c r="AO452" i="4"/>
  <c r="AO201" i="4"/>
  <c r="AO447" i="4"/>
  <c r="AO439" i="4"/>
  <c r="AO434" i="4"/>
  <c r="AO82" i="4"/>
  <c r="AO357" i="4"/>
  <c r="AO347" i="4"/>
  <c r="AO474" i="4"/>
  <c r="AO205" i="4"/>
  <c r="AO458" i="4"/>
  <c r="AO41" i="4"/>
  <c r="AO404" i="4"/>
  <c r="AO81" i="4"/>
  <c r="AO79" i="4"/>
  <c r="AO339" i="4"/>
  <c r="AO21" i="4"/>
  <c r="AO309" i="4"/>
  <c r="AO303" i="4"/>
  <c r="AO288" i="4"/>
  <c r="AO276" i="4"/>
  <c r="AO226" i="4"/>
  <c r="AO141" i="4"/>
  <c r="AO296" i="4"/>
  <c r="AO476" i="4"/>
  <c r="AO295" i="4"/>
  <c r="AO473" i="4"/>
  <c r="AO471" i="4"/>
  <c r="AO293" i="4"/>
  <c r="AO469" i="4"/>
  <c r="AO467" i="4"/>
  <c r="AO466" i="4"/>
  <c r="AO463" i="4"/>
  <c r="AO460" i="4"/>
  <c r="AO456" i="4"/>
  <c r="AO453" i="4"/>
  <c r="AO202" i="4"/>
  <c r="AO448" i="4"/>
  <c r="AO444" i="4"/>
  <c r="AO86" i="4"/>
  <c r="AO85" i="4"/>
  <c r="AO45" i="4"/>
  <c r="AO42" i="4"/>
  <c r="AO429" i="4"/>
  <c r="AO23" i="4"/>
  <c r="AO414" i="4"/>
  <c r="AO408" i="4"/>
  <c r="AO401" i="4"/>
  <c r="AO392" i="4"/>
  <c r="AO198" i="4"/>
  <c r="AO381" i="4"/>
  <c r="AO375" i="4"/>
  <c r="AO342" i="4"/>
  <c r="AO365" i="4"/>
  <c r="AO344" i="4"/>
  <c r="AO362" i="4"/>
  <c r="AO475" i="4"/>
  <c r="AO294" i="4"/>
  <c r="AO465" i="4"/>
  <c r="AO455" i="4"/>
  <c r="AO446" i="4"/>
  <c r="AO418" i="4"/>
  <c r="AO389" i="4"/>
  <c r="AO78" i="4"/>
  <c r="AO354" i="4"/>
  <c r="AO328" i="4"/>
  <c r="AO20" i="4"/>
  <c r="AO306" i="4"/>
  <c r="AO284" i="4"/>
  <c r="AO272" i="4"/>
  <c r="AO234" i="4"/>
  <c r="AO222" i="4"/>
  <c r="AO153" i="4"/>
  <c r="AO145" i="4"/>
  <c r="AO137" i="4"/>
  <c r="AO133" i="4"/>
  <c r="AO129" i="4"/>
  <c r="AO464" i="4"/>
  <c r="AO461" i="4"/>
  <c r="AO457" i="4"/>
  <c r="AO454" i="4"/>
  <c r="AO450" i="4"/>
  <c r="AO449" i="4"/>
  <c r="AO445" i="4"/>
  <c r="AO442" i="4"/>
  <c r="AO437" i="4"/>
  <c r="AO353" i="4"/>
  <c r="AO343" i="4"/>
  <c r="AO80" i="4"/>
  <c r="AO440" i="4"/>
  <c r="AO84" i="4"/>
  <c r="AO435" i="4"/>
  <c r="AO44" i="4"/>
  <c r="AO430" i="4"/>
  <c r="AO38" i="4"/>
  <c r="AO426" i="4"/>
  <c r="AO422" i="4"/>
  <c r="AO419" i="4"/>
  <c r="AO9" i="4"/>
  <c r="AO412" i="4"/>
  <c r="AO409" i="4"/>
  <c r="AO405" i="4"/>
  <c r="AO402" i="4"/>
  <c r="AO398" i="4"/>
  <c r="AO393" i="4"/>
  <c r="AO390" i="4"/>
  <c r="AO386" i="4"/>
  <c r="AO382" i="4"/>
  <c r="AO379" i="4"/>
  <c r="AO376" i="4"/>
  <c r="AO369" i="4"/>
  <c r="AO195" i="4"/>
  <c r="AO352" i="4"/>
  <c r="AO360" i="4"/>
  <c r="AO341" i="4"/>
  <c r="AO348" i="4"/>
  <c r="AO355" i="4"/>
  <c r="AO337" i="4"/>
  <c r="AO333" i="4"/>
  <c r="AO329" i="4"/>
  <c r="AO325" i="4"/>
  <c r="AO22" i="4"/>
  <c r="AO319" i="4"/>
  <c r="AO316" i="4"/>
  <c r="AO313" i="4"/>
  <c r="AO310" i="4"/>
  <c r="AO307" i="4"/>
  <c r="AO304" i="4"/>
  <c r="AO289" i="4"/>
  <c r="AO285" i="4"/>
  <c r="AO281" i="4"/>
  <c r="AO277" i="4"/>
  <c r="AO273" i="4"/>
  <c r="AO269" i="4"/>
  <c r="AO235" i="4"/>
  <c r="AO231" i="4"/>
  <c r="AO227" i="4"/>
  <c r="AO223" i="4"/>
  <c r="AO216" i="4"/>
  <c r="AO208" i="4"/>
  <c r="AO189" i="4"/>
  <c r="AO181" i="4"/>
  <c r="AO173" i="4"/>
  <c r="AO165" i="4"/>
  <c r="AO157" i="4"/>
  <c r="AO443" i="4"/>
  <c r="AO441" i="4"/>
  <c r="AO438" i="4"/>
  <c r="AO436" i="4"/>
  <c r="AO433" i="4"/>
  <c r="AO431" i="4"/>
  <c r="AO39" i="4"/>
  <c r="AO427" i="4"/>
  <c r="AO423" i="4"/>
  <c r="AO420" i="4"/>
  <c r="AO416" i="4"/>
  <c r="AO413" i="4"/>
  <c r="AO410" i="4"/>
  <c r="AO406" i="4"/>
  <c r="AO291" i="4"/>
  <c r="AO399" i="4"/>
  <c r="AO394" i="4"/>
  <c r="AO199" i="4"/>
  <c r="AO387" i="4"/>
  <c r="AO384" i="4"/>
  <c r="AO380" i="4"/>
  <c r="AO377" i="4"/>
  <c r="AO373" i="4"/>
  <c r="AO370" i="4"/>
  <c r="AO367" i="4"/>
  <c r="AO351" i="4"/>
  <c r="AO359" i="4"/>
  <c r="AO358" i="4"/>
  <c r="AO356" i="4"/>
  <c r="AO338" i="4"/>
  <c r="AO334" i="4"/>
  <c r="AO330" i="4"/>
  <c r="AO326" i="4"/>
  <c r="AO323" i="4"/>
  <c r="AO320" i="4"/>
  <c r="AO317" i="4"/>
  <c r="AO314" i="4"/>
  <c r="AO311" i="4"/>
  <c r="AO308" i="4"/>
  <c r="AO3" i="4"/>
  <c r="AO290" i="4"/>
  <c r="AO286" i="4"/>
  <c r="AO282" i="4"/>
  <c r="AO278" i="4"/>
  <c r="AO274" i="4"/>
  <c r="AO270" i="4"/>
  <c r="AO266" i="4"/>
  <c r="AO262" i="4"/>
  <c r="AO258" i="4"/>
  <c r="AO254" i="4"/>
  <c r="AO250" i="4"/>
  <c r="AO246" i="4"/>
  <c r="AO242" i="4"/>
  <c r="AO238" i="4"/>
  <c r="AO236" i="4"/>
  <c r="AO232" i="4"/>
  <c r="AO228" i="4"/>
  <c r="AO224" i="4"/>
  <c r="AO432" i="4"/>
  <c r="AO40" i="4"/>
  <c r="AO428" i="4"/>
  <c r="AO424" i="4"/>
  <c r="AO421" i="4"/>
  <c r="AO417" i="4"/>
  <c r="AO415" i="4"/>
  <c r="AO411" i="4"/>
  <c r="AO407" i="4"/>
  <c r="AO403" i="4"/>
  <c r="AO400" i="4"/>
  <c r="AO396" i="4"/>
  <c r="AO391" i="4"/>
  <c r="AO388" i="4"/>
  <c r="AO385" i="4"/>
  <c r="AO197" i="4"/>
  <c r="AO378" i="4"/>
  <c r="AO374" i="4"/>
  <c r="AO371" i="4"/>
  <c r="AO366" i="4"/>
  <c r="AO364" i="4"/>
  <c r="AO361" i="4"/>
  <c r="AO363" i="4"/>
  <c r="AO346" i="4"/>
  <c r="AO77" i="4"/>
  <c r="AO76" i="4"/>
  <c r="AO335" i="4"/>
  <c r="AO331" i="4"/>
  <c r="AO327" i="4"/>
  <c r="AO324" i="4"/>
  <c r="AO321" i="4"/>
  <c r="AO318" i="4"/>
  <c r="AO315" i="4"/>
  <c r="AO312" i="4"/>
  <c r="AO7" i="4"/>
  <c r="AO305" i="4"/>
  <c r="AO302" i="4"/>
  <c r="AO287" i="4"/>
  <c r="AO283" i="4"/>
  <c r="AO279" i="4"/>
  <c r="AO275" i="4"/>
  <c r="AO271" i="4"/>
  <c r="AO267" i="4"/>
  <c r="AO263" i="4"/>
  <c r="AO259" i="4"/>
  <c r="AO255" i="4"/>
  <c r="AO251" i="4"/>
  <c r="AO247" i="4"/>
  <c r="AO243" i="4"/>
  <c r="AO239" i="4"/>
  <c r="AO237" i="4"/>
  <c r="AO233" i="4"/>
  <c r="AO229" i="4"/>
  <c r="AO225" i="4"/>
  <c r="AO220" i="4"/>
  <c r="AO212" i="4"/>
  <c r="AO193" i="4"/>
  <c r="AO185" i="4"/>
  <c r="AO177" i="4"/>
  <c r="AO169" i="4"/>
  <c r="AO161" i="4"/>
  <c r="AO221" i="4"/>
  <c r="AO217" i="4"/>
  <c r="AO213" i="4"/>
  <c r="AO209" i="4"/>
  <c r="AO194" i="4"/>
  <c r="AO190" i="4"/>
  <c r="AO186" i="4"/>
  <c r="AO182" i="4"/>
  <c r="AO178" i="4"/>
  <c r="AO174" i="4"/>
  <c r="AO170" i="4"/>
  <c r="AO166" i="4"/>
  <c r="AO162" i="4"/>
  <c r="AO158" i="4"/>
  <c r="AO154" i="4"/>
  <c r="AO150" i="4"/>
  <c r="AO146" i="4"/>
  <c r="AO142" i="4"/>
  <c r="AO138" i="4"/>
  <c r="AO134" i="4"/>
  <c r="AO130" i="4"/>
  <c r="AO126" i="4"/>
  <c r="AO120" i="4"/>
  <c r="AO118" i="4"/>
  <c r="AO116" i="4"/>
  <c r="AO114" i="4"/>
  <c r="AO112" i="4"/>
  <c r="AO110" i="4"/>
  <c r="AO108" i="4"/>
  <c r="AO106" i="4"/>
  <c r="AO104" i="4"/>
  <c r="AO102" i="4"/>
  <c r="AO100" i="4"/>
  <c r="AO98" i="4"/>
  <c r="AO96" i="4"/>
  <c r="AO94" i="4"/>
  <c r="AO92" i="4"/>
  <c r="AO75" i="4"/>
  <c r="AO73" i="4"/>
  <c r="AO71" i="4"/>
  <c r="AO218" i="4"/>
  <c r="AO214" i="4"/>
  <c r="AO210" i="4"/>
  <c r="AO206" i="4"/>
  <c r="AO191" i="4"/>
  <c r="AO187" i="4"/>
  <c r="AO183" i="4"/>
  <c r="AO179" i="4"/>
  <c r="AO175" i="4"/>
  <c r="AO171" i="4"/>
  <c r="AO167" i="4"/>
  <c r="AO163" i="4"/>
  <c r="AO159" i="4"/>
  <c r="AO155" i="4"/>
  <c r="AO151" i="4"/>
  <c r="AO147" i="4"/>
  <c r="AO143" i="4"/>
  <c r="AO139" i="4"/>
  <c r="AO135" i="4"/>
  <c r="AO131" i="4"/>
  <c r="AO127" i="4"/>
  <c r="AO122" i="4"/>
  <c r="AO372" i="4"/>
  <c r="AO368" i="4"/>
  <c r="AO340" i="4"/>
  <c r="AO350" i="4"/>
  <c r="AO219" i="4"/>
  <c r="AO215" i="4"/>
  <c r="AO211" i="4"/>
  <c r="AO207" i="4"/>
  <c r="AO192" i="4"/>
  <c r="AO188" i="4"/>
  <c r="AO184" i="4"/>
  <c r="AO180" i="4"/>
  <c r="AO176" i="4"/>
  <c r="AO172" i="4"/>
  <c r="AO168" i="4"/>
  <c r="AO164" i="4"/>
  <c r="AO160" i="4"/>
  <c r="AO156" i="4"/>
  <c r="AO152" i="4"/>
  <c r="AO148" i="4"/>
  <c r="AO144" i="4"/>
  <c r="AO140" i="4"/>
  <c r="AO136" i="4"/>
  <c r="AO132" i="4"/>
  <c r="AO128" i="4"/>
  <c r="AO123" i="4"/>
  <c r="AO119" i="4"/>
  <c r="AO117" i="4"/>
  <c r="AO115" i="4"/>
  <c r="AO113" i="4"/>
  <c r="AO111" i="4"/>
  <c r="AO109" i="4"/>
  <c r="AO107" i="4"/>
  <c r="AO105" i="4"/>
  <c r="AO103" i="4"/>
  <c r="AO101" i="4"/>
  <c r="AO99" i="4"/>
  <c r="AO97" i="4"/>
  <c r="AO95" i="4"/>
  <c r="AO93" i="4"/>
  <c r="AO91" i="4"/>
  <c r="AO74" i="4"/>
  <c r="AO72" i="4"/>
  <c r="AO70" i="4"/>
  <c r="AO68" i="4"/>
  <c r="AO66" i="4"/>
  <c r="AO64" i="4"/>
  <c r="AO11" i="4"/>
  <c r="AO2" i="4"/>
  <c r="AO4" i="4"/>
  <c r="AO5" i="4"/>
  <c r="AO6" i="4"/>
  <c r="AR5" i="2"/>
  <c r="AR42" i="2"/>
  <c r="AR10" i="2"/>
  <c r="AR6" i="2"/>
  <c r="AR26" i="2"/>
  <c r="AR15" i="2"/>
  <c r="AR11" i="2"/>
  <c r="AR18" i="2"/>
  <c r="AR19" i="2"/>
  <c r="AR43" i="2"/>
  <c r="AR20" i="2"/>
  <c r="AR12" i="2"/>
  <c r="AR4" i="2"/>
  <c r="AR13" i="2"/>
  <c r="AR3" i="2"/>
  <c r="AR16" i="2"/>
  <c r="AR21" i="2"/>
  <c r="AR14" i="2"/>
  <c r="AR27" i="2"/>
  <c r="AR40" i="2"/>
  <c r="AR22" i="2"/>
  <c r="AR50" i="2"/>
  <c r="AR28" i="2"/>
  <c r="AR7" i="2"/>
  <c r="AR29" i="2"/>
  <c r="AR30" i="2"/>
  <c r="AR23" i="2"/>
  <c r="AR46" i="2"/>
  <c r="AR44" i="2"/>
  <c r="AR8" i="2"/>
  <c r="AR47" i="2"/>
  <c r="AR31" i="2"/>
  <c r="AR41" i="2"/>
  <c r="AR32" i="2"/>
  <c r="AR35" i="2"/>
  <c r="AR24" i="2"/>
  <c r="AR17" i="2"/>
  <c r="AR36" i="2"/>
  <c r="AR37" i="2"/>
  <c r="AR39" i="2"/>
  <c r="AR51" i="2"/>
  <c r="AR25" i="2"/>
  <c r="AR38" i="2"/>
  <c r="AR45" i="2"/>
  <c r="AR48" i="2"/>
  <c r="AR33" i="2"/>
  <c r="AR34" i="2"/>
  <c r="AR49" i="2"/>
  <c r="AR52" i="2"/>
  <c r="AR9" i="2"/>
  <c r="AQ5" i="2"/>
  <c r="AQ42" i="2"/>
  <c r="AQ10" i="2"/>
  <c r="AQ6" i="2"/>
  <c r="AQ26" i="2"/>
  <c r="AQ15" i="2"/>
  <c r="AQ11" i="2"/>
  <c r="AQ18" i="2"/>
  <c r="AQ19" i="2"/>
  <c r="AQ43" i="2"/>
  <c r="AQ20" i="2"/>
  <c r="AQ12" i="2"/>
  <c r="AQ4" i="2"/>
  <c r="AQ13" i="2"/>
  <c r="AQ3" i="2"/>
  <c r="AQ16" i="2"/>
  <c r="AQ21" i="2"/>
  <c r="AQ14" i="2"/>
  <c r="AQ27" i="2"/>
  <c r="AQ40" i="2"/>
  <c r="AQ22" i="2"/>
  <c r="AQ50" i="2"/>
  <c r="AQ28" i="2"/>
  <c r="AQ7" i="2"/>
  <c r="AQ29" i="2"/>
  <c r="AQ30" i="2"/>
  <c r="AQ23" i="2"/>
  <c r="AQ46" i="2"/>
  <c r="AQ44" i="2"/>
  <c r="AQ8" i="2"/>
  <c r="AQ47" i="2"/>
  <c r="AQ31" i="2"/>
  <c r="AQ41" i="2"/>
  <c r="AQ32" i="2"/>
  <c r="AQ35" i="2"/>
  <c r="AQ24" i="2"/>
  <c r="AQ17" i="2"/>
  <c r="AQ36" i="2"/>
  <c r="AQ37" i="2"/>
  <c r="AQ39" i="2"/>
  <c r="AQ51" i="2"/>
  <c r="AQ25" i="2"/>
  <c r="AQ38" i="2"/>
  <c r="AQ45" i="2"/>
  <c r="AQ48" i="2"/>
  <c r="AQ33" i="2"/>
  <c r="AQ34" i="2"/>
  <c r="AQ49" i="2"/>
  <c r="AQ52" i="2"/>
  <c r="AQ9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AE15" i="2"/>
  <c r="AF15" i="2"/>
  <c r="AE5" i="2"/>
  <c r="AF5" i="2"/>
  <c r="AE16" i="2"/>
  <c r="AF16" i="2"/>
  <c r="AE11" i="2"/>
  <c r="AF11" i="2"/>
  <c r="AE21" i="2"/>
  <c r="AF21" i="2"/>
  <c r="AE10" i="2"/>
  <c r="AF10" i="2"/>
  <c r="AE42" i="2"/>
  <c r="AF42" i="2"/>
  <c r="AE14" i="2"/>
  <c r="AF14" i="2"/>
  <c r="AE6" i="2"/>
  <c r="AE46" i="2"/>
  <c r="AF46" i="2"/>
  <c r="AE27" i="2"/>
  <c r="AF27" i="2"/>
  <c r="AE9" i="2"/>
  <c r="AF9" i="2"/>
  <c r="AE40" i="2"/>
  <c r="AF40" i="2"/>
  <c r="AE22" i="2"/>
  <c r="AF22" i="2"/>
  <c r="AE50" i="2"/>
  <c r="AF50" i="2"/>
  <c r="AE44" i="2"/>
  <c r="AF44" i="2"/>
  <c r="AE28" i="2"/>
  <c r="AF28" i="2"/>
  <c r="AE26" i="2"/>
  <c r="AF26" i="2"/>
  <c r="AE7" i="2"/>
  <c r="AF7" i="2"/>
  <c r="AE8" i="2"/>
  <c r="AF8" i="2"/>
  <c r="AE35" i="2"/>
  <c r="AF35" i="2"/>
  <c r="AE25" i="2"/>
  <c r="AF25" i="2"/>
  <c r="AE24" i="2"/>
  <c r="AF24" i="2"/>
  <c r="AE47" i="2"/>
  <c r="AF47" i="2"/>
  <c r="AE31" i="2"/>
  <c r="AF31" i="2"/>
  <c r="AE18" i="2"/>
  <c r="AF18" i="2"/>
  <c r="AE19" i="2"/>
  <c r="AF19" i="2"/>
  <c r="AE41" i="2"/>
  <c r="AF41" i="2"/>
  <c r="AE17" i="2"/>
  <c r="AF17" i="2"/>
  <c r="AE36" i="2"/>
  <c r="AF36" i="2"/>
  <c r="AE43" i="2"/>
  <c r="AF43" i="2"/>
  <c r="AE29" i="2"/>
  <c r="AF29" i="2"/>
  <c r="AE38" i="2"/>
  <c r="AF38" i="2"/>
  <c r="AE45" i="2"/>
  <c r="AF45" i="2"/>
  <c r="AE37" i="2"/>
  <c r="AF37" i="2"/>
  <c r="AE39" i="2"/>
  <c r="AF39" i="2"/>
  <c r="AE48" i="2"/>
  <c r="AF48" i="2"/>
  <c r="AE32" i="2"/>
  <c r="AF32" i="2"/>
  <c r="AE20" i="2"/>
  <c r="AF20" i="2"/>
  <c r="AE33" i="2"/>
  <c r="AF33" i="2"/>
  <c r="AE30" i="2"/>
  <c r="AF30" i="2"/>
  <c r="AE12" i="2"/>
  <c r="AF12" i="2"/>
  <c r="AE34" i="2"/>
  <c r="AF34" i="2"/>
  <c r="AE23" i="2"/>
  <c r="AF23" i="2"/>
  <c r="AE4" i="2"/>
  <c r="AF4" i="2"/>
  <c r="AE49" i="2"/>
  <c r="AF49" i="2"/>
  <c r="AE52" i="2"/>
  <c r="AF52" i="2"/>
  <c r="AE51" i="2"/>
  <c r="AF51" i="2"/>
  <c r="AE13" i="2"/>
  <c r="AF13" i="2"/>
  <c r="AF3" i="2"/>
  <c r="AE3" i="2"/>
  <c r="P16" i="8" l="1"/>
  <c r="P15" i="8"/>
  <c r="AN52" i="2"/>
  <c r="AN34" i="2"/>
  <c r="AN20" i="2"/>
  <c r="AN3" i="2"/>
  <c r="AN49" i="2"/>
  <c r="AN12" i="2"/>
  <c r="AN32" i="2"/>
  <c r="AN45" i="2"/>
  <c r="AN36" i="2"/>
  <c r="AN18" i="2"/>
  <c r="AN25" i="2"/>
  <c r="AN26" i="2"/>
  <c r="AN22" i="2"/>
  <c r="AN46" i="2"/>
  <c r="AN10" i="2"/>
  <c r="AN5" i="2"/>
  <c r="AN13" i="2"/>
  <c r="AN4" i="2"/>
  <c r="AN30" i="2"/>
  <c r="AN48" i="2"/>
  <c r="AN38" i="2"/>
  <c r="AN17" i="2"/>
  <c r="AN31" i="2"/>
  <c r="AN35" i="2"/>
  <c r="AN28" i="2"/>
  <c r="AN40" i="2"/>
  <c r="AN6" i="2"/>
  <c r="AN21" i="2"/>
  <c r="AN16" i="2"/>
  <c r="AN15" i="2"/>
  <c r="AN51" i="2"/>
  <c r="AN23" i="2"/>
  <c r="AN33" i="2"/>
  <c r="AN39" i="2"/>
  <c r="AN29" i="2"/>
  <c r="AN41" i="2"/>
  <c r="AN47" i="2"/>
  <c r="AN8" i="2"/>
  <c r="AN44" i="2"/>
  <c r="AN9" i="2"/>
  <c r="AN14" i="2"/>
  <c r="AN11" i="2"/>
  <c r="AN37" i="2"/>
  <c r="AN43" i="2"/>
  <c r="AN19" i="2"/>
  <c r="AN24" i="2"/>
  <c r="AN7" i="2"/>
  <c r="AN50" i="2"/>
  <c r="AN27" i="2"/>
  <c r="AN42" i="2"/>
</calcChain>
</file>

<file path=xl/sharedStrings.xml><?xml version="1.0" encoding="utf-8"?>
<sst xmlns="http://schemas.openxmlformats.org/spreadsheetml/2006/main" count="3184" uniqueCount="714">
  <si>
    <t>TEAM</t>
  </si>
  <si>
    <t>W22</t>
  </si>
  <si>
    <t>W23</t>
  </si>
  <si>
    <t>W24</t>
  </si>
  <si>
    <t>TOTAL</t>
  </si>
  <si>
    <t>Indiana Pacers</t>
  </si>
  <si>
    <t>Los Angeles Lakers</t>
  </si>
  <si>
    <t>Memphis Grizzlies</t>
  </si>
  <si>
    <t>Minnesota Timberwolves</t>
  </si>
  <si>
    <t>Philadelphia 76ers</t>
  </si>
  <si>
    <t>Phoenix Suns</t>
  </si>
  <si>
    <t>Sacramento Kings</t>
  </si>
  <si>
    <t>San Antonio Spurs</t>
  </si>
  <si>
    <t>Toronto Raptors</t>
  </si>
  <si>
    <t>Utah Jazz</t>
  </si>
  <si>
    <t>Washington Wizards</t>
  </si>
  <si>
    <t>Atlanta Hawks</t>
  </si>
  <si>
    <t>Boston Celtics</t>
  </si>
  <si>
    <t>Brooklyn Nets</t>
  </si>
  <si>
    <t>Charlotte Hornets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</si>
  <si>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</si>
  <si>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</si>
  <si>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</si>
  <si>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</si>
  <si>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</si>
  <si>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</si>
  <si>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Los Angeles Clippers</t>
  </si>
  <si>
    <t>Miami Heat</t>
  </si>
  <si>
    <t>Milwaukee Bucks</t>
  </si>
  <si>
    <t>New Orleans Pelicans</t>
  </si>
  <si>
    <t>New York Knicks</t>
  </si>
  <si>
    <t>Oklahoma City Thunder</t>
  </si>
  <si>
    <t>Orlando Magic</t>
  </si>
  <si>
    <t>Portland Trail Blazers</t>
  </si>
  <si>
    <t>Chicago Bulls</t>
  </si>
  <si>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</si>
  <si>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</si>
  <si>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</si>
  <si>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</si>
  <si>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</si>
  <si>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</si>
  <si>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</si>
  <si>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</si>
  <si>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</si>
  <si>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</si>
  <si>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</si>
  <si>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</si>
  <si>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</si>
  <si>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</si>
  <si>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</si>
  <si>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</si>
  <si>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</si>
  <si>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</si>
  <si>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</si>
  <si>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</si>
  <si>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</si>
  <si>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</si>
  <si>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</si>
  <si>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</si>
  <si>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</si>
  <si>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</si>
  <si>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</si>
  <si>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</si>
  <si>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</si>
  <si>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</si>
  <si>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▼</t>
  </si>
  <si>
    <t>James Harden</t>
  </si>
  <si>
    <t>PG</t>
  </si>
  <si>
    <t>HOU</t>
  </si>
  <si>
    <t>Paul George</t>
  </si>
  <si>
    <t>SF</t>
  </si>
  <si>
    <t>OKC</t>
  </si>
  <si>
    <t>Giannis Antetokounmpo</t>
  </si>
  <si>
    <t>MIL</t>
  </si>
  <si>
    <t>Joel Embiid</t>
  </si>
  <si>
    <t>C</t>
  </si>
  <si>
    <t>PHI</t>
  </si>
  <si>
    <t>Stephen Curry</t>
  </si>
  <si>
    <t>GSW</t>
  </si>
  <si>
    <t>Devin Booker</t>
  </si>
  <si>
    <t>SG</t>
  </si>
  <si>
    <t>PHO</t>
  </si>
  <si>
    <t>Kawhi Leonard</t>
  </si>
  <si>
    <t>TOR</t>
  </si>
  <si>
    <t>Kevin Durant</t>
  </si>
  <si>
    <t>Damian Lillard</t>
  </si>
  <si>
    <t>POR</t>
  </si>
  <si>
    <t>Bradley Beal</t>
  </si>
  <si>
    <t>WAS</t>
  </si>
  <si>
    <t>Kemba Walker</t>
  </si>
  <si>
    <t>CHO</t>
  </si>
  <si>
    <t>Blake Griffin</t>
  </si>
  <si>
    <t>DET</t>
  </si>
  <si>
    <t>Karl-Anthony Towns</t>
  </si>
  <si>
    <t>MIN</t>
  </si>
  <si>
    <t>Kyrie Irving</t>
  </si>
  <si>
    <t>BOS</t>
  </si>
  <si>
    <t>Donovan Mitchell</t>
  </si>
  <si>
    <t>UTA</t>
  </si>
  <si>
    <t>Zach LaVine</t>
  </si>
  <si>
    <t>CHI</t>
  </si>
  <si>
    <t>Russell Westbrook</t>
  </si>
  <si>
    <t>Klay Thompson</t>
  </si>
  <si>
    <t>Julius Randle</t>
  </si>
  <si>
    <t>NOP</t>
  </si>
  <si>
    <t>LaMarcus Aldridge</t>
  </si>
  <si>
    <t>SAS</t>
  </si>
  <si>
    <t>DeMar DeRozan</t>
  </si>
  <si>
    <t>Luka Dončić</t>
  </si>
  <si>
    <t>DAL</t>
  </si>
  <si>
    <t>Jrue Holiday</t>
  </si>
  <si>
    <t>Mike Conley</t>
  </si>
  <si>
    <t>MEM</t>
  </si>
  <si>
    <t>D'Angelo Russell</t>
  </si>
  <si>
    <t>BRK</t>
  </si>
  <si>
    <t>CJ McCollum</t>
  </si>
  <si>
    <t>Nikola Vučević</t>
  </si>
  <si>
    <t>ORL</t>
  </si>
  <si>
    <t>Buddy Hield</t>
  </si>
  <si>
    <t>SAC</t>
  </si>
  <si>
    <t>Nikola Jokić</t>
  </si>
  <si>
    <t>DEN</t>
  </si>
  <si>
    <t>Tobias Harris</t>
  </si>
  <si>
    <t>TOT</t>
  </si>
  <si>
    <t>Lou Williams</t>
  </si>
  <si>
    <t>LAC</t>
  </si>
  <si>
    <t>Danilo Gallinari</t>
  </si>
  <si>
    <t>John Collins</t>
  </si>
  <si>
    <t>ATL</t>
  </si>
  <si>
    <t>Trae Young</t>
  </si>
  <si>
    <t>Jimmy Butler</t>
  </si>
  <si>
    <t>SF-SG</t>
  </si>
  <si>
    <t>Kyle Kuzma</t>
  </si>
  <si>
    <t>LAL</t>
  </si>
  <si>
    <t>Khris Middleton</t>
  </si>
  <si>
    <t>Jamal Murray</t>
  </si>
  <si>
    <t>Tim Hardaway</t>
  </si>
  <si>
    <t>J.J. Redick</t>
  </si>
  <si>
    <t>Andrew Wiggins</t>
  </si>
  <si>
    <t>Bojan Bogdanović</t>
  </si>
  <si>
    <t>IND</t>
  </si>
  <si>
    <t>Andre Drummond</t>
  </si>
  <si>
    <t>De'Aaron Fox</t>
  </si>
  <si>
    <t>Pascal Siakam</t>
  </si>
  <si>
    <t>Ben Simmons</t>
  </si>
  <si>
    <t>Jordan Clarkson</t>
  </si>
  <si>
    <t>CLE</t>
  </si>
  <si>
    <t>Spencer Dinwiddie</t>
  </si>
  <si>
    <t>Collin Sexton</t>
  </si>
  <si>
    <t>Clint Capela</t>
  </si>
  <si>
    <t>Rank FG%</t>
  </si>
  <si>
    <t>Rank 3P</t>
  </si>
  <si>
    <t>Rank FT%</t>
  </si>
  <si>
    <t>Count</t>
  </si>
  <si>
    <t>T</t>
  </si>
  <si>
    <t>MIA</t>
  </si>
  <si>
    <t>NYK</t>
  </si>
  <si>
    <t>First Two</t>
  </si>
  <si>
    <t>Total Playoff Game</t>
  </si>
  <si>
    <t>2 Wk PLAYOFF</t>
  </si>
  <si>
    <t>Beal</t>
  </si>
  <si>
    <t>Embiid</t>
  </si>
  <si>
    <t>Simmons</t>
  </si>
  <si>
    <t>Giannis</t>
  </si>
  <si>
    <t>Towns</t>
  </si>
  <si>
    <t>Nikola Vucevic</t>
  </si>
  <si>
    <t>JJ Redick</t>
  </si>
  <si>
    <t>Capela</t>
  </si>
  <si>
    <t>Lillard</t>
  </si>
  <si>
    <t>Team</t>
  </si>
  <si>
    <t>Games</t>
  </si>
  <si>
    <t>Monday</t>
  </si>
  <si>
    <t>Tuesday</t>
  </si>
  <si>
    <t>Wednesday</t>
  </si>
  <si>
    <t>Thursday</t>
  </si>
  <si>
    <t>Friday</t>
  </si>
  <si>
    <t>Saturday</t>
  </si>
  <si>
    <t>Sunday</t>
  </si>
  <si>
    <t># Games Played</t>
  </si>
  <si>
    <t>@DET</t>
  </si>
  <si>
    <t>@MIA</t>
  </si>
  <si>
    <t>@PHI</t>
  </si>
  <si>
    <t>@NYK</t>
  </si>
  <si>
    <t>@MEM</t>
  </si>
  <si>
    <t>@LAL</t>
  </si>
  <si>
    <t>@LAC</t>
  </si>
  <si>
    <t>@CHA</t>
  </si>
  <si>
    <t>@ORL</t>
  </si>
  <si>
    <t>@MIL</t>
  </si>
  <si>
    <t>@NOP</t>
  </si>
  <si>
    <t>@DEN</t>
  </si>
  <si>
    <t>@POR</t>
  </si>
  <si>
    <t>@SAC</t>
  </si>
  <si>
    <t>@IND</t>
  </si>
  <si>
    <t>@OKC</t>
  </si>
  <si>
    <t>@CLE</t>
  </si>
  <si>
    <t>@GSW</t>
  </si>
  <si>
    <t>@PHO</t>
  </si>
  <si>
    <t>CHA</t>
  </si>
  <si>
    <t>BKN</t>
  </si>
  <si>
    <t>@MIN</t>
  </si>
  <si>
    <t>@HOU</t>
  </si>
  <si>
    <t>@BKN</t>
  </si>
  <si>
    <t>@TOR</t>
  </si>
  <si>
    <t>@SAS</t>
  </si>
  <si>
    <t>@UTA</t>
  </si>
  <si>
    <t>@ATL</t>
  </si>
  <si>
    <t>@DAL</t>
  </si>
  <si>
    <t>@BOS</t>
  </si>
  <si>
    <t>@CHI</t>
  </si>
  <si>
    <t>Monday: W3</t>
  </si>
  <si>
    <t>Tuesday: W3</t>
  </si>
  <si>
    <t>@WAS</t>
  </si>
  <si>
    <t>Shabazz Napier</t>
  </si>
  <si>
    <t>Larry Nance</t>
  </si>
  <si>
    <t>Abdel Nader</t>
  </si>
  <si>
    <t>Sviatoslav Mykhailiuk</t>
  </si>
  <si>
    <t>Mike Muscala</t>
  </si>
  <si>
    <t>Džanan Musa</t>
  </si>
  <si>
    <t>Emmanuel Mudiay</t>
  </si>
  <si>
    <t>Johnathan Motley</t>
  </si>
  <si>
    <t>Donatas Motiejūnas</t>
  </si>
  <si>
    <t>Monte Morris</t>
  </si>
  <si>
    <t>Markieff Morris</t>
  </si>
  <si>
    <t>Marcus Morris</t>
  </si>
  <si>
    <t>Jaylen Morris</t>
  </si>
  <si>
    <t>Eric Moreland</t>
  </si>
  <si>
    <t>E'Twaun Moore</t>
  </si>
  <si>
    <t>Greg Monroe</t>
  </si>
  <si>
    <t>Malik Monk</t>
  </si>
  <si>
    <t>Naz Mitrou-Long</t>
  </si>
  <si>
    <t>Nikola Mirotić</t>
  </si>
  <si>
    <t>Shake Milton</t>
  </si>
  <si>
    <t>Paul Millsap</t>
  </si>
  <si>
    <t>Patty Mills</t>
  </si>
  <si>
    <t>Malcolm Miller</t>
  </si>
  <si>
    <t>Darius Miller</t>
  </si>
  <si>
    <t>C.J. Miles</t>
  </si>
  <si>
    <t>Chimezie Metu</t>
  </si>
  <si>
    <t>De'Anthony Melton</t>
  </si>
  <si>
    <t>Salah Mejri</t>
  </si>
  <si>
    <t>Jodie Meeks</t>
  </si>
  <si>
    <t>Jordan McRae</t>
  </si>
  <si>
    <t>Ben McLemore</t>
  </si>
  <si>
    <t>Alfonzo McKinnie</t>
  </si>
  <si>
    <t>Rodney McGruder</t>
  </si>
  <si>
    <t>JaVale McGee</t>
  </si>
  <si>
    <t>Doug McDermott</t>
  </si>
  <si>
    <t>T.J. McConnell</t>
  </si>
  <si>
    <t>Patrick McCaw</t>
  </si>
  <si>
    <t>Tahjere McCall</t>
  </si>
  <si>
    <t>Luc Mbah a Moute</t>
  </si>
  <si>
    <t>Wesley Matthews</t>
  </si>
  <si>
    <t>Yante Maten</t>
  </si>
  <si>
    <t>Frank Mason</t>
  </si>
  <si>
    <t>Jarell Martin</t>
  </si>
  <si>
    <t>Lauri Markkanen</t>
  </si>
  <si>
    <t>Boban Marjanović</t>
  </si>
  <si>
    <t>Thon Maker</t>
  </si>
  <si>
    <t>C-PF</t>
  </si>
  <si>
    <t>Ian Mahinmi</t>
  </si>
  <si>
    <t>J.P. Macura</t>
  </si>
  <si>
    <t>Daryl Macon</t>
  </si>
  <si>
    <t>Shelvin Mack</t>
  </si>
  <si>
    <t>Scott Machado</t>
  </si>
  <si>
    <t>Trey Lyles</t>
  </si>
  <si>
    <t>Tyler Lydon</t>
  </si>
  <si>
    <t>Timothé Luwawu-Cabarrot</t>
  </si>
  <si>
    <t>Kalin Lucas</t>
  </si>
  <si>
    <t>Jordan Loyd</t>
  </si>
  <si>
    <t>Kyle Lowry</t>
  </si>
  <si>
    <t>Kevin Love</t>
  </si>
  <si>
    <t>Robin Lopez</t>
  </si>
  <si>
    <t>Brook Lopez</t>
  </si>
  <si>
    <t>Kevon Looney</t>
  </si>
  <si>
    <t>Zach Lofton</t>
  </si>
  <si>
    <t>Shaun Livingston</t>
  </si>
  <si>
    <t>Jeremy Lin</t>
  </si>
  <si>
    <t>Caris LeVert</t>
  </si>
  <si>
    <t>Jon Leuer</t>
  </si>
  <si>
    <t>Meyers Leonard</t>
  </si>
  <si>
    <t>Alex Len</t>
  </si>
  <si>
    <t>Walt Lemon</t>
  </si>
  <si>
    <t>Damion Lee</t>
  </si>
  <si>
    <t>Courtney Lee</t>
  </si>
  <si>
    <t>T.J. Leaf</t>
  </si>
  <si>
    <t>Jake Layman</t>
  </si>
  <si>
    <t>Jeremy Lamb</t>
  </si>
  <si>
    <t>Skal Labissière</t>
  </si>
  <si>
    <t>Rodions Kurucs</t>
  </si>
  <si>
    <t>Kosta Koufos</t>
  </si>
  <si>
    <t>Kyle Korver</t>
  </si>
  <si>
    <t>SG-PF</t>
  </si>
  <si>
    <t>Luke Kornet</t>
  </si>
  <si>
    <t>Furkan Korkmaz</t>
  </si>
  <si>
    <t>Kevin Knox</t>
  </si>
  <si>
    <t>Brandon Knight</t>
  </si>
  <si>
    <t>Maxi Kleber</t>
  </si>
  <si>
    <t>George King</t>
  </si>
  <si>
    <t>Michael Kidd-Gilchrist</t>
  </si>
  <si>
    <t>Luke Kennard</t>
  </si>
  <si>
    <t>Enes Kanter</t>
  </si>
  <si>
    <t>Frank Kaminsky</t>
  </si>
  <si>
    <t>Cory Joseph</t>
  </si>
  <si>
    <t>DeAndre Jordan</t>
  </si>
  <si>
    <t>Tyus Jones</t>
  </si>
  <si>
    <t>Terrence Jones</t>
  </si>
  <si>
    <t>Jemerrio Jones</t>
  </si>
  <si>
    <t>Jalen Jones</t>
  </si>
  <si>
    <t>Derrick Jones</t>
  </si>
  <si>
    <t>Damian Jones</t>
  </si>
  <si>
    <t>Wesley Johnson</t>
  </si>
  <si>
    <t>Tyler Johnson</t>
  </si>
  <si>
    <t>Stanley Johnson</t>
  </si>
  <si>
    <t>James Johnson</t>
  </si>
  <si>
    <t>B.J. Johnson</t>
  </si>
  <si>
    <t>Amir Johnson</t>
  </si>
  <si>
    <t>Alize Johnson</t>
  </si>
  <si>
    <t>Jonas Jerebko</t>
  </si>
  <si>
    <t>John Jenkins</t>
  </si>
  <si>
    <t>Amile Jefferson</t>
  </si>
  <si>
    <t>LeBron James</t>
  </si>
  <si>
    <t>Reggie Jackson</t>
  </si>
  <si>
    <t>Justin Jackson</t>
  </si>
  <si>
    <t>Josh Jackson</t>
  </si>
  <si>
    <t>Jaren Jackson</t>
  </si>
  <si>
    <t>Frank Jackson</t>
  </si>
  <si>
    <t>Demetrius Jackson</t>
  </si>
  <si>
    <t>Wesley Iwundu</t>
  </si>
  <si>
    <t>Jonathan Isaac</t>
  </si>
  <si>
    <t>Brandon Ingram</t>
  </si>
  <si>
    <t>Andre Ingram</t>
  </si>
  <si>
    <t>Joe Ingles</t>
  </si>
  <si>
    <t>Ersan İlyasova</t>
  </si>
  <si>
    <t>Andre Iguodala</t>
  </si>
  <si>
    <t>Serge Ibaka</t>
  </si>
  <si>
    <t>Chandler Hutchison</t>
  </si>
  <si>
    <t>R.J. Hunter</t>
  </si>
  <si>
    <t>Isaac Humphries</t>
  </si>
  <si>
    <t>Kevin Huerter</t>
  </si>
  <si>
    <t>Dwight Howard</t>
  </si>
  <si>
    <t>Danuel House</t>
  </si>
  <si>
    <t>Al Horford</t>
  </si>
  <si>
    <t>Rodney Hood</t>
  </si>
  <si>
    <t>Richaun Holmes</t>
  </si>
  <si>
    <t>Rondae Hollis-Jefferson</t>
  </si>
  <si>
    <t>John Holland</t>
  </si>
  <si>
    <t>Justin Holiday</t>
  </si>
  <si>
    <t>Aaron Holiday</t>
  </si>
  <si>
    <t>Solomon Hill</t>
  </si>
  <si>
    <t>George Hill</t>
  </si>
  <si>
    <t>Nenê Hilário</t>
  </si>
  <si>
    <t>Haywood Highsmith</t>
  </si>
  <si>
    <t>Isaiah Hicks</t>
  </si>
  <si>
    <t>Mario Hezonja</t>
  </si>
  <si>
    <t>Willy Hernangómez</t>
  </si>
  <si>
    <t>Juan Hernangómez</t>
  </si>
  <si>
    <t>John Henson</t>
  </si>
  <si>
    <t>Gordon Hayward</t>
  </si>
  <si>
    <t>Udonis Haslem</t>
  </si>
  <si>
    <t>Isaiah Hartenstein</t>
  </si>
  <si>
    <t>Josh Hart</t>
  </si>
  <si>
    <t>Shaquille Harrison</t>
  </si>
  <si>
    <t>Andrew Harrison</t>
  </si>
  <si>
    <t>Joe Harris</t>
  </si>
  <si>
    <t>Gary Harris</t>
  </si>
  <si>
    <t>Devin Harris</t>
  </si>
  <si>
    <t>Montrezl Harrell</t>
  </si>
  <si>
    <t>Maurice Harkless</t>
  </si>
  <si>
    <t>Dusty Hannahs</t>
  </si>
  <si>
    <t>Daniel Hamilton</t>
  </si>
  <si>
    <t>Jeff Green</t>
  </si>
  <si>
    <t>JaMychal Green</t>
  </si>
  <si>
    <t>Gerald Green</t>
  </si>
  <si>
    <t>Draymond Green</t>
  </si>
  <si>
    <t>Danny Green</t>
  </si>
  <si>
    <t>Donte Grantham</t>
  </si>
  <si>
    <t>Jerian Grant</t>
  </si>
  <si>
    <t>Jerami Grant</t>
  </si>
  <si>
    <t>Treveon Graham</t>
  </si>
  <si>
    <t>Devonte' Graham</t>
  </si>
  <si>
    <t>Marcin Gortat</t>
  </si>
  <si>
    <t>Eric Gordon</t>
  </si>
  <si>
    <t>Aaron Gordon</t>
  </si>
  <si>
    <t>Brandon Goodwin</t>
  </si>
  <si>
    <t>Rudy Gobert</t>
  </si>
  <si>
    <t>Shai Gilgeous-Alexander</t>
  </si>
  <si>
    <t>Harry Giles</t>
  </si>
  <si>
    <t>Taj Gibson</t>
  </si>
  <si>
    <t>Rudy Gay</t>
  </si>
  <si>
    <t>Pau Gasol</t>
  </si>
  <si>
    <t>Marc Gasol</t>
  </si>
  <si>
    <t>Billy Garrett</t>
  </si>
  <si>
    <t>Langston Galloway</t>
  </si>
  <si>
    <t>Markelle Fultz</t>
  </si>
  <si>
    <t>Channing Frye</t>
  </si>
  <si>
    <t>Jimmer Fredette</t>
  </si>
  <si>
    <t>Tim Frazier</t>
  </si>
  <si>
    <t>Melvin Frazier</t>
  </si>
  <si>
    <t>Evan Fournier</t>
  </si>
  <si>
    <t>Bryn Forbes</t>
  </si>
  <si>
    <t>Dorian Finney-Smith</t>
  </si>
  <si>
    <t>Yogi Ferrell</t>
  </si>
  <si>
    <t>Terrance Ferguson</t>
  </si>
  <si>
    <t>Raymond Felton</t>
  </si>
  <si>
    <t>Cristiano Felício</t>
  </si>
  <si>
    <t>Derrick Favors</t>
  </si>
  <si>
    <t>Kenneth Faried</t>
  </si>
  <si>
    <t>Dante Exum</t>
  </si>
  <si>
    <t>Tyreke Evans</t>
  </si>
  <si>
    <t>Jawun Evans</t>
  </si>
  <si>
    <t>Jacob Evans</t>
  </si>
  <si>
    <t>Drew Eubanks</t>
  </si>
  <si>
    <t>James Ennis</t>
  </si>
  <si>
    <t>Wayne Ellington</t>
  </si>
  <si>
    <t>Henry Ellenson</t>
  </si>
  <si>
    <t>Vince Edwards</t>
  </si>
  <si>
    <t>Trevon Duval</t>
  </si>
  <si>
    <t>Kris Dunn</t>
  </si>
  <si>
    <t>Jared Dudley</t>
  </si>
  <si>
    <t>Goran Dragić</t>
  </si>
  <si>
    <t>PJ Dozier</t>
  </si>
  <si>
    <t>Damyean Dotson</t>
  </si>
  <si>
    <t>Tyler Dorsey</t>
  </si>
  <si>
    <t>Donte DiVincenzo</t>
  </si>
  <si>
    <t>Gorgui Dieng</t>
  </si>
  <si>
    <t>Hamidou Diallo</t>
  </si>
  <si>
    <t>Cheick Diallo</t>
  </si>
  <si>
    <t>Marcus Derrickson</t>
  </si>
  <si>
    <t>Luol Deng</t>
  </si>
  <si>
    <t>Matthew Dellavedova</t>
  </si>
  <si>
    <t>Ángel Delgado</t>
  </si>
  <si>
    <t>Sam Dekker</t>
  </si>
  <si>
    <t>Dewayne Dedmon</t>
  </si>
  <si>
    <t>Tyler Davis</t>
  </si>
  <si>
    <t>Ed Davis</t>
  </si>
  <si>
    <t>Deyonta Davis</t>
  </si>
  <si>
    <t>Anthony Davis</t>
  </si>
  <si>
    <t>Troy Daniels</t>
  </si>
  <si>
    <t>Seth Curry</t>
  </si>
  <si>
    <t>Dante Cunningham</t>
  </si>
  <si>
    <t>Jae Crowder</t>
  </si>
  <si>
    <t>Mitch Creek</t>
  </si>
  <si>
    <t>Jamal Crawford</t>
  </si>
  <si>
    <t>Torrey Craig</t>
  </si>
  <si>
    <t>Allen Crabbe</t>
  </si>
  <si>
    <t>Robert Covington</t>
  </si>
  <si>
    <t>DeMarcus Cousins</t>
  </si>
  <si>
    <t>Quinn Cook</t>
  </si>
  <si>
    <t>Pat Connaughton</t>
  </si>
  <si>
    <t>Bonzie Colson</t>
  </si>
  <si>
    <t>Darren Collison</t>
  </si>
  <si>
    <t>Zach Collins</t>
  </si>
  <si>
    <t>Ian Clark</t>
  </si>
  <si>
    <t>Gary Clark</t>
  </si>
  <si>
    <t>Marquese Chriss</t>
  </si>
  <si>
    <t>Chris Chiozza</t>
  </si>
  <si>
    <t>Joe Chealey</t>
  </si>
  <si>
    <t>Wilson Chandler</t>
  </si>
  <si>
    <t>PF-SF</t>
  </si>
  <si>
    <t>Tyson Chandler</t>
  </si>
  <si>
    <t>Tyler Cavanaugh</t>
  </si>
  <si>
    <t>Troy Caupain</t>
  </si>
  <si>
    <t>Willie Cauley-Stein</t>
  </si>
  <si>
    <t>Omri Casspi</t>
  </si>
  <si>
    <t>Alex Caruso</t>
  </si>
  <si>
    <t>Michael Carter-Williams</t>
  </si>
  <si>
    <t>Wendell Carter</t>
  </si>
  <si>
    <t>Vince Carter</t>
  </si>
  <si>
    <t>Jevon Carter</t>
  </si>
  <si>
    <t>DeMarre Carroll</t>
  </si>
  <si>
    <t>Isaiah Canaan</t>
  </si>
  <si>
    <t>Kentavious Caldwell-Pope</t>
  </si>
  <si>
    <t>José Calderón</t>
  </si>
  <si>
    <t>Bruno Caboclo</t>
  </si>
  <si>
    <t>Deonte Burton</t>
  </si>
  <si>
    <t>Alec Burks</t>
  </si>
  <si>
    <t>Trey Burke</t>
  </si>
  <si>
    <t>Reggie Bullock</t>
  </si>
  <si>
    <t>Thomas Bryant</t>
  </si>
  <si>
    <t>Jalen Brunson</t>
  </si>
  <si>
    <t>Troy Brown</t>
  </si>
  <si>
    <t>Sterling Brown</t>
  </si>
  <si>
    <t>Lorenzo Brown</t>
  </si>
  <si>
    <t>Jaylen Brown</t>
  </si>
  <si>
    <t>Bruce Brown</t>
  </si>
  <si>
    <t>MarShon Brooks</t>
  </si>
  <si>
    <t>Dillon Brooks</t>
  </si>
  <si>
    <t>Malcolm Brogdon</t>
  </si>
  <si>
    <t>Ryan Broekhoff</t>
  </si>
  <si>
    <t>Isaiah Briscoe</t>
  </si>
  <si>
    <t>Miles Bridges</t>
  </si>
  <si>
    <t>Mikal Bridges</t>
  </si>
  <si>
    <t>Corey Brewer</t>
  </si>
  <si>
    <t>Tony Bradley</t>
  </si>
  <si>
    <t>Avery Bradley</t>
  </si>
  <si>
    <t>Chris Boucher</t>
  </si>
  <si>
    <t>Isaac Bonga</t>
  </si>
  <si>
    <t>Jonah Bolden</t>
  </si>
  <si>
    <t>Andrew Bogut</t>
  </si>
  <si>
    <t>Bogdan Bogdanović</t>
  </si>
  <si>
    <t>Jaron Blossomgame</t>
  </si>
  <si>
    <t>Eric Bledsoe</t>
  </si>
  <si>
    <t>Antonio Blakeney</t>
  </si>
  <si>
    <t>Nemanja Bjelica</t>
  </si>
  <si>
    <t>Bismack Biyombo</t>
  </si>
  <si>
    <t>Khem Birch</t>
  </si>
  <si>
    <t>Patrick Beverley</t>
  </si>
  <si>
    <t>Dāvis Bertāns</t>
  </si>
  <si>
    <t>Dairis Bertāns</t>
  </si>
  <si>
    <t>Dragan Bender</t>
  </si>
  <si>
    <t>DeAndre' Bembry</t>
  </si>
  <si>
    <t>Jordan Bell</t>
  </si>
  <si>
    <t>Marco Belinelli</t>
  </si>
  <si>
    <t>Michael Beasley</t>
  </si>
  <si>
    <t>Malik Beasley</t>
  </si>
  <si>
    <t>Kent Bazemore</t>
  </si>
  <si>
    <t>Aron Baynes</t>
  </si>
  <si>
    <t>Jerryd Bayless</t>
  </si>
  <si>
    <t>Nicolas Batum</t>
  </si>
  <si>
    <t>Keita Bates-Diop</t>
  </si>
  <si>
    <t>Will Barton</t>
  </si>
  <si>
    <t>Harrison Barnes</t>
  </si>
  <si>
    <t>J.J. Barea</t>
  </si>
  <si>
    <t>Mo Bamba</t>
  </si>
  <si>
    <t>Lonzo Ball</t>
  </si>
  <si>
    <t>Wade Baldwin</t>
  </si>
  <si>
    <t>Ron Baker</t>
  </si>
  <si>
    <t>Marvin Bagley</t>
  </si>
  <si>
    <t>Dwayne Bacon</t>
  </si>
  <si>
    <t>Deandre Ayton</t>
  </si>
  <si>
    <t>D.J. Augustin</t>
  </si>
  <si>
    <t>Trevor Ariza</t>
  </si>
  <si>
    <t>Ryan Arcidiacono</t>
  </si>
  <si>
    <t>OG Anunoby</t>
  </si>
  <si>
    <t>Carmelo Anthony</t>
  </si>
  <si>
    <t>Kostas Antetokounmpo</t>
  </si>
  <si>
    <t>Ike Anigbogu</t>
  </si>
  <si>
    <t>Ryan Anderson</t>
  </si>
  <si>
    <t>Kyle Anderson</t>
  </si>
  <si>
    <t>Justin Anderson</t>
  </si>
  <si>
    <t>Al-Farouq Aminu</t>
  </si>
  <si>
    <t>Kadeem Allen</t>
  </si>
  <si>
    <t>Jarrett Allen</t>
  </si>
  <si>
    <t>Grayson Allen</t>
  </si>
  <si>
    <t>Rawle Alkins</t>
  </si>
  <si>
    <t>DeVaughn Akoon-Purcell</t>
  </si>
  <si>
    <t>Deng Adel</t>
  </si>
  <si>
    <t>Bam Adebayo</t>
  </si>
  <si>
    <t>Steven Adams</t>
  </si>
  <si>
    <t>Jaylen Adams</t>
  </si>
  <si>
    <t>Quincy Acy</t>
  </si>
  <si>
    <t>Álex Abrines</t>
  </si>
  <si>
    <t>Nickeil Alexander-Walker</t>
  </si>
  <si>
    <t>RJ Barrett</t>
  </si>
  <si>
    <t>Darius Bazley</t>
  </si>
  <si>
    <t>Ky Bowman</t>
  </si>
  <si>
    <t>Brandon Clarke</t>
  </si>
  <si>
    <t>Jarrett Culver</t>
  </si>
  <si>
    <t>Terence Davis</t>
  </si>
  <si>
    <t>Carsen Edwards</t>
  </si>
  <si>
    <t>Bruno Fernando</t>
  </si>
  <si>
    <t>Darius Garland</t>
  </si>
  <si>
    <t>Marko Guduric</t>
  </si>
  <si>
    <t>Rui Hachimura</t>
  </si>
  <si>
    <t>Tyler Herro</t>
  </si>
  <si>
    <t>De'Andre Hunter</t>
  </si>
  <si>
    <t>Mfiondu Kabengele</t>
  </si>
  <si>
    <t>Terance Mann</t>
  </si>
  <si>
    <t>Garrison Mathews</t>
  </si>
  <si>
    <t>Ja Morant</t>
  </si>
  <si>
    <t>Dejounte Murray</t>
  </si>
  <si>
    <t>Georges Niang</t>
  </si>
  <si>
    <t>Nerlens Noel</t>
  </si>
  <si>
    <t>Frank Ntilikina</t>
  </si>
  <si>
    <t>Kendrick Nunn</t>
  </si>
  <si>
    <t>David Nwaba</t>
  </si>
  <si>
    <t>Royce O'Neale</t>
  </si>
  <si>
    <t>Kyle O'Quinn</t>
  </si>
  <si>
    <t>Jahlil Okafor</t>
  </si>
  <si>
    <t>Elie Okobo</t>
  </si>
  <si>
    <t>Josh Okogie</t>
  </si>
  <si>
    <t>KZ Okpala</t>
  </si>
  <si>
    <t>Kelly Olynyk</t>
  </si>
  <si>
    <t>Cedi Osman</t>
  </si>
  <si>
    <t>Jabari Parker</t>
  </si>
  <si>
    <t>Eric Paschall</t>
  </si>
  <si>
    <t>Patrick Patterson</t>
  </si>
  <si>
    <t>Chris Paul</t>
  </si>
  <si>
    <t>Elfrid Payton</t>
  </si>
  <si>
    <t>Mason Plumlee</t>
  </si>
  <si>
    <t>Jordan Poole</t>
  </si>
  <si>
    <t>Bobby Portis</t>
  </si>
  <si>
    <t>Norman Powell</t>
  </si>
  <si>
    <t>Josh Richardson</t>
  </si>
  <si>
    <t>Duncan Robinson</t>
  </si>
  <si>
    <t>Jerome Robinson</t>
  </si>
  <si>
    <t>Derrick Rose</t>
  </si>
  <si>
    <t>Terrence Ross</t>
  </si>
  <si>
    <t>Terry Rozier</t>
  </si>
  <si>
    <t>Ricky Rubio</t>
  </si>
  <si>
    <t>Domantas Sabonis</t>
  </si>
  <si>
    <t>Mike Scott</t>
  </si>
  <si>
    <t>Thabo Sefolosha</t>
  </si>
  <si>
    <t>Landry Shamet</t>
  </si>
  <si>
    <t>Chris Silva</t>
  </si>
  <si>
    <t>Anfernee Simons</t>
  </si>
  <si>
    <t>Marcus Smart</t>
  </si>
  <si>
    <t>Ish Smith</t>
  </si>
  <si>
    <t>Tony Snell</t>
  </si>
  <si>
    <t>Omari Spellman</t>
  </si>
  <si>
    <t>Edmond Sumner</t>
  </si>
  <si>
    <t>Caleb Swanigan</t>
  </si>
  <si>
    <t>Jayson Tatum</t>
  </si>
  <si>
    <t>Jeff Teague</t>
  </si>
  <si>
    <t>Garrett Temple</t>
  </si>
  <si>
    <t>Daniel Theis</t>
  </si>
  <si>
    <t>Tristan Thompson</t>
  </si>
  <si>
    <t>Matisse Thybulle</t>
  </si>
  <si>
    <t>Evan Turner</t>
  </si>
  <si>
    <t>Myles Turner</t>
  </si>
  <si>
    <t>Fred VanVleet</t>
  </si>
  <si>
    <t>Noah Vonleh</t>
  </si>
  <si>
    <t>Moritz Wagner</t>
  </si>
  <si>
    <t>T.J. Warren</t>
  </si>
  <si>
    <t>Coby White</t>
  </si>
  <si>
    <t>Derrick White</t>
  </si>
  <si>
    <t>Hassan Whiteside</t>
  </si>
  <si>
    <t>Kenrich Williams</t>
  </si>
  <si>
    <t>Marvin Williams</t>
  </si>
  <si>
    <t>Robert Williams</t>
  </si>
  <si>
    <t>Justise Winslow</t>
  </si>
  <si>
    <t>Delon Wright</t>
  </si>
  <si>
    <t>Thaddeus Young</t>
  </si>
  <si>
    <t>Ivica Zubac</t>
  </si>
  <si>
    <t>C. Team</t>
  </si>
  <si>
    <t>Rank PTS</t>
  </si>
  <si>
    <t>Games #</t>
  </si>
  <si>
    <t>Aldridge</t>
  </si>
  <si>
    <t>Harden</t>
  </si>
  <si>
    <t>Leonard</t>
  </si>
  <si>
    <t>Curry</t>
  </si>
  <si>
    <t>George</t>
  </si>
  <si>
    <t>R#</t>
  </si>
  <si>
    <t>PLAYER</t>
  </si>
  <si>
    <t>POS</t>
  </si>
  <si>
    <t>PF,C</t>
  </si>
  <si>
    <t>PG,SG</t>
  </si>
  <si>
    <t>SF,PF</t>
  </si>
  <si>
    <t>SG,SF</t>
  </si>
  <si>
    <t>Moe Harkless</t>
  </si>
  <si>
    <t>PJ Tucker</t>
  </si>
  <si>
    <t>Luka Doncic</t>
  </si>
  <si>
    <t>Deandre Ayton </t>
  </si>
  <si>
    <t>P.J. Washington</t>
  </si>
  <si>
    <t>Kelly Oubre Jr.</t>
  </si>
  <si>
    <t>Buddy Hield </t>
  </si>
  <si>
    <t>Goran Dragic</t>
  </si>
  <si>
    <t>Taurean Prince</t>
  </si>
  <si>
    <t>Kristaps Porzingis</t>
  </si>
  <si>
    <t>Nikola Jokic</t>
  </si>
  <si>
    <t>Nicolo Melli</t>
  </si>
  <si>
    <t>Ersan Ilyasova</t>
  </si>
  <si>
    <t>Danuel House Jr.</t>
  </si>
  <si>
    <t>Cody Zeller </t>
  </si>
  <si>
    <t>Otto Porter Jr.</t>
  </si>
  <si>
    <t>Jaren Jackson Jr.</t>
  </si>
  <si>
    <t>Wendell Carter Jr.</t>
  </si>
  <si>
    <t>Mohamed Bamba</t>
  </si>
  <si>
    <t>Glenn Robinson III</t>
  </si>
  <si>
    <t>Bojan Bogdanovic </t>
  </si>
  <si>
    <t>Jordan McRae </t>
  </si>
  <si>
    <t>Dario Saric</t>
  </si>
  <si>
    <t>Larry Nance Jr.</t>
  </si>
  <si>
    <t>Jakob Poeltl</t>
  </si>
  <si>
    <t>Marvin Bagley III </t>
  </si>
  <si>
    <t>Skal Labissiere</t>
  </si>
  <si>
    <t>Davis Bertans</t>
  </si>
  <si>
    <t>Kevon Looney </t>
  </si>
  <si>
    <t>Reggie Jackson </t>
  </si>
  <si>
    <t>Jonas Valanciunas</t>
  </si>
  <si>
    <t>Dennis Schroder</t>
  </si>
  <si>
    <t>Tomas Satoransky</t>
  </si>
  <si>
    <t>Nicolas Batum </t>
  </si>
  <si>
    <t>Bruce BrownJr</t>
  </si>
  <si>
    <t>Derrick Jones Jr.</t>
  </si>
  <si>
    <t>Cameron Reddish</t>
  </si>
  <si>
    <t>James Ennis III</t>
  </si>
  <si>
    <t>Tim Hardaway Jr.</t>
  </si>
  <si>
    <t>Kevin Porter Jr.</t>
  </si>
  <si>
    <t>Enes Kanter </t>
  </si>
  <si>
    <t>Dennis Smith Jr.</t>
  </si>
  <si>
    <t>tobias harris</t>
  </si>
  <si>
    <t>Current</t>
  </si>
  <si>
    <t>% Started</t>
  </si>
  <si>
    <t>Mike Conley Uta - PG</t>
  </si>
  <si>
    <t>-</t>
  </si>
  <si>
    <t>Bradley Beal Was - SG</t>
  </si>
  <si>
    <t>DeMar DeRozan SA - SG,SF</t>
  </si>
  <si>
    <t>Tobias Harris Phi - SF,PF</t>
  </si>
  <si>
    <t>Joel Embiid Phi - PF,C</t>
  </si>
  <si>
    <t>Clint Capela Hou - PF,C</t>
  </si>
  <si>
    <t>Dewayne Dedmon Sac - C</t>
  </si>
  <si>
    <t>JaVale McGee LAL - C</t>
  </si>
  <si>
    <t>Lou Williams LAC - PG,SG</t>
  </si>
  <si>
    <t>Bojan Bogdanovic Uta - SG,SF,PF</t>
  </si>
  <si>
    <t>Evan Fournier Orl - SG,SF</t>
  </si>
  <si>
    <t>Harrison Barnes Sac - SF,PF</t>
  </si>
  <si>
    <t>Jordan Clarkson Cle - PG,SG</t>
  </si>
  <si>
    <t>Pre-Season Ranking</t>
  </si>
  <si>
    <t>2pos</t>
  </si>
  <si>
    <t>1pos</t>
  </si>
  <si>
    <t>3pos</t>
  </si>
  <si>
    <t>Final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</si>
</sst>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  <family val="2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ABE5A8"/>
        <bgColor indexed="64"/>
      </patternFill>
    </fill>
    <fill>
      <patternFill patternType="solid">
        <fgColor rgb="FFDB9D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1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4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1" fillId="5" borderId="0" xfId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8" borderId="0" xfId="0" applyFill="1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8" borderId="0" xfId="0" applyFont="1" applyFill="1" applyAlignment="1">
      <alignment horizontal="center" vertical="center"/>
    </xf>
    <xf numFmtId="0" fontId="0" fillId="9" borderId="0" xfId="0" applyFill="1"/>
    <xf numFmtId="9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ContentPlaceHolder1$GridView1','Sort$W23')" TargetMode="External"/><Relationship Id="rId2" Type="http://schemas.openxmlformats.org/officeDocument/2006/relationships/hyperlink" Target="javascript:__doPostBack('ctl00$ContentPlaceHolder1$GridView1','Sort$W22')" TargetMode="External"/><Relationship Id="rId1" Type="http://schemas.openxmlformats.org/officeDocument/2006/relationships/hyperlink" Target="javascript:__doPostBack('ctl00$ContentPlaceHolder1$GridView1','Sort$TEAM')" TargetMode="External"/><Relationship Id="rId5" Type="http://schemas.openxmlformats.org/officeDocument/2006/relationships/hyperlink" Target="javascript:__doPostBack('ctl00$ContentPlaceHolder1$GridView1','Sort$TOTAL')" TargetMode="External"/><Relationship Id="rId4" Type="http://schemas.openxmlformats.org/officeDocument/2006/relationships/hyperlink" Target="javascript:__doPostBack('ctl00$ContentPlaceHolder1$GridView1','Sort$W24')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a/aldrila01.html" TargetMode="External"/><Relationship Id="rId21" Type="http://schemas.openxmlformats.org/officeDocument/2006/relationships/hyperlink" Target="https://www.basketball-reference.com/players/w/walkeke02.html" TargetMode="External"/><Relationship Id="rId42" Type="http://schemas.openxmlformats.org/officeDocument/2006/relationships/hyperlink" Target="https://www.basketball-reference.com/teams/SAS/2019.html" TargetMode="External"/><Relationship Id="rId47" Type="http://schemas.openxmlformats.org/officeDocument/2006/relationships/hyperlink" Target="https://www.basketball-reference.com/players/c/conlemi01.html" TargetMode="External"/><Relationship Id="rId63" Type="http://schemas.openxmlformats.org/officeDocument/2006/relationships/hyperlink" Target="https://www.basketball-reference.com/teams/LAC/2019.html" TargetMode="External"/><Relationship Id="rId68" Type="http://schemas.openxmlformats.org/officeDocument/2006/relationships/hyperlink" Target="https://www.basketball-reference.com/players/b/butleji01.html" TargetMode="External"/><Relationship Id="rId84" Type="http://schemas.openxmlformats.org/officeDocument/2006/relationships/hyperlink" Target="https://www.basketball-reference.com/players/f/foxde01.html" TargetMode="External"/><Relationship Id="rId89" Type="http://schemas.openxmlformats.org/officeDocument/2006/relationships/hyperlink" Target="https://www.basketball-reference.com/teams/PHI/2019.html" TargetMode="External"/><Relationship Id="rId112" Type="http://schemas.openxmlformats.org/officeDocument/2006/relationships/hyperlink" Target="https://www.basketball-reference.com/players/m/mitchdo01.html" TargetMode="External"/><Relationship Id="rId133" Type="http://schemas.openxmlformats.org/officeDocument/2006/relationships/hyperlink" Target="https://www.basketball-reference.com/players/k/kuzmaky01.html" TargetMode="External"/><Relationship Id="rId138" Type="http://schemas.openxmlformats.org/officeDocument/2006/relationships/hyperlink" Target="https://www.basketball-reference.com/players/w/wiggian01.html" TargetMode="External"/><Relationship Id="rId154" Type="http://schemas.openxmlformats.org/officeDocument/2006/relationships/hyperlink" Target="https://www.basketball-reference.com/teams/TOR/2019.html" TargetMode="External"/><Relationship Id="rId159" Type="http://schemas.openxmlformats.org/officeDocument/2006/relationships/hyperlink" Target="https://www.basketball-reference.com/teams/DET/2019.html" TargetMode="External"/><Relationship Id="rId175" Type="http://schemas.openxmlformats.org/officeDocument/2006/relationships/hyperlink" Target="https://www.basketball-reference.com/teams/SAC/2019.html" TargetMode="External"/><Relationship Id="rId170" Type="http://schemas.openxmlformats.org/officeDocument/2006/relationships/hyperlink" Target="https://www.basketball-reference.com/teams/NOP/2019.html" TargetMode="External"/><Relationship Id="rId191" Type="http://schemas.openxmlformats.org/officeDocument/2006/relationships/hyperlink" Target="https://www.basketball-reference.com/teams/CLE/2019.html" TargetMode="External"/><Relationship Id="rId16" Type="http://schemas.openxmlformats.org/officeDocument/2006/relationships/hyperlink" Target="https://www.basketball-reference.com/teams/GSW/2019.html" TargetMode="External"/><Relationship Id="rId107" Type="http://schemas.openxmlformats.org/officeDocument/2006/relationships/hyperlink" Target="https://www.basketball-reference.com/players/b/bealbr01.html" TargetMode="External"/><Relationship Id="rId11" Type="http://schemas.openxmlformats.org/officeDocument/2006/relationships/hyperlink" Target="https://www.basketball-reference.com/players/b/bookede01.html" TargetMode="External"/><Relationship Id="rId32" Type="http://schemas.openxmlformats.org/officeDocument/2006/relationships/hyperlink" Target="https://www.basketball-reference.com/teams/CHI/2019.html" TargetMode="External"/><Relationship Id="rId37" Type="http://schemas.openxmlformats.org/officeDocument/2006/relationships/hyperlink" Target="https://www.basketball-reference.com/players/r/randlju01.html" TargetMode="External"/><Relationship Id="rId53" Type="http://schemas.openxmlformats.org/officeDocument/2006/relationships/hyperlink" Target="https://www.basketball-reference.com/players/v/vucevni01.html" TargetMode="External"/><Relationship Id="rId58" Type="http://schemas.openxmlformats.org/officeDocument/2006/relationships/hyperlink" Target="https://www.basketball-reference.com/teams/DEN/2019.html" TargetMode="External"/><Relationship Id="rId74" Type="http://schemas.openxmlformats.org/officeDocument/2006/relationships/hyperlink" Target="https://www.basketball-reference.com/teams/DEN/2019.html" TargetMode="External"/><Relationship Id="rId79" Type="http://schemas.openxmlformats.org/officeDocument/2006/relationships/hyperlink" Target="https://www.basketball-reference.com/teams/MIN/2019.html" TargetMode="External"/><Relationship Id="rId102" Type="http://schemas.openxmlformats.org/officeDocument/2006/relationships/hyperlink" Target="https://www.basketball-reference.com/players/c/curryst01.html" TargetMode="External"/><Relationship Id="rId123" Type="http://schemas.openxmlformats.org/officeDocument/2006/relationships/hyperlink" Target="https://www.basketball-reference.com/players/m/mccolcj01.html" TargetMode="External"/><Relationship Id="rId128" Type="http://schemas.openxmlformats.org/officeDocument/2006/relationships/hyperlink" Target="https://www.basketball-reference.com/players/w/willilo02.html" TargetMode="External"/><Relationship Id="rId144" Type="http://schemas.openxmlformats.org/officeDocument/2006/relationships/hyperlink" Target="https://www.basketball-reference.com/players/c/clarkjo01.html" TargetMode="External"/><Relationship Id="rId149" Type="http://schemas.openxmlformats.org/officeDocument/2006/relationships/hyperlink" Target="https://www.basketball-reference.com/teams/OKC/2019.html" TargetMode="External"/><Relationship Id="rId5" Type="http://schemas.openxmlformats.org/officeDocument/2006/relationships/hyperlink" Target="https://www.basketball-reference.com/players/a/antetgi01.html" TargetMode="External"/><Relationship Id="rId90" Type="http://schemas.openxmlformats.org/officeDocument/2006/relationships/hyperlink" Target="https://www.basketball-reference.com/players/c/clarkjo01.html" TargetMode="External"/><Relationship Id="rId95" Type="http://schemas.openxmlformats.org/officeDocument/2006/relationships/hyperlink" Target="https://www.basketball-reference.com/teams/CLE/2019.html" TargetMode="External"/><Relationship Id="rId160" Type="http://schemas.openxmlformats.org/officeDocument/2006/relationships/hyperlink" Target="https://www.basketball-reference.com/teams/MIN/2019.html" TargetMode="External"/><Relationship Id="rId165" Type="http://schemas.openxmlformats.org/officeDocument/2006/relationships/hyperlink" Target="https://www.basketball-reference.com/teams/GSW/2019.html" TargetMode="External"/><Relationship Id="rId181" Type="http://schemas.openxmlformats.org/officeDocument/2006/relationships/hyperlink" Target="https://www.basketball-reference.com/teams/LAL/2019.html" TargetMode="External"/><Relationship Id="rId186" Type="http://schemas.openxmlformats.org/officeDocument/2006/relationships/hyperlink" Target="https://www.basketball-reference.com/teams/IND/2019.html" TargetMode="External"/><Relationship Id="rId22" Type="http://schemas.openxmlformats.org/officeDocument/2006/relationships/hyperlink" Target="https://www.basketball-reference.com/teams/CHO/2019.html" TargetMode="External"/><Relationship Id="rId27" Type="http://schemas.openxmlformats.org/officeDocument/2006/relationships/hyperlink" Target="https://www.basketball-reference.com/players/i/irvinky01.html" TargetMode="External"/><Relationship Id="rId43" Type="http://schemas.openxmlformats.org/officeDocument/2006/relationships/hyperlink" Target="https://www.basketball-reference.com/players/d/doncilu01.html" TargetMode="External"/><Relationship Id="rId48" Type="http://schemas.openxmlformats.org/officeDocument/2006/relationships/hyperlink" Target="https://www.basketball-reference.com/teams/MEM/2019.html" TargetMode="External"/><Relationship Id="rId64" Type="http://schemas.openxmlformats.org/officeDocument/2006/relationships/hyperlink" Target="https://www.basketball-reference.com/players/c/collijo01.html" TargetMode="External"/><Relationship Id="rId69" Type="http://schemas.openxmlformats.org/officeDocument/2006/relationships/hyperlink" Target="https://www.basketball-reference.com/players/k/kuzmaky01.html" TargetMode="External"/><Relationship Id="rId113" Type="http://schemas.openxmlformats.org/officeDocument/2006/relationships/hyperlink" Target="https://www.basketball-reference.com/players/l/lavinza01.html" TargetMode="External"/><Relationship Id="rId118" Type="http://schemas.openxmlformats.org/officeDocument/2006/relationships/hyperlink" Target="https://www.basketball-reference.com/players/d/derozde01.html" TargetMode="External"/><Relationship Id="rId134" Type="http://schemas.openxmlformats.org/officeDocument/2006/relationships/hyperlink" Target="https://www.basketball-reference.com/players/m/middlkh01.html" TargetMode="External"/><Relationship Id="rId139" Type="http://schemas.openxmlformats.org/officeDocument/2006/relationships/hyperlink" Target="https://www.basketball-reference.com/players/b/bogdabo02.html" TargetMode="External"/><Relationship Id="rId80" Type="http://schemas.openxmlformats.org/officeDocument/2006/relationships/hyperlink" Target="https://www.basketball-reference.com/players/b/bogdabo02.html" TargetMode="External"/><Relationship Id="rId85" Type="http://schemas.openxmlformats.org/officeDocument/2006/relationships/hyperlink" Target="https://www.basketball-reference.com/teams/SAC/2019.html" TargetMode="External"/><Relationship Id="rId150" Type="http://schemas.openxmlformats.org/officeDocument/2006/relationships/hyperlink" Target="https://www.basketball-reference.com/teams/MIL/2019.html" TargetMode="External"/><Relationship Id="rId155" Type="http://schemas.openxmlformats.org/officeDocument/2006/relationships/hyperlink" Target="https://www.basketball-reference.com/teams/GSW/2019.html" TargetMode="External"/><Relationship Id="rId171" Type="http://schemas.openxmlformats.org/officeDocument/2006/relationships/hyperlink" Target="https://www.basketball-reference.com/teams/MEM/2019.html" TargetMode="External"/><Relationship Id="rId176" Type="http://schemas.openxmlformats.org/officeDocument/2006/relationships/hyperlink" Target="https://www.basketball-reference.com/teams/DEN/2019.html" TargetMode="External"/><Relationship Id="rId192" Type="http://schemas.openxmlformats.org/officeDocument/2006/relationships/hyperlink" Target="https://www.basketball-reference.com/teams/BRK/2019.html" TargetMode="External"/><Relationship Id="rId12" Type="http://schemas.openxmlformats.org/officeDocument/2006/relationships/hyperlink" Target="https://www.basketball-reference.com/teams/PHO/2019.html" TargetMode="External"/><Relationship Id="rId17" Type="http://schemas.openxmlformats.org/officeDocument/2006/relationships/hyperlink" Target="https://www.basketball-reference.com/players/l/lillada01.html" TargetMode="External"/><Relationship Id="rId33" Type="http://schemas.openxmlformats.org/officeDocument/2006/relationships/hyperlink" Target="https://www.basketball-reference.com/players/w/westbru01.html" TargetMode="External"/><Relationship Id="rId38" Type="http://schemas.openxmlformats.org/officeDocument/2006/relationships/hyperlink" Target="https://www.basketball-reference.com/teams/NOP/2019.html" TargetMode="External"/><Relationship Id="rId59" Type="http://schemas.openxmlformats.org/officeDocument/2006/relationships/hyperlink" Target="https://www.basketball-reference.com/players/h/harrito02.html" TargetMode="External"/><Relationship Id="rId103" Type="http://schemas.openxmlformats.org/officeDocument/2006/relationships/hyperlink" Target="https://www.basketball-reference.com/players/b/bookede01.html" TargetMode="External"/><Relationship Id="rId108" Type="http://schemas.openxmlformats.org/officeDocument/2006/relationships/hyperlink" Target="https://www.basketball-reference.com/players/w/walkeke02.html" TargetMode="External"/><Relationship Id="rId124" Type="http://schemas.openxmlformats.org/officeDocument/2006/relationships/hyperlink" Target="https://www.basketball-reference.com/players/v/vucevni01.html" TargetMode="External"/><Relationship Id="rId129" Type="http://schemas.openxmlformats.org/officeDocument/2006/relationships/hyperlink" Target="https://www.basketball-reference.com/players/g/gallida01.html" TargetMode="External"/><Relationship Id="rId54" Type="http://schemas.openxmlformats.org/officeDocument/2006/relationships/hyperlink" Target="https://www.basketball-reference.com/teams/ORL/2019.html" TargetMode="External"/><Relationship Id="rId70" Type="http://schemas.openxmlformats.org/officeDocument/2006/relationships/hyperlink" Target="https://www.basketball-reference.com/teams/LAL/2019.html" TargetMode="External"/><Relationship Id="rId75" Type="http://schemas.openxmlformats.org/officeDocument/2006/relationships/hyperlink" Target="https://www.basketball-reference.com/players/h/hardati02.html" TargetMode="External"/><Relationship Id="rId91" Type="http://schemas.openxmlformats.org/officeDocument/2006/relationships/hyperlink" Target="https://www.basketball-reference.com/teams/CLE/2019.html" TargetMode="External"/><Relationship Id="rId96" Type="http://schemas.openxmlformats.org/officeDocument/2006/relationships/hyperlink" Target="https://www.basketball-reference.com/players/c/capelca01.html" TargetMode="External"/><Relationship Id="rId140" Type="http://schemas.openxmlformats.org/officeDocument/2006/relationships/hyperlink" Target="https://www.basketball-reference.com/players/d/drumman01.html" TargetMode="External"/><Relationship Id="rId145" Type="http://schemas.openxmlformats.org/officeDocument/2006/relationships/hyperlink" Target="https://www.basketball-reference.com/players/d/dinwisp01.html" TargetMode="External"/><Relationship Id="rId161" Type="http://schemas.openxmlformats.org/officeDocument/2006/relationships/hyperlink" Target="https://www.basketball-reference.com/teams/BOS/2019.html" TargetMode="External"/><Relationship Id="rId166" Type="http://schemas.openxmlformats.org/officeDocument/2006/relationships/hyperlink" Target="https://www.basketball-reference.com/teams/NOP/2019.html" TargetMode="External"/><Relationship Id="rId182" Type="http://schemas.openxmlformats.org/officeDocument/2006/relationships/hyperlink" Target="https://www.basketball-reference.com/teams/MIL/2019.html" TargetMode="External"/><Relationship Id="rId187" Type="http://schemas.openxmlformats.org/officeDocument/2006/relationships/hyperlink" Target="https://www.basketball-reference.com/teams/DET/2019.html" TargetMode="External"/><Relationship Id="rId1" Type="http://schemas.openxmlformats.org/officeDocument/2006/relationships/hyperlink" Target="https://www.basketball-reference.com/players/h/hardeja01.html" TargetMode="External"/><Relationship Id="rId6" Type="http://schemas.openxmlformats.org/officeDocument/2006/relationships/hyperlink" Target="https://www.basketball-reference.com/teams/MIL/2019.html" TargetMode="External"/><Relationship Id="rId23" Type="http://schemas.openxmlformats.org/officeDocument/2006/relationships/hyperlink" Target="https://www.basketball-reference.com/players/g/griffbl01.html" TargetMode="External"/><Relationship Id="rId28" Type="http://schemas.openxmlformats.org/officeDocument/2006/relationships/hyperlink" Target="https://www.basketball-reference.com/teams/BOS/2019.html" TargetMode="External"/><Relationship Id="rId49" Type="http://schemas.openxmlformats.org/officeDocument/2006/relationships/hyperlink" Target="https://www.basketball-reference.com/players/r/russeda01.html" TargetMode="External"/><Relationship Id="rId114" Type="http://schemas.openxmlformats.org/officeDocument/2006/relationships/hyperlink" Target="https://www.basketball-reference.com/players/w/westbru01.html" TargetMode="External"/><Relationship Id="rId119" Type="http://schemas.openxmlformats.org/officeDocument/2006/relationships/hyperlink" Target="https://www.basketball-reference.com/players/d/doncilu01.html" TargetMode="External"/><Relationship Id="rId44" Type="http://schemas.openxmlformats.org/officeDocument/2006/relationships/hyperlink" Target="https://www.basketball-reference.com/teams/DAL/2019.html" TargetMode="External"/><Relationship Id="rId60" Type="http://schemas.openxmlformats.org/officeDocument/2006/relationships/hyperlink" Target="https://www.basketball-reference.com/players/w/willilo02.html" TargetMode="External"/><Relationship Id="rId65" Type="http://schemas.openxmlformats.org/officeDocument/2006/relationships/hyperlink" Target="https://www.basketball-reference.com/teams/ATL/2019.html" TargetMode="External"/><Relationship Id="rId81" Type="http://schemas.openxmlformats.org/officeDocument/2006/relationships/hyperlink" Target="https://www.basketball-reference.com/teams/IND/2019.html" TargetMode="External"/><Relationship Id="rId86" Type="http://schemas.openxmlformats.org/officeDocument/2006/relationships/hyperlink" Target="https://www.basketball-reference.com/players/s/siakapa01.html" TargetMode="External"/><Relationship Id="rId130" Type="http://schemas.openxmlformats.org/officeDocument/2006/relationships/hyperlink" Target="https://www.basketball-reference.com/players/c/collijo01.html" TargetMode="External"/><Relationship Id="rId135" Type="http://schemas.openxmlformats.org/officeDocument/2006/relationships/hyperlink" Target="https://www.basketball-reference.com/players/m/murraja01.html" TargetMode="External"/><Relationship Id="rId151" Type="http://schemas.openxmlformats.org/officeDocument/2006/relationships/hyperlink" Target="https://www.basketball-reference.com/teams/PHI/2019.html" TargetMode="External"/><Relationship Id="rId156" Type="http://schemas.openxmlformats.org/officeDocument/2006/relationships/hyperlink" Target="https://www.basketball-reference.com/teams/POR/2019.html" TargetMode="External"/><Relationship Id="rId177" Type="http://schemas.openxmlformats.org/officeDocument/2006/relationships/hyperlink" Target="https://www.basketball-reference.com/teams/LAC/2019.html" TargetMode="External"/><Relationship Id="rId172" Type="http://schemas.openxmlformats.org/officeDocument/2006/relationships/hyperlink" Target="https://www.basketball-reference.com/teams/BRK/2019.html" TargetMode="External"/><Relationship Id="rId193" Type="http://schemas.openxmlformats.org/officeDocument/2006/relationships/hyperlink" Target="https://www.basketball-reference.com/teams/CLE/2019.html" TargetMode="External"/><Relationship Id="rId13" Type="http://schemas.openxmlformats.org/officeDocument/2006/relationships/hyperlink" Target="https://www.basketball-reference.com/players/l/leonaka01.html" TargetMode="External"/><Relationship Id="rId18" Type="http://schemas.openxmlformats.org/officeDocument/2006/relationships/hyperlink" Target="https://www.basketball-reference.com/teams/POR/2019.html" TargetMode="External"/><Relationship Id="rId39" Type="http://schemas.openxmlformats.org/officeDocument/2006/relationships/hyperlink" Target="https://www.basketball-reference.com/players/a/aldrila01.html" TargetMode="External"/><Relationship Id="rId109" Type="http://schemas.openxmlformats.org/officeDocument/2006/relationships/hyperlink" Target="https://www.basketball-reference.com/players/g/griffbl01.html" TargetMode="External"/><Relationship Id="rId34" Type="http://schemas.openxmlformats.org/officeDocument/2006/relationships/hyperlink" Target="https://www.basketball-reference.com/teams/OKC/2019.html" TargetMode="External"/><Relationship Id="rId50" Type="http://schemas.openxmlformats.org/officeDocument/2006/relationships/hyperlink" Target="https://www.basketball-reference.com/teams/BRK/2019.html" TargetMode="External"/><Relationship Id="rId55" Type="http://schemas.openxmlformats.org/officeDocument/2006/relationships/hyperlink" Target="https://www.basketball-reference.com/players/h/hieldbu01.html" TargetMode="External"/><Relationship Id="rId76" Type="http://schemas.openxmlformats.org/officeDocument/2006/relationships/hyperlink" Target="https://www.basketball-reference.com/players/r/redicjj01.html" TargetMode="External"/><Relationship Id="rId97" Type="http://schemas.openxmlformats.org/officeDocument/2006/relationships/hyperlink" Target="https://www.basketball-reference.com/teams/HOU/2019.html" TargetMode="External"/><Relationship Id="rId104" Type="http://schemas.openxmlformats.org/officeDocument/2006/relationships/hyperlink" Target="https://www.basketball-reference.com/players/l/leonaka01.html" TargetMode="External"/><Relationship Id="rId120" Type="http://schemas.openxmlformats.org/officeDocument/2006/relationships/hyperlink" Target="https://www.basketball-reference.com/players/h/holidjr01.html" TargetMode="External"/><Relationship Id="rId125" Type="http://schemas.openxmlformats.org/officeDocument/2006/relationships/hyperlink" Target="https://www.basketball-reference.com/players/h/hieldbu01.html" TargetMode="External"/><Relationship Id="rId141" Type="http://schemas.openxmlformats.org/officeDocument/2006/relationships/hyperlink" Target="https://www.basketball-reference.com/players/f/foxde01.html" TargetMode="External"/><Relationship Id="rId146" Type="http://schemas.openxmlformats.org/officeDocument/2006/relationships/hyperlink" Target="https://www.basketball-reference.com/players/s/sextoco01.html" TargetMode="External"/><Relationship Id="rId167" Type="http://schemas.openxmlformats.org/officeDocument/2006/relationships/hyperlink" Target="https://www.basketball-reference.com/teams/SAS/2019.html" TargetMode="External"/><Relationship Id="rId188" Type="http://schemas.openxmlformats.org/officeDocument/2006/relationships/hyperlink" Target="https://www.basketball-reference.com/teams/SAC/2019.html" TargetMode="External"/><Relationship Id="rId7" Type="http://schemas.openxmlformats.org/officeDocument/2006/relationships/hyperlink" Target="https://www.basketball-reference.com/players/e/embiijo01.html" TargetMode="External"/><Relationship Id="rId71" Type="http://schemas.openxmlformats.org/officeDocument/2006/relationships/hyperlink" Target="https://www.basketball-reference.com/players/m/middlkh01.html" TargetMode="External"/><Relationship Id="rId92" Type="http://schemas.openxmlformats.org/officeDocument/2006/relationships/hyperlink" Target="https://www.basketball-reference.com/players/d/dinwisp01.html" TargetMode="External"/><Relationship Id="rId162" Type="http://schemas.openxmlformats.org/officeDocument/2006/relationships/hyperlink" Target="https://www.basketball-reference.com/teams/UTA/2019.html" TargetMode="External"/><Relationship Id="rId183" Type="http://schemas.openxmlformats.org/officeDocument/2006/relationships/hyperlink" Target="https://www.basketball-reference.com/teams/DEN/2019.html" TargetMode="External"/><Relationship Id="rId2" Type="http://schemas.openxmlformats.org/officeDocument/2006/relationships/hyperlink" Target="https://www.basketball-reference.com/teams/HOU/2019.html" TargetMode="External"/><Relationship Id="rId29" Type="http://schemas.openxmlformats.org/officeDocument/2006/relationships/hyperlink" Target="https://www.basketball-reference.com/players/m/mitchdo01.html" TargetMode="External"/><Relationship Id="rId24" Type="http://schemas.openxmlformats.org/officeDocument/2006/relationships/hyperlink" Target="https://www.basketball-reference.com/teams/DET/2019.html" TargetMode="External"/><Relationship Id="rId40" Type="http://schemas.openxmlformats.org/officeDocument/2006/relationships/hyperlink" Target="https://www.basketball-reference.com/teams/SAS/2019.html" TargetMode="External"/><Relationship Id="rId45" Type="http://schemas.openxmlformats.org/officeDocument/2006/relationships/hyperlink" Target="https://www.basketball-reference.com/players/h/holidjr01.html" TargetMode="External"/><Relationship Id="rId66" Type="http://schemas.openxmlformats.org/officeDocument/2006/relationships/hyperlink" Target="https://www.basketball-reference.com/players/y/youngtr01.html" TargetMode="External"/><Relationship Id="rId87" Type="http://schemas.openxmlformats.org/officeDocument/2006/relationships/hyperlink" Target="https://www.basketball-reference.com/teams/TOR/2019.html" TargetMode="External"/><Relationship Id="rId110" Type="http://schemas.openxmlformats.org/officeDocument/2006/relationships/hyperlink" Target="https://www.basketball-reference.com/players/t/townska01.html" TargetMode="External"/><Relationship Id="rId115" Type="http://schemas.openxmlformats.org/officeDocument/2006/relationships/hyperlink" Target="https://www.basketball-reference.com/players/t/thompkl01.html" TargetMode="External"/><Relationship Id="rId131" Type="http://schemas.openxmlformats.org/officeDocument/2006/relationships/hyperlink" Target="https://www.basketball-reference.com/players/y/youngtr01.html" TargetMode="External"/><Relationship Id="rId136" Type="http://schemas.openxmlformats.org/officeDocument/2006/relationships/hyperlink" Target="https://www.basketball-reference.com/players/h/hardati02.html" TargetMode="External"/><Relationship Id="rId157" Type="http://schemas.openxmlformats.org/officeDocument/2006/relationships/hyperlink" Target="https://www.basketball-reference.com/teams/WAS/2019.html" TargetMode="External"/><Relationship Id="rId178" Type="http://schemas.openxmlformats.org/officeDocument/2006/relationships/hyperlink" Target="https://www.basketball-reference.com/teams/LAC/2019.html" TargetMode="External"/><Relationship Id="rId61" Type="http://schemas.openxmlformats.org/officeDocument/2006/relationships/hyperlink" Target="https://www.basketball-reference.com/teams/LAC/2019.html" TargetMode="External"/><Relationship Id="rId82" Type="http://schemas.openxmlformats.org/officeDocument/2006/relationships/hyperlink" Target="https://www.basketball-reference.com/players/d/drumman01.html" TargetMode="External"/><Relationship Id="rId152" Type="http://schemas.openxmlformats.org/officeDocument/2006/relationships/hyperlink" Target="https://www.basketball-reference.com/teams/GSW/2019.html" TargetMode="External"/><Relationship Id="rId173" Type="http://schemas.openxmlformats.org/officeDocument/2006/relationships/hyperlink" Target="https://www.basketball-reference.com/teams/POR/2019.html" TargetMode="External"/><Relationship Id="rId194" Type="http://schemas.openxmlformats.org/officeDocument/2006/relationships/hyperlink" Target="https://www.basketball-reference.com/teams/HOU/2019.html" TargetMode="External"/><Relationship Id="rId19" Type="http://schemas.openxmlformats.org/officeDocument/2006/relationships/hyperlink" Target="https://www.basketball-reference.com/players/b/bealbr01.html" TargetMode="External"/><Relationship Id="rId14" Type="http://schemas.openxmlformats.org/officeDocument/2006/relationships/hyperlink" Target="https://www.basketball-reference.com/teams/TOR/2019.html" TargetMode="External"/><Relationship Id="rId30" Type="http://schemas.openxmlformats.org/officeDocument/2006/relationships/hyperlink" Target="https://www.basketball-reference.com/teams/UTA/2019.html" TargetMode="External"/><Relationship Id="rId35" Type="http://schemas.openxmlformats.org/officeDocument/2006/relationships/hyperlink" Target="https://www.basketball-reference.com/players/t/thompkl01.html" TargetMode="External"/><Relationship Id="rId56" Type="http://schemas.openxmlformats.org/officeDocument/2006/relationships/hyperlink" Target="https://www.basketball-reference.com/teams/SAC/2019.html" TargetMode="External"/><Relationship Id="rId77" Type="http://schemas.openxmlformats.org/officeDocument/2006/relationships/hyperlink" Target="https://www.basketball-reference.com/teams/PHI/2019.html" TargetMode="External"/><Relationship Id="rId100" Type="http://schemas.openxmlformats.org/officeDocument/2006/relationships/hyperlink" Target="https://www.basketball-reference.com/players/a/antetgi01.html" TargetMode="External"/><Relationship Id="rId105" Type="http://schemas.openxmlformats.org/officeDocument/2006/relationships/hyperlink" Target="https://www.basketball-reference.com/players/d/duranke01.html" TargetMode="External"/><Relationship Id="rId126" Type="http://schemas.openxmlformats.org/officeDocument/2006/relationships/hyperlink" Target="https://www.basketball-reference.com/players/j/jokicni01.html" TargetMode="External"/><Relationship Id="rId147" Type="http://schemas.openxmlformats.org/officeDocument/2006/relationships/hyperlink" Target="https://www.basketball-reference.com/players/c/capelca01.html" TargetMode="External"/><Relationship Id="rId168" Type="http://schemas.openxmlformats.org/officeDocument/2006/relationships/hyperlink" Target="https://www.basketball-reference.com/teams/SAS/2019.html" TargetMode="External"/><Relationship Id="rId8" Type="http://schemas.openxmlformats.org/officeDocument/2006/relationships/hyperlink" Target="https://www.basketball-reference.com/teams/PHI/2019.html" TargetMode="External"/><Relationship Id="rId51" Type="http://schemas.openxmlformats.org/officeDocument/2006/relationships/hyperlink" Target="https://www.basketball-reference.com/players/m/mccolcj01.html" TargetMode="External"/><Relationship Id="rId72" Type="http://schemas.openxmlformats.org/officeDocument/2006/relationships/hyperlink" Target="https://www.basketball-reference.com/teams/MIL/2019.html" TargetMode="External"/><Relationship Id="rId93" Type="http://schemas.openxmlformats.org/officeDocument/2006/relationships/hyperlink" Target="https://www.basketball-reference.com/teams/BRK/2019.html" TargetMode="External"/><Relationship Id="rId98" Type="http://schemas.openxmlformats.org/officeDocument/2006/relationships/hyperlink" Target="https://www.basketball-reference.com/players/h/hardeja01.html" TargetMode="External"/><Relationship Id="rId121" Type="http://schemas.openxmlformats.org/officeDocument/2006/relationships/hyperlink" Target="https://www.basketball-reference.com/players/c/conlemi01.html" TargetMode="External"/><Relationship Id="rId142" Type="http://schemas.openxmlformats.org/officeDocument/2006/relationships/hyperlink" Target="https://www.basketball-reference.com/players/s/siakapa01.html" TargetMode="External"/><Relationship Id="rId163" Type="http://schemas.openxmlformats.org/officeDocument/2006/relationships/hyperlink" Target="https://www.basketball-reference.com/teams/CHI/2019.html" TargetMode="External"/><Relationship Id="rId184" Type="http://schemas.openxmlformats.org/officeDocument/2006/relationships/hyperlink" Target="https://www.basketball-reference.com/teams/PHI/2019.html" TargetMode="External"/><Relationship Id="rId189" Type="http://schemas.openxmlformats.org/officeDocument/2006/relationships/hyperlink" Target="https://www.basketball-reference.com/teams/TOR/2019.html" TargetMode="External"/><Relationship Id="rId3" Type="http://schemas.openxmlformats.org/officeDocument/2006/relationships/hyperlink" Target="https://www.basketball-reference.com/players/g/georgpa01.html" TargetMode="External"/><Relationship Id="rId25" Type="http://schemas.openxmlformats.org/officeDocument/2006/relationships/hyperlink" Target="https://www.basketball-reference.com/players/t/townska01.html" TargetMode="External"/><Relationship Id="rId46" Type="http://schemas.openxmlformats.org/officeDocument/2006/relationships/hyperlink" Target="https://www.basketball-reference.com/teams/NOP/2019.html" TargetMode="External"/><Relationship Id="rId67" Type="http://schemas.openxmlformats.org/officeDocument/2006/relationships/hyperlink" Target="https://www.basketball-reference.com/teams/ATL/2019.html" TargetMode="External"/><Relationship Id="rId116" Type="http://schemas.openxmlformats.org/officeDocument/2006/relationships/hyperlink" Target="https://www.basketball-reference.com/players/r/randlju01.html" TargetMode="External"/><Relationship Id="rId137" Type="http://schemas.openxmlformats.org/officeDocument/2006/relationships/hyperlink" Target="https://www.basketball-reference.com/players/r/redicjj01.html" TargetMode="External"/><Relationship Id="rId158" Type="http://schemas.openxmlformats.org/officeDocument/2006/relationships/hyperlink" Target="https://www.basketball-reference.com/teams/CHO/2019.html" TargetMode="External"/><Relationship Id="rId20" Type="http://schemas.openxmlformats.org/officeDocument/2006/relationships/hyperlink" Target="https://www.basketball-reference.com/teams/WAS/2019.html" TargetMode="External"/><Relationship Id="rId41" Type="http://schemas.openxmlformats.org/officeDocument/2006/relationships/hyperlink" Target="https://www.basketball-reference.com/players/d/derozde01.html" TargetMode="External"/><Relationship Id="rId62" Type="http://schemas.openxmlformats.org/officeDocument/2006/relationships/hyperlink" Target="https://www.basketball-reference.com/players/g/gallida01.html" TargetMode="External"/><Relationship Id="rId83" Type="http://schemas.openxmlformats.org/officeDocument/2006/relationships/hyperlink" Target="https://www.basketball-reference.com/teams/DET/2019.html" TargetMode="External"/><Relationship Id="rId88" Type="http://schemas.openxmlformats.org/officeDocument/2006/relationships/hyperlink" Target="https://www.basketball-reference.com/players/s/simmobe01.html" TargetMode="External"/><Relationship Id="rId111" Type="http://schemas.openxmlformats.org/officeDocument/2006/relationships/hyperlink" Target="https://www.basketball-reference.com/players/i/irvinky01.html" TargetMode="External"/><Relationship Id="rId132" Type="http://schemas.openxmlformats.org/officeDocument/2006/relationships/hyperlink" Target="https://www.basketball-reference.com/players/b/butleji01.html" TargetMode="External"/><Relationship Id="rId153" Type="http://schemas.openxmlformats.org/officeDocument/2006/relationships/hyperlink" Target="https://www.basketball-reference.com/teams/PHO/2019.html" TargetMode="External"/><Relationship Id="rId174" Type="http://schemas.openxmlformats.org/officeDocument/2006/relationships/hyperlink" Target="https://www.basketball-reference.com/teams/ORL/2019.html" TargetMode="External"/><Relationship Id="rId179" Type="http://schemas.openxmlformats.org/officeDocument/2006/relationships/hyperlink" Target="https://www.basketball-reference.com/teams/ATL/2019.html" TargetMode="External"/><Relationship Id="rId190" Type="http://schemas.openxmlformats.org/officeDocument/2006/relationships/hyperlink" Target="https://www.basketball-reference.com/teams/PHI/2019.html" TargetMode="External"/><Relationship Id="rId15" Type="http://schemas.openxmlformats.org/officeDocument/2006/relationships/hyperlink" Target="https://www.basketball-reference.com/players/d/duranke01.html" TargetMode="External"/><Relationship Id="rId36" Type="http://schemas.openxmlformats.org/officeDocument/2006/relationships/hyperlink" Target="https://www.basketball-reference.com/teams/GSW/2019.html" TargetMode="External"/><Relationship Id="rId57" Type="http://schemas.openxmlformats.org/officeDocument/2006/relationships/hyperlink" Target="https://www.basketball-reference.com/players/j/jokicni01.html" TargetMode="External"/><Relationship Id="rId106" Type="http://schemas.openxmlformats.org/officeDocument/2006/relationships/hyperlink" Target="https://www.basketball-reference.com/players/l/lillada01.html" TargetMode="External"/><Relationship Id="rId127" Type="http://schemas.openxmlformats.org/officeDocument/2006/relationships/hyperlink" Target="https://www.basketball-reference.com/players/h/harrito02.html" TargetMode="External"/><Relationship Id="rId10" Type="http://schemas.openxmlformats.org/officeDocument/2006/relationships/hyperlink" Target="https://www.basketball-reference.com/teams/GSW/2019.html" TargetMode="External"/><Relationship Id="rId31" Type="http://schemas.openxmlformats.org/officeDocument/2006/relationships/hyperlink" Target="https://www.basketball-reference.com/players/l/lavinza01.html" TargetMode="External"/><Relationship Id="rId52" Type="http://schemas.openxmlformats.org/officeDocument/2006/relationships/hyperlink" Target="https://www.basketball-reference.com/teams/POR/2019.html" TargetMode="External"/><Relationship Id="rId73" Type="http://schemas.openxmlformats.org/officeDocument/2006/relationships/hyperlink" Target="https://www.basketball-reference.com/players/m/murraja01.html" TargetMode="External"/><Relationship Id="rId78" Type="http://schemas.openxmlformats.org/officeDocument/2006/relationships/hyperlink" Target="https://www.basketball-reference.com/players/w/wiggian01.html" TargetMode="External"/><Relationship Id="rId94" Type="http://schemas.openxmlformats.org/officeDocument/2006/relationships/hyperlink" Target="https://www.basketball-reference.com/players/s/sextoco01.html" TargetMode="External"/><Relationship Id="rId99" Type="http://schemas.openxmlformats.org/officeDocument/2006/relationships/hyperlink" Target="https://www.basketball-reference.com/players/g/georgpa01.html" TargetMode="External"/><Relationship Id="rId101" Type="http://schemas.openxmlformats.org/officeDocument/2006/relationships/hyperlink" Target="https://www.basketball-reference.com/players/e/embiijo01.html" TargetMode="External"/><Relationship Id="rId122" Type="http://schemas.openxmlformats.org/officeDocument/2006/relationships/hyperlink" Target="https://www.basketball-reference.com/players/r/russeda01.html" TargetMode="External"/><Relationship Id="rId143" Type="http://schemas.openxmlformats.org/officeDocument/2006/relationships/hyperlink" Target="https://www.basketball-reference.com/players/s/simmobe01.html" TargetMode="External"/><Relationship Id="rId148" Type="http://schemas.openxmlformats.org/officeDocument/2006/relationships/hyperlink" Target="https://www.basketball-reference.com/teams/HOU/2019.html" TargetMode="External"/><Relationship Id="rId164" Type="http://schemas.openxmlformats.org/officeDocument/2006/relationships/hyperlink" Target="https://www.basketball-reference.com/teams/OKC/2019.html" TargetMode="External"/><Relationship Id="rId169" Type="http://schemas.openxmlformats.org/officeDocument/2006/relationships/hyperlink" Target="https://www.basketball-reference.com/teams/DAL/2019.html" TargetMode="External"/><Relationship Id="rId185" Type="http://schemas.openxmlformats.org/officeDocument/2006/relationships/hyperlink" Target="https://www.basketball-reference.com/teams/MIN/2019.html" TargetMode="External"/><Relationship Id="rId4" Type="http://schemas.openxmlformats.org/officeDocument/2006/relationships/hyperlink" Target="https://www.basketball-reference.com/teams/OKC/2019.html" TargetMode="External"/><Relationship Id="rId9" Type="http://schemas.openxmlformats.org/officeDocument/2006/relationships/hyperlink" Target="https://www.basketball-reference.com/players/c/curryst01.html" TargetMode="External"/><Relationship Id="rId180" Type="http://schemas.openxmlformats.org/officeDocument/2006/relationships/hyperlink" Target="https://www.basketball-reference.com/teams/ATL/2019.html" TargetMode="External"/><Relationship Id="rId26" Type="http://schemas.openxmlformats.org/officeDocument/2006/relationships/hyperlink" Target="https://www.basketball-reference.com/teams/MIN/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3" workbookViewId="0">
      <selection activeCell="H2" sqref="H2:H31"/>
    </sheetView>
  </sheetViews>
  <sheetFormatPr defaultRowHeight="14.25" x14ac:dyDescent="0.45"/>
  <cols>
    <col min="2" max="2" width="24.265625" bestFit="1" customWidth="1"/>
    <col min="3" max="3" width="9.33203125" customWidth="1"/>
  </cols>
  <sheetData>
    <row r="1" spans="1:8" ht="15.75" x14ac:dyDescent="0.45">
      <c r="A1" t="s">
        <v>154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157</v>
      </c>
    </row>
    <row r="2" spans="1:8" ht="15" x14ac:dyDescent="0.45">
      <c r="A2" t="s">
        <v>140</v>
      </c>
      <c r="B2" s="2" t="s">
        <v>5</v>
      </c>
      <c r="C2" s="2">
        <v>3</v>
      </c>
      <c r="D2" s="3">
        <v>4</v>
      </c>
      <c r="E2" s="3">
        <v>4</v>
      </c>
      <c r="F2" s="2">
        <v>11</v>
      </c>
      <c r="G2">
        <f>SUM(C2:D2)</f>
        <v>7</v>
      </c>
      <c r="H2" t="s">
        <v>140</v>
      </c>
    </row>
    <row r="3" spans="1:8" ht="15" x14ac:dyDescent="0.45">
      <c r="A3" t="s">
        <v>133</v>
      </c>
      <c r="B3" s="2" t="s">
        <v>6</v>
      </c>
      <c r="C3" s="3">
        <v>4</v>
      </c>
      <c r="D3" s="2">
        <v>3</v>
      </c>
      <c r="E3" s="3">
        <v>4</v>
      </c>
      <c r="F3" s="2">
        <v>11</v>
      </c>
      <c r="G3">
        <f t="shared" ref="G3:G31" si="0">SUM(C3:D3)</f>
        <v>7</v>
      </c>
      <c r="H3" t="s">
        <v>133</v>
      </c>
    </row>
    <row r="4" spans="1:8" ht="15" x14ac:dyDescent="0.45">
      <c r="A4" t="s">
        <v>112</v>
      </c>
      <c r="B4" s="2" t="s">
        <v>7</v>
      </c>
      <c r="C4" s="3">
        <v>4</v>
      </c>
      <c r="D4" s="2">
        <v>3</v>
      </c>
      <c r="E4" s="3">
        <v>4</v>
      </c>
      <c r="F4" s="2">
        <v>11</v>
      </c>
      <c r="G4">
        <f t="shared" si="0"/>
        <v>7</v>
      </c>
      <c r="H4" t="s">
        <v>112</v>
      </c>
    </row>
    <row r="5" spans="1:8" ht="15" x14ac:dyDescent="0.45">
      <c r="A5" t="s">
        <v>94</v>
      </c>
      <c r="B5" s="2" t="s">
        <v>8</v>
      </c>
      <c r="C5" s="3">
        <v>4</v>
      </c>
      <c r="D5" s="2">
        <v>3</v>
      </c>
      <c r="E5" s="3">
        <v>4</v>
      </c>
      <c r="F5" s="2">
        <v>11</v>
      </c>
      <c r="G5">
        <f t="shared" si="0"/>
        <v>7</v>
      </c>
      <c r="H5" t="s">
        <v>94</v>
      </c>
    </row>
    <row r="6" spans="1:8" ht="15" x14ac:dyDescent="0.45">
      <c r="A6" t="s">
        <v>76</v>
      </c>
      <c r="B6" s="2" t="s">
        <v>9</v>
      </c>
      <c r="C6" s="3">
        <v>4</v>
      </c>
      <c r="D6" s="3">
        <v>4</v>
      </c>
      <c r="E6" s="2">
        <v>3</v>
      </c>
      <c r="F6" s="2">
        <v>11</v>
      </c>
      <c r="G6">
        <f t="shared" si="0"/>
        <v>8</v>
      </c>
      <c r="H6" t="s">
        <v>76</v>
      </c>
    </row>
    <row r="7" spans="1:8" ht="15" x14ac:dyDescent="0.45">
      <c r="A7" t="s">
        <v>81</v>
      </c>
      <c r="B7" s="2" t="s">
        <v>10</v>
      </c>
      <c r="C7" s="2">
        <v>3</v>
      </c>
      <c r="D7" s="3">
        <v>4</v>
      </c>
      <c r="E7" s="3">
        <v>4</v>
      </c>
      <c r="F7" s="2">
        <v>11</v>
      </c>
      <c r="G7">
        <f t="shared" si="0"/>
        <v>7</v>
      </c>
      <c r="H7" t="s">
        <v>81</v>
      </c>
    </row>
    <row r="8" spans="1:8" ht="15" x14ac:dyDescent="0.45">
      <c r="A8" t="s">
        <v>119</v>
      </c>
      <c r="B8" s="2" t="s">
        <v>11</v>
      </c>
      <c r="C8" s="3">
        <v>4</v>
      </c>
      <c r="D8" s="2">
        <v>3</v>
      </c>
      <c r="E8" s="3">
        <v>4</v>
      </c>
      <c r="F8" s="2">
        <v>11</v>
      </c>
      <c r="G8">
        <f t="shared" si="0"/>
        <v>7</v>
      </c>
      <c r="H8" t="s">
        <v>119</v>
      </c>
    </row>
    <row r="9" spans="1:8" ht="15" x14ac:dyDescent="0.45">
      <c r="A9" t="s">
        <v>106</v>
      </c>
      <c r="B9" s="2" t="s">
        <v>12</v>
      </c>
      <c r="C9" s="3">
        <v>4</v>
      </c>
      <c r="D9" s="3">
        <v>4</v>
      </c>
      <c r="E9" s="2">
        <v>3</v>
      </c>
      <c r="F9" s="2">
        <v>11</v>
      </c>
      <c r="G9">
        <f t="shared" si="0"/>
        <v>8</v>
      </c>
      <c r="H9" t="s">
        <v>106</v>
      </c>
    </row>
    <row r="10" spans="1:8" ht="15" x14ac:dyDescent="0.45">
      <c r="A10" t="s">
        <v>83</v>
      </c>
      <c r="B10" s="2" t="s">
        <v>13</v>
      </c>
      <c r="C10" s="3">
        <v>4</v>
      </c>
      <c r="D10" s="2">
        <v>3</v>
      </c>
      <c r="E10" s="3">
        <v>4</v>
      </c>
      <c r="F10" s="2">
        <v>11</v>
      </c>
      <c r="G10">
        <f t="shared" si="0"/>
        <v>7</v>
      </c>
      <c r="H10" t="s">
        <v>83</v>
      </c>
    </row>
    <row r="11" spans="1:8" ht="15" x14ac:dyDescent="0.45">
      <c r="A11" t="s">
        <v>98</v>
      </c>
      <c r="B11" s="2" t="s">
        <v>14</v>
      </c>
      <c r="C11" s="3">
        <v>4</v>
      </c>
      <c r="D11" s="2">
        <v>3</v>
      </c>
      <c r="E11" s="3">
        <v>4</v>
      </c>
      <c r="F11" s="2">
        <v>11</v>
      </c>
      <c r="G11">
        <f t="shared" si="0"/>
        <v>7</v>
      </c>
      <c r="H11" t="s">
        <v>98</v>
      </c>
    </row>
    <row r="12" spans="1:8" ht="15" x14ac:dyDescent="0.45">
      <c r="A12" t="s">
        <v>88</v>
      </c>
      <c r="B12" s="2" t="s">
        <v>15</v>
      </c>
      <c r="C12" s="3">
        <v>4</v>
      </c>
      <c r="D12" s="3">
        <v>4</v>
      </c>
      <c r="E12" s="2">
        <v>3</v>
      </c>
      <c r="F12" s="2">
        <v>11</v>
      </c>
      <c r="G12">
        <f t="shared" si="0"/>
        <v>8</v>
      </c>
      <c r="H12" t="s">
        <v>88</v>
      </c>
    </row>
    <row r="13" spans="1:8" ht="15" x14ac:dyDescent="0.45">
      <c r="A13" t="s">
        <v>128</v>
      </c>
      <c r="B13" s="2" t="s">
        <v>16</v>
      </c>
      <c r="C13" s="3">
        <v>4</v>
      </c>
      <c r="D13" s="2">
        <v>3</v>
      </c>
      <c r="E13" s="2">
        <v>3</v>
      </c>
      <c r="F13" s="2">
        <v>10</v>
      </c>
      <c r="G13">
        <f t="shared" si="0"/>
        <v>7</v>
      </c>
      <c r="H13" t="s">
        <v>128</v>
      </c>
    </row>
    <row r="14" spans="1:8" ht="15" x14ac:dyDescent="0.45">
      <c r="A14" t="s">
        <v>96</v>
      </c>
      <c r="B14" s="2" t="s">
        <v>17</v>
      </c>
      <c r="C14" s="2">
        <v>3</v>
      </c>
      <c r="D14" s="3">
        <v>4</v>
      </c>
      <c r="E14" s="2">
        <v>3</v>
      </c>
      <c r="F14" s="2">
        <v>10</v>
      </c>
      <c r="G14">
        <f t="shared" si="0"/>
        <v>7</v>
      </c>
      <c r="H14" t="s">
        <v>96</v>
      </c>
    </row>
    <row r="15" spans="1:8" ht="15" x14ac:dyDescent="0.45">
      <c r="A15" t="s">
        <v>114</v>
      </c>
      <c r="B15" s="2" t="s">
        <v>18</v>
      </c>
      <c r="C15" s="4">
        <v>2</v>
      </c>
      <c r="D15" s="3">
        <v>4</v>
      </c>
      <c r="E15" s="3">
        <v>4</v>
      </c>
      <c r="F15" s="2">
        <v>10</v>
      </c>
      <c r="G15">
        <f t="shared" si="0"/>
        <v>6</v>
      </c>
      <c r="H15" t="s">
        <v>114</v>
      </c>
    </row>
    <row r="16" spans="1:8" ht="15" x14ac:dyDescent="0.45">
      <c r="A16" t="s">
        <v>90</v>
      </c>
      <c r="B16" s="2" t="s">
        <v>19</v>
      </c>
      <c r="C16" s="2">
        <v>3</v>
      </c>
      <c r="D16" s="2">
        <v>3</v>
      </c>
      <c r="E16" s="3">
        <v>4</v>
      </c>
      <c r="F16" s="2">
        <v>10</v>
      </c>
      <c r="G16">
        <f t="shared" si="0"/>
        <v>6</v>
      </c>
      <c r="H16" t="s">
        <v>90</v>
      </c>
    </row>
    <row r="17" spans="1:8" ht="15" x14ac:dyDescent="0.45">
      <c r="A17" t="s">
        <v>146</v>
      </c>
      <c r="B17" s="2" t="s">
        <v>20</v>
      </c>
      <c r="C17" s="2">
        <v>3</v>
      </c>
      <c r="D17" s="2">
        <v>3</v>
      </c>
      <c r="E17" s="3">
        <v>4</v>
      </c>
      <c r="F17" s="2">
        <v>10</v>
      </c>
      <c r="G17">
        <f t="shared" si="0"/>
        <v>6</v>
      </c>
      <c r="H17" t="s">
        <v>146</v>
      </c>
    </row>
    <row r="18" spans="1:8" ht="15" x14ac:dyDescent="0.45">
      <c r="A18" t="s">
        <v>109</v>
      </c>
      <c r="B18" s="2" t="s">
        <v>21</v>
      </c>
      <c r="C18" s="3">
        <v>4</v>
      </c>
      <c r="D18" s="2">
        <v>3</v>
      </c>
      <c r="E18" s="2">
        <v>3</v>
      </c>
      <c r="F18" s="2">
        <v>10</v>
      </c>
      <c r="G18">
        <f t="shared" si="0"/>
        <v>7</v>
      </c>
      <c r="H18" t="s">
        <v>109</v>
      </c>
    </row>
    <row r="19" spans="1:8" ht="15" x14ac:dyDescent="0.45">
      <c r="A19" t="s">
        <v>121</v>
      </c>
      <c r="B19" s="2" t="s">
        <v>22</v>
      </c>
      <c r="C19" s="2">
        <v>3</v>
      </c>
      <c r="D19" s="2">
        <v>3</v>
      </c>
      <c r="E19" s="3">
        <v>4</v>
      </c>
      <c r="F19" s="2">
        <v>10</v>
      </c>
      <c r="G19">
        <f t="shared" si="0"/>
        <v>6</v>
      </c>
      <c r="H19" t="s">
        <v>121</v>
      </c>
    </row>
    <row r="20" spans="1:8" ht="15" x14ac:dyDescent="0.45">
      <c r="A20" t="s">
        <v>92</v>
      </c>
      <c r="B20" s="2" t="s">
        <v>23</v>
      </c>
      <c r="C20" s="2">
        <v>3</v>
      </c>
      <c r="D20" s="3">
        <v>4</v>
      </c>
      <c r="E20" s="2">
        <v>3</v>
      </c>
      <c r="F20" s="2">
        <v>10</v>
      </c>
      <c r="G20">
        <f t="shared" si="0"/>
        <v>7</v>
      </c>
      <c r="H20" t="s">
        <v>92</v>
      </c>
    </row>
    <row r="21" spans="1:8" ht="15" x14ac:dyDescent="0.45">
      <c r="A21" t="s">
        <v>78</v>
      </c>
      <c r="B21" s="2" t="s">
        <v>24</v>
      </c>
      <c r="C21" s="3">
        <v>4</v>
      </c>
      <c r="D21" s="2">
        <v>3</v>
      </c>
      <c r="E21" s="2">
        <v>3</v>
      </c>
      <c r="F21" s="2">
        <v>10</v>
      </c>
      <c r="G21">
        <f t="shared" si="0"/>
        <v>7</v>
      </c>
      <c r="H21" t="s">
        <v>78</v>
      </c>
    </row>
    <row r="22" spans="1:8" ht="15" x14ac:dyDescent="0.45">
      <c r="A22" t="s">
        <v>68</v>
      </c>
      <c r="B22" s="2" t="s">
        <v>25</v>
      </c>
      <c r="C22" s="2">
        <v>3</v>
      </c>
      <c r="D22" s="3">
        <v>4</v>
      </c>
      <c r="E22" s="2">
        <v>3</v>
      </c>
      <c r="F22" s="2">
        <v>10</v>
      </c>
      <c r="G22">
        <f t="shared" si="0"/>
        <v>7</v>
      </c>
      <c r="H22" t="s">
        <v>68</v>
      </c>
    </row>
    <row r="23" spans="1:8" ht="15" x14ac:dyDescent="0.45">
      <c r="A23" t="s">
        <v>125</v>
      </c>
      <c r="B23" s="2" t="s">
        <v>26</v>
      </c>
      <c r="C23" s="2">
        <v>3</v>
      </c>
      <c r="D23" s="3">
        <v>4</v>
      </c>
      <c r="E23" s="2">
        <v>3</v>
      </c>
      <c r="F23" s="2">
        <v>10</v>
      </c>
      <c r="G23">
        <f t="shared" si="0"/>
        <v>7</v>
      </c>
      <c r="H23" t="s">
        <v>125</v>
      </c>
    </row>
    <row r="24" spans="1:8" ht="15" x14ac:dyDescent="0.45">
      <c r="A24" t="s">
        <v>155</v>
      </c>
      <c r="B24" s="2" t="s">
        <v>27</v>
      </c>
      <c r="C24" s="2">
        <v>3</v>
      </c>
      <c r="D24" s="2">
        <v>3</v>
      </c>
      <c r="E24" s="3">
        <v>4</v>
      </c>
      <c r="F24" s="2">
        <v>10</v>
      </c>
      <c r="G24">
        <f t="shared" si="0"/>
        <v>6</v>
      </c>
      <c r="H24" t="s">
        <v>155</v>
      </c>
    </row>
    <row r="25" spans="1:8" ht="15" x14ac:dyDescent="0.45">
      <c r="A25" t="s">
        <v>73</v>
      </c>
      <c r="B25" s="2" t="s">
        <v>28</v>
      </c>
      <c r="C25" s="2">
        <v>3</v>
      </c>
      <c r="D25" s="3">
        <v>4</v>
      </c>
      <c r="E25" s="2">
        <v>3</v>
      </c>
      <c r="F25" s="2">
        <v>10</v>
      </c>
      <c r="G25">
        <f t="shared" si="0"/>
        <v>7</v>
      </c>
      <c r="H25" t="s">
        <v>73</v>
      </c>
    </row>
    <row r="26" spans="1:8" ht="15" x14ac:dyDescent="0.45">
      <c r="A26" t="s">
        <v>104</v>
      </c>
      <c r="B26" s="2" t="s">
        <v>29</v>
      </c>
      <c r="C26" s="3">
        <v>4</v>
      </c>
      <c r="D26" s="2">
        <v>3</v>
      </c>
      <c r="E26" s="2">
        <v>3</v>
      </c>
      <c r="F26" s="2">
        <v>10</v>
      </c>
      <c r="G26">
        <f t="shared" si="0"/>
        <v>7</v>
      </c>
      <c r="H26" t="s">
        <v>104</v>
      </c>
    </row>
    <row r="27" spans="1:8" ht="15" x14ac:dyDescent="0.45">
      <c r="A27" t="s">
        <v>156</v>
      </c>
      <c r="B27" s="2" t="s">
        <v>30</v>
      </c>
      <c r="C27" s="2">
        <v>3</v>
      </c>
      <c r="D27" s="3">
        <v>4</v>
      </c>
      <c r="E27" s="2">
        <v>3</v>
      </c>
      <c r="F27" s="2">
        <v>10</v>
      </c>
      <c r="G27">
        <f t="shared" si="0"/>
        <v>7</v>
      </c>
      <c r="H27" t="s">
        <v>156</v>
      </c>
    </row>
    <row r="28" spans="1:8" ht="15" x14ac:dyDescent="0.45">
      <c r="A28" s="13" t="s">
        <v>71</v>
      </c>
      <c r="B28" s="2" t="s">
        <v>31</v>
      </c>
      <c r="C28" s="2">
        <v>3</v>
      </c>
      <c r="D28" s="2">
        <v>3</v>
      </c>
      <c r="E28" s="3">
        <v>4</v>
      </c>
      <c r="F28" s="2">
        <v>10</v>
      </c>
      <c r="G28">
        <f t="shared" si="0"/>
        <v>6</v>
      </c>
      <c r="H28" s="13" t="s">
        <v>71</v>
      </c>
    </row>
    <row r="29" spans="1:8" ht="15" x14ac:dyDescent="0.45">
      <c r="A29" t="s">
        <v>117</v>
      </c>
      <c r="B29" s="2" t="s">
        <v>32</v>
      </c>
      <c r="C29" s="2">
        <v>3</v>
      </c>
      <c r="D29" s="3">
        <v>4</v>
      </c>
      <c r="E29" s="2">
        <v>3</v>
      </c>
      <c r="F29" s="2">
        <v>10</v>
      </c>
      <c r="G29">
        <f t="shared" si="0"/>
        <v>7</v>
      </c>
      <c r="H29" t="s">
        <v>117</v>
      </c>
    </row>
    <row r="30" spans="1:8" ht="15" x14ac:dyDescent="0.45">
      <c r="A30" t="s">
        <v>86</v>
      </c>
      <c r="B30" s="2" t="s">
        <v>33</v>
      </c>
      <c r="C30" s="2">
        <v>3</v>
      </c>
      <c r="D30" s="3">
        <v>4</v>
      </c>
      <c r="E30" s="2">
        <v>3</v>
      </c>
      <c r="F30" s="2">
        <v>10</v>
      </c>
      <c r="G30">
        <f t="shared" si="0"/>
        <v>7</v>
      </c>
      <c r="H30" t="s">
        <v>86</v>
      </c>
    </row>
    <row r="31" spans="1:8" ht="15" x14ac:dyDescent="0.45">
      <c r="A31" s="13" t="s">
        <v>100</v>
      </c>
      <c r="B31" s="2" t="s">
        <v>34</v>
      </c>
      <c r="C31" s="2">
        <v>3</v>
      </c>
      <c r="D31" s="2">
        <v>3</v>
      </c>
      <c r="E31" s="2">
        <v>3</v>
      </c>
      <c r="F31" s="2">
        <v>9</v>
      </c>
      <c r="G31">
        <f t="shared" si="0"/>
        <v>6</v>
      </c>
      <c r="H31" s="13" t="s">
        <v>100</v>
      </c>
    </row>
  </sheetData>
  <hyperlinks>
    <hyperlink ref="B1" r:id="rId1" display="javascript:__doPostBack('ctl00$ContentPlaceHolder1$GridView1','Sort$TEAM')" xr:uid="{F4C07280-EA25-4B78-85D2-2088D12ABA83}"/>
    <hyperlink ref="C1" r:id="rId2" display="javascript:__doPostBack('ctl00$ContentPlaceHolder1$GridView1','Sort$W22')" xr:uid="{C3413A0C-CCA5-415F-9A46-EB03335F37E8}"/>
    <hyperlink ref="D1" r:id="rId3" display="javascript:__doPostBack('ctl00$ContentPlaceHolder1$GridView1','Sort$W23')" xr:uid="{4818FB75-C034-44E7-BD99-3B5540D618BA}"/>
    <hyperlink ref="E1" r:id="rId4" display="javascript:__doPostBack('ctl00$ContentPlaceHolder1$GridView1','Sort$W24')" xr:uid="{D1D60F0B-BEE7-4195-B4F0-877994CF562C}"/>
    <hyperlink ref="F1" r:id="rId5" display="javascript:__doPostBack('ctl00$ContentPlaceHolder1$GridView1','Sort$TOTAL')" xr:uid="{4C78E096-2BDE-4BB9-B63B-C9AA25FC6D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F07F-20B1-4F77-AC28-6D1AFA408793}">
  <dimension ref="A1:D322"/>
  <sheetViews>
    <sheetView topLeftCell="A312" workbookViewId="0">
      <selection activeCell="D2" sqref="D2"/>
    </sheetView>
  </sheetViews>
  <sheetFormatPr defaultRowHeight="14.25" x14ac:dyDescent="0.45"/>
  <sheetData>
    <row r="1" spans="1:4" x14ac:dyDescent="0.45">
      <c r="A1" t="s">
        <v>643</v>
      </c>
      <c r="B1" t="s">
        <v>644</v>
      </c>
      <c r="C1" t="s">
        <v>645</v>
      </c>
      <c r="D1" t="s">
        <v>0</v>
      </c>
    </row>
    <row r="2" spans="1:4" x14ac:dyDescent="0.45">
      <c r="A2">
        <v>1</v>
      </c>
      <c r="B2" t="s">
        <v>93</v>
      </c>
      <c r="C2" t="s">
        <v>75</v>
      </c>
      <c r="D2" t="s">
        <v>94</v>
      </c>
    </row>
    <row r="3" spans="1:4" x14ac:dyDescent="0.45">
      <c r="A3">
        <v>2</v>
      </c>
      <c r="B3" t="s">
        <v>95</v>
      </c>
      <c r="C3" t="s">
        <v>647</v>
      </c>
      <c r="D3" t="s">
        <v>199</v>
      </c>
    </row>
    <row r="4" spans="1:4" x14ac:dyDescent="0.45">
      <c r="A4">
        <v>3</v>
      </c>
      <c r="B4" t="s">
        <v>141</v>
      </c>
      <c r="C4" t="s">
        <v>646</v>
      </c>
      <c r="D4" t="s">
        <v>92</v>
      </c>
    </row>
    <row r="5" spans="1:4" x14ac:dyDescent="0.45">
      <c r="A5">
        <v>4</v>
      </c>
      <c r="B5" t="s">
        <v>621</v>
      </c>
      <c r="C5" t="s">
        <v>67</v>
      </c>
      <c r="D5" t="s">
        <v>83</v>
      </c>
    </row>
    <row r="6" spans="1:4" x14ac:dyDescent="0.45">
      <c r="A6">
        <v>5</v>
      </c>
      <c r="B6" t="s">
        <v>129</v>
      </c>
      <c r="C6" t="s">
        <v>67</v>
      </c>
      <c r="D6" t="s">
        <v>128</v>
      </c>
    </row>
    <row r="7" spans="1:4" x14ac:dyDescent="0.45">
      <c r="A7">
        <v>6</v>
      </c>
      <c r="B7" t="s">
        <v>375</v>
      </c>
      <c r="C7" t="s">
        <v>649</v>
      </c>
      <c r="D7" t="s">
        <v>133</v>
      </c>
    </row>
    <row r="8" spans="1:4" x14ac:dyDescent="0.45">
      <c r="A8">
        <v>7</v>
      </c>
      <c r="B8" t="s">
        <v>620</v>
      </c>
      <c r="C8" t="s">
        <v>646</v>
      </c>
      <c r="D8" t="s">
        <v>140</v>
      </c>
    </row>
    <row r="9" spans="1:4" x14ac:dyDescent="0.45">
      <c r="A9">
        <v>8</v>
      </c>
      <c r="B9" t="s">
        <v>143</v>
      </c>
      <c r="C9" t="s">
        <v>63</v>
      </c>
      <c r="D9" t="s">
        <v>83</v>
      </c>
    </row>
    <row r="10" spans="1:4" x14ac:dyDescent="0.45">
      <c r="A10">
        <v>9</v>
      </c>
      <c r="B10" t="s">
        <v>380</v>
      </c>
      <c r="C10" t="s">
        <v>67</v>
      </c>
      <c r="D10" t="s">
        <v>198</v>
      </c>
    </row>
    <row r="11" spans="1:4" x14ac:dyDescent="0.45">
      <c r="A11">
        <v>10</v>
      </c>
      <c r="B11" t="s">
        <v>72</v>
      </c>
      <c r="C11" t="s">
        <v>648</v>
      </c>
      <c r="D11" t="s">
        <v>73</v>
      </c>
    </row>
    <row r="12" spans="1:4" x14ac:dyDescent="0.45">
      <c r="A12">
        <v>11</v>
      </c>
      <c r="B12" t="s">
        <v>652</v>
      </c>
      <c r="C12" t="s">
        <v>67</v>
      </c>
      <c r="D12" t="s">
        <v>109</v>
      </c>
    </row>
    <row r="13" spans="1:4" x14ac:dyDescent="0.45">
      <c r="A13">
        <v>12</v>
      </c>
      <c r="B13" t="s">
        <v>66</v>
      </c>
      <c r="C13" t="s">
        <v>647</v>
      </c>
      <c r="D13" t="s">
        <v>68</v>
      </c>
    </row>
    <row r="14" spans="1:4" x14ac:dyDescent="0.45">
      <c r="A14">
        <v>13</v>
      </c>
      <c r="B14" t="s">
        <v>85</v>
      </c>
      <c r="C14" t="s">
        <v>67</v>
      </c>
      <c r="D14" t="s">
        <v>86</v>
      </c>
    </row>
    <row r="15" spans="1:4" x14ac:dyDescent="0.45">
      <c r="A15" t="s">
        <v>643</v>
      </c>
      <c r="B15" t="s">
        <v>644</v>
      </c>
      <c r="C15" t="s">
        <v>645</v>
      </c>
      <c r="D15" t="s">
        <v>0</v>
      </c>
    </row>
    <row r="16" spans="1:4" x14ac:dyDescent="0.45">
      <c r="A16">
        <v>14</v>
      </c>
      <c r="B16" t="s">
        <v>653</v>
      </c>
      <c r="C16" t="s">
        <v>75</v>
      </c>
      <c r="D16" t="s">
        <v>81</v>
      </c>
    </row>
    <row r="17" spans="1:4" x14ac:dyDescent="0.45">
      <c r="A17">
        <v>15</v>
      </c>
      <c r="B17" t="s">
        <v>654</v>
      </c>
      <c r="C17" t="s">
        <v>63</v>
      </c>
      <c r="D17" t="s">
        <v>198</v>
      </c>
    </row>
    <row r="18" spans="1:4" x14ac:dyDescent="0.45">
      <c r="A18">
        <v>16</v>
      </c>
      <c r="B18" t="s">
        <v>101</v>
      </c>
      <c r="C18" t="s">
        <v>67</v>
      </c>
      <c r="D18" t="s">
        <v>68</v>
      </c>
    </row>
    <row r="19" spans="1:4" x14ac:dyDescent="0.45">
      <c r="A19">
        <v>17</v>
      </c>
      <c r="B19" t="s">
        <v>256</v>
      </c>
      <c r="C19" t="s">
        <v>63</v>
      </c>
      <c r="D19" t="s">
        <v>100</v>
      </c>
    </row>
    <row r="20" spans="1:4" x14ac:dyDescent="0.45">
      <c r="A20">
        <v>18</v>
      </c>
      <c r="B20" t="s">
        <v>571</v>
      </c>
      <c r="C20" t="s">
        <v>67</v>
      </c>
      <c r="D20" t="s">
        <v>106</v>
      </c>
    </row>
    <row r="21" spans="1:4" x14ac:dyDescent="0.45">
      <c r="A21">
        <v>19</v>
      </c>
      <c r="B21" t="s">
        <v>103</v>
      </c>
      <c r="C21" t="s">
        <v>646</v>
      </c>
      <c r="D21" t="s">
        <v>156</v>
      </c>
    </row>
    <row r="22" spans="1:4" x14ac:dyDescent="0.45">
      <c r="A22">
        <v>20</v>
      </c>
      <c r="B22" t="s">
        <v>97</v>
      </c>
      <c r="C22" t="s">
        <v>647</v>
      </c>
      <c r="D22" t="s">
        <v>98</v>
      </c>
    </row>
    <row r="23" spans="1:4" x14ac:dyDescent="0.45">
      <c r="A23">
        <v>21</v>
      </c>
      <c r="B23" t="s">
        <v>627</v>
      </c>
      <c r="C23" t="s">
        <v>75</v>
      </c>
      <c r="D23" t="s">
        <v>86</v>
      </c>
    </row>
    <row r="24" spans="1:4" x14ac:dyDescent="0.45">
      <c r="A24">
        <v>22</v>
      </c>
      <c r="B24" t="s">
        <v>589</v>
      </c>
      <c r="C24" t="s">
        <v>67</v>
      </c>
      <c r="D24" t="s">
        <v>156</v>
      </c>
    </row>
    <row r="25" spans="1:4" x14ac:dyDescent="0.45">
      <c r="A25">
        <v>23</v>
      </c>
      <c r="B25" t="s">
        <v>224</v>
      </c>
      <c r="C25" t="s">
        <v>648</v>
      </c>
      <c r="D25" t="s">
        <v>156</v>
      </c>
    </row>
    <row r="26" spans="1:4" x14ac:dyDescent="0.45">
      <c r="A26">
        <v>24</v>
      </c>
      <c r="B26" t="s">
        <v>488</v>
      </c>
      <c r="C26" t="s">
        <v>647</v>
      </c>
      <c r="D26" t="s">
        <v>140</v>
      </c>
    </row>
    <row r="27" spans="1:4" x14ac:dyDescent="0.45">
      <c r="A27">
        <v>25</v>
      </c>
      <c r="B27" t="s">
        <v>601</v>
      </c>
      <c r="C27" t="s">
        <v>646</v>
      </c>
      <c r="D27" t="s">
        <v>140</v>
      </c>
    </row>
    <row r="28" spans="1:4" x14ac:dyDescent="0.45">
      <c r="A28">
        <v>26</v>
      </c>
      <c r="B28" t="s">
        <v>330</v>
      </c>
      <c r="C28" t="s">
        <v>649</v>
      </c>
      <c r="D28" t="s">
        <v>104</v>
      </c>
    </row>
    <row r="29" spans="1:4" x14ac:dyDescent="0.45">
      <c r="A29" t="s">
        <v>643</v>
      </c>
      <c r="B29" t="s">
        <v>644</v>
      </c>
      <c r="C29" t="s">
        <v>645</v>
      </c>
      <c r="D29" t="s">
        <v>0</v>
      </c>
    </row>
    <row r="30" spans="1:4" x14ac:dyDescent="0.45">
      <c r="A30">
        <v>27</v>
      </c>
      <c r="B30" t="s">
        <v>124</v>
      </c>
      <c r="C30" t="s">
        <v>647</v>
      </c>
      <c r="D30" t="s">
        <v>125</v>
      </c>
    </row>
    <row r="31" spans="1:4" x14ac:dyDescent="0.45">
      <c r="A31">
        <v>28</v>
      </c>
      <c r="B31" t="s">
        <v>233</v>
      </c>
      <c r="C31" t="s">
        <v>646</v>
      </c>
      <c r="D31" t="s">
        <v>121</v>
      </c>
    </row>
    <row r="32" spans="1:4" x14ac:dyDescent="0.45">
      <c r="A32">
        <v>29</v>
      </c>
      <c r="B32" t="s">
        <v>588</v>
      </c>
      <c r="C32" t="s">
        <v>67</v>
      </c>
      <c r="D32" t="s">
        <v>71</v>
      </c>
    </row>
    <row r="33" spans="1:4" x14ac:dyDescent="0.45">
      <c r="A33">
        <v>30</v>
      </c>
      <c r="B33" t="s">
        <v>521</v>
      </c>
      <c r="C33" t="s">
        <v>649</v>
      </c>
      <c r="D33" t="s">
        <v>121</v>
      </c>
    </row>
    <row r="34" spans="1:4" x14ac:dyDescent="0.45">
      <c r="A34">
        <v>31</v>
      </c>
      <c r="B34" t="s">
        <v>655</v>
      </c>
      <c r="C34" t="s">
        <v>70</v>
      </c>
      <c r="D34" t="s">
        <v>81</v>
      </c>
    </row>
    <row r="35" spans="1:4" x14ac:dyDescent="0.45">
      <c r="A35">
        <v>32</v>
      </c>
      <c r="B35" t="s">
        <v>273</v>
      </c>
      <c r="C35" t="s">
        <v>75</v>
      </c>
      <c r="D35" t="s">
        <v>73</v>
      </c>
    </row>
    <row r="36" spans="1:4" x14ac:dyDescent="0.45">
      <c r="A36">
        <v>33</v>
      </c>
      <c r="B36" t="s">
        <v>127</v>
      </c>
      <c r="C36" t="s">
        <v>646</v>
      </c>
      <c r="D36" t="s">
        <v>128</v>
      </c>
    </row>
    <row r="37" spans="1:4" x14ac:dyDescent="0.45">
      <c r="A37">
        <v>34</v>
      </c>
      <c r="B37" t="s">
        <v>656</v>
      </c>
      <c r="C37" t="s">
        <v>80</v>
      </c>
      <c r="D37" t="s">
        <v>119</v>
      </c>
    </row>
    <row r="38" spans="1:4" x14ac:dyDescent="0.45">
      <c r="A38">
        <v>35</v>
      </c>
      <c r="B38" t="s">
        <v>122</v>
      </c>
      <c r="C38" t="s">
        <v>648</v>
      </c>
      <c r="D38" t="s">
        <v>76</v>
      </c>
    </row>
    <row r="39" spans="1:4" x14ac:dyDescent="0.45">
      <c r="A39">
        <v>36</v>
      </c>
      <c r="B39" t="s">
        <v>657</v>
      </c>
      <c r="C39" t="s">
        <v>647</v>
      </c>
      <c r="D39" t="s">
        <v>155</v>
      </c>
    </row>
    <row r="40" spans="1:4" x14ac:dyDescent="0.45">
      <c r="A40">
        <v>37</v>
      </c>
      <c r="B40" t="s">
        <v>82</v>
      </c>
      <c r="C40" t="s">
        <v>649</v>
      </c>
      <c r="D40" t="s">
        <v>125</v>
      </c>
    </row>
    <row r="41" spans="1:4" x14ac:dyDescent="0.45">
      <c r="A41">
        <v>38</v>
      </c>
      <c r="B41" t="s">
        <v>600</v>
      </c>
      <c r="C41" t="s">
        <v>67</v>
      </c>
      <c r="D41" t="s">
        <v>81</v>
      </c>
    </row>
    <row r="42" spans="1:4" x14ac:dyDescent="0.45">
      <c r="A42">
        <v>39</v>
      </c>
      <c r="B42" t="s">
        <v>105</v>
      </c>
      <c r="C42" t="s">
        <v>646</v>
      </c>
      <c r="D42" t="s">
        <v>106</v>
      </c>
    </row>
    <row r="43" spans="1:4" x14ac:dyDescent="0.45">
      <c r="A43" t="s">
        <v>643</v>
      </c>
      <c r="B43" t="s">
        <v>644</v>
      </c>
      <c r="C43" t="s">
        <v>645</v>
      </c>
      <c r="D43" t="s">
        <v>0</v>
      </c>
    </row>
    <row r="44" spans="1:4" x14ac:dyDescent="0.45">
      <c r="A44">
        <v>40</v>
      </c>
      <c r="B44" t="s">
        <v>79</v>
      </c>
      <c r="C44" t="s">
        <v>647</v>
      </c>
      <c r="D44" t="s">
        <v>81</v>
      </c>
    </row>
    <row r="45" spans="1:4" x14ac:dyDescent="0.45">
      <c r="A45">
        <v>41</v>
      </c>
      <c r="B45" t="s">
        <v>126</v>
      </c>
      <c r="C45" t="s">
        <v>648</v>
      </c>
      <c r="D45" t="s">
        <v>71</v>
      </c>
    </row>
    <row r="46" spans="1:4" x14ac:dyDescent="0.45">
      <c r="A46">
        <v>42</v>
      </c>
      <c r="B46" t="s">
        <v>658</v>
      </c>
      <c r="C46" t="s">
        <v>70</v>
      </c>
      <c r="D46" t="s">
        <v>199</v>
      </c>
    </row>
    <row r="47" spans="1:4" x14ac:dyDescent="0.45">
      <c r="A47">
        <v>43</v>
      </c>
      <c r="B47" t="s">
        <v>631</v>
      </c>
      <c r="C47" t="s">
        <v>63</v>
      </c>
      <c r="D47" t="s">
        <v>155</v>
      </c>
    </row>
    <row r="48" spans="1:4" x14ac:dyDescent="0.45">
      <c r="A48">
        <v>44</v>
      </c>
      <c r="B48" t="s">
        <v>99</v>
      </c>
      <c r="C48" t="s">
        <v>647</v>
      </c>
      <c r="D48" t="s">
        <v>100</v>
      </c>
    </row>
    <row r="49" spans="1:4" x14ac:dyDescent="0.45">
      <c r="A49">
        <v>45</v>
      </c>
      <c r="B49" t="s">
        <v>270</v>
      </c>
      <c r="C49" t="s">
        <v>67</v>
      </c>
      <c r="D49" t="s">
        <v>83</v>
      </c>
    </row>
    <row r="50" spans="1:4" x14ac:dyDescent="0.45">
      <c r="A50">
        <v>46</v>
      </c>
      <c r="B50" t="s">
        <v>575</v>
      </c>
      <c r="C50" t="s">
        <v>67</v>
      </c>
      <c r="D50" t="s">
        <v>155</v>
      </c>
    </row>
    <row r="51" spans="1:4" x14ac:dyDescent="0.45">
      <c r="A51">
        <v>47</v>
      </c>
      <c r="B51" t="s">
        <v>594</v>
      </c>
      <c r="C51" t="s">
        <v>649</v>
      </c>
      <c r="D51" t="s">
        <v>76</v>
      </c>
    </row>
    <row r="52" spans="1:4" x14ac:dyDescent="0.45">
      <c r="A52">
        <v>48</v>
      </c>
      <c r="B52" t="s">
        <v>361</v>
      </c>
      <c r="C52" t="s">
        <v>649</v>
      </c>
      <c r="D52" t="s">
        <v>104</v>
      </c>
    </row>
    <row r="53" spans="1:4" x14ac:dyDescent="0.45">
      <c r="A53">
        <v>49</v>
      </c>
      <c r="B53" t="s">
        <v>651</v>
      </c>
      <c r="C53" t="s">
        <v>648</v>
      </c>
      <c r="D53" t="s">
        <v>68</v>
      </c>
    </row>
    <row r="54" spans="1:4" x14ac:dyDescent="0.45">
      <c r="A54">
        <v>50</v>
      </c>
      <c r="B54" t="s">
        <v>659</v>
      </c>
      <c r="C54" t="s">
        <v>646</v>
      </c>
      <c r="D54" t="s">
        <v>109</v>
      </c>
    </row>
    <row r="55" spans="1:4" x14ac:dyDescent="0.45">
      <c r="A55">
        <v>51</v>
      </c>
      <c r="B55" t="s">
        <v>321</v>
      </c>
      <c r="C55" t="s">
        <v>648</v>
      </c>
      <c r="D55" t="s">
        <v>133</v>
      </c>
    </row>
    <row r="56" spans="1:4" x14ac:dyDescent="0.45">
      <c r="A56">
        <v>52</v>
      </c>
      <c r="B56" t="s">
        <v>300</v>
      </c>
      <c r="C56" t="s">
        <v>80</v>
      </c>
      <c r="D56" t="s">
        <v>92</v>
      </c>
    </row>
    <row r="57" spans="1:4" x14ac:dyDescent="0.45">
      <c r="A57" t="s">
        <v>643</v>
      </c>
      <c r="B57" t="s">
        <v>644</v>
      </c>
      <c r="C57" t="s">
        <v>645</v>
      </c>
      <c r="D57" t="s">
        <v>0</v>
      </c>
    </row>
    <row r="58" spans="1:4" x14ac:dyDescent="0.45">
      <c r="A58">
        <v>53</v>
      </c>
      <c r="B58" t="s">
        <v>113</v>
      </c>
      <c r="C58" t="s">
        <v>647</v>
      </c>
      <c r="D58" t="s">
        <v>78</v>
      </c>
    </row>
    <row r="59" spans="1:4" x14ac:dyDescent="0.45">
      <c r="A59">
        <v>54</v>
      </c>
      <c r="B59" t="s">
        <v>650</v>
      </c>
      <c r="C59" t="s">
        <v>70</v>
      </c>
      <c r="D59" t="s">
        <v>125</v>
      </c>
    </row>
    <row r="60" spans="1:4" x14ac:dyDescent="0.45">
      <c r="A60">
        <v>55</v>
      </c>
      <c r="B60" t="s">
        <v>660</v>
      </c>
      <c r="C60" t="s">
        <v>646</v>
      </c>
      <c r="D60" t="s">
        <v>121</v>
      </c>
    </row>
    <row r="61" spans="1:4" x14ac:dyDescent="0.45">
      <c r="A61">
        <v>56</v>
      </c>
      <c r="B61" t="s">
        <v>165</v>
      </c>
      <c r="C61" t="s">
        <v>646</v>
      </c>
      <c r="D61" t="s">
        <v>117</v>
      </c>
    </row>
    <row r="62" spans="1:4" x14ac:dyDescent="0.45">
      <c r="A62">
        <v>57</v>
      </c>
      <c r="B62" t="s">
        <v>617</v>
      </c>
      <c r="C62" t="s">
        <v>646</v>
      </c>
      <c r="D62" t="s">
        <v>146</v>
      </c>
    </row>
    <row r="63" spans="1:4" x14ac:dyDescent="0.45">
      <c r="A63">
        <v>58</v>
      </c>
      <c r="B63" t="s">
        <v>400</v>
      </c>
      <c r="C63" t="s">
        <v>67</v>
      </c>
      <c r="D63" t="s">
        <v>106</v>
      </c>
    </row>
    <row r="64" spans="1:4" x14ac:dyDescent="0.45">
      <c r="A64">
        <v>59</v>
      </c>
      <c r="B64" t="s">
        <v>252</v>
      </c>
      <c r="C64" t="s">
        <v>649</v>
      </c>
      <c r="D64" t="s">
        <v>73</v>
      </c>
    </row>
    <row r="65" spans="1:4" x14ac:dyDescent="0.45">
      <c r="A65">
        <v>60</v>
      </c>
      <c r="B65" t="s">
        <v>144</v>
      </c>
      <c r="C65" t="s">
        <v>67</v>
      </c>
      <c r="D65" t="s">
        <v>76</v>
      </c>
    </row>
    <row r="66" spans="1:4" x14ac:dyDescent="0.45">
      <c r="A66">
        <v>61</v>
      </c>
      <c r="B66" t="s">
        <v>444</v>
      </c>
      <c r="C66" t="s">
        <v>649</v>
      </c>
      <c r="D66" t="s">
        <v>121</v>
      </c>
    </row>
    <row r="67" spans="1:4" x14ac:dyDescent="0.45">
      <c r="A67">
        <v>62</v>
      </c>
      <c r="B67" t="s">
        <v>633</v>
      </c>
      <c r="C67" t="s">
        <v>648</v>
      </c>
      <c r="D67" t="s">
        <v>100</v>
      </c>
    </row>
    <row r="68" spans="1:4" x14ac:dyDescent="0.45">
      <c r="A68">
        <v>63</v>
      </c>
      <c r="B68" t="s">
        <v>364</v>
      </c>
      <c r="C68" t="s">
        <v>649</v>
      </c>
      <c r="D68" t="s">
        <v>199</v>
      </c>
    </row>
    <row r="69" spans="1:4" x14ac:dyDescent="0.45">
      <c r="A69">
        <v>64</v>
      </c>
      <c r="B69" t="s">
        <v>583</v>
      </c>
      <c r="C69" t="s">
        <v>646</v>
      </c>
      <c r="D69" t="s">
        <v>155</v>
      </c>
    </row>
    <row r="70" spans="1:4" x14ac:dyDescent="0.45">
      <c r="A70">
        <v>65</v>
      </c>
      <c r="B70" t="s">
        <v>629</v>
      </c>
      <c r="C70" t="s">
        <v>648</v>
      </c>
      <c r="D70" t="s">
        <v>198</v>
      </c>
    </row>
    <row r="71" spans="1:4" x14ac:dyDescent="0.45">
      <c r="A71" t="s">
        <v>643</v>
      </c>
      <c r="B71" t="s">
        <v>644</v>
      </c>
      <c r="C71" t="s">
        <v>645</v>
      </c>
      <c r="D71" t="s">
        <v>0</v>
      </c>
    </row>
    <row r="72" spans="1:4" x14ac:dyDescent="0.45">
      <c r="A72">
        <v>66</v>
      </c>
      <c r="B72" t="s">
        <v>584</v>
      </c>
      <c r="C72" t="s">
        <v>648</v>
      </c>
      <c r="D72" t="s">
        <v>146</v>
      </c>
    </row>
    <row r="73" spans="1:4" x14ac:dyDescent="0.45">
      <c r="A73">
        <v>67</v>
      </c>
      <c r="B73" t="s">
        <v>149</v>
      </c>
      <c r="C73" t="s">
        <v>646</v>
      </c>
      <c r="D73" t="s">
        <v>68</v>
      </c>
    </row>
    <row r="74" spans="1:4" x14ac:dyDescent="0.45">
      <c r="A74">
        <v>68</v>
      </c>
      <c r="B74" t="s">
        <v>597</v>
      </c>
      <c r="C74" t="s">
        <v>67</v>
      </c>
      <c r="D74" t="s">
        <v>92</v>
      </c>
    </row>
    <row r="75" spans="1:4" x14ac:dyDescent="0.45">
      <c r="A75">
        <v>69</v>
      </c>
      <c r="B75" t="s">
        <v>271</v>
      </c>
      <c r="C75" t="s">
        <v>646</v>
      </c>
      <c r="D75" t="s">
        <v>146</v>
      </c>
    </row>
    <row r="76" spans="1:4" x14ac:dyDescent="0.45">
      <c r="A76">
        <v>70</v>
      </c>
      <c r="B76" t="s">
        <v>554</v>
      </c>
      <c r="C76" t="s">
        <v>70</v>
      </c>
      <c r="D76" t="s">
        <v>156</v>
      </c>
    </row>
    <row r="77" spans="1:4" x14ac:dyDescent="0.45">
      <c r="A77">
        <v>71</v>
      </c>
      <c r="B77" t="s">
        <v>389</v>
      </c>
      <c r="C77" t="s">
        <v>648</v>
      </c>
      <c r="D77" t="s">
        <v>106</v>
      </c>
    </row>
    <row r="78" spans="1:4" x14ac:dyDescent="0.45">
      <c r="A78">
        <v>72</v>
      </c>
      <c r="B78" t="s">
        <v>605</v>
      </c>
      <c r="C78" t="s">
        <v>80</v>
      </c>
      <c r="D78" t="s">
        <v>155</v>
      </c>
    </row>
    <row r="79" spans="1:4" x14ac:dyDescent="0.45">
      <c r="A79">
        <v>73</v>
      </c>
      <c r="B79" t="s">
        <v>661</v>
      </c>
      <c r="C79" t="s">
        <v>63</v>
      </c>
      <c r="D79" t="s">
        <v>104</v>
      </c>
    </row>
    <row r="80" spans="1:4" x14ac:dyDescent="0.45">
      <c r="A80">
        <v>74</v>
      </c>
      <c r="B80" t="s">
        <v>577</v>
      </c>
      <c r="C80" t="s">
        <v>70</v>
      </c>
      <c r="D80" t="s">
        <v>98</v>
      </c>
    </row>
    <row r="81" spans="1:4" x14ac:dyDescent="0.45">
      <c r="A81">
        <v>75</v>
      </c>
      <c r="B81" t="s">
        <v>418</v>
      </c>
      <c r="C81" t="s">
        <v>647</v>
      </c>
      <c r="D81" t="s">
        <v>100</v>
      </c>
    </row>
    <row r="82" spans="1:4" x14ac:dyDescent="0.45">
      <c r="A82">
        <v>76</v>
      </c>
      <c r="B82" t="s">
        <v>87</v>
      </c>
      <c r="C82" t="s">
        <v>80</v>
      </c>
      <c r="D82" t="s">
        <v>88</v>
      </c>
    </row>
    <row r="83" spans="1:4" x14ac:dyDescent="0.45">
      <c r="A83">
        <v>77</v>
      </c>
      <c r="B83" t="s">
        <v>77</v>
      </c>
      <c r="C83" t="s">
        <v>647</v>
      </c>
      <c r="D83" t="s">
        <v>78</v>
      </c>
    </row>
    <row r="84" spans="1:4" x14ac:dyDescent="0.45">
      <c r="A84">
        <v>78</v>
      </c>
      <c r="B84" t="s">
        <v>437</v>
      </c>
      <c r="C84" t="s">
        <v>646</v>
      </c>
      <c r="D84" t="s">
        <v>133</v>
      </c>
    </row>
    <row r="85" spans="1:4" x14ac:dyDescent="0.45">
      <c r="A85" t="s">
        <v>643</v>
      </c>
      <c r="B85" t="s">
        <v>644</v>
      </c>
      <c r="C85" t="s">
        <v>645</v>
      </c>
      <c r="D85" t="s">
        <v>0</v>
      </c>
    </row>
    <row r="86" spans="1:4" x14ac:dyDescent="0.45">
      <c r="A86">
        <v>79</v>
      </c>
      <c r="B86" t="s">
        <v>350</v>
      </c>
      <c r="C86" t="s">
        <v>647</v>
      </c>
      <c r="D86" t="s">
        <v>73</v>
      </c>
    </row>
    <row r="87" spans="1:4" x14ac:dyDescent="0.45">
      <c r="A87">
        <v>80</v>
      </c>
      <c r="B87" t="s">
        <v>491</v>
      </c>
      <c r="C87" t="s">
        <v>70</v>
      </c>
      <c r="D87" t="s">
        <v>198</v>
      </c>
    </row>
    <row r="88" spans="1:4" x14ac:dyDescent="0.45">
      <c r="A88">
        <v>81</v>
      </c>
      <c r="B88" t="s">
        <v>312</v>
      </c>
      <c r="C88" t="s">
        <v>647</v>
      </c>
      <c r="D88" t="s">
        <v>81</v>
      </c>
    </row>
    <row r="89" spans="1:4" x14ac:dyDescent="0.45">
      <c r="A89">
        <v>82</v>
      </c>
      <c r="B89" t="s">
        <v>613</v>
      </c>
      <c r="C89" t="s">
        <v>648</v>
      </c>
      <c r="D89" t="s">
        <v>96</v>
      </c>
    </row>
    <row r="90" spans="1:4" x14ac:dyDescent="0.45">
      <c r="A90">
        <v>83</v>
      </c>
      <c r="B90" t="s">
        <v>74</v>
      </c>
      <c r="C90" t="s">
        <v>646</v>
      </c>
      <c r="D90" t="s">
        <v>76</v>
      </c>
    </row>
    <row r="91" spans="1:4" x14ac:dyDescent="0.45">
      <c r="A91">
        <v>84</v>
      </c>
      <c r="B91" t="s">
        <v>479</v>
      </c>
      <c r="C91" t="s">
        <v>75</v>
      </c>
      <c r="D91" t="s">
        <v>88</v>
      </c>
    </row>
    <row r="92" spans="1:4" x14ac:dyDescent="0.45">
      <c r="A92">
        <v>85</v>
      </c>
      <c r="B92" t="s">
        <v>565</v>
      </c>
      <c r="C92" t="s">
        <v>80</v>
      </c>
      <c r="D92" t="s">
        <v>155</v>
      </c>
    </row>
    <row r="93" spans="1:4" x14ac:dyDescent="0.45">
      <c r="A93">
        <v>86</v>
      </c>
      <c r="B93" t="s">
        <v>543</v>
      </c>
      <c r="C93" t="s">
        <v>646</v>
      </c>
      <c r="D93" t="s">
        <v>199</v>
      </c>
    </row>
    <row r="94" spans="1:4" x14ac:dyDescent="0.45">
      <c r="A94">
        <v>87</v>
      </c>
      <c r="B94" t="s">
        <v>507</v>
      </c>
      <c r="C94" t="s">
        <v>647</v>
      </c>
      <c r="D94" t="s">
        <v>125</v>
      </c>
    </row>
    <row r="95" spans="1:4" x14ac:dyDescent="0.45">
      <c r="A95">
        <v>88</v>
      </c>
      <c r="B95" t="s">
        <v>614</v>
      </c>
      <c r="C95" t="s">
        <v>67</v>
      </c>
      <c r="D95" t="s">
        <v>94</v>
      </c>
    </row>
    <row r="96" spans="1:4" x14ac:dyDescent="0.45">
      <c r="A96">
        <v>89</v>
      </c>
      <c r="B96" t="s">
        <v>374</v>
      </c>
      <c r="C96" t="s">
        <v>646</v>
      </c>
      <c r="D96" t="s">
        <v>78</v>
      </c>
    </row>
    <row r="97" spans="1:4" x14ac:dyDescent="0.45">
      <c r="A97">
        <v>90</v>
      </c>
      <c r="B97" t="s">
        <v>662</v>
      </c>
      <c r="C97" t="s">
        <v>648</v>
      </c>
      <c r="D97" t="s">
        <v>73</v>
      </c>
    </row>
    <row r="98" spans="1:4" x14ac:dyDescent="0.45">
      <c r="A98">
        <v>91</v>
      </c>
      <c r="B98" t="s">
        <v>135</v>
      </c>
      <c r="C98" t="s">
        <v>647</v>
      </c>
      <c r="D98" t="s">
        <v>121</v>
      </c>
    </row>
    <row r="99" spans="1:4" x14ac:dyDescent="0.45">
      <c r="A99" t="s">
        <v>643</v>
      </c>
      <c r="B99" t="s">
        <v>644</v>
      </c>
      <c r="C99" t="s">
        <v>645</v>
      </c>
      <c r="D99" t="s">
        <v>0</v>
      </c>
    </row>
    <row r="100" spans="1:4" x14ac:dyDescent="0.45">
      <c r="A100">
        <v>92</v>
      </c>
      <c r="B100" t="s">
        <v>446</v>
      </c>
      <c r="C100" t="s">
        <v>648</v>
      </c>
      <c r="D100" t="s">
        <v>94</v>
      </c>
    </row>
    <row r="101" spans="1:4" x14ac:dyDescent="0.45">
      <c r="A101">
        <v>93</v>
      </c>
      <c r="B101" t="s">
        <v>411</v>
      </c>
    </row>
    <row r="102" spans="1:4" x14ac:dyDescent="0.45">
      <c r="A102">
        <v>94</v>
      </c>
      <c r="B102" t="s">
        <v>134</v>
      </c>
      <c r="C102" t="s">
        <v>649</v>
      </c>
      <c r="D102" t="s">
        <v>73</v>
      </c>
    </row>
    <row r="103" spans="1:4" x14ac:dyDescent="0.45">
      <c r="A103">
        <v>95</v>
      </c>
      <c r="B103" t="s">
        <v>469</v>
      </c>
      <c r="C103" t="s">
        <v>67</v>
      </c>
      <c r="D103" t="s">
        <v>81</v>
      </c>
    </row>
    <row r="104" spans="1:4" x14ac:dyDescent="0.45">
      <c r="A104">
        <v>96</v>
      </c>
      <c r="B104" t="s">
        <v>529</v>
      </c>
      <c r="C104" t="s">
        <v>80</v>
      </c>
      <c r="D104" t="s">
        <v>198</v>
      </c>
    </row>
    <row r="105" spans="1:4" x14ac:dyDescent="0.45">
      <c r="A105">
        <v>97</v>
      </c>
      <c r="B105" t="s">
        <v>625</v>
      </c>
      <c r="C105" t="s">
        <v>67</v>
      </c>
      <c r="D105" t="s">
        <v>100</v>
      </c>
    </row>
    <row r="106" spans="1:4" x14ac:dyDescent="0.45">
      <c r="A106">
        <v>98</v>
      </c>
      <c r="B106" t="s">
        <v>166</v>
      </c>
      <c r="C106" t="s">
        <v>80</v>
      </c>
      <c r="D106" t="s">
        <v>104</v>
      </c>
    </row>
    <row r="107" spans="1:4" x14ac:dyDescent="0.45">
      <c r="A107">
        <v>99</v>
      </c>
      <c r="B107" t="s">
        <v>358</v>
      </c>
      <c r="C107" t="s">
        <v>649</v>
      </c>
      <c r="D107" t="s">
        <v>96</v>
      </c>
    </row>
    <row r="108" spans="1:4" x14ac:dyDescent="0.45">
      <c r="A108">
        <v>100</v>
      </c>
      <c r="B108" t="s">
        <v>663</v>
      </c>
      <c r="C108" t="s">
        <v>80</v>
      </c>
      <c r="D108" t="s">
        <v>68</v>
      </c>
    </row>
    <row r="109" spans="1:4" x14ac:dyDescent="0.45">
      <c r="A109">
        <v>101</v>
      </c>
      <c r="B109" t="s">
        <v>548</v>
      </c>
      <c r="C109" t="s">
        <v>646</v>
      </c>
      <c r="D109" t="s">
        <v>155</v>
      </c>
    </row>
    <row r="110" spans="1:4" x14ac:dyDescent="0.45">
      <c r="A110">
        <v>102</v>
      </c>
      <c r="B110" t="s">
        <v>303</v>
      </c>
      <c r="C110" t="s">
        <v>67</v>
      </c>
      <c r="D110" t="s">
        <v>119</v>
      </c>
    </row>
    <row r="111" spans="1:4" x14ac:dyDescent="0.45">
      <c r="A111">
        <v>103</v>
      </c>
      <c r="B111" t="s">
        <v>628</v>
      </c>
      <c r="C111" t="s">
        <v>70</v>
      </c>
      <c r="D111" t="s">
        <v>104</v>
      </c>
    </row>
    <row r="112" spans="1:4" x14ac:dyDescent="0.45">
      <c r="A112">
        <v>104</v>
      </c>
      <c r="B112" t="s">
        <v>399</v>
      </c>
      <c r="C112" t="s">
        <v>649</v>
      </c>
      <c r="D112" t="s">
        <v>117</v>
      </c>
    </row>
    <row r="113" spans="1:4" x14ac:dyDescent="0.45">
      <c r="A113" t="s">
        <v>643</v>
      </c>
      <c r="B113" t="s">
        <v>644</v>
      </c>
      <c r="C113" t="s">
        <v>645</v>
      </c>
      <c r="D113" t="s">
        <v>0</v>
      </c>
    </row>
    <row r="114" spans="1:4" x14ac:dyDescent="0.45">
      <c r="A114">
        <v>105</v>
      </c>
      <c r="B114" t="s">
        <v>634</v>
      </c>
      <c r="C114" t="s">
        <v>75</v>
      </c>
      <c r="D114" t="s">
        <v>125</v>
      </c>
    </row>
    <row r="115" spans="1:4" x14ac:dyDescent="0.45">
      <c r="A115">
        <v>106</v>
      </c>
      <c r="B115" t="s">
        <v>401</v>
      </c>
      <c r="C115" t="s">
        <v>648</v>
      </c>
      <c r="D115" t="s">
        <v>109</v>
      </c>
    </row>
    <row r="116" spans="1:4" x14ac:dyDescent="0.45">
      <c r="A116">
        <v>107</v>
      </c>
      <c r="B116" t="s">
        <v>511</v>
      </c>
      <c r="C116" t="s">
        <v>70</v>
      </c>
      <c r="D116" t="s">
        <v>128</v>
      </c>
    </row>
    <row r="117" spans="1:4" x14ac:dyDescent="0.45">
      <c r="A117">
        <v>108</v>
      </c>
      <c r="B117" t="s">
        <v>305</v>
      </c>
      <c r="C117" t="s">
        <v>67</v>
      </c>
      <c r="D117" t="s">
        <v>112</v>
      </c>
    </row>
    <row r="118" spans="1:4" x14ac:dyDescent="0.45">
      <c r="A118">
        <v>109</v>
      </c>
      <c r="B118" t="s">
        <v>449</v>
      </c>
      <c r="C118" t="s">
        <v>649</v>
      </c>
      <c r="D118" t="s">
        <v>73</v>
      </c>
    </row>
    <row r="119" spans="1:4" x14ac:dyDescent="0.45">
      <c r="A119">
        <v>110</v>
      </c>
      <c r="B119" t="s">
        <v>456</v>
      </c>
      <c r="C119" t="s">
        <v>67</v>
      </c>
      <c r="D119" t="s">
        <v>68</v>
      </c>
    </row>
    <row r="120" spans="1:4" x14ac:dyDescent="0.45">
      <c r="A120">
        <v>111</v>
      </c>
      <c r="B120" t="s">
        <v>278</v>
      </c>
      <c r="C120" t="s">
        <v>649</v>
      </c>
      <c r="D120" t="s">
        <v>199</v>
      </c>
    </row>
    <row r="121" spans="1:4" x14ac:dyDescent="0.45">
      <c r="A121">
        <v>112</v>
      </c>
      <c r="B121" t="s">
        <v>219</v>
      </c>
      <c r="C121" t="s">
        <v>67</v>
      </c>
      <c r="D121" t="s">
        <v>98</v>
      </c>
    </row>
    <row r="122" spans="1:4" x14ac:dyDescent="0.45">
      <c r="A122">
        <v>113</v>
      </c>
      <c r="B122" t="s">
        <v>394</v>
      </c>
      <c r="C122" t="s">
        <v>647</v>
      </c>
      <c r="D122" t="s">
        <v>117</v>
      </c>
    </row>
    <row r="123" spans="1:4" x14ac:dyDescent="0.45">
      <c r="A123">
        <v>114</v>
      </c>
      <c r="B123" t="s">
        <v>664</v>
      </c>
      <c r="C123" t="s">
        <v>646</v>
      </c>
      <c r="D123" t="s">
        <v>198</v>
      </c>
    </row>
    <row r="124" spans="1:4" x14ac:dyDescent="0.45">
      <c r="A124">
        <v>115</v>
      </c>
      <c r="B124" t="s">
        <v>497</v>
      </c>
      <c r="C124" t="s">
        <v>70</v>
      </c>
      <c r="D124" t="s">
        <v>88</v>
      </c>
    </row>
    <row r="125" spans="1:4" x14ac:dyDescent="0.45">
      <c r="A125">
        <v>116</v>
      </c>
      <c r="B125" t="s">
        <v>557</v>
      </c>
      <c r="C125" t="s">
        <v>63</v>
      </c>
      <c r="D125" t="s">
        <v>112</v>
      </c>
    </row>
    <row r="126" spans="1:4" x14ac:dyDescent="0.45">
      <c r="A126">
        <v>117</v>
      </c>
      <c r="B126" t="s">
        <v>665</v>
      </c>
      <c r="C126" t="s">
        <v>648</v>
      </c>
      <c r="D126" t="s">
        <v>100</v>
      </c>
    </row>
    <row r="127" spans="1:4" x14ac:dyDescent="0.45">
      <c r="A127" t="s">
        <v>643</v>
      </c>
      <c r="B127" t="s">
        <v>644</v>
      </c>
      <c r="C127" t="s">
        <v>645</v>
      </c>
      <c r="D127" t="s">
        <v>0</v>
      </c>
    </row>
    <row r="128" spans="1:4" x14ac:dyDescent="0.45">
      <c r="A128">
        <v>118</v>
      </c>
      <c r="B128" t="s">
        <v>666</v>
      </c>
      <c r="C128" t="s">
        <v>646</v>
      </c>
      <c r="D128" t="s">
        <v>112</v>
      </c>
    </row>
    <row r="129" spans="1:4" x14ac:dyDescent="0.45">
      <c r="A129">
        <v>119</v>
      </c>
      <c r="B129" t="s">
        <v>586</v>
      </c>
      <c r="C129" t="s">
        <v>63</v>
      </c>
      <c r="D129" t="s">
        <v>78</v>
      </c>
    </row>
    <row r="130" spans="1:4" x14ac:dyDescent="0.45">
      <c r="A130">
        <v>120</v>
      </c>
      <c r="B130" t="s">
        <v>329</v>
      </c>
      <c r="C130" t="s">
        <v>648</v>
      </c>
      <c r="D130" t="s">
        <v>117</v>
      </c>
    </row>
    <row r="131" spans="1:4" x14ac:dyDescent="0.45">
      <c r="A131">
        <v>121</v>
      </c>
      <c r="B131" t="s">
        <v>619</v>
      </c>
      <c r="C131" t="s">
        <v>649</v>
      </c>
      <c r="D131" t="s">
        <v>128</v>
      </c>
    </row>
    <row r="132" spans="1:4" x14ac:dyDescent="0.45">
      <c r="A132">
        <v>122</v>
      </c>
      <c r="B132" t="s">
        <v>516</v>
      </c>
      <c r="C132" t="s">
        <v>649</v>
      </c>
      <c r="D132" t="s">
        <v>86</v>
      </c>
    </row>
    <row r="133" spans="1:4" x14ac:dyDescent="0.45">
      <c r="A133">
        <v>123</v>
      </c>
      <c r="B133" t="s">
        <v>592</v>
      </c>
      <c r="C133" t="s">
        <v>646</v>
      </c>
      <c r="D133" t="s">
        <v>156</v>
      </c>
    </row>
    <row r="134" spans="1:4" x14ac:dyDescent="0.45">
      <c r="A134">
        <v>124</v>
      </c>
      <c r="B134" t="s">
        <v>667</v>
      </c>
      <c r="C134" t="s">
        <v>75</v>
      </c>
      <c r="D134" t="s">
        <v>100</v>
      </c>
    </row>
    <row r="135" spans="1:4" x14ac:dyDescent="0.45">
      <c r="A135">
        <v>125</v>
      </c>
      <c r="B135" t="s">
        <v>281</v>
      </c>
      <c r="C135" t="s">
        <v>646</v>
      </c>
      <c r="D135" t="s">
        <v>128</v>
      </c>
    </row>
    <row r="136" spans="1:4" x14ac:dyDescent="0.45">
      <c r="A136">
        <v>126</v>
      </c>
      <c r="B136" t="s">
        <v>297</v>
      </c>
      <c r="C136" t="s">
        <v>63</v>
      </c>
      <c r="D136" t="s">
        <v>109</v>
      </c>
    </row>
    <row r="137" spans="1:4" x14ac:dyDescent="0.45">
      <c r="A137">
        <v>127</v>
      </c>
      <c r="B137" t="s">
        <v>295</v>
      </c>
      <c r="C137" t="s">
        <v>648</v>
      </c>
      <c r="D137" t="s">
        <v>156</v>
      </c>
    </row>
    <row r="138" spans="1:4" x14ac:dyDescent="0.45">
      <c r="A138">
        <v>128</v>
      </c>
      <c r="B138" t="s">
        <v>525</v>
      </c>
      <c r="C138" t="s">
        <v>67</v>
      </c>
      <c r="D138" t="s">
        <v>104</v>
      </c>
    </row>
    <row r="139" spans="1:4" x14ac:dyDescent="0.45">
      <c r="A139">
        <v>129</v>
      </c>
      <c r="B139" t="s">
        <v>668</v>
      </c>
      <c r="C139" t="s">
        <v>75</v>
      </c>
      <c r="D139" t="s">
        <v>117</v>
      </c>
    </row>
    <row r="140" spans="1:4" x14ac:dyDescent="0.45">
      <c r="A140">
        <v>130</v>
      </c>
      <c r="B140" t="s">
        <v>585</v>
      </c>
      <c r="C140" t="s">
        <v>648</v>
      </c>
      <c r="D140" t="s">
        <v>128</v>
      </c>
    </row>
    <row r="141" spans="1:4" x14ac:dyDescent="0.45">
      <c r="A141" t="s">
        <v>643</v>
      </c>
      <c r="B141" t="s">
        <v>644</v>
      </c>
      <c r="C141" t="s">
        <v>645</v>
      </c>
      <c r="D141" t="s">
        <v>0</v>
      </c>
    </row>
    <row r="142" spans="1:4" x14ac:dyDescent="0.45">
      <c r="A142">
        <v>131</v>
      </c>
      <c r="B142" t="s">
        <v>632</v>
      </c>
      <c r="C142" t="s">
        <v>647</v>
      </c>
      <c r="D142" t="s">
        <v>109</v>
      </c>
    </row>
    <row r="143" spans="1:4" x14ac:dyDescent="0.45">
      <c r="A143">
        <v>132</v>
      </c>
      <c r="B143" t="s">
        <v>618</v>
      </c>
      <c r="C143" t="s">
        <v>70</v>
      </c>
      <c r="D143" t="s">
        <v>76</v>
      </c>
    </row>
    <row r="144" spans="1:4" x14ac:dyDescent="0.45">
      <c r="A144">
        <v>133</v>
      </c>
      <c r="B144" t="s">
        <v>286</v>
      </c>
      <c r="C144" t="s">
        <v>63</v>
      </c>
      <c r="D144" t="s">
        <v>94</v>
      </c>
    </row>
    <row r="145" spans="1:4" x14ac:dyDescent="0.45">
      <c r="A145">
        <v>134</v>
      </c>
      <c r="B145" t="s">
        <v>669</v>
      </c>
      <c r="C145" t="s">
        <v>649</v>
      </c>
      <c r="D145" t="s">
        <v>78</v>
      </c>
    </row>
    <row r="146" spans="1:4" x14ac:dyDescent="0.45">
      <c r="A146">
        <v>135</v>
      </c>
      <c r="B146" t="s">
        <v>604</v>
      </c>
      <c r="C146" t="s">
        <v>67</v>
      </c>
      <c r="D146" t="s">
        <v>125</v>
      </c>
    </row>
    <row r="147" spans="1:4" x14ac:dyDescent="0.45">
      <c r="A147">
        <v>136</v>
      </c>
      <c r="B147" t="s">
        <v>455</v>
      </c>
      <c r="C147" t="s">
        <v>646</v>
      </c>
      <c r="D147" t="s">
        <v>78</v>
      </c>
    </row>
    <row r="148" spans="1:4" x14ac:dyDescent="0.45">
      <c r="A148">
        <v>137</v>
      </c>
      <c r="B148" t="s">
        <v>441</v>
      </c>
      <c r="C148" t="s">
        <v>648</v>
      </c>
      <c r="D148" t="s">
        <v>112</v>
      </c>
    </row>
    <row r="149" spans="1:4" x14ac:dyDescent="0.45">
      <c r="A149">
        <v>138</v>
      </c>
      <c r="B149" t="s">
        <v>342</v>
      </c>
      <c r="C149" t="s">
        <v>646</v>
      </c>
      <c r="D149" t="s">
        <v>76</v>
      </c>
    </row>
    <row r="150" spans="1:4" x14ac:dyDescent="0.45">
      <c r="A150">
        <v>139</v>
      </c>
      <c r="B150" t="s">
        <v>559</v>
      </c>
      <c r="C150" t="s">
        <v>80</v>
      </c>
      <c r="D150" t="s">
        <v>83</v>
      </c>
    </row>
    <row r="151" spans="1:4" x14ac:dyDescent="0.45">
      <c r="A151">
        <v>140</v>
      </c>
      <c r="B151" t="s">
        <v>265</v>
      </c>
      <c r="C151" t="s">
        <v>63</v>
      </c>
      <c r="D151" t="s">
        <v>106</v>
      </c>
    </row>
    <row r="152" spans="1:4" x14ac:dyDescent="0.45">
      <c r="A152">
        <v>141</v>
      </c>
      <c r="B152" t="s">
        <v>487</v>
      </c>
      <c r="C152" t="s">
        <v>649</v>
      </c>
      <c r="D152" t="s">
        <v>112</v>
      </c>
    </row>
    <row r="153" spans="1:4" x14ac:dyDescent="0.45">
      <c r="A153">
        <v>142</v>
      </c>
      <c r="B153" t="s">
        <v>623</v>
      </c>
      <c r="C153" t="s">
        <v>63</v>
      </c>
      <c r="D153" t="s">
        <v>88</v>
      </c>
    </row>
    <row r="154" spans="1:4" x14ac:dyDescent="0.45">
      <c r="A154">
        <v>143</v>
      </c>
      <c r="B154" t="s">
        <v>670</v>
      </c>
      <c r="C154" t="s">
        <v>649</v>
      </c>
      <c r="D154" t="s">
        <v>98</v>
      </c>
    </row>
    <row r="155" spans="1:4" x14ac:dyDescent="0.45">
      <c r="A155" t="s">
        <v>643</v>
      </c>
      <c r="B155" t="s">
        <v>644</v>
      </c>
      <c r="C155" t="s">
        <v>645</v>
      </c>
      <c r="D155" t="s">
        <v>0</v>
      </c>
    </row>
    <row r="156" spans="1:4" x14ac:dyDescent="0.45">
      <c r="A156">
        <v>144</v>
      </c>
      <c r="B156" t="s">
        <v>611</v>
      </c>
      <c r="C156" t="s">
        <v>67</v>
      </c>
      <c r="D156" t="s">
        <v>140</v>
      </c>
    </row>
    <row r="157" spans="1:4" x14ac:dyDescent="0.45">
      <c r="A157">
        <v>145</v>
      </c>
      <c r="B157" t="s">
        <v>393</v>
      </c>
      <c r="C157" t="s">
        <v>647</v>
      </c>
      <c r="D157" t="s">
        <v>92</v>
      </c>
    </row>
    <row r="158" spans="1:4" x14ac:dyDescent="0.45">
      <c r="A158">
        <v>146</v>
      </c>
      <c r="B158" t="s">
        <v>343</v>
      </c>
      <c r="C158" t="s">
        <v>649</v>
      </c>
      <c r="D158" t="s">
        <v>86</v>
      </c>
    </row>
    <row r="159" spans="1:4" x14ac:dyDescent="0.45">
      <c r="A159">
        <v>147</v>
      </c>
      <c r="B159" t="s">
        <v>671</v>
      </c>
      <c r="C159" t="s">
        <v>647</v>
      </c>
      <c r="D159" t="s">
        <v>88</v>
      </c>
    </row>
    <row r="160" spans="1:4" x14ac:dyDescent="0.45">
      <c r="A160">
        <v>148</v>
      </c>
      <c r="B160" t="s">
        <v>533</v>
      </c>
      <c r="C160" t="s">
        <v>67</v>
      </c>
      <c r="D160" t="s">
        <v>100</v>
      </c>
    </row>
    <row r="161" spans="1:4" x14ac:dyDescent="0.45">
      <c r="A161">
        <v>149</v>
      </c>
      <c r="B161" t="s">
        <v>383</v>
      </c>
      <c r="C161" t="s">
        <v>648</v>
      </c>
      <c r="D161" t="s">
        <v>117</v>
      </c>
    </row>
    <row r="162" spans="1:4" x14ac:dyDescent="0.45">
      <c r="A162">
        <v>150</v>
      </c>
      <c r="B162" t="s">
        <v>609</v>
      </c>
      <c r="C162" t="s">
        <v>649</v>
      </c>
      <c r="D162" t="s">
        <v>92</v>
      </c>
    </row>
    <row r="163" spans="1:4" x14ac:dyDescent="0.45">
      <c r="A163">
        <v>151</v>
      </c>
      <c r="B163" t="s">
        <v>110</v>
      </c>
      <c r="C163" t="s">
        <v>647</v>
      </c>
      <c r="D163" t="s">
        <v>104</v>
      </c>
    </row>
    <row r="164" spans="1:4" x14ac:dyDescent="0.45">
      <c r="A164">
        <v>152</v>
      </c>
      <c r="B164" t="s">
        <v>534</v>
      </c>
      <c r="C164" t="s">
        <v>648</v>
      </c>
      <c r="D164" t="s">
        <v>83</v>
      </c>
    </row>
    <row r="165" spans="1:4" x14ac:dyDescent="0.45">
      <c r="A165">
        <v>153</v>
      </c>
      <c r="B165" t="s">
        <v>562</v>
      </c>
      <c r="C165" t="s">
        <v>67</v>
      </c>
      <c r="D165" t="s">
        <v>146</v>
      </c>
    </row>
    <row r="166" spans="1:4" x14ac:dyDescent="0.45">
      <c r="A166">
        <v>154</v>
      </c>
      <c r="B166" t="s">
        <v>566</v>
      </c>
      <c r="C166" t="s">
        <v>70</v>
      </c>
      <c r="D166" t="s">
        <v>128</v>
      </c>
    </row>
    <row r="167" spans="1:4" x14ac:dyDescent="0.45">
      <c r="A167">
        <v>155</v>
      </c>
      <c r="B167" t="s">
        <v>581</v>
      </c>
      <c r="C167" t="s">
        <v>80</v>
      </c>
      <c r="D167" t="s">
        <v>94</v>
      </c>
    </row>
    <row r="168" spans="1:4" x14ac:dyDescent="0.45">
      <c r="A168">
        <v>156</v>
      </c>
      <c r="B168" t="s">
        <v>672</v>
      </c>
      <c r="C168" t="s">
        <v>646</v>
      </c>
      <c r="D168" t="s">
        <v>81</v>
      </c>
    </row>
    <row r="169" spans="1:4" x14ac:dyDescent="0.45">
      <c r="A169" t="s">
        <v>643</v>
      </c>
      <c r="B169" t="s">
        <v>644</v>
      </c>
      <c r="C169" t="s">
        <v>645</v>
      </c>
      <c r="D169" t="s">
        <v>0</v>
      </c>
    </row>
    <row r="170" spans="1:4" x14ac:dyDescent="0.45">
      <c r="A170">
        <v>157</v>
      </c>
      <c r="B170" t="s">
        <v>587</v>
      </c>
      <c r="C170" t="s">
        <v>646</v>
      </c>
      <c r="D170" t="s">
        <v>125</v>
      </c>
    </row>
    <row r="171" spans="1:4" x14ac:dyDescent="0.45">
      <c r="A171">
        <v>158</v>
      </c>
      <c r="B171" t="s">
        <v>504</v>
      </c>
      <c r="C171" t="s">
        <v>63</v>
      </c>
      <c r="D171" t="s">
        <v>119</v>
      </c>
    </row>
    <row r="172" spans="1:4" x14ac:dyDescent="0.45">
      <c r="A172">
        <v>159</v>
      </c>
      <c r="B172" t="s">
        <v>406</v>
      </c>
      <c r="C172" t="s">
        <v>646</v>
      </c>
      <c r="D172" t="s">
        <v>104</v>
      </c>
    </row>
    <row r="173" spans="1:4" x14ac:dyDescent="0.45">
      <c r="A173">
        <v>160</v>
      </c>
      <c r="B173" t="s">
        <v>217</v>
      </c>
      <c r="C173" t="s">
        <v>646</v>
      </c>
      <c r="D173" t="s">
        <v>71</v>
      </c>
    </row>
    <row r="174" spans="1:4" x14ac:dyDescent="0.45">
      <c r="A174">
        <v>161</v>
      </c>
      <c r="B174" t="s">
        <v>570</v>
      </c>
      <c r="C174" t="s">
        <v>67</v>
      </c>
      <c r="D174" t="s">
        <v>112</v>
      </c>
    </row>
    <row r="175" spans="1:4" x14ac:dyDescent="0.45">
      <c r="A175">
        <v>162</v>
      </c>
      <c r="B175" t="s">
        <v>531</v>
      </c>
      <c r="C175" t="s">
        <v>67</v>
      </c>
      <c r="D175" t="s">
        <v>117</v>
      </c>
    </row>
    <row r="176" spans="1:4" x14ac:dyDescent="0.45">
      <c r="A176">
        <v>163</v>
      </c>
      <c r="B176" t="s">
        <v>386</v>
      </c>
      <c r="C176" t="s">
        <v>647</v>
      </c>
      <c r="D176" t="s">
        <v>71</v>
      </c>
    </row>
    <row r="177" spans="1:4" x14ac:dyDescent="0.45">
      <c r="A177">
        <v>164</v>
      </c>
      <c r="B177" t="s">
        <v>323</v>
      </c>
      <c r="C177" t="s">
        <v>70</v>
      </c>
      <c r="D177" t="s">
        <v>109</v>
      </c>
    </row>
    <row r="178" spans="1:4" x14ac:dyDescent="0.45">
      <c r="A178">
        <v>165</v>
      </c>
      <c r="B178" t="s">
        <v>372</v>
      </c>
      <c r="C178" t="s">
        <v>646</v>
      </c>
      <c r="D178" t="s">
        <v>125</v>
      </c>
    </row>
    <row r="179" spans="1:4" x14ac:dyDescent="0.45">
      <c r="A179">
        <v>166</v>
      </c>
      <c r="B179" t="s">
        <v>610</v>
      </c>
      <c r="C179" t="s">
        <v>63</v>
      </c>
      <c r="D179" t="s">
        <v>78</v>
      </c>
    </row>
    <row r="180" spans="1:4" x14ac:dyDescent="0.45">
      <c r="A180">
        <v>167</v>
      </c>
      <c r="B180" t="s">
        <v>564</v>
      </c>
      <c r="C180" t="s">
        <v>63</v>
      </c>
      <c r="D180" t="s">
        <v>88</v>
      </c>
    </row>
    <row r="181" spans="1:4" x14ac:dyDescent="0.45">
      <c r="A181">
        <v>168</v>
      </c>
      <c r="B181" t="s">
        <v>379</v>
      </c>
      <c r="C181" t="s">
        <v>649</v>
      </c>
      <c r="D181" t="s">
        <v>94</v>
      </c>
    </row>
    <row r="182" spans="1:4" x14ac:dyDescent="0.45">
      <c r="A182">
        <v>169</v>
      </c>
      <c r="B182" t="s">
        <v>492</v>
      </c>
      <c r="C182" t="s">
        <v>649</v>
      </c>
      <c r="D182" t="s">
        <v>81</v>
      </c>
    </row>
    <row r="183" spans="1:4" x14ac:dyDescent="0.45">
      <c r="A183" t="s">
        <v>643</v>
      </c>
      <c r="B183" t="s">
        <v>644</v>
      </c>
      <c r="C183" t="s">
        <v>645</v>
      </c>
      <c r="D183" t="s">
        <v>0</v>
      </c>
    </row>
    <row r="184" spans="1:4" x14ac:dyDescent="0.45">
      <c r="A184">
        <v>170</v>
      </c>
      <c r="B184" t="s">
        <v>291</v>
      </c>
      <c r="C184" t="s">
        <v>649</v>
      </c>
      <c r="D184" t="s">
        <v>73</v>
      </c>
    </row>
    <row r="185" spans="1:4" x14ac:dyDescent="0.45">
      <c r="A185">
        <v>171</v>
      </c>
      <c r="B185" t="s">
        <v>598</v>
      </c>
      <c r="C185" t="s">
        <v>649</v>
      </c>
      <c r="D185" t="s">
        <v>117</v>
      </c>
    </row>
    <row r="186" spans="1:4" x14ac:dyDescent="0.45">
      <c r="A186">
        <v>172</v>
      </c>
      <c r="B186" t="s">
        <v>367</v>
      </c>
      <c r="C186" t="s">
        <v>646</v>
      </c>
      <c r="D186" t="s">
        <v>125</v>
      </c>
    </row>
    <row r="187" spans="1:4" x14ac:dyDescent="0.45">
      <c r="A187">
        <v>173</v>
      </c>
      <c r="B187" t="s">
        <v>452</v>
      </c>
      <c r="C187" t="s">
        <v>646</v>
      </c>
      <c r="D187" t="s">
        <v>86</v>
      </c>
    </row>
    <row r="188" spans="1:4" x14ac:dyDescent="0.45">
      <c r="A188">
        <v>174</v>
      </c>
      <c r="B188" t="s">
        <v>590</v>
      </c>
      <c r="C188" t="s">
        <v>646</v>
      </c>
      <c r="D188" t="s">
        <v>121</v>
      </c>
    </row>
    <row r="189" spans="1:4" x14ac:dyDescent="0.45">
      <c r="A189">
        <v>175</v>
      </c>
      <c r="B189" t="s">
        <v>673</v>
      </c>
      <c r="C189" t="s">
        <v>646</v>
      </c>
      <c r="D189" t="s">
        <v>146</v>
      </c>
    </row>
    <row r="190" spans="1:4" x14ac:dyDescent="0.45">
      <c r="A190">
        <v>176</v>
      </c>
      <c r="B190" t="s">
        <v>674</v>
      </c>
      <c r="C190" t="s">
        <v>75</v>
      </c>
      <c r="D190" t="s">
        <v>106</v>
      </c>
    </row>
    <row r="191" spans="1:4" x14ac:dyDescent="0.45">
      <c r="A191">
        <v>177</v>
      </c>
      <c r="B191" t="s">
        <v>234</v>
      </c>
      <c r="C191" t="s">
        <v>67</v>
      </c>
      <c r="D191" t="s">
        <v>106</v>
      </c>
    </row>
    <row r="192" spans="1:4" x14ac:dyDescent="0.45">
      <c r="A192">
        <v>178</v>
      </c>
      <c r="B192" t="s">
        <v>675</v>
      </c>
      <c r="C192" t="s">
        <v>63</v>
      </c>
      <c r="D192" t="s">
        <v>119</v>
      </c>
    </row>
    <row r="193" spans="1:4" x14ac:dyDescent="0.45">
      <c r="A193">
        <v>179</v>
      </c>
      <c r="B193" t="s">
        <v>608</v>
      </c>
      <c r="C193" t="s">
        <v>67</v>
      </c>
      <c r="D193" t="s">
        <v>88</v>
      </c>
    </row>
    <row r="194" spans="1:4" x14ac:dyDescent="0.45">
      <c r="A194">
        <v>180</v>
      </c>
      <c r="B194" t="s">
        <v>676</v>
      </c>
      <c r="C194" t="s">
        <v>646</v>
      </c>
      <c r="D194" t="s">
        <v>86</v>
      </c>
    </row>
    <row r="195" spans="1:4" x14ac:dyDescent="0.45">
      <c r="A195">
        <v>181</v>
      </c>
      <c r="B195" t="s">
        <v>607</v>
      </c>
      <c r="C195" t="s">
        <v>647</v>
      </c>
      <c r="D195" t="s">
        <v>96</v>
      </c>
    </row>
    <row r="196" spans="1:4" x14ac:dyDescent="0.45">
      <c r="A196">
        <v>182</v>
      </c>
      <c r="B196" t="s">
        <v>435</v>
      </c>
      <c r="C196" t="s">
        <v>646</v>
      </c>
      <c r="D196" t="s">
        <v>98</v>
      </c>
    </row>
    <row r="197" spans="1:4" x14ac:dyDescent="0.45">
      <c r="A197" t="s">
        <v>643</v>
      </c>
      <c r="B197" t="s">
        <v>644</v>
      </c>
      <c r="C197" t="s">
        <v>645</v>
      </c>
      <c r="D197" t="s">
        <v>0</v>
      </c>
    </row>
    <row r="198" spans="1:4" x14ac:dyDescent="0.45">
      <c r="A198">
        <v>183</v>
      </c>
      <c r="B198" t="s">
        <v>302</v>
      </c>
      <c r="C198" t="s">
        <v>646</v>
      </c>
      <c r="D198" t="s">
        <v>81</v>
      </c>
    </row>
    <row r="199" spans="1:4" x14ac:dyDescent="0.45">
      <c r="A199">
        <v>184</v>
      </c>
      <c r="B199" t="s">
        <v>599</v>
      </c>
      <c r="C199" t="s">
        <v>647</v>
      </c>
      <c r="D199" t="s">
        <v>198</v>
      </c>
    </row>
    <row r="200" spans="1:4" x14ac:dyDescent="0.45">
      <c r="A200">
        <v>185</v>
      </c>
      <c r="B200" t="s">
        <v>246</v>
      </c>
      <c r="C200" t="s">
        <v>75</v>
      </c>
      <c r="D200" t="s">
        <v>133</v>
      </c>
    </row>
    <row r="201" spans="1:4" x14ac:dyDescent="0.45">
      <c r="A201">
        <v>186</v>
      </c>
      <c r="B201" t="s">
        <v>248</v>
      </c>
      <c r="C201" t="s">
        <v>67</v>
      </c>
      <c r="D201" t="s">
        <v>140</v>
      </c>
    </row>
    <row r="202" spans="1:4" x14ac:dyDescent="0.45">
      <c r="A202">
        <v>187</v>
      </c>
      <c r="B202" t="s">
        <v>340</v>
      </c>
      <c r="C202" t="s">
        <v>646</v>
      </c>
      <c r="D202" t="s">
        <v>133</v>
      </c>
    </row>
    <row r="203" spans="1:4" x14ac:dyDescent="0.45">
      <c r="A203">
        <v>188</v>
      </c>
      <c r="B203" t="s">
        <v>539</v>
      </c>
      <c r="C203" t="s">
        <v>649</v>
      </c>
      <c r="D203" t="s">
        <v>112</v>
      </c>
    </row>
    <row r="204" spans="1:4" x14ac:dyDescent="0.45">
      <c r="A204">
        <v>189</v>
      </c>
      <c r="B204" t="s">
        <v>385</v>
      </c>
      <c r="C204" t="s">
        <v>75</v>
      </c>
      <c r="D204" t="s">
        <v>98</v>
      </c>
    </row>
    <row r="205" spans="1:4" x14ac:dyDescent="0.45">
      <c r="A205">
        <v>190</v>
      </c>
      <c r="B205" t="s">
        <v>335</v>
      </c>
      <c r="C205" t="s">
        <v>646</v>
      </c>
      <c r="D205" t="s">
        <v>83</v>
      </c>
    </row>
    <row r="206" spans="1:4" x14ac:dyDescent="0.45">
      <c r="A206">
        <v>191</v>
      </c>
      <c r="B206" t="s">
        <v>247</v>
      </c>
      <c r="C206" t="s">
        <v>70</v>
      </c>
      <c r="D206" t="s">
        <v>140</v>
      </c>
    </row>
    <row r="207" spans="1:4" x14ac:dyDescent="0.45">
      <c r="A207">
        <v>192</v>
      </c>
      <c r="B207" t="s">
        <v>148</v>
      </c>
      <c r="C207" t="s">
        <v>67</v>
      </c>
      <c r="D207" t="s">
        <v>146</v>
      </c>
    </row>
    <row r="208" spans="1:4" x14ac:dyDescent="0.45">
      <c r="A208">
        <v>193</v>
      </c>
      <c r="B208" t="s">
        <v>630</v>
      </c>
      <c r="C208" t="s">
        <v>63</v>
      </c>
      <c r="D208" t="s">
        <v>96</v>
      </c>
    </row>
    <row r="209" spans="1:4" x14ac:dyDescent="0.45">
      <c r="A209">
        <v>194</v>
      </c>
      <c r="B209" t="s">
        <v>229</v>
      </c>
      <c r="C209" t="s">
        <v>80</v>
      </c>
      <c r="D209" t="s">
        <v>198</v>
      </c>
    </row>
    <row r="210" spans="1:4" x14ac:dyDescent="0.45">
      <c r="A210">
        <v>195</v>
      </c>
      <c r="B210" t="s">
        <v>622</v>
      </c>
      <c r="C210" t="s">
        <v>63</v>
      </c>
      <c r="D210" t="s">
        <v>94</v>
      </c>
    </row>
    <row r="211" spans="1:4" x14ac:dyDescent="0.45">
      <c r="A211" t="s">
        <v>643</v>
      </c>
      <c r="B211" t="s">
        <v>644</v>
      </c>
      <c r="C211" t="s">
        <v>645</v>
      </c>
      <c r="D211" t="s">
        <v>0</v>
      </c>
    </row>
    <row r="212" spans="1:4" x14ac:dyDescent="0.45">
      <c r="A212">
        <v>196</v>
      </c>
      <c r="B212" t="s">
        <v>439</v>
      </c>
      <c r="C212" t="s">
        <v>647</v>
      </c>
      <c r="D212" t="s">
        <v>109</v>
      </c>
    </row>
    <row r="213" spans="1:4" x14ac:dyDescent="0.45">
      <c r="A213">
        <v>197</v>
      </c>
      <c r="B213" t="s">
        <v>677</v>
      </c>
      <c r="C213" t="s">
        <v>646</v>
      </c>
      <c r="D213" t="s">
        <v>88</v>
      </c>
    </row>
    <row r="214" spans="1:4" x14ac:dyDescent="0.45">
      <c r="A214">
        <v>198</v>
      </c>
      <c r="B214" t="s">
        <v>561</v>
      </c>
      <c r="C214" t="s">
        <v>75</v>
      </c>
      <c r="D214" t="s">
        <v>128</v>
      </c>
    </row>
    <row r="215" spans="1:4" x14ac:dyDescent="0.45">
      <c r="A215">
        <v>199</v>
      </c>
      <c r="B215" t="s">
        <v>378</v>
      </c>
      <c r="C215" t="s">
        <v>648</v>
      </c>
      <c r="D215" t="s">
        <v>121</v>
      </c>
    </row>
    <row r="216" spans="1:4" x14ac:dyDescent="0.45">
      <c r="A216">
        <v>200</v>
      </c>
      <c r="B216" t="s">
        <v>433</v>
      </c>
      <c r="C216" t="s">
        <v>75</v>
      </c>
      <c r="D216" t="s">
        <v>119</v>
      </c>
    </row>
    <row r="217" spans="1:4" x14ac:dyDescent="0.45">
      <c r="A217">
        <v>201</v>
      </c>
      <c r="B217" t="s">
        <v>579</v>
      </c>
      <c r="C217" t="s">
        <v>75</v>
      </c>
      <c r="D217" t="s">
        <v>104</v>
      </c>
    </row>
    <row r="218" spans="1:4" x14ac:dyDescent="0.45">
      <c r="A218">
        <v>202</v>
      </c>
      <c r="B218" t="s">
        <v>678</v>
      </c>
      <c r="C218" t="s">
        <v>646</v>
      </c>
      <c r="D218" t="s">
        <v>78</v>
      </c>
    </row>
    <row r="219" spans="1:4" x14ac:dyDescent="0.45">
      <c r="A219">
        <v>203</v>
      </c>
      <c r="B219" t="s">
        <v>593</v>
      </c>
      <c r="C219" t="s">
        <v>649</v>
      </c>
      <c r="D219" t="s">
        <v>83</v>
      </c>
    </row>
    <row r="220" spans="1:4" x14ac:dyDescent="0.45">
      <c r="A220">
        <v>204</v>
      </c>
      <c r="B220" t="s">
        <v>287</v>
      </c>
      <c r="C220" t="s">
        <v>649</v>
      </c>
      <c r="D220" t="s">
        <v>140</v>
      </c>
    </row>
    <row r="221" spans="1:4" x14ac:dyDescent="0.45">
      <c r="A221">
        <v>205</v>
      </c>
      <c r="B221" t="s">
        <v>480</v>
      </c>
      <c r="C221" t="s">
        <v>67</v>
      </c>
      <c r="D221" t="s">
        <v>109</v>
      </c>
    </row>
    <row r="222" spans="1:4" x14ac:dyDescent="0.45">
      <c r="A222">
        <v>206</v>
      </c>
      <c r="B222" t="s">
        <v>515</v>
      </c>
      <c r="C222" t="s">
        <v>647</v>
      </c>
      <c r="D222" t="s">
        <v>121</v>
      </c>
    </row>
    <row r="223" spans="1:4" x14ac:dyDescent="0.45">
      <c r="A223">
        <v>207</v>
      </c>
      <c r="B223" t="s">
        <v>460</v>
      </c>
      <c r="C223" t="s">
        <v>75</v>
      </c>
      <c r="D223" t="s">
        <v>68</v>
      </c>
    </row>
    <row r="224" spans="1:4" x14ac:dyDescent="0.45">
      <c r="A224">
        <v>208</v>
      </c>
      <c r="B224" t="s">
        <v>679</v>
      </c>
      <c r="C224" t="s">
        <v>647</v>
      </c>
      <c r="D224" t="s">
        <v>92</v>
      </c>
    </row>
    <row r="225" spans="1:4" x14ac:dyDescent="0.45">
      <c r="A225" t="s">
        <v>643</v>
      </c>
      <c r="B225" t="s">
        <v>644</v>
      </c>
      <c r="C225" t="s">
        <v>645</v>
      </c>
      <c r="D225" t="s">
        <v>0</v>
      </c>
    </row>
    <row r="226" spans="1:4" x14ac:dyDescent="0.45">
      <c r="A226">
        <v>209</v>
      </c>
      <c r="B226" t="s">
        <v>115</v>
      </c>
      <c r="C226" t="s">
        <v>647</v>
      </c>
      <c r="D226" t="s">
        <v>86</v>
      </c>
    </row>
    <row r="227" spans="1:4" x14ac:dyDescent="0.45">
      <c r="A227">
        <v>210</v>
      </c>
      <c r="B227" t="s">
        <v>502</v>
      </c>
      <c r="C227" t="s">
        <v>647</v>
      </c>
      <c r="D227" t="s">
        <v>73</v>
      </c>
    </row>
    <row r="228" spans="1:4" x14ac:dyDescent="0.45">
      <c r="A228">
        <v>211</v>
      </c>
      <c r="B228" t="s">
        <v>567</v>
      </c>
      <c r="C228" t="s">
        <v>75</v>
      </c>
      <c r="D228" t="s">
        <v>125</v>
      </c>
    </row>
    <row r="229" spans="1:4" x14ac:dyDescent="0.45">
      <c r="A229">
        <v>212</v>
      </c>
      <c r="B229" t="s">
        <v>484</v>
      </c>
      <c r="C229" t="s">
        <v>649</v>
      </c>
      <c r="D229" t="s">
        <v>96</v>
      </c>
    </row>
    <row r="230" spans="1:4" x14ac:dyDescent="0.45">
      <c r="A230">
        <v>213</v>
      </c>
      <c r="B230" t="s">
        <v>419</v>
      </c>
      <c r="C230" t="s">
        <v>648</v>
      </c>
      <c r="D230" t="s">
        <v>133</v>
      </c>
    </row>
    <row r="231" spans="1:4" x14ac:dyDescent="0.45">
      <c r="A231">
        <v>214</v>
      </c>
      <c r="B231" t="s">
        <v>522</v>
      </c>
      <c r="C231" t="s">
        <v>648</v>
      </c>
      <c r="D231" t="s">
        <v>119</v>
      </c>
    </row>
    <row r="232" spans="1:4" x14ac:dyDescent="0.45">
      <c r="A232">
        <v>215</v>
      </c>
      <c r="B232" t="s">
        <v>258</v>
      </c>
      <c r="C232" t="s">
        <v>646</v>
      </c>
      <c r="D232" t="s">
        <v>92</v>
      </c>
    </row>
    <row r="233" spans="1:4" x14ac:dyDescent="0.45">
      <c r="A233">
        <v>216</v>
      </c>
      <c r="B233" t="s">
        <v>365</v>
      </c>
      <c r="C233" t="s">
        <v>649</v>
      </c>
      <c r="D233" t="s">
        <v>121</v>
      </c>
    </row>
    <row r="234" spans="1:4" x14ac:dyDescent="0.45">
      <c r="A234">
        <v>217</v>
      </c>
      <c r="B234" t="s">
        <v>495</v>
      </c>
      <c r="C234" t="s">
        <v>647</v>
      </c>
      <c r="D234" t="s">
        <v>133</v>
      </c>
    </row>
    <row r="235" spans="1:4" x14ac:dyDescent="0.45">
      <c r="A235">
        <v>218</v>
      </c>
      <c r="B235" t="s">
        <v>532</v>
      </c>
      <c r="C235" t="s">
        <v>649</v>
      </c>
      <c r="D235" t="s">
        <v>119</v>
      </c>
    </row>
    <row r="236" spans="1:4" x14ac:dyDescent="0.45">
      <c r="A236">
        <v>219</v>
      </c>
      <c r="B236" t="s">
        <v>553</v>
      </c>
      <c r="C236" t="s">
        <v>80</v>
      </c>
      <c r="D236" t="s">
        <v>104</v>
      </c>
    </row>
    <row r="237" spans="1:4" x14ac:dyDescent="0.45">
      <c r="A237">
        <v>220</v>
      </c>
      <c r="B237" t="s">
        <v>602</v>
      </c>
      <c r="C237" t="s">
        <v>63</v>
      </c>
      <c r="D237" t="s">
        <v>76</v>
      </c>
    </row>
    <row r="238" spans="1:4" x14ac:dyDescent="0.45">
      <c r="A238">
        <v>221</v>
      </c>
      <c r="B238" t="s">
        <v>147</v>
      </c>
      <c r="C238" t="s">
        <v>67</v>
      </c>
      <c r="D238" t="s">
        <v>199</v>
      </c>
    </row>
    <row r="239" spans="1:4" x14ac:dyDescent="0.45">
      <c r="A239" t="s">
        <v>643</v>
      </c>
      <c r="B239" t="s">
        <v>644</v>
      </c>
      <c r="C239" t="s">
        <v>645</v>
      </c>
      <c r="D239" t="s">
        <v>0</v>
      </c>
    </row>
    <row r="240" spans="1:4" x14ac:dyDescent="0.45">
      <c r="A240">
        <v>222</v>
      </c>
      <c r="B240" t="s">
        <v>680</v>
      </c>
      <c r="C240" t="s">
        <v>75</v>
      </c>
      <c r="D240" t="s">
        <v>112</v>
      </c>
    </row>
    <row r="241" spans="1:4" x14ac:dyDescent="0.45">
      <c r="A241">
        <v>223</v>
      </c>
      <c r="B241" t="s">
        <v>563</v>
      </c>
      <c r="C241" t="s">
        <v>80</v>
      </c>
      <c r="D241" t="s">
        <v>112</v>
      </c>
    </row>
    <row r="242" spans="1:4" x14ac:dyDescent="0.45">
      <c r="A242">
        <v>224</v>
      </c>
      <c r="B242" t="s">
        <v>332</v>
      </c>
      <c r="C242" t="s">
        <v>649</v>
      </c>
      <c r="D242" t="s">
        <v>98</v>
      </c>
    </row>
    <row r="243" spans="1:4" x14ac:dyDescent="0.45">
      <c r="A243">
        <v>225</v>
      </c>
      <c r="B243" t="s">
        <v>573</v>
      </c>
      <c r="C243" t="s">
        <v>646</v>
      </c>
      <c r="D243" t="s">
        <v>71</v>
      </c>
    </row>
    <row r="244" spans="1:4" x14ac:dyDescent="0.45">
      <c r="A244">
        <v>226</v>
      </c>
      <c r="B244" t="s">
        <v>243</v>
      </c>
    </row>
    <row r="245" spans="1:4" x14ac:dyDescent="0.45">
      <c r="A245">
        <v>227</v>
      </c>
      <c r="B245" t="s">
        <v>517</v>
      </c>
      <c r="C245" t="s">
        <v>75</v>
      </c>
      <c r="D245" t="s">
        <v>81</v>
      </c>
    </row>
    <row r="246" spans="1:4" x14ac:dyDescent="0.45">
      <c r="A246">
        <v>228</v>
      </c>
      <c r="B246" t="s">
        <v>578</v>
      </c>
      <c r="C246" t="s">
        <v>646</v>
      </c>
      <c r="D246" t="s">
        <v>76</v>
      </c>
    </row>
    <row r="247" spans="1:4" x14ac:dyDescent="0.45">
      <c r="A247">
        <v>229</v>
      </c>
      <c r="B247" t="s">
        <v>426</v>
      </c>
      <c r="C247" t="s">
        <v>80</v>
      </c>
      <c r="D247" t="s">
        <v>71</v>
      </c>
    </row>
    <row r="248" spans="1:4" x14ac:dyDescent="0.45">
      <c r="A248">
        <v>230</v>
      </c>
      <c r="B248" t="s">
        <v>223</v>
      </c>
      <c r="C248" t="s">
        <v>646</v>
      </c>
      <c r="D248" t="s">
        <v>92</v>
      </c>
    </row>
    <row r="249" spans="1:4" x14ac:dyDescent="0.45">
      <c r="A249">
        <v>231</v>
      </c>
      <c r="B249" t="s">
        <v>681</v>
      </c>
      <c r="C249" t="s">
        <v>67</v>
      </c>
      <c r="D249" t="s">
        <v>71</v>
      </c>
    </row>
    <row r="250" spans="1:4" x14ac:dyDescent="0.45">
      <c r="A250">
        <v>232</v>
      </c>
      <c r="B250" t="s">
        <v>294</v>
      </c>
      <c r="C250" t="s">
        <v>80</v>
      </c>
      <c r="D250" t="s">
        <v>76</v>
      </c>
    </row>
    <row r="251" spans="1:4" x14ac:dyDescent="0.45">
      <c r="A251">
        <v>233</v>
      </c>
      <c r="B251" t="s">
        <v>220</v>
      </c>
      <c r="C251" t="s">
        <v>70</v>
      </c>
      <c r="D251" t="s">
        <v>125</v>
      </c>
    </row>
    <row r="252" spans="1:4" x14ac:dyDescent="0.45">
      <c r="A252">
        <v>234</v>
      </c>
      <c r="B252" t="s">
        <v>138</v>
      </c>
      <c r="C252" t="s">
        <v>649</v>
      </c>
      <c r="D252" t="s">
        <v>94</v>
      </c>
    </row>
    <row r="253" spans="1:4" x14ac:dyDescent="0.45">
      <c r="A253" t="s">
        <v>643</v>
      </c>
      <c r="B253" t="s">
        <v>644</v>
      </c>
      <c r="C253" t="s">
        <v>645</v>
      </c>
      <c r="D253" t="s">
        <v>0</v>
      </c>
    </row>
    <row r="254" spans="1:4" x14ac:dyDescent="0.45">
      <c r="A254">
        <v>235</v>
      </c>
      <c r="B254" t="s">
        <v>222</v>
      </c>
      <c r="C254" t="s">
        <v>67</v>
      </c>
      <c r="D254" t="s">
        <v>121</v>
      </c>
    </row>
    <row r="255" spans="1:4" x14ac:dyDescent="0.45">
      <c r="A255">
        <v>236</v>
      </c>
      <c r="B255" t="s">
        <v>227</v>
      </c>
      <c r="C255" t="s">
        <v>649</v>
      </c>
      <c r="D255" t="s">
        <v>104</v>
      </c>
    </row>
    <row r="256" spans="1:4" x14ac:dyDescent="0.45">
      <c r="A256">
        <v>237</v>
      </c>
      <c r="B256" t="s">
        <v>414</v>
      </c>
      <c r="C256" t="s">
        <v>649</v>
      </c>
      <c r="D256" t="s">
        <v>156</v>
      </c>
    </row>
    <row r="257" spans="1:4" x14ac:dyDescent="0.45">
      <c r="A257">
        <v>238</v>
      </c>
      <c r="B257" t="s">
        <v>466</v>
      </c>
      <c r="C257" t="s">
        <v>67</v>
      </c>
      <c r="D257" t="s">
        <v>117</v>
      </c>
    </row>
    <row r="258" spans="1:4" x14ac:dyDescent="0.45">
      <c r="A258">
        <v>239</v>
      </c>
      <c r="B258" t="s">
        <v>430</v>
      </c>
      <c r="C258" t="s">
        <v>647</v>
      </c>
      <c r="D258" t="s">
        <v>146</v>
      </c>
    </row>
    <row r="259" spans="1:4" x14ac:dyDescent="0.45">
      <c r="A259">
        <v>240</v>
      </c>
      <c r="B259" t="s">
        <v>615</v>
      </c>
      <c r="C259" t="s">
        <v>649</v>
      </c>
      <c r="D259" t="s">
        <v>199</v>
      </c>
    </row>
    <row r="260" spans="1:4" x14ac:dyDescent="0.45">
      <c r="A260">
        <v>241</v>
      </c>
      <c r="B260" t="s">
        <v>283</v>
      </c>
      <c r="C260" t="s">
        <v>80</v>
      </c>
      <c r="D260" t="s">
        <v>78</v>
      </c>
    </row>
    <row r="261" spans="1:4" x14ac:dyDescent="0.45">
      <c r="A261">
        <v>242</v>
      </c>
      <c r="B261" t="s">
        <v>145</v>
      </c>
      <c r="C261" t="s">
        <v>647</v>
      </c>
      <c r="D261" t="s">
        <v>146</v>
      </c>
    </row>
    <row r="262" spans="1:4" x14ac:dyDescent="0.45">
      <c r="A262">
        <v>243</v>
      </c>
      <c r="B262" t="s">
        <v>107</v>
      </c>
      <c r="C262" t="s">
        <v>649</v>
      </c>
      <c r="D262" t="s">
        <v>106</v>
      </c>
    </row>
    <row r="263" spans="1:4" x14ac:dyDescent="0.45">
      <c r="A263">
        <v>244</v>
      </c>
      <c r="B263" t="s">
        <v>682</v>
      </c>
      <c r="C263" t="s">
        <v>647</v>
      </c>
      <c r="D263" t="s">
        <v>100</v>
      </c>
    </row>
    <row r="264" spans="1:4" x14ac:dyDescent="0.45">
      <c r="A264">
        <v>245</v>
      </c>
      <c r="B264" t="s">
        <v>541</v>
      </c>
      <c r="C264" t="s">
        <v>648</v>
      </c>
      <c r="D264" t="s">
        <v>117</v>
      </c>
    </row>
    <row r="265" spans="1:4" x14ac:dyDescent="0.45">
      <c r="A265">
        <v>246</v>
      </c>
      <c r="B265" t="s">
        <v>391</v>
      </c>
      <c r="C265" t="s">
        <v>75</v>
      </c>
      <c r="D265" t="s">
        <v>83</v>
      </c>
    </row>
    <row r="266" spans="1:4" x14ac:dyDescent="0.45">
      <c r="A266">
        <v>247</v>
      </c>
      <c r="B266" t="s">
        <v>339</v>
      </c>
      <c r="C266" t="s">
        <v>80</v>
      </c>
      <c r="D266" t="s">
        <v>128</v>
      </c>
    </row>
    <row r="267" spans="1:4" x14ac:dyDescent="0.45">
      <c r="A267" t="s">
        <v>643</v>
      </c>
      <c r="B267" t="s">
        <v>644</v>
      </c>
      <c r="C267" t="s">
        <v>645</v>
      </c>
      <c r="D267" t="s">
        <v>0</v>
      </c>
    </row>
    <row r="268" spans="1:4" x14ac:dyDescent="0.45">
      <c r="A268">
        <v>248</v>
      </c>
      <c r="B268" t="s">
        <v>403</v>
      </c>
      <c r="C268" t="s">
        <v>649</v>
      </c>
      <c r="D268" t="s">
        <v>71</v>
      </c>
    </row>
    <row r="269" spans="1:4" x14ac:dyDescent="0.45">
      <c r="A269">
        <v>249</v>
      </c>
      <c r="B269" t="s">
        <v>304</v>
      </c>
      <c r="C269" t="s">
        <v>75</v>
      </c>
      <c r="D269" t="s">
        <v>199</v>
      </c>
    </row>
    <row r="270" spans="1:4" x14ac:dyDescent="0.45">
      <c r="A270">
        <v>250</v>
      </c>
      <c r="B270" t="s">
        <v>683</v>
      </c>
      <c r="C270" t="s">
        <v>649</v>
      </c>
      <c r="D270" t="s">
        <v>198</v>
      </c>
    </row>
    <row r="271" spans="1:4" x14ac:dyDescent="0.45">
      <c r="A271">
        <v>251</v>
      </c>
      <c r="B271" t="s">
        <v>626</v>
      </c>
      <c r="C271" t="s">
        <v>647</v>
      </c>
      <c r="D271" t="s">
        <v>106</v>
      </c>
    </row>
    <row r="272" spans="1:4" x14ac:dyDescent="0.45">
      <c r="A272">
        <v>252</v>
      </c>
      <c r="B272" t="s">
        <v>544</v>
      </c>
      <c r="C272" t="s">
        <v>80</v>
      </c>
      <c r="D272" t="s">
        <v>112</v>
      </c>
    </row>
    <row r="273" spans="1:4" x14ac:dyDescent="0.45">
      <c r="A273">
        <v>253</v>
      </c>
      <c r="B273" t="s">
        <v>558</v>
      </c>
      <c r="C273" t="s">
        <v>70</v>
      </c>
      <c r="D273" t="s">
        <v>94</v>
      </c>
    </row>
    <row r="274" spans="1:4" x14ac:dyDescent="0.45">
      <c r="A274">
        <v>254</v>
      </c>
      <c r="B274" t="s">
        <v>474</v>
      </c>
      <c r="C274" t="s">
        <v>648</v>
      </c>
      <c r="D274" t="s">
        <v>112</v>
      </c>
    </row>
    <row r="275" spans="1:4" x14ac:dyDescent="0.45">
      <c r="A275">
        <v>255</v>
      </c>
      <c r="B275" t="s">
        <v>438</v>
      </c>
      <c r="C275" t="s">
        <v>647</v>
      </c>
      <c r="D275" t="s">
        <v>133</v>
      </c>
    </row>
    <row r="276" spans="1:4" x14ac:dyDescent="0.45">
      <c r="A276">
        <v>256</v>
      </c>
      <c r="B276" t="s">
        <v>684</v>
      </c>
      <c r="C276" t="s">
        <v>80</v>
      </c>
      <c r="D276" t="s">
        <v>92</v>
      </c>
    </row>
    <row r="277" spans="1:4" x14ac:dyDescent="0.45">
      <c r="A277">
        <v>257</v>
      </c>
      <c r="B277" t="s">
        <v>616</v>
      </c>
      <c r="C277" t="s">
        <v>646</v>
      </c>
      <c r="D277" t="s">
        <v>96</v>
      </c>
    </row>
    <row r="278" spans="1:4" x14ac:dyDescent="0.45">
      <c r="A278">
        <v>258</v>
      </c>
      <c r="B278" t="s">
        <v>580</v>
      </c>
      <c r="C278" t="s">
        <v>67</v>
      </c>
      <c r="D278" t="s">
        <v>81</v>
      </c>
    </row>
    <row r="279" spans="1:4" x14ac:dyDescent="0.45">
      <c r="A279">
        <v>259</v>
      </c>
      <c r="B279" t="s">
        <v>402</v>
      </c>
      <c r="C279" t="s">
        <v>647</v>
      </c>
      <c r="D279" t="s">
        <v>119</v>
      </c>
    </row>
    <row r="280" spans="1:4" x14ac:dyDescent="0.45">
      <c r="A280">
        <v>260</v>
      </c>
      <c r="B280" t="s">
        <v>596</v>
      </c>
      <c r="C280" t="s">
        <v>80</v>
      </c>
      <c r="D280" t="s">
        <v>125</v>
      </c>
    </row>
    <row r="281" spans="1:4" x14ac:dyDescent="0.45">
      <c r="A281" t="s">
        <v>643</v>
      </c>
      <c r="B281" t="s">
        <v>644</v>
      </c>
      <c r="C281" t="s">
        <v>645</v>
      </c>
      <c r="D281" t="s">
        <v>0</v>
      </c>
    </row>
    <row r="282" spans="1:4" x14ac:dyDescent="0.45">
      <c r="A282">
        <v>261</v>
      </c>
      <c r="B282" t="s">
        <v>371</v>
      </c>
      <c r="C282" t="s">
        <v>648</v>
      </c>
      <c r="D282" t="s">
        <v>98</v>
      </c>
    </row>
    <row r="283" spans="1:4" x14ac:dyDescent="0.45">
      <c r="A283">
        <v>262</v>
      </c>
      <c r="B283" t="s">
        <v>347</v>
      </c>
      <c r="C283" t="s">
        <v>649</v>
      </c>
      <c r="D283" t="s">
        <v>140</v>
      </c>
    </row>
    <row r="284" spans="1:4" x14ac:dyDescent="0.45">
      <c r="A284">
        <v>263</v>
      </c>
      <c r="B284" t="s">
        <v>576</v>
      </c>
      <c r="C284" t="s">
        <v>649</v>
      </c>
      <c r="D284" t="s">
        <v>199</v>
      </c>
    </row>
    <row r="285" spans="1:4" x14ac:dyDescent="0.45">
      <c r="A285">
        <v>264</v>
      </c>
      <c r="B285" t="s">
        <v>280</v>
      </c>
      <c r="C285" t="s">
        <v>646</v>
      </c>
      <c r="D285" t="s">
        <v>155</v>
      </c>
    </row>
    <row r="286" spans="1:4" x14ac:dyDescent="0.45">
      <c r="A286">
        <v>265</v>
      </c>
      <c r="B286" t="s">
        <v>344</v>
      </c>
      <c r="C286" t="s">
        <v>646</v>
      </c>
      <c r="D286" t="s">
        <v>119</v>
      </c>
    </row>
    <row r="287" spans="1:4" x14ac:dyDescent="0.45">
      <c r="A287">
        <v>266</v>
      </c>
      <c r="B287" t="s">
        <v>606</v>
      </c>
      <c r="C287" t="s">
        <v>80</v>
      </c>
      <c r="D287" t="s">
        <v>86</v>
      </c>
    </row>
    <row r="288" spans="1:4" x14ac:dyDescent="0.45">
      <c r="A288">
        <v>267</v>
      </c>
      <c r="B288" t="s">
        <v>603</v>
      </c>
      <c r="C288" t="s">
        <v>649</v>
      </c>
      <c r="D288" t="s">
        <v>68</v>
      </c>
    </row>
    <row r="289" spans="1:4" x14ac:dyDescent="0.45">
      <c r="A289">
        <v>268</v>
      </c>
      <c r="B289" t="s">
        <v>397</v>
      </c>
      <c r="C289" t="s">
        <v>647</v>
      </c>
      <c r="D289" t="s">
        <v>92</v>
      </c>
    </row>
    <row r="290" spans="1:4" x14ac:dyDescent="0.45">
      <c r="A290">
        <v>269</v>
      </c>
      <c r="B290" t="s">
        <v>213</v>
      </c>
      <c r="C290" t="s">
        <v>67</v>
      </c>
      <c r="D290" t="s">
        <v>94</v>
      </c>
    </row>
    <row r="291" spans="1:4" x14ac:dyDescent="0.45">
      <c r="A291">
        <v>270</v>
      </c>
      <c r="B291" t="s">
        <v>612</v>
      </c>
      <c r="C291" t="s">
        <v>646</v>
      </c>
      <c r="D291" t="s">
        <v>119</v>
      </c>
    </row>
    <row r="292" spans="1:4" x14ac:dyDescent="0.45">
      <c r="A292">
        <v>271</v>
      </c>
      <c r="B292" t="s">
        <v>354</v>
      </c>
      <c r="C292" t="s">
        <v>649</v>
      </c>
      <c r="D292" t="s">
        <v>86</v>
      </c>
    </row>
    <row r="293" spans="1:4" x14ac:dyDescent="0.45">
      <c r="A293">
        <v>272</v>
      </c>
      <c r="B293" t="s">
        <v>685</v>
      </c>
      <c r="C293" t="s">
        <v>70</v>
      </c>
      <c r="D293" t="s">
        <v>155</v>
      </c>
    </row>
    <row r="294" spans="1:4" x14ac:dyDescent="0.45">
      <c r="A294">
        <v>273</v>
      </c>
      <c r="B294" t="s">
        <v>472</v>
      </c>
      <c r="C294" t="s">
        <v>649</v>
      </c>
      <c r="D294" t="s">
        <v>133</v>
      </c>
    </row>
    <row r="295" spans="1:4" x14ac:dyDescent="0.45">
      <c r="A295" t="s">
        <v>643</v>
      </c>
      <c r="B295" t="s">
        <v>644</v>
      </c>
      <c r="C295" t="s">
        <v>645</v>
      </c>
      <c r="D295" t="s">
        <v>0</v>
      </c>
    </row>
    <row r="296" spans="1:4" x14ac:dyDescent="0.45">
      <c r="A296">
        <v>274</v>
      </c>
      <c r="B296" t="s">
        <v>686</v>
      </c>
    </row>
    <row r="297" spans="1:4" x14ac:dyDescent="0.45">
      <c r="A297">
        <v>275</v>
      </c>
      <c r="B297" t="s">
        <v>555</v>
      </c>
      <c r="C297" t="s">
        <v>63</v>
      </c>
      <c r="D297" t="s">
        <v>71</v>
      </c>
    </row>
    <row r="298" spans="1:4" x14ac:dyDescent="0.45">
      <c r="A298">
        <v>276</v>
      </c>
      <c r="B298" t="s">
        <v>591</v>
      </c>
      <c r="C298" t="s">
        <v>80</v>
      </c>
      <c r="D298" t="s">
        <v>78</v>
      </c>
    </row>
    <row r="299" spans="1:4" x14ac:dyDescent="0.45">
      <c r="A299">
        <v>277</v>
      </c>
      <c r="B299" t="s">
        <v>142</v>
      </c>
      <c r="C299" t="s">
        <v>67</v>
      </c>
      <c r="D299" t="s">
        <v>119</v>
      </c>
    </row>
    <row r="300" spans="1:4" x14ac:dyDescent="0.45">
      <c r="A300">
        <v>278</v>
      </c>
      <c r="B300" t="s">
        <v>427</v>
      </c>
      <c r="C300" t="s">
        <v>646</v>
      </c>
      <c r="D300" t="s">
        <v>81</v>
      </c>
    </row>
    <row r="301" spans="1:4" x14ac:dyDescent="0.45">
      <c r="A301">
        <v>279</v>
      </c>
      <c r="B301" t="s">
        <v>595</v>
      </c>
      <c r="C301" t="s">
        <v>63</v>
      </c>
      <c r="D301" t="s">
        <v>155</v>
      </c>
    </row>
    <row r="302" spans="1:4" x14ac:dyDescent="0.45">
      <c r="A302">
        <v>280</v>
      </c>
      <c r="B302" t="s">
        <v>448</v>
      </c>
      <c r="C302" t="s">
        <v>67</v>
      </c>
      <c r="D302" t="s">
        <v>133</v>
      </c>
    </row>
    <row r="303" spans="1:4" x14ac:dyDescent="0.45">
      <c r="A303">
        <v>281</v>
      </c>
      <c r="B303" t="s">
        <v>284</v>
      </c>
      <c r="C303" t="s">
        <v>649</v>
      </c>
      <c r="D303" t="s">
        <v>109</v>
      </c>
    </row>
    <row r="304" spans="1:4" x14ac:dyDescent="0.45">
      <c r="A304">
        <v>282</v>
      </c>
      <c r="B304" t="s">
        <v>482</v>
      </c>
      <c r="C304" t="s">
        <v>649</v>
      </c>
      <c r="D304" t="s">
        <v>73</v>
      </c>
    </row>
    <row r="305" spans="1:4" x14ac:dyDescent="0.45">
      <c r="A305">
        <v>283</v>
      </c>
      <c r="B305" t="s">
        <v>560</v>
      </c>
      <c r="C305" t="s">
        <v>67</v>
      </c>
      <c r="D305" t="s">
        <v>96</v>
      </c>
    </row>
    <row r="306" spans="1:4" x14ac:dyDescent="0.45">
      <c r="A306">
        <v>284</v>
      </c>
      <c r="B306" t="s">
        <v>687</v>
      </c>
      <c r="C306" t="s">
        <v>649</v>
      </c>
      <c r="D306" t="s">
        <v>76</v>
      </c>
    </row>
    <row r="307" spans="1:4" x14ac:dyDescent="0.45">
      <c r="A307">
        <v>285</v>
      </c>
      <c r="B307" t="s">
        <v>574</v>
      </c>
      <c r="C307" t="s">
        <v>647</v>
      </c>
      <c r="D307" t="s">
        <v>156</v>
      </c>
    </row>
    <row r="308" spans="1:4" x14ac:dyDescent="0.45">
      <c r="A308">
        <v>286</v>
      </c>
      <c r="B308" t="s">
        <v>569</v>
      </c>
    </row>
    <row r="309" spans="1:4" x14ac:dyDescent="0.45">
      <c r="A309">
        <v>287</v>
      </c>
      <c r="B309" t="s">
        <v>232</v>
      </c>
      <c r="C309" t="s">
        <v>67</v>
      </c>
      <c r="D309" t="s">
        <v>76</v>
      </c>
    </row>
    <row r="310" spans="1:4" x14ac:dyDescent="0.45">
      <c r="A310">
        <v>288</v>
      </c>
      <c r="B310" t="s">
        <v>556</v>
      </c>
      <c r="D310" t="s">
        <v>78</v>
      </c>
    </row>
    <row r="311" spans="1:4" x14ac:dyDescent="0.45">
      <c r="A311">
        <v>289</v>
      </c>
      <c r="B311" t="s">
        <v>688</v>
      </c>
      <c r="C311" t="s">
        <v>649</v>
      </c>
      <c r="D311" t="s">
        <v>109</v>
      </c>
    </row>
    <row r="312" spans="1:4" x14ac:dyDescent="0.45">
      <c r="A312">
        <v>290</v>
      </c>
      <c r="B312" t="s">
        <v>689</v>
      </c>
      <c r="C312" t="s">
        <v>80</v>
      </c>
      <c r="D312" t="s">
        <v>146</v>
      </c>
    </row>
    <row r="313" spans="1:4" x14ac:dyDescent="0.45">
      <c r="A313">
        <v>291</v>
      </c>
      <c r="B313" t="s">
        <v>690</v>
      </c>
      <c r="C313" t="s">
        <v>75</v>
      </c>
      <c r="D313" t="s">
        <v>96</v>
      </c>
    </row>
    <row r="314" spans="1:4" x14ac:dyDescent="0.45">
      <c r="A314">
        <v>292</v>
      </c>
      <c r="B314" t="s">
        <v>572</v>
      </c>
      <c r="C314" t="s">
        <v>63</v>
      </c>
      <c r="D314" t="s">
        <v>98</v>
      </c>
    </row>
    <row r="315" spans="1:4" x14ac:dyDescent="0.45">
      <c r="A315">
        <v>293</v>
      </c>
      <c r="B315" t="s">
        <v>568</v>
      </c>
      <c r="C315" t="s">
        <v>70</v>
      </c>
      <c r="D315" t="s">
        <v>125</v>
      </c>
    </row>
    <row r="316" spans="1:4" x14ac:dyDescent="0.45">
      <c r="A316">
        <v>294</v>
      </c>
      <c r="B316" t="s">
        <v>513</v>
      </c>
      <c r="C316" t="s">
        <v>649</v>
      </c>
      <c r="D316" t="s">
        <v>106</v>
      </c>
    </row>
    <row r="317" spans="1:4" x14ac:dyDescent="0.45">
      <c r="A317">
        <v>295</v>
      </c>
      <c r="B317" t="s">
        <v>348</v>
      </c>
      <c r="C317" t="s">
        <v>67</v>
      </c>
      <c r="D317" t="s">
        <v>140</v>
      </c>
    </row>
    <row r="318" spans="1:4" x14ac:dyDescent="0.45">
      <c r="A318">
        <v>296</v>
      </c>
      <c r="B318" t="s">
        <v>624</v>
      </c>
      <c r="C318" t="s">
        <v>648</v>
      </c>
      <c r="D318" t="s">
        <v>140</v>
      </c>
    </row>
    <row r="319" spans="1:4" x14ac:dyDescent="0.45">
      <c r="A319">
        <v>297</v>
      </c>
      <c r="B319" t="s">
        <v>388</v>
      </c>
      <c r="C319" t="s">
        <v>646</v>
      </c>
      <c r="D319" t="s">
        <v>156</v>
      </c>
    </row>
    <row r="320" spans="1:4" x14ac:dyDescent="0.45">
      <c r="A320">
        <v>298</v>
      </c>
      <c r="B320" t="s">
        <v>582</v>
      </c>
      <c r="C320" t="s">
        <v>70</v>
      </c>
      <c r="D320" t="s">
        <v>155</v>
      </c>
    </row>
    <row r="321" spans="1:4" x14ac:dyDescent="0.45">
      <c r="A321">
        <v>299</v>
      </c>
      <c r="B321" t="s">
        <v>691</v>
      </c>
      <c r="C321" t="s">
        <v>647</v>
      </c>
      <c r="D321" t="s">
        <v>156</v>
      </c>
    </row>
    <row r="322" spans="1:4" x14ac:dyDescent="0.45">
      <c r="A322">
        <v>300</v>
      </c>
      <c r="B322" t="s">
        <v>289</v>
      </c>
      <c r="C322" t="s">
        <v>70</v>
      </c>
      <c r="D322" t="s">
        <v>199</v>
      </c>
    </row>
  </sheetData>
  <autoFilter ref="A1:P215" xr:uid="{D795C8FE-4890-4FDB-9B35-BF009FDC232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5047-20FF-4086-AF6E-C956D52EC838}">
  <sheetPr filterMode="1"/>
  <dimension ref="A1:AU59"/>
  <sheetViews>
    <sheetView topLeftCell="AF3" zoomScaleNormal="100" workbookViewId="0">
      <pane xSplit="15" topLeftCell="AU1" activePane="topRight" state="frozen"/>
      <selection activeCell="AF1" sqref="AF1"/>
      <selection pane="topRight" activeCell="AO33" sqref="AO33"/>
    </sheetView>
  </sheetViews>
  <sheetFormatPr defaultRowHeight="14.25" x14ac:dyDescent="0.45"/>
  <cols>
    <col min="6" max="10" width="0" hidden="1" customWidth="1"/>
    <col min="13" max="20" width="0" hidden="1" customWidth="1"/>
    <col min="22" max="23" width="0" hidden="1" customWidth="1"/>
    <col min="29" max="29" width="0" hidden="1" customWidth="1"/>
    <col min="41" max="41" width="19.9296875" bestFit="1" customWidth="1"/>
  </cols>
  <sheetData>
    <row r="1" spans="1:47" x14ac:dyDescent="0.4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55</v>
      </c>
      <c r="V1" s="11" t="s">
        <v>56</v>
      </c>
      <c r="W1" s="11" t="s">
        <v>57</v>
      </c>
      <c r="X1" s="11" t="s">
        <v>58</v>
      </c>
      <c r="Y1" s="11" t="s">
        <v>59</v>
      </c>
      <c r="Z1" s="11" t="s">
        <v>60</v>
      </c>
      <c r="AA1" s="11" t="s">
        <v>61</v>
      </c>
      <c r="AB1" s="11" t="s">
        <v>62</v>
      </c>
      <c r="AC1" s="11" t="s">
        <v>63</v>
      </c>
      <c r="AD1" s="5" t="s">
        <v>64</v>
      </c>
      <c r="AE1" s="10" t="s">
        <v>150</v>
      </c>
      <c r="AF1" s="10" t="s">
        <v>151</v>
      </c>
      <c r="AG1" s="10" t="s">
        <v>152</v>
      </c>
      <c r="AH1" s="10" t="s">
        <v>58</v>
      </c>
      <c r="AI1" s="10" t="s">
        <v>59</v>
      </c>
      <c r="AJ1" s="10" t="s">
        <v>60</v>
      </c>
      <c r="AK1" s="10" t="s">
        <v>61</v>
      </c>
      <c r="AL1" s="10" t="s">
        <v>62</v>
      </c>
      <c r="AM1" s="10" t="s">
        <v>64</v>
      </c>
      <c r="AN1" s="10" t="s">
        <v>153</v>
      </c>
      <c r="AO1" s="11" t="s">
        <v>36</v>
      </c>
      <c r="AP1" s="11" t="s">
        <v>39</v>
      </c>
      <c r="AQ1" s="12" t="s">
        <v>158</v>
      </c>
      <c r="AR1" s="12" t="s">
        <v>159</v>
      </c>
    </row>
    <row r="2" spans="1:47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5" t="s">
        <v>65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1"/>
      <c r="AP2" s="11"/>
      <c r="AQ2" s="12"/>
      <c r="AR2" s="12"/>
    </row>
    <row r="3" spans="1:47" x14ac:dyDescent="0.45">
      <c r="A3" s="6">
        <v>1</v>
      </c>
      <c r="B3" s="7" t="s">
        <v>66</v>
      </c>
      <c r="C3" s="8" t="s">
        <v>67</v>
      </c>
      <c r="D3" s="6">
        <v>29</v>
      </c>
      <c r="E3" s="7" t="s">
        <v>68</v>
      </c>
      <c r="F3" s="6">
        <v>78</v>
      </c>
      <c r="G3" s="6">
        <v>78</v>
      </c>
      <c r="H3" s="6">
        <v>36.799999999999997</v>
      </c>
      <c r="I3" s="6">
        <v>10.8</v>
      </c>
      <c r="J3" s="6">
        <v>24.5</v>
      </c>
      <c r="K3" s="6">
        <v>0.442</v>
      </c>
      <c r="L3" s="6">
        <v>4.8</v>
      </c>
      <c r="M3" s="6">
        <v>13.2</v>
      </c>
      <c r="N3" s="6">
        <v>0.36799999999999999</v>
      </c>
      <c r="O3" s="6">
        <v>6</v>
      </c>
      <c r="P3" s="6">
        <v>11.3</v>
      </c>
      <c r="Q3" s="6">
        <v>0.52800000000000002</v>
      </c>
      <c r="R3" s="6">
        <v>0.54100000000000004</v>
      </c>
      <c r="S3" s="6">
        <v>9.6999999999999993</v>
      </c>
      <c r="T3" s="6">
        <v>11</v>
      </c>
      <c r="U3" s="6">
        <v>0.879</v>
      </c>
      <c r="V3" s="6">
        <v>0.8</v>
      </c>
      <c r="W3" s="6">
        <v>5.8</v>
      </c>
      <c r="X3" s="6">
        <v>6.6</v>
      </c>
      <c r="Y3" s="6">
        <v>7.5</v>
      </c>
      <c r="Z3" s="6">
        <v>2</v>
      </c>
      <c r="AA3" s="6">
        <v>0.7</v>
      </c>
      <c r="AB3" s="6">
        <v>5</v>
      </c>
      <c r="AC3" s="6">
        <v>3.1</v>
      </c>
      <c r="AD3" s="6">
        <v>36.1</v>
      </c>
      <c r="AE3">
        <f>RANK(K3,K$3:K$52)</f>
        <v>34</v>
      </c>
      <c r="AF3">
        <f>RANK(L3,L$3:L$52)</f>
        <v>2</v>
      </c>
      <c r="AG3">
        <f>RANK(U3,U$3:U$52)</f>
        <v>7</v>
      </c>
      <c r="AH3">
        <f>RANK(X3,X$3:X$52)</f>
        <v>19</v>
      </c>
      <c r="AI3">
        <f>RANK(Y3,Y$3:Y$52)</f>
        <v>5</v>
      </c>
      <c r="AJ3">
        <f>RANK(Z3,Z$3:Z$52)</f>
        <v>2</v>
      </c>
      <c r="AK3">
        <f>RANK(AA3,AA$3:AA$52)</f>
        <v>11</v>
      </c>
      <c r="AL3">
        <f>RANK(AB3,AB$3:AB$52,1)</f>
        <v>50</v>
      </c>
      <c r="AM3">
        <f>RANK(AD3,AD$3:AD$52)</f>
        <v>1</v>
      </c>
      <c r="AN3">
        <f>COUNTIF(AE3:AM3,"&lt;15")</f>
        <v>6</v>
      </c>
      <c r="AO3" s="7" t="s">
        <v>66</v>
      </c>
      <c r="AP3" s="7" t="s">
        <v>68</v>
      </c>
      <c r="AQ3">
        <f>VLOOKUP(AP3,playoff!A$2:F$31,6,)</f>
        <v>10</v>
      </c>
      <c r="AR3">
        <f>VLOOKUP(AP3,playoff!A$2:G$31,7,FALSE)</f>
        <v>7</v>
      </c>
      <c r="AU3" s="18" t="s">
        <v>160</v>
      </c>
    </row>
    <row r="4" spans="1:47" x14ac:dyDescent="0.45">
      <c r="A4" s="6">
        <v>46</v>
      </c>
      <c r="B4" s="7" t="s">
        <v>144</v>
      </c>
      <c r="C4" s="8" t="s">
        <v>67</v>
      </c>
      <c r="D4" s="6">
        <v>22</v>
      </c>
      <c r="E4" s="7" t="s">
        <v>76</v>
      </c>
      <c r="F4" s="6">
        <v>79</v>
      </c>
      <c r="G4" s="6">
        <v>79</v>
      </c>
      <c r="H4" s="6">
        <v>34.200000000000003</v>
      </c>
      <c r="I4" s="6">
        <v>6.8</v>
      </c>
      <c r="J4" s="6">
        <v>12.2</v>
      </c>
      <c r="K4" s="6">
        <v>0.56299999999999994</v>
      </c>
      <c r="L4" s="6">
        <v>0</v>
      </c>
      <c r="M4" s="6">
        <v>0.1</v>
      </c>
      <c r="N4" s="6">
        <v>0</v>
      </c>
      <c r="O4" s="6">
        <v>6.8</v>
      </c>
      <c r="P4" s="6">
        <v>12.1</v>
      </c>
      <c r="Q4" s="6">
        <v>0.56599999999999995</v>
      </c>
      <c r="R4" s="6">
        <v>0.56299999999999994</v>
      </c>
      <c r="S4" s="6">
        <v>3.3</v>
      </c>
      <c r="T4" s="6">
        <v>5.4</v>
      </c>
      <c r="U4" s="6">
        <v>0.6</v>
      </c>
      <c r="V4" s="6">
        <v>2.2000000000000002</v>
      </c>
      <c r="W4" s="6">
        <v>6.6</v>
      </c>
      <c r="X4" s="6">
        <v>8.8000000000000007</v>
      </c>
      <c r="Y4" s="6">
        <v>7.7</v>
      </c>
      <c r="Z4" s="6">
        <v>1.4</v>
      </c>
      <c r="AA4" s="6">
        <v>0.8</v>
      </c>
      <c r="AB4" s="6">
        <v>3.5</v>
      </c>
      <c r="AC4" s="6">
        <v>2.6</v>
      </c>
      <c r="AD4" s="6">
        <v>16.899999999999999</v>
      </c>
      <c r="AE4">
        <f>RANK(K4,K$3:K$52)</f>
        <v>3</v>
      </c>
      <c r="AF4">
        <f>RANK(L4,L$3:L$52)</f>
        <v>49</v>
      </c>
      <c r="AG4">
        <f>RANK(U4,U$3:U$52)</f>
        <v>49</v>
      </c>
      <c r="AH4">
        <f>RANK(X4,X$3:X$52)</f>
        <v>11</v>
      </c>
      <c r="AI4">
        <f>RANK(Y4,Y$3:Y$52)</f>
        <v>3</v>
      </c>
      <c r="AJ4">
        <f>RANK(Z4,Z$3:Z$52)</f>
        <v>11</v>
      </c>
      <c r="AK4">
        <f>RANK(AA4,AA$3:AA$52)</f>
        <v>9</v>
      </c>
      <c r="AL4">
        <f>RANK(AB4,AB$3:AB$52,1)</f>
        <v>44</v>
      </c>
      <c r="AM4">
        <f>RANK(AD4,AD$3:AD$52)</f>
        <v>45</v>
      </c>
      <c r="AN4">
        <f>COUNTIF(AE4:AM4,"&lt;15")</f>
        <v>5</v>
      </c>
      <c r="AO4" s="7" t="s">
        <v>144</v>
      </c>
      <c r="AP4" s="7" t="s">
        <v>76</v>
      </c>
      <c r="AQ4">
        <f>VLOOKUP(AP4,playoff!A$2:F$31,6,)</f>
        <v>11</v>
      </c>
      <c r="AR4">
        <f>VLOOKUP(AP4,playoff!A$2:G$31,7,FALSE)</f>
        <v>8</v>
      </c>
      <c r="AU4" s="18" t="s">
        <v>161</v>
      </c>
    </row>
    <row r="5" spans="1:47" x14ac:dyDescent="0.45">
      <c r="A5" s="6">
        <v>3</v>
      </c>
      <c r="B5" s="7" t="s">
        <v>72</v>
      </c>
      <c r="C5" s="8" t="s">
        <v>63</v>
      </c>
      <c r="D5" s="6">
        <v>24</v>
      </c>
      <c r="E5" s="7" t="s">
        <v>73</v>
      </c>
      <c r="F5" s="6">
        <v>72</v>
      </c>
      <c r="G5" s="6">
        <v>72</v>
      </c>
      <c r="H5" s="6">
        <v>32.799999999999997</v>
      </c>
      <c r="I5" s="6">
        <v>10</v>
      </c>
      <c r="J5" s="6">
        <v>17.3</v>
      </c>
      <c r="K5" s="6">
        <v>0.57799999999999996</v>
      </c>
      <c r="L5" s="6">
        <v>0.7</v>
      </c>
      <c r="M5" s="6">
        <v>2.8</v>
      </c>
      <c r="N5" s="6">
        <v>0.25600000000000001</v>
      </c>
      <c r="O5" s="6">
        <v>9.3000000000000007</v>
      </c>
      <c r="P5" s="6">
        <v>14.5</v>
      </c>
      <c r="Q5" s="6">
        <v>0.64100000000000001</v>
      </c>
      <c r="R5" s="6">
        <v>0.59899999999999998</v>
      </c>
      <c r="S5" s="6">
        <v>6.9</v>
      </c>
      <c r="T5" s="6">
        <v>9.5</v>
      </c>
      <c r="U5" s="6">
        <v>0.72899999999999998</v>
      </c>
      <c r="V5" s="6">
        <v>2.2000000000000002</v>
      </c>
      <c r="W5" s="6">
        <v>10.3</v>
      </c>
      <c r="X5" s="6">
        <v>12.5</v>
      </c>
      <c r="Y5" s="6">
        <v>5.9</v>
      </c>
      <c r="Z5" s="6">
        <v>1.3</v>
      </c>
      <c r="AA5" s="6">
        <v>1.5</v>
      </c>
      <c r="AB5" s="6">
        <v>3.7</v>
      </c>
      <c r="AC5" s="6">
        <v>3.2</v>
      </c>
      <c r="AD5" s="6">
        <v>27.7</v>
      </c>
      <c r="AE5">
        <f>RANK(K5,K$3:K$52)</f>
        <v>2</v>
      </c>
      <c r="AF5">
        <f>RANK(L5,L$3:L$52)</f>
        <v>45</v>
      </c>
      <c r="AG5">
        <f>RANK(U5,U$3:U$52)</f>
        <v>43</v>
      </c>
      <c r="AH5">
        <f>RANK(X5,X$3:X$52)</f>
        <v>4</v>
      </c>
      <c r="AI5">
        <f>RANK(Y5,Y$3:Y$52)</f>
        <v>15</v>
      </c>
      <c r="AJ5">
        <f>RANK(Z5,Z$3:Z$52)</f>
        <v>14</v>
      </c>
      <c r="AK5">
        <f>RANK(AA5,AA$3:AA$52)</f>
        <v>4</v>
      </c>
      <c r="AL5">
        <f>RANK(AB5,AB$3:AB$52,1)</f>
        <v>46</v>
      </c>
      <c r="AM5">
        <f>RANK(AD5,AD$3:AD$52)</f>
        <v>3</v>
      </c>
      <c r="AN5">
        <f>COUNTIF(AE5:AM5,"&lt;15")</f>
        <v>5</v>
      </c>
      <c r="AO5" s="7" t="s">
        <v>72</v>
      </c>
      <c r="AP5" s="7" t="s">
        <v>73</v>
      </c>
      <c r="AQ5">
        <f>VLOOKUP(AP5,playoff!A$2:F$31,6,)</f>
        <v>10</v>
      </c>
      <c r="AR5">
        <f>VLOOKUP(AP5,playoff!A$2:G$31,7,FALSE)</f>
        <v>7</v>
      </c>
      <c r="AU5" s="18" t="s">
        <v>162</v>
      </c>
    </row>
    <row r="6" spans="1:47" x14ac:dyDescent="0.45">
      <c r="A6" s="6">
        <v>10</v>
      </c>
      <c r="B6" s="7" t="s">
        <v>87</v>
      </c>
      <c r="C6" s="8" t="s">
        <v>80</v>
      </c>
      <c r="D6" s="6">
        <v>25</v>
      </c>
      <c r="E6" s="7" t="s">
        <v>88</v>
      </c>
      <c r="F6" s="6">
        <v>82</v>
      </c>
      <c r="G6" s="6">
        <v>82</v>
      </c>
      <c r="H6" s="6">
        <v>36.9</v>
      </c>
      <c r="I6" s="6">
        <v>9.3000000000000007</v>
      </c>
      <c r="J6" s="6">
        <v>19.600000000000001</v>
      </c>
      <c r="K6" s="6">
        <v>0.47499999999999998</v>
      </c>
      <c r="L6" s="6">
        <v>2.5</v>
      </c>
      <c r="M6" s="6">
        <v>7.3</v>
      </c>
      <c r="N6" s="6">
        <v>0.35099999999999998</v>
      </c>
      <c r="O6" s="6">
        <v>6.8</v>
      </c>
      <c r="P6" s="6">
        <v>12.4</v>
      </c>
      <c r="Q6" s="6">
        <v>0.54800000000000004</v>
      </c>
      <c r="R6" s="6">
        <v>0.54</v>
      </c>
      <c r="S6" s="6">
        <v>4.4000000000000004</v>
      </c>
      <c r="T6" s="6">
        <v>5.5</v>
      </c>
      <c r="U6" s="6">
        <v>0.80800000000000005</v>
      </c>
      <c r="V6" s="6">
        <v>1.1000000000000001</v>
      </c>
      <c r="W6" s="6">
        <v>3.9</v>
      </c>
      <c r="X6" s="6">
        <v>5</v>
      </c>
      <c r="Y6" s="6">
        <v>5.5</v>
      </c>
      <c r="Z6" s="6">
        <v>1.5</v>
      </c>
      <c r="AA6" s="6">
        <v>0.7</v>
      </c>
      <c r="AB6" s="6">
        <v>2.7</v>
      </c>
      <c r="AC6" s="6">
        <v>2.8</v>
      </c>
      <c r="AD6" s="6">
        <v>25.6</v>
      </c>
      <c r="AE6">
        <f>RANK(K6,K$3:K$52)</f>
        <v>19</v>
      </c>
      <c r="AF6">
        <f>RANK(L6,L$3:L$52)</f>
        <v>11</v>
      </c>
      <c r="AG6">
        <f>RANK(U6,U$3:U$52)</f>
        <v>30</v>
      </c>
      <c r="AH6">
        <f>RANK(X6,X$3:X$52)</f>
        <v>27</v>
      </c>
      <c r="AI6">
        <f>RANK(Y6,Y$3:Y$52)</f>
        <v>18</v>
      </c>
      <c r="AJ6">
        <f>RANK(Z6,Z$3:Z$52)</f>
        <v>9</v>
      </c>
      <c r="AK6">
        <f>RANK(AA6,AA$3:AA$52)</f>
        <v>11</v>
      </c>
      <c r="AL6">
        <f>RANK(AB6,AB$3:AB$52,1)</f>
        <v>29</v>
      </c>
      <c r="AM6">
        <f>RANK(AD6,AD$3:AD$52)</f>
        <v>10</v>
      </c>
      <c r="AN6">
        <f>COUNTIF(AE6:AM6,"&lt;15")</f>
        <v>4</v>
      </c>
      <c r="AO6" s="7" t="s">
        <v>87</v>
      </c>
      <c r="AP6" s="7" t="s">
        <v>88</v>
      </c>
      <c r="AQ6">
        <f>VLOOKUP(AP6,playoff!A$2:F$31,6,)</f>
        <v>11</v>
      </c>
      <c r="AR6">
        <f>VLOOKUP(AP6,playoff!A$2:G$31,7,FALSE)</f>
        <v>8</v>
      </c>
      <c r="AU6" s="18" t="s">
        <v>163</v>
      </c>
    </row>
    <row r="7" spans="1:47" x14ac:dyDescent="0.45">
      <c r="A7" s="6">
        <v>20</v>
      </c>
      <c r="B7" s="7" t="s">
        <v>105</v>
      </c>
      <c r="C7" s="8" t="s">
        <v>75</v>
      </c>
      <c r="D7" s="6">
        <v>33</v>
      </c>
      <c r="E7" s="7" t="s">
        <v>106</v>
      </c>
      <c r="F7" s="6">
        <v>81</v>
      </c>
      <c r="G7" s="6">
        <v>81</v>
      </c>
      <c r="H7" s="6">
        <v>33.200000000000003</v>
      </c>
      <c r="I7" s="6">
        <v>8.4</v>
      </c>
      <c r="J7" s="6">
        <v>16.3</v>
      </c>
      <c r="K7" s="6">
        <v>0.51900000000000002</v>
      </c>
      <c r="L7" s="6">
        <v>0.1</v>
      </c>
      <c r="M7" s="6">
        <v>0.5</v>
      </c>
      <c r="N7" s="6">
        <v>0.23799999999999999</v>
      </c>
      <c r="O7" s="6">
        <v>8.3000000000000007</v>
      </c>
      <c r="P7" s="6">
        <v>15.8</v>
      </c>
      <c r="Q7" s="6">
        <v>0.52800000000000002</v>
      </c>
      <c r="R7" s="6">
        <v>0.52200000000000002</v>
      </c>
      <c r="S7" s="6">
        <v>4.3</v>
      </c>
      <c r="T7" s="6">
        <v>5.0999999999999996</v>
      </c>
      <c r="U7" s="6">
        <v>0.84699999999999998</v>
      </c>
      <c r="V7" s="6">
        <v>3.1</v>
      </c>
      <c r="W7" s="6">
        <v>6.1</v>
      </c>
      <c r="X7" s="6">
        <v>9.1999999999999993</v>
      </c>
      <c r="Y7" s="6">
        <v>2.4</v>
      </c>
      <c r="Z7" s="6">
        <v>0.5</v>
      </c>
      <c r="AA7" s="6">
        <v>1.3</v>
      </c>
      <c r="AB7" s="6">
        <v>1.8</v>
      </c>
      <c r="AC7" s="6">
        <v>2.2000000000000002</v>
      </c>
      <c r="AD7" s="6">
        <v>21.3</v>
      </c>
      <c r="AE7">
        <f>RANK(K7,K$3:K$52)</f>
        <v>9</v>
      </c>
      <c r="AF7">
        <f>RANK(L7,L$3:L$52)</f>
        <v>46</v>
      </c>
      <c r="AG7">
        <f>RANK(U7,U$3:U$52)</f>
        <v>15</v>
      </c>
      <c r="AH7">
        <f>RANK(X7,X$3:X$52)</f>
        <v>10</v>
      </c>
      <c r="AI7">
        <f>RANK(Y7,Y$3:Y$52)</f>
        <v>43</v>
      </c>
      <c r="AJ7">
        <f>RANK(Z7,Z$3:Z$52)</f>
        <v>47</v>
      </c>
      <c r="AK7">
        <f>RANK(AA7,AA$3:AA$52)</f>
        <v>6</v>
      </c>
      <c r="AL7">
        <f>RANK(AB7,AB$3:AB$52,1)</f>
        <v>10</v>
      </c>
      <c r="AM7">
        <f>RANK(AD7,AD$3:AD$52)</f>
        <v>20</v>
      </c>
      <c r="AN7">
        <f>COUNTIF(AE7:AM7,"&lt;15")</f>
        <v>4</v>
      </c>
      <c r="AO7" s="7" t="s">
        <v>105</v>
      </c>
      <c r="AP7" s="7" t="s">
        <v>106</v>
      </c>
      <c r="AQ7">
        <f>VLOOKUP(AP7,playoff!A$2:F$31,6,)</f>
        <v>11</v>
      </c>
      <c r="AR7">
        <f>VLOOKUP(AP7,playoff!A$2:G$31,7,FALSE)</f>
        <v>8</v>
      </c>
      <c r="AU7" s="18" t="s">
        <v>638</v>
      </c>
    </row>
    <row r="8" spans="1:47" hidden="1" x14ac:dyDescent="0.45">
      <c r="A8" s="6">
        <v>21</v>
      </c>
      <c r="B8" s="7" t="s">
        <v>107</v>
      </c>
      <c r="C8" s="8" t="s">
        <v>80</v>
      </c>
      <c r="D8" s="6">
        <v>29</v>
      </c>
      <c r="E8" s="7" t="s">
        <v>106</v>
      </c>
      <c r="F8" s="6">
        <v>77</v>
      </c>
      <c r="G8" s="6">
        <v>77</v>
      </c>
      <c r="H8" s="6">
        <v>34.9</v>
      </c>
      <c r="I8" s="6">
        <v>8.1999999999999993</v>
      </c>
      <c r="J8" s="6">
        <v>17.100000000000001</v>
      </c>
      <c r="K8" s="6">
        <v>0.48099999999999998</v>
      </c>
      <c r="L8" s="6">
        <v>0.1</v>
      </c>
      <c r="M8" s="6">
        <v>0.6</v>
      </c>
      <c r="N8" s="6">
        <v>0.156</v>
      </c>
      <c r="O8" s="6">
        <v>8.1</v>
      </c>
      <c r="P8" s="6">
        <v>16.5</v>
      </c>
      <c r="Q8" s="6">
        <v>0.49199999999999999</v>
      </c>
      <c r="R8" s="6">
        <v>0.48299999999999998</v>
      </c>
      <c r="S8" s="6">
        <v>4.8</v>
      </c>
      <c r="T8" s="6">
        <v>5.7</v>
      </c>
      <c r="U8" s="6">
        <v>0.83</v>
      </c>
      <c r="V8" s="6">
        <v>0.7</v>
      </c>
      <c r="W8" s="6">
        <v>5.3</v>
      </c>
      <c r="X8" s="6">
        <v>6</v>
      </c>
      <c r="Y8" s="6">
        <v>6.2</v>
      </c>
      <c r="Z8" s="6">
        <v>1.1000000000000001</v>
      </c>
      <c r="AA8" s="6">
        <v>0.5</v>
      </c>
      <c r="AB8" s="6">
        <v>2.6</v>
      </c>
      <c r="AC8" s="6">
        <v>2.2999999999999998</v>
      </c>
      <c r="AD8" s="6">
        <v>21.2</v>
      </c>
      <c r="AE8">
        <f>RANK(K8,K$3:K$52)</f>
        <v>18</v>
      </c>
      <c r="AF8">
        <f>RANK(L8,L$3:L$52)</f>
        <v>46</v>
      </c>
      <c r="AG8">
        <f>RANK(U8,U$3:U$52)</f>
        <v>25</v>
      </c>
      <c r="AH8">
        <f>RANK(X8,X$3:X$52)</f>
        <v>22</v>
      </c>
      <c r="AI8">
        <f>RANK(Y8,Y$3:Y$52)</f>
        <v>13</v>
      </c>
      <c r="AJ8">
        <f>RANK(Z8,Z$3:Z$52)</f>
        <v>19</v>
      </c>
      <c r="AK8">
        <f>RANK(AA8,AA$3:AA$52)</f>
        <v>21</v>
      </c>
      <c r="AL8">
        <f>RANK(AB8,AB$3:AB$52,1)</f>
        <v>26</v>
      </c>
      <c r="AM8">
        <f>RANK(AD8,AD$3:AD$52)</f>
        <v>21</v>
      </c>
      <c r="AN8">
        <f>COUNTIF(AE8:AM8,"&lt;15")</f>
        <v>1</v>
      </c>
      <c r="AO8" s="7" t="s">
        <v>107</v>
      </c>
      <c r="AP8" s="7" t="s">
        <v>106</v>
      </c>
      <c r="AQ8">
        <f>VLOOKUP(AP8,playoff!A$2:F$31,6,)</f>
        <v>11</v>
      </c>
      <c r="AR8">
        <f>VLOOKUP(AP8,playoff!A$2:G$31,7,FALSE)</f>
        <v>8</v>
      </c>
      <c r="AU8" s="18" t="s">
        <v>692</v>
      </c>
    </row>
    <row r="9" spans="1:47" x14ac:dyDescent="0.45">
      <c r="A9" s="6">
        <v>13</v>
      </c>
      <c r="B9" s="7" t="s">
        <v>93</v>
      </c>
      <c r="C9" s="8" t="s">
        <v>75</v>
      </c>
      <c r="D9" s="6">
        <v>23</v>
      </c>
      <c r="E9" s="7" t="s">
        <v>94</v>
      </c>
      <c r="F9" s="6">
        <v>77</v>
      </c>
      <c r="G9" s="6">
        <v>77</v>
      </c>
      <c r="H9" s="6">
        <v>33.1</v>
      </c>
      <c r="I9" s="6">
        <v>8.8000000000000007</v>
      </c>
      <c r="J9" s="6">
        <v>17.100000000000001</v>
      </c>
      <c r="K9" s="6">
        <v>0.51800000000000002</v>
      </c>
      <c r="L9" s="6">
        <v>1.8</v>
      </c>
      <c r="M9" s="6">
        <v>4.5999999999999996</v>
      </c>
      <c r="N9" s="6">
        <v>0.4</v>
      </c>
      <c r="O9" s="6">
        <v>7</v>
      </c>
      <c r="P9" s="6">
        <v>12.5</v>
      </c>
      <c r="Q9" s="6">
        <v>0.56200000000000006</v>
      </c>
      <c r="R9" s="6">
        <v>0.57199999999999995</v>
      </c>
      <c r="S9" s="6">
        <v>4.9000000000000004</v>
      </c>
      <c r="T9" s="6">
        <v>5.8</v>
      </c>
      <c r="U9" s="6">
        <v>0.83599999999999997</v>
      </c>
      <c r="V9" s="6">
        <v>3.4</v>
      </c>
      <c r="W9" s="6">
        <v>9</v>
      </c>
      <c r="X9" s="6">
        <v>12.4</v>
      </c>
      <c r="Y9" s="6">
        <v>3.4</v>
      </c>
      <c r="Z9" s="6">
        <v>0.9</v>
      </c>
      <c r="AA9" s="6">
        <v>1.6</v>
      </c>
      <c r="AB9" s="6">
        <v>3.1</v>
      </c>
      <c r="AC9" s="6">
        <v>3.8</v>
      </c>
      <c r="AD9" s="6">
        <v>24.4</v>
      </c>
      <c r="AE9">
        <f>RANK(K9,K$3:K$52)</f>
        <v>10</v>
      </c>
      <c r="AF9">
        <f>RANK(L9,L$3:L$52)</f>
        <v>27</v>
      </c>
      <c r="AG9">
        <f>RANK(U9,U$3:U$52)</f>
        <v>23</v>
      </c>
      <c r="AH9">
        <f>RANK(X9,X$3:X$52)</f>
        <v>5</v>
      </c>
      <c r="AI9">
        <f>RANK(Y9,Y$3:Y$52)</f>
        <v>31</v>
      </c>
      <c r="AJ9">
        <f>RANK(Z9,Z$3:Z$52)</f>
        <v>27</v>
      </c>
      <c r="AK9">
        <f>RANK(AA9,AA$3:AA$52)</f>
        <v>3</v>
      </c>
      <c r="AL9">
        <f>RANK(AB9,AB$3:AB$52,1)</f>
        <v>37</v>
      </c>
      <c r="AM9">
        <f>RANK(AD9,AD$3:AD$52)</f>
        <v>13</v>
      </c>
      <c r="AN9">
        <f>COUNTIF(AE9:AM9,"&lt;15")</f>
        <v>4</v>
      </c>
      <c r="AO9" s="7" t="s">
        <v>93</v>
      </c>
      <c r="AP9" s="7" t="s">
        <v>94</v>
      </c>
      <c r="AQ9">
        <f>VLOOKUP(AP9,playoff!A$2:F$31,6,)</f>
        <v>11</v>
      </c>
      <c r="AR9">
        <f>VLOOKUP(AP9,playoff!A$2:G$31,7,FALSE)</f>
        <v>7</v>
      </c>
    </row>
    <row r="10" spans="1:47" x14ac:dyDescent="0.45">
      <c r="A10" s="6">
        <v>7</v>
      </c>
      <c r="B10" s="7" t="s">
        <v>82</v>
      </c>
      <c r="C10" s="17" t="s">
        <v>70</v>
      </c>
      <c r="D10" s="6">
        <v>27</v>
      </c>
      <c r="E10" s="7" t="s">
        <v>83</v>
      </c>
      <c r="F10" s="6">
        <v>60</v>
      </c>
      <c r="G10" s="6">
        <v>60</v>
      </c>
      <c r="H10" s="6">
        <v>34</v>
      </c>
      <c r="I10" s="6">
        <v>9.3000000000000007</v>
      </c>
      <c r="J10" s="6">
        <v>18.8</v>
      </c>
      <c r="K10" s="6">
        <v>0.496</v>
      </c>
      <c r="L10" s="6">
        <v>1.9</v>
      </c>
      <c r="M10" s="6">
        <v>5</v>
      </c>
      <c r="N10" s="6">
        <v>0.371</v>
      </c>
      <c r="O10" s="6">
        <v>7.5</v>
      </c>
      <c r="P10" s="6">
        <v>13.8</v>
      </c>
      <c r="Q10" s="6">
        <v>0.54200000000000004</v>
      </c>
      <c r="R10" s="6">
        <v>0.54600000000000004</v>
      </c>
      <c r="S10" s="6">
        <v>6.1</v>
      </c>
      <c r="T10" s="6">
        <v>7.1</v>
      </c>
      <c r="U10" s="6">
        <v>0.85399999999999998</v>
      </c>
      <c r="V10" s="6">
        <v>1.3</v>
      </c>
      <c r="W10" s="6">
        <v>6</v>
      </c>
      <c r="X10" s="6">
        <v>7.3</v>
      </c>
      <c r="Y10" s="6">
        <v>3.3</v>
      </c>
      <c r="Z10" s="6">
        <v>1.8</v>
      </c>
      <c r="AA10" s="6">
        <v>0.4</v>
      </c>
      <c r="AB10" s="6">
        <v>2</v>
      </c>
      <c r="AC10" s="6">
        <v>1.5</v>
      </c>
      <c r="AD10" s="6">
        <v>26.6</v>
      </c>
      <c r="AE10">
        <f>RANK(K10,K$3:K$52)</f>
        <v>14</v>
      </c>
      <c r="AF10">
        <f>RANK(L10,L$3:L$52)</f>
        <v>23</v>
      </c>
      <c r="AG10">
        <f>RANK(U10,U$3:U$52)</f>
        <v>13</v>
      </c>
      <c r="AH10">
        <f>RANK(X10,X$3:X$52)</f>
        <v>17</v>
      </c>
      <c r="AI10">
        <f>RANK(Y10,Y$3:Y$52)</f>
        <v>32</v>
      </c>
      <c r="AJ10">
        <f>RANK(Z10,Z$3:Z$52)</f>
        <v>5</v>
      </c>
      <c r="AK10">
        <f>RANK(AA10,AA$3:AA$52)</f>
        <v>25</v>
      </c>
      <c r="AL10">
        <f>RANK(AB10,AB$3:AB$52,1)</f>
        <v>17</v>
      </c>
      <c r="AM10">
        <f>RANK(AD10,AD$3:AD$52)</f>
        <v>6</v>
      </c>
      <c r="AN10">
        <f>COUNTIF(AE10:AM10,"&lt;15")</f>
        <v>4</v>
      </c>
      <c r="AO10" s="7" t="s">
        <v>82</v>
      </c>
      <c r="AP10" s="7" t="s">
        <v>125</v>
      </c>
      <c r="AQ10">
        <f>VLOOKUP(AP10,playoff!A$2:F$31,6,)</f>
        <v>10</v>
      </c>
      <c r="AR10">
        <f>VLOOKUP(AP10,playoff!A$2:G$31,7,FALSE)</f>
        <v>7</v>
      </c>
      <c r="AU10" t="s">
        <v>639</v>
      </c>
    </row>
    <row r="11" spans="1:47" x14ac:dyDescent="0.45">
      <c r="A11" s="6">
        <v>5</v>
      </c>
      <c r="B11" s="7" t="s">
        <v>77</v>
      </c>
      <c r="C11" s="8" t="s">
        <v>67</v>
      </c>
      <c r="D11" s="6">
        <v>30</v>
      </c>
      <c r="E11" s="7" t="s">
        <v>78</v>
      </c>
      <c r="F11" s="6">
        <v>69</v>
      </c>
      <c r="G11" s="6">
        <v>69</v>
      </c>
      <c r="H11" s="6">
        <v>33.799999999999997</v>
      </c>
      <c r="I11" s="6">
        <v>9.1999999999999993</v>
      </c>
      <c r="J11" s="6">
        <v>19.399999999999999</v>
      </c>
      <c r="K11" s="6">
        <v>0.47199999999999998</v>
      </c>
      <c r="L11" s="6">
        <v>5.0999999999999996</v>
      </c>
      <c r="M11" s="6">
        <v>11.7</v>
      </c>
      <c r="N11" s="6">
        <v>0.437</v>
      </c>
      <c r="O11" s="6">
        <v>4</v>
      </c>
      <c r="P11" s="6">
        <v>7.7</v>
      </c>
      <c r="Q11" s="6">
        <v>0.52500000000000002</v>
      </c>
      <c r="R11" s="6">
        <v>0.60399999999999998</v>
      </c>
      <c r="S11" s="6">
        <v>3.8</v>
      </c>
      <c r="T11" s="6">
        <v>4.2</v>
      </c>
      <c r="U11" s="6">
        <v>0.91600000000000004</v>
      </c>
      <c r="V11" s="6">
        <v>0.7</v>
      </c>
      <c r="W11" s="6">
        <v>4.7</v>
      </c>
      <c r="X11" s="6">
        <v>5.3</v>
      </c>
      <c r="Y11" s="6">
        <v>5.2</v>
      </c>
      <c r="Z11" s="6">
        <v>1.3</v>
      </c>
      <c r="AA11" s="6">
        <v>0.4</v>
      </c>
      <c r="AB11" s="6">
        <v>2.8</v>
      </c>
      <c r="AC11" s="6">
        <v>2.4</v>
      </c>
      <c r="AD11" s="6">
        <v>27.3</v>
      </c>
      <c r="AE11">
        <f>RANK(K11,K$3:K$52)</f>
        <v>20</v>
      </c>
      <c r="AF11">
        <f>RANK(L11,L$3:L$52)</f>
        <v>1</v>
      </c>
      <c r="AG11">
        <f>RANK(U11,U$3:U$52)</f>
        <v>1</v>
      </c>
      <c r="AH11">
        <f>RANK(X11,X$3:X$52)</f>
        <v>25</v>
      </c>
      <c r="AI11">
        <f>RANK(Y11,Y$3:Y$52)</f>
        <v>21</v>
      </c>
      <c r="AJ11">
        <f>RANK(Z11,Z$3:Z$52)</f>
        <v>14</v>
      </c>
      <c r="AK11">
        <f>RANK(AA11,AA$3:AA$52)</f>
        <v>25</v>
      </c>
      <c r="AL11">
        <f>RANK(AB11,AB$3:AB$52,1)</f>
        <v>32</v>
      </c>
      <c r="AM11">
        <f>RANK(AD11,AD$3:AD$52)</f>
        <v>5</v>
      </c>
      <c r="AN11">
        <f>COUNTIF(AE11:AM11,"&lt;15")</f>
        <v>4</v>
      </c>
      <c r="AO11" s="7" t="s">
        <v>77</v>
      </c>
      <c r="AP11" s="7" t="s">
        <v>78</v>
      </c>
      <c r="AQ11">
        <f>VLOOKUP(AP11,playoff!A$2:F$31,6,)</f>
        <v>10</v>
      </c>
      <c r="AR11">
        <f>VLOOKUP(AP11,playoff!A$2:G$31,7,FALSE)</f>
        <v>7</v>
      </c>
      <c r="AU11" t="s">
        <v>640</v>
      </c>
    </row>
    <row r="12" spans="1:47" x14ac:dyDescent="0.45">
      <c r="A12" s="6">
        <v>43</v>
      </c>
      <c r="B12" s="7" t="s">
        <v>141</v>
      </c>
      <c r="C12" s="8" t="s">
        <v>75</v>
      </c>
      <c r="D12" s="6">
        <v>25</v>
      </c>
      <c r="E12" s="7" t="s">
        <v>92</v>
      </c>
      <c r="F12" s="6">
        <v>79</v>
      </c>
      <c r="G12" s="6">
        <v>79</v>
      </c>
      <c r="H12" s="6">
        <v>33.5</v>
      </c>
      <c r="I12" s="6">
        <v>7.1</v>
      </c>
      <c r="J12" s="6">
        <v>13.3</v>
      </c>
      <c r="K12" s="6">
        <v>0.53300000000000003</v>
      </c>
      <c r="L12" s="6">
        <v>0.1</v>
      </c>
      <c r="M12" s="6">
        <v>0.5</v>
      </c>
      <c r="N12" s="6">
        <v>0.13200000000000001</v>
      </c>
      <c r="O12" s="6">
        <v>7</v>
      </c>
      <c r="P12" s="6">
        <v>12.8</v>
      </c>
      <c r="Q12" s="6">
        <v>0.54800000000000004</v>
      </c>
      <c r="R12" s="6">
        <v>0.53600000000000003</v>
      </c>
      <c r="S12" s="6">
        <v>3.1</v>
      </c>
      <c r="T12" s="6">
        <v>5.2</v>
      </c>
      <c r="U12" s="6">
        <v>0.59</v>
      </c>
      <c r="V12" s="6">
        <v>5.4</v>
      </c>
      <c r="W12" s="6">
        <v>10.199999999999999</v>
      </c>
      <c r="X12" s="6">
        <v>15.6</v>
      </c>
      <c r="Y12" s="6">
        <v>1.4</v>
      </c>
      <c r="Z12" s="6">
        <v>1.7</v>
      </c>
      <c r="AA12" s="6">
        <v>1.7</v>
      </c>
      <c r="AB12" s="6">
        <v>2.2000000000000002</v>
      </c>
      <c r="AC12" s="6">
        <v>3.4</v>
      </c>
      <c r="AD12" s="6">
        <v>17.3</v>
      </c>
      <c r="AE12">
        <f>RANK(K12,K$3:K$52)</f>
        <v>6</v>
      </c>
      <c r="AF12">
        <f>RANK(L12,L$3:L$52)</f>
        <v>46</v>
      </c>
      <c r="AG12">
        <f>RANK(U12,U$3:U$52)</f>
        <v>50</v>
      </c>
      <c r="AH12">
        <f>RANK(X12,X$3:X$52)</f>
        <v>1</v>
      </c>
      <c r="AI12">
        <f>RANK(Y12,Y$3:Y$52)</f>
        <v>49</v>
      </c>
      <c r="AJ12">
        <f>RANK(Z12,Z$3:Z$52)</f>
        <v>6</v>
      </c>
      <c r="AK12">
        <f>RANK(AA12,AA$3:AA$52)</f>
        <v>2</v>
      </c>
      <c r="AL12">
        <f>RANK(AB12,AB$3:AB$52,1)</f>
        <v>21</v>
      </c>
      <c r="AM12">
        <f>RANK(AD12,AD$3:AD$52)</f>
        <v>43</v>
      </c>
      <c r="AN12">
        <f>COUNTIF(AE12:AM12,"&lt;15")</f>
        <v>4</v>
      </c>
      <c r="AO12" s="7" t="s">
        <v>141</v>
      </c>
      <c r="AP12" s="7" t="s">
        <v>92</v>
      </c>
      <c r="AQ12">
        <f>VLOOKUP(AP12,playoff!A$2:F$31,6,)</f>
        <v>10</v>
      </c>
      <c r="AR12">
        <f>VLOOKUP(AP12,playoff!A$2:G$31,7,FALSE)</f>
        <v>7</v>
      </c>
      <c r="AU12" t="s">
        <v>164</v>
      </c>
    </row>
    <row r="13" spans="1:47" x14ac:dyDescent="0.45">
      <c r="A13" s="6">
        <v>50</v>
      </c>
      <c r="B13" s="7" t="s">
        <v>149</v>
      </c>
      <c r="C13" s="8" t="s">
        <v>75</v>
      </c>
      <c r="D13" s="6">
        <v>24</v>
      </c>
      <c r="E13" s="7" t="s">
        <v>68</v>
      </c>
      <c r="F13" s="6">
        <v>67</v>
      </c>
      <c r="G13" s="6">
        <v>67</v>
      </c>
      <c r="H13" s="6">
        <v>33.6</v>
      </c>
      <c r="I13" s="6">
        <v>7.1</v>
      </c>
      <c r="J13" s="6">
        <v>10.9</v>
      </c>
      <c r="K13" s="6">
        <v>0.64800000000000002</v>
      </c>
      <c r="L13" s="6">
        <v>0</v>
      </c>
      <c r="M13" s="6">
        <v>0</v>
      </c>
      <c r="N13" s="6"/>
      <c r="O13" s="6">
        <v>7.1</v>
      </c>
      <c r="P13" s="6">
        <v>10.9</v>
      </c>
      <c r="Q13" s="6">
        <v>0.64800000000000002</v>
      </c>
      <c r="R13" s="6">
        <v>0.64800000000000002</v>
      </c>
      <c r="S13" s="6">
        <v>2.5</v>
      </c>
      <c r="T13" s="6">
        <v>3.9</v>
      </c>
      <c r="U13" s="6">
        <v>0.63600000000000001</v>
      </c>
      <c r="V13" s="6">
        <v>4.4000000000000004</v>
      </c>
      <c r="W13" s="6">
        <v>8.1999999999999993</v>
      </c>
      <c r="X13" s="6">
        <v>12.7</v>
      </c>
      <c r="Y13" s="6">
        <v>1.4</v>
      </c>
      <c r="Z13" s="6">
        <v>0.7</v>
      </c>
      <c r="AA13" s="6">
        <v>1.5</v>
      </c>
      <c r="AB13" s="6">
        <v>1.4</v>
      </c>
      <c r="AC13" s="6">
        <v>2.5</v>
      </c>
      <c r="AD13" s="6">
        <v>16</v>
      </c>
      <c r="AE13">
        <f>RANK(K13,K$3:K$52)</f>
        <v>1</v>
      </c>
      <c r="AF13">
        <f>RANK(L13,L$3:L$52)</f>
        <v>49</v>
      </c>
      <c r="AG13">
        <f>RANK(U13,U$3:U$52)</f>
        <v>48</v>
      </c>
      <c r="AH13">
        <f>RANK(X13,X$3:X$52)</f>
        <v>3</v>
      </c>
      <c r="AI13">
        <f>RANK(Y13,Y$3:Y$52)</f>
        <v>49</v>
      </c>
      <c r="AJ13">
        <f>RANK(Z13,Z$3:Z$52)</f>
        <v>36</v>
      </c>
      <c r="AK13">
        <f>RANK(AA13,AA$3:AA$52)</f>
        <v>4</v>
      </c>
      <c r="AL13">
        <f>RANK(AB13,AB$3:AB$52,1)</f>
        <v>2</v>
      </c>
      <c r="AM13">
        <f>RANK(AD13,AD$3:AD$52)</f>
        <v>50</v>
      </c>
      <c r="AN13">
        <f>COUNTIF(AE13:AM13,"&lt;15")</f>
        <v>4</v>
      </c>
      <c r="AO13" s="7" t="s">
        <v>149</v>
      </c>
      <c r="AP13" s="7" t="s">
        <v>68</v>
      </c>
      <c r="AQ13">
        <f>VLOOKUP(AP13,playoff!A$2:F$31,6,)</f>
        <v>10</v>
      </c>
      <c r="AR13">
        <f>VLOOKUP(AP13,playoff!A$2:G$31,7,FALSE)</f>
        <v>7</v>
      </c>
      <c r="AU13" t="s">
        <v>641</v>
      </c>
    </row>
    <row r="14" spans="1:47" x14ac:dyDescent="0.45">
      <c r="A14" s="6">
        <v>9</v>
      </c>
      <c r="B14" s="7" t="s">
        <v>85</v>
      </c>
      <c r="C14" s="8" t="s">
        <v>67</v>
      </c>
      <c r="D14" s="6">
        <v>28</v>
      </c>
      <c r="E14" s="7" t="s">
        <v>86</v>
      </c>
      <c r="F14" s="6">
        <v>80</v>
      </c>
      <c r="G14" s="6">
        <v>80</v>
      </c>
      <c r="H14" s="6">
        <v>35.5</v>
      </c>
      <c r="I14" s="6">
        <v>8.5</v>
      </c>
      <c r="J14" s="6">
        <v>19.2</v>
      </c>
      <c r="K14" s="6">
        <v>0.44400000000000001</v>
      </c>
      <c r="L14" s="6">
        <v>3</v>
      </c>
      <c r="M14" s="6">
        <v>8</v>
      </c>
      <c r="N14" s="6">
        <v>0.36899999999999999</v>
      </c>
      <c r="O14" s="6">
        <v>5.6</v>
      </c>
      <c r="P14" s="6">
        <v>11.1</v>
      </c>
      <c r="Q14" s="6">
        <v>0.499</v>
      </c>
      <c r="R14" s="6">
        <v>0.52200000000000002</v>
      </c>
      <c r="S14" s="6">
        <v>5.9</v>
      </c>
      <c r="T14" s="6">
        <v>6.4</v>
      </c>
      <c r="U14" s="6">
        <v>0.91200000000000003</v>
      </c>
      <c r="V14" s="6">
        <v>0.9</v>
      </c>
      <c r="W14" s="6">
        <v>3.8</v>
      </c>
      <c r="X14" s="6">
        <v>4.5999999999999996</v>
      </c>
      <c r="Y14" s="6">
        <v>6.9</v>
      </c>
      <c r="Z14" s="6">
        <v>1.1000000000000001</v>
      </c>
      <c r="AA14" s="6">
        <v>0.4</v>
      </c>
      <c r="AB14" s="6">
        <v>2.7</v>
      </c>
      <c r="AC14" s="6">
        <v>1.9</v>
      </c>
      <c r="AD14" s="6">
        <v>25.8</v>
      </c>
      <c r="AE14">
        <f>RANK(K14,K$3:K$52)</f>
        <v>33</v>
      </c>
      <c r="AF14">
        <f>RANK(L14,L$3:L$52)</f>
        <v>8</v>
      </c>
      <c r="AG14">
        <f>RANK(U14,U$3:U$52)</f>
        <v>2</v>
      </c>
      <c r="AH14">
        <f>RANK(X14,X$3:X$52)</f>
        <v>33</v>
      </c>
      <c r="AI14">
        <f>RANK(Y14,Y$3:Y$52)</f>
        <v>9</v>
      </c>
      <c r="AJ14">
        <f>RANK(Z14,Z$3:Z$52)</f>
        <v>19</v>
      </c>
      <c r="AK14">
        <f>RANK(AA14,AA$3:AA$52)</f>
        <v>25</v>
      </c>
      <c r="AL14">
        <f>RANK(AB14,AB$3:AB$52,1)</f>
        <v>29</v>
      </c>
      <c r="AM14">
        <f>RANK(AD14,AD$3:AD$52)</f>
        <v>9</v>
      </c>
      <c r="AN14">
        <f>COUNTIF(AE14:AM14,"&lt;15")</f>
        <v>4</v>
      </c>
      <c r="AO14" s="7" t="s">
        <v>85</v>
      </c>
      <c r="AP14" s="7" t="s">
        <v>86</v>
      </c>
      <c r="AQ14">
        <f>VLOOKUP(AP14,playoff!A$2:F$31,6,)</f>
        <v>10</v>
      </c>
      <c r="AR14">
        <f>VLOOKUP(AP14,playoff!A$2:G$31,7,FALSE)</f>
        <v>7</v>
      </c>
      <c r="AU14" t="s">
        <v>141</v>
      </c>
    </row>
    <row r="15" spans="1:47" x14ac:dyDescent="0.45">
      <c r="A15" s="6">
        <v>2</v>
      </c>
      <c r="B15" s="7" t="s">
        <v>69</v>
      </c>
      <c r="C15" s="17" t="s">
        <v>70</v>
      </c>
      <c r="D15" s="6">
        <v>28</v>
      </c>
      <c r="E15" s="7" t="s">
        <v>71</v>
      </c>
      <c r="F15" s="6">
        <v>77</v>
      </c>
      <c r="G15" s="6">
        <v>77</v>
      </c>
      <c r="H15" s="6">
        <v>36.9</v>
      </c>
      <c r="I15" s="6">
        <v>9.1999999999999993</v>
      </c>
      <c r="J15" s="6">
        <v>21</v>
      </c>
      <c r="K15" s="6">
        <v>0.438</v>
      </c>
      <c r="L15" s="6">
        <v>3.8</v>
      </c>
      <c r="M15" s="6">
        <v>9.8000000000000007</v>
      </c>
      <c r="N15" s="6">
        <v>0.38600000000000001</v>
      </c>
      <c r="O15" s="6">
        <v>5.4</v>
      </c>
      <c r="P15" s="6">
        <v>11.1</v>
      </c>
      <c r="Q15" s="6">
        <v>0.48399999999999999</v>
      </c>
      <c r="R15" s="6">
        <v>0.52900000000000003</v>
      </c>
      <c r="S15" s="6">
        <v>5.9</v>
      </c>
      <c r="T15" s="6">
        <v>7</v>
      </c>
      <c r="U15" s="6">
        <v>0.83899999999999997</v>
      </c>
      <c r="V15" s="6">
        <v>1.4</v>
      </c>
      <c r="W15" s="6">
        <v>6.8</v>
      </c>
      <c r="X15" s="6">
        <v>8.1999999999999993</v>
      </c>
      <c r="Y15" s="6">
        <v>4.0999999999999996</v>
      </c>
      <c r="Z15" s="6">
        <v>2.2000000000000002</v>
      </c>
      <c r="AA15" s="6">
        <v>0.4</v>
      </c>
      <c r="AB15" s="6">
        <v>2.7</v>
      </c>
      <c r="AC15" s="6">
        <v>2.8</v>
      </c>
      <c r="AD15" s="6">
        <v>28</v>
      </c>
      <c r="AE15">
        <f>RANK(K15,K$3:K$52)</f>
        <v>38</v>
      </c>
      <c r="AF15">
        <f>RANK(L15,L$3:L$52)</f>
        <v>3</v>
      </c>
      <c r="AG15">
        <f>RANK(U15,U$3:U$52)</f>
        <v>20</v>
      </c>
      <c r="AH15">
        <f>RANK(X15,X$3:X$52)</f>
        <v>13</v>
      </c>
      <c r="AI15">
        <f>RANK(Y15,Y$3:Y$52)</f>
        <v>27</v>
      </c>
      <c r="AJ15">
        <f>RANK(Z15,Z$3:Z$52)</f>
        <v>1</v>
      </c>
      <c r="AK15">
        <f>RANK(AA15,AA$3:AA$52)</f>
        <v>25</v>
      </c>
      <c r="AL15">
        <f>RANK(AB15,AB$3:AB$52,1)</f>
        <v>29</v>
      </c>
      <c r="AM15">
        <f>RANK(AD15,AD$3:AD$52)</f>
        <v>2</v>
      </c>
      <c r="AN15">
        <f>COUNTIF(AE15:AM15,"&lt;15")</f>
        <v>4</v>
      </c>
      <c r="AO15" s="7" t="s">
        <v>69</v>
      </c>
      <c r="AP15" s="7" t="s">
        <v>125</v>
      </c>
      <c r="AQ15">
        <f>VLOOKUP(AP15,playoff!A$2:F$31,6,)</f>
        <v>10</v>
      </c>
      <c r="AR15">
        <f>VLOOKUP(AP15,playoff!A$2:G$31,7,FALSE)</f>
        <v>7</v>
      </c>
      <c r="AU15" t="s">
        <v>167</v>
      </c>
    </row>
    <row r="16" spans="1:47" x14ac:dyDescent="0.45">
      <c r="A16" s="6">
        <v>4</v>
      </c>
      <c r="B16" s="7" t="s">
        <v>74</v>
      </c>
      <c r="C16" s="8" t="s">
        <v>75</v>
      </c>
      <c r="D16" s="6">
        <v>24</v>
      </c>
      <c r="E16" s="7" t="s">
        <v>76</v>
      </c>
      <c r="F16" s="6">
        <v>64</v>
      </c>
      <c r="G16" s="6">
        <v>64</v>
      </c>
      <c r="H16" s="6">
        <v>33.700000000000003</v>
      </c>
      <c r="I16" s="6">
        <v>9.1</v>
      </c>
      <c r="J16" s="6">
        <v>18.7</v>
      </c>
      <c r="K16" s="6">
        <v>0.48399999999999999</v>
      </c>
      <c r="L16" s="6">
        <v>1.2</v>
      </c>
      <c r="M16" s="6">
        <v>4.0999999999999996</v>
      </c>
      <c r="N16" s="6">
        <v>0.3</v>
      </c>
      <c r="O16" s="6">
        <v>7.8</v>
      </c>
      <c r="P16" s="6">
        <v>14.6</v>
      </c>
      <c r="Q16" s="6">
        <v>0.53500000000000003</v>
      </c>
      <c r="R16" s="6">
        <v>0.51700000000000002</v>
      </c>
      <c r="S16" s="6">
        <v>8.1999999999999993</v>
      </c>
      <c r="T16" s="6">
        <v>10.1</v>
      </c>
      <c r="U16" s="6">
        <v>0.80400000000000005</v>
      </c>
      <c r="V16" s="6">
        <v>2.5</v>
      </c>
      <c r="W16" s="6">
        <v>11.1</v>
      </c>
      <c r="X16" s="6">
        <v>13.6</v>
      </c>
      <c r="Y16" s="6">
        <v>3.7</v>
      </c>
      <c r="Z16" s="6">
        <v>0.7</v>
      </c>
      <c r="AA16" s="6">
        <v>1.9</v>
      </c>
      <c r="AB16" s="6">
        <v>3.5</v>
      </c>
      <c r="AC16" s="6">
        <v>3.3</v>
      </c>
      <c r="AD16" s="6">
        <v>27.5</v>
      </c>
      <c r="AE16">
        <f>RANK(K16,K$3:K$52)</f>
        <v>17</v>
      </c>
      <c r="AF16">
        <f>RANK(L16,L$3:L$52)</f>
        <v>37</v>
      </c>
      <c r="AG16">
        <f>RANK(U16,U$3:U$52)</f>
        <v>34</v>
      </c>
      <c r="AH16">
        <f>RANK(X16,X$3:X$52)</f>
        <v>2</v>
      </c>
      <c r="AI16">
        <f>RANK(Y16,Y$3:Y$52)</f>
        <v>30</v>
      </c>
      <c r="AJ16">
        <f>RANK(Z16,Z$3:Z$52)</f>
        <v>36</v>
      </c>
      <c r="AK16">
        <f>RANK(AA16,AA$3:AA$52)</f>
        <v>1</v>
      </c>
      <c r="AL16">
        <f>RANK(AB16,AB$3:AB$52,1)</f>
        <v>44</v>
      </c>
      <c r="AM16">
        <f>RANK(AD16,AD$3:AD$52)</f>
        <v>4</v>
      </c>
      <c r="AN16">
        <f>COUNTIF(AE16:AM16,"&lt;15")</f>
        <v>3</v>
      </c>
      <c r="AO16" s="7" t="s">
        <v>74</v>
      </c>
      <c r="AP16" s="7" t="s">
        <v>76</v>
      </c>
      <c r="AQ16">
        <f>VLOOKUP(AP16,playoff!A$2:F$31,6,)</f>
        <v>11</v>
      </c>
      <c r="AR16">
        <f>VLOOKUP(AP16,playoff!A$2:G$31,7,FALSE)</f>
        <v>8</v>
      </c>
      <c r="AU16" t="s">
        <v>168</v>
      </c>
    </row>
    <row r="17" spans="1:47" x14ac:dyDescent="0.45">
      <c r="A17" s="6">
        <v>30</v>
      </c>
      <c r="B17" s="7" t="s">
        <v>122</v>
      </c>
      <c r="C17" s="8" t="s">
        <v>63</v>
      </c>
      <c r="D17" s="6">
        <v>26</v>
      </c>
      <c r="E17" s="9" t="s">
        <v>123</v>
      </c>
      <c r="F17" s="6">
        <v>82</v>
      </c>
      <c r="G17" s="6">
        <v>82</v>
      </c>
      <c r="H17" s="6">
        <v>34.700000000000003</v>
      </c>
      <c r="I17" s="6">
        <v>7.5</v>
      </c>
      <c r="J17" s="6">
        <v>15.3</v>
      </c>
      <c r="K17" s="6">
        <v>0.48699999999999999</v>
      </c>
      <c r="L17" s="6">
        <v>1.9</v>
      </c>
      <c r="M17" s="6">
        <v>4.8</v>
      </c>
      <c r="N17" s="6">
        <v>0.39700000000000002</v>
      </c>
      <c r="O17" s="6">
        <v>5.5</v>
      </c>
      <c r="P17" s="6">
        <v>10.5</v>
      </c>
      <c r="Q17" s="6">
        <v>0.52800000000000002</v>
      </c>
      <c r="R17" s="6">
        <v>0.54900000000000004</v>
      </c>
      <c r="S17" s="6">
        <v>3.2</v>
      </c>
      <c r="T17" s="6">
        <v>3.7</v>
      </c>
      <c r="U17" s="6">
        <v>0.86599999999999999</v>
      </c>
      <c r="V17" s="6">
        <v>0.8</v>
      </c>
      <c r="W17" s="6">
        <v>7</v>
      </c>
      <c r="X17" s="6">
        <v>7.9</v>
      </c>
      <c r="Y17" s="6">
        <v>2.8</v>
      </c>
      <c r="Z17" s="6">
        <v>0.6</v>
      </c>
      <c r="AA17" s="6">
        <v>0.5</v>
      </c>
      <c r="AB17" s="6">
        <v>1.8</v>
      </c>
      <c r="AC17" s="6">
        <v>2.2000000000000002</v>
      </c>
      <c r="AD17" s="6">
        <v>20</v>
      </c>
      <c r="AE17">
        <f>RANK(K17,K$3:K$52)</f>
        <v>15</v>
      </c>
      <c r="AF17">
        <f>RANK(L17,L$3:L$52)</f>
        <v>23</v>
      </c>
      <c r="AG17">
        <f>RANK(U17,U$3:U$52)</f>
        <v>10</v>
      </c>
      <c r="AH17">
        <f>RANK(X17,X$3:X$52)</f>
        <v>14</v>
      </c>
      <c r="AI17">
        <f>RANK(Y17,Y$3:Y$52)</f>
        <v>37</v>
      </c>
      <c r="AJ17">
        <f>RANK(Z17,Z$3:Z$52)</f>
        <v>44</v>
      </c>
      <c r="AK17">
        <f>RANK(AA17,AA$3:AA$52)</f>
        <v>21</v>
      </c>
      <c r="AL17">
        <f>RANK(AB17,AB$3:AB$52,1)</f>
        <v>10</v>
      </c>
      <c r="AM17">
        <f>RANK(AD17,AD$3:AD$52)</f>
        <v>30</v>
      </c>
      <c r="AN17">
        <f>COUNTIF(AE17:AM17,"&lt;15")</f>
        <v>3</v>
      </c>
      <c r="AO17" s="7" t="s">
        <v>122</v>
      </c>
      <c r="AP17" s="9" t="s">
        <v>76</v>
      </c>
      <c r="AQ17">
        <f>VLOOKUP(AP17,playoff!A$2:F$31,6,)</f>
        <v>11</v>
      </c>
      <c r="AR17">
        <f>VLOOKUP(AP17,playoff!A$2:G$31,7,FALSE)</f>
        <v>8</v>
      </c>
      <c r="AU17" t="s">
        <v>642</v>
      </c>
    </row>
    <row r="18" spans="1:47" x14ac:dyDescent="0.45">
      <c r="A18" s="6">
        <v>27</v>
      </c>
      <c r="B18" s="7" t="s">
        <v>116</v>
      </c>
      <c r="C18" s="8" t="s">
        <v>75</v>
      </c>
      <c r="D18" s="6">
        <v>28</v>
      </c>
      <c r="E18" s="7" t="s">
        <v>117</v>
      </c>
      <c r="F18" s="6">
        <v>80</v>
      </c>
      <c r="G18" s="6">
        <v>80</v>
      </c>
      <c r="H18" s="6">
        <v>31.4</v>
      </c>
      <c r="I18" s="6">
        <v>8.8000000000000007</v>
      </c>
      <c r="J18" s="6">
        <v>16.899999999999999</v>
      </c>
      <c r="K18" s="6">
        <v>0.51800000000000002</v>
      </c>
      <c r="L18" s="6">
        <v>1.1000000000000001</v>
      </c>
      <c r="M18" s="6">
        <v>2.9</v>
      </c>
      <c r="N18" s="6">
        <v>0.36399999999999999</v>
      </c>
      <c r="O18" s="6">
        <v>7.7</v>
      </c>
      <c r="P18" s="6">
        <v>14</v>
      </c>
      <c r="Q18" s="6">
        <v>0.54900000000000004</v>
      </c>
      <c r="R18" s="6">
        <v>0.54900000000000004</v>
      </c>
      <c r="S18" s="6">
        <v>2.2000000000000002</v>
      </c>
      <c r="T18" s="6">
        <v>2.8</v>
      </c>
      <c r="U18" s="6">
        <v>0.78900000000000003</v>
      </c>
      <c r="V18" s="6">
        <v>2.8</v>
      </c>
      <c r="W18" s="6">
        <v>9.1999999999999993</v>
      </c>
      <c r="X18" s="6">
        <v>12</v>
      </c>
      <c r="Y18" s="6">
        <v>3.8</v>
      </c>
      <c r="Z18" s="6">
        <v>1</v>
      </c>
      <c r="AA18" s="6">
        <v>1.1000000000000001</v>
      </c>
      <c r="AB18" s="6">
        <v>2</v>
      </c>
      <c r="AC18" s="6">
        <v>2</v>
      </c>
      <c r="AD18" s="6">
        <v>20.8</v>
      </c>
      <c r="AE18">
        <f>RANK(K18,K$3:K$52)</f>
        <v>10</v>
      </c>
      <c r="AF18">
        <f>RANK(L18,L$3:L$52)</f>
        <v>38</v>
      </c>
      <c r="AG18">
        <f>RANK(U18,U$3:U$52)</f>
        <v>35</v>
      </c>
      <c r="AH18">
        <f>RANK(X18,X$3:X$52)</f>
        <v>6</v>
      </c>
      <c r="AI18">
        <f>RANK(Y18,Y$3:Y$52)</f>
        <v>29</v>
      </c>
      <c r="AJ18">
        <f>RANK(Z18,Z$3:Z$52)</f>
        <v>23</v>
      </c>
      <c r="AK18">
        <f>RANK(AA18,AA$3:AA$52)</f>
        <v>7</v>
      </c>
      <c r="AL18">
        <f>RANK(AB18,AB$3:AB$52,1)</f>
        <v>17</v>
      </c>
      <c r="AM18">
        <f>RANK(AD18,AD$3:AD$52)</f>
        <v>27</v>
      </c>
      <c r="AN18">
        <f>COUNTIF(AE18:AM18,"&lt;15")</f>
        <v>3</v>
      </c>
      <c r="AO18" s="7" t="s">
        <v>116</v>
      </c>
      <c r="AP18" s="7" t="s">
        <v>117</v>
      </c>
      <c r="AQ18">
        <f>VLOOKUP(AP18,playoff!A$2:F$31,6,)</f>
        <v>10</v>
      </c>
      <c r="AR18">
        <f>VLOOKUP(AP18,playoff!A$2:G$31,7,FALSE)</f>
        <v>7</v>
      </c>
    </row>
    <row r="19" spans="1:47" x14ac:dyDescent="0.45">
      <c r="A19" s="6">
        <v>28</v>
      </c>
      <c r="B19" s="7" t="s">
        <v>118</v>
      </c>
      <c r="C19" s="8" t="s">
        <v>80</v>
      </c>
      <c r="D19" s="6">
        <v>26</v>
      </c>
      <c r="E19" s="7" t="s">
        <v>119</v>
      </c>
      <c r="F19" s="6">
        <v>82</v>
      </c>
      <c r="G19" s="6">
        <v>82</v>
      </c>
      <c r="H19" s="6">
        <v>31.9</v>
      </c>
      <c r="I19" s="6">
        <v>7.6</v>
      </c>
      <c r="J19" s="6">
        <v>16.600000000000001</v>
      </c>
      <c r="K19" s="6">
        <v>0.45800000000000002</v>
      </c>
      <c r="L19" s="6">
        <v>3.4</v>
      </c>
      <c r="M19" s="6">
        <v>7.9</v>
      </c>
      <c r="N19" s="6">
        <v>0.42699999999999999</v>
      </c>
      <c r="O19" s="6">
        <v>4.2</v>
      </c>
      <c r="P19" s="6">
        <v>8.6</v>
      </c>
      <c r="Q19" s="6">
        <v>0.48699999999999999</v>
      </c>
      <c r="R19" s="6">
        <v>0.56000000000000005</v>
      </c>
      <c r="S19" s="6">
        <v>2.1</v>
      </c>
      <c r="T19" s="6">
        <v>2.4</v>
      </c>
      <c r="U19" s="6">
        <v>0.88600000000000001</v>
      </c>
      <c r="V19" s="6">
        <v>1.3</v>
      </c>
      <c r="W19" s="6">
        <v>3.7</v>
      </c>
      <c r="X19" s="6">
        <v>5</v>
      </c>
      <c r="Y19" s="6">
        <v>2.5</v>
      </c>
      <c r="Z19" s="6">
        <v>0.7</v>
      </c>
      <c r="AA19" s="6">
        <v>0.4</v>
      </c>
      <c r="AB19" s="6">
        <v>1.8</v>
      </c>
      <c r="AC19" s="6">
        <v>2.5</v>
      </c>
      <c r="AD19" s="6">
        <v>20.7</v>
      </c>
      <c r="AE19">
        <f>RANK(K19,K$3:K$52)</f>
        <v>29</v>
      </c>
      <c r="AF19">
        <f>RANK(L19,L$3:L$52)</f>
        <v>4</v>
      </c>
      <c r="AG19">
        <f>RANK(U19,U$3:U$52)</f>
        <v>5</v>
      </c>
      <c r="AH19">
        <f>RANK(X19,X$3:X$52)</f>
        <v>27</v>
      </c>
      <c r="AI19">
        <f>RANK(Y19,Y$3:Y$52)</f>
        <v>40</v>
      </c>
      <c r="AJ19">
        <f>RANK(Z19,Z$3:Z$52)</f>
        <v>36</v>
      </c>
      <c r="AK19">
        <f>RANK(AA19,AA$3:AA$52)</f>
        <v>25</v>
      </c>
      <c r="AL19">
        <f>RANK(AB19,AB$3:AB$52,1)</f>
        <v>10</v>
      </c>
      <c r="AM19">
        <f>RANK(AD19,AD$3:AD$52)</f>
        <v>28</v>
      </c>
      <c r="AN19">
        <f>COUNTIF(AE19:AM19,"&lt;15")</f>
        <v>3</v>
      </c>
      <c r="AO19" s="7" t="s">
        <v>118</v>
      </c>
      <c r="AP19" s="7" t="s">
        <v>119</v>
      </c>
      <c r="AQ19">
        <f>VLOOKUP(AP19,playoff!A$2:F$31,6,)</f>
        <v>11</v>
      </c>
      <c r="AR19">
        <f>VLOOKUP(AP19,playoff!A$2:G$31,7,FALSE)</f>
        <v>7</v>
      </c>
    </row>
    <row r="20" spans="1:47" x14ac:dyDescent="0.45">
      <c r="A20" s="6">
        <v>40</v>
      </c>
      <c r="B20" s="7" t="s">
        <v>137</v>
      </c>
      <c r="C20" s="8" t="s">
        <v>80</v>
      </c>
      <c r="D20" s="6">
        <v>34</v>
      </c>
      <c r="E20" s="7" t="s">
        <v>76</v>
      </c>
      <c r="F20" s="6">
        <v>76</v>
      </c>
      <c r="G20" s="6">
        <v>63</v>
      </c>
      <c r="H20" s="6">
        <v>31.3</v>
      </c>
      <c r="I20" s="6">
        <v>5.9</v>
      </c>
      <c r="J20" s="6">
        <v>13.5</v>
      </c>
      <c r="K20" s="6">
        <v>0.44</v>
      </c>
      <c r="L20" s="6">
        <v>3.2</v>
      </c>
      <c r="M20" s="6">
        <v>8</v>
      </c>
      <c r="N20" s="6">
        <v>0.39700000000000002</v>
      </c>
      <c r="O20" s="6">
        <v>2.8</v>
      </c>
      <c r="P20" s="6">
        <v>5.6</v>
      </c>
      <c r="Q20" s="6">
        <v>0.502</v>
      </c>
      <c r="R20" s="6">
        <v>0.55700000000000005</v>
      </c>
      <c r="S20" s="6">
        <v>3</v>
      </c>
      <c r="T20" s="6">
        <v>3.4</v>
      </c>
      <c r="U20" s="6">
        <v>0.89400000000000002</v>
      </c>
      <c r="V20" s="6">
        <v>0.3</v>
      </c>
      <c r="W20" s="6">
        <v>2.2000000000000002</v>
      </c>
      <c r="X20" s="6">
        <v>2.4</v>
      </c>
      <c r="Y20" s="6">
        <v>2.7</v>
      </c>
      <c r="Z20" s="6">
        <v>0.4</v>
      </c>
      <c r="AA20" s="6">
        <v>0.2</v>
      </c>
      <c r="AB20" s="6">
        <v>1.3</v>
      </c>
      <c r="AC20" s="6">
        <v>1.7</v>
      </c>
      <c r="AD20" s="6">
        <v>18.100000000000001</v>
      </c>
      <c r="AE20">
        <f>RANK(K20,K$3:K$52)</f>
        <v>37</v>
      </c>
      <c r="AF20">
        <f>RANK(L20,L$3:L$52)</f>
        <v>5</v>
      </c>
      <c r="AG20">
        <f>RANK(U20,U$3:U$52)</f>
        <v>4</v>
      </c>
      <c r="AH20">
        <f>RANK(X20,X$3:X$52)</f>
        <v>49</v>
      </c>
      <c r="AI20">
        <f>RANK(Y20,Y$3:Y$52)</f>
        <v>38</v>
      </c>
      <c r="AJ20">
        <f>RANK(Z20,Z$3:Z$52)</f>
        <v>49</v>
      </c>
      <c r="AK20">
        <f>RANK(AA20,AA$3:AA$52)</f>
        <v>41</v>
      </c>
      <c r="AL20">
        <f>RANK(AB20,AB$3:AB$52,1)</f>
        <v>1</v>
      </c>
      <c r="AM20">
        <f>RANK(AD20,AD$3:AD$52)</f>
        <v>39</v>
      </c>
      <c r="AN20">
        <f>COUNTIF(AE20:AM20,"&lt;15")</f>
        <v>3</v>
      </c>
      <c r="AO20" s="7" t="s">
        <v>137</v>
      </c>
      <c r="AP20" s="7" t="s">
        <v>104</v>
      </c>
      <c r="AQ20">
        <f>VLOOKUP(AP20,playoff!A$2:F$31,6,)</f>
        <v>10</v>
      </c>
      <c r="AR20">
        <f>VLOOKUP(AP20,playoff!A$2:G$31,7,FALSE)</f>
        <v>7</v>
      </c>
    </row>
    <row r="21" spans="1:47" x14ac:dyDescent="0.45">
      <c r="A21" s="6">
        <v>6</v>
      </c>
      <c r="B21" s="7" t="s">
        <v>79</v>
      </c>
      <c r="C21" s="8" t="s">
        <v>80</v>
      </c>
      <c r="D21" s="6">
        <v>22</v>
      </c>
      <c r="E21" s="7" t="s">
        <v>81</v>
      </c>
      <c r="F21" s="6">
        <v>64</v>
      </c>
      <c r="G21" s="6">
        <v>64</v>
      </c>
      <c r="H21" s="6">
        <v>35</v>
      </c>
      <c r="I21" s="6">
        <v>9.1999999999999993</v>
      </c>
      <c r="J21" s="6">
        <v>19.600000000000001</v>
      </c>
      <c r="K21" s="6">
        <v>0.46700000000000003</v>
      </c>
      <c r="L21" s="6">
        <v>2.1</v>
      </c>
      <c r="M21" s="6">
        <v>6.5</v>
      </c>
      <c r="N21" s="6">
        <v>0.32600000000000001</v>
      </c>
      <c r="O21" s="6">
        <v>7</v>
      </c>
      <c r="P21" s="6">
        <v>13.1</v>
      </c>
      <c r="Q21" s="6">
        <v>0.53600000000000003</v>
      </c>
      <c r="R21" s="6">
        <v>0.52100000000000002</v>
      </c>
      <c r="S21" s="6">
        <v>6.1</v>
      </c>
      <c r="T21" s="6">
        <v>7.1</v>
      </c>
      <c r="U21" s="6">
        <v>0.86599999999999999</v>
      </c>
      <c r="V21" s="6">
        <v>0.6</v>
      </c>
      <c r="W21" s="6">
        <v>3.5</v>
      </c>
      <c r="X21" s="6">
        <v>4.0999999999999996</v>
      </c>
      <c r="Y21" s="6">
        <v>6.8</v>
      </c>
      <c r="Z21" s="6">
        <v>0.9</v>
      </c>
      <c r="AA21" s="6">
        <v>0.2</v>
      </c>
      <c r="AB21" s="6">
        <v>4.0999999999999996</v>
      </c>
      <c r="AC21" s="6">
        <v>3.1</v>
      </c>
      <c r="AD21" s="6">
        <v>26.6</v>
      </c>
      <c r="AE21">
        <f>RANK(K21,K$3:K$52)</f>
        <v>22</v>
      </c>
      <c r="AF21">
        <f>RANK(L21,L$3:L$52)</f>
        <v>20</v>
      </c>
      <c r="AG21">
        <f>RANK(U21,U$3:U$52)</f>
        <v>10</v>
      </c>
      <c r="AH21">
        <f>RANK(X21,X$3:X$52)</f>
        <v>36</v>
      </c>
      <c r="AI21">
        <f>RANK(Y21,Y$3:Y$52)</f>
        <v>11</v>
      </c>
      <c r="AJ21">
        <f>RANK(Z21,Z$3:Z$52)</f>
        <v>27</v>
      </c>
      <c r="AK21">
        <f>RANK(AA21,AA$3:AA$52)</f>
        <v>41</v>
      </c>
      <c r="AL21">
        <f>RANK(AB21,AB$3:AB$52,1)</f>
        <v>48</v>
      </c>
      <c r="AM21">
        <f>RANK(AD21,AD$3:AD$52)</f>
        <v>6</v>
      </c>
      <c r="AN21">
        <f>COUNTIF(AE21:AM21,"&lt;15")</f>
        <v>3</v>
      </c>
      <c r="AO21" s="7" t="s">
        <v>79</v>
      </c>
      <c r="AP21" s="7" t="s">
        <v>81</v>
      </c>
      <c r="AQ21">
        <f>VLOOKUP(AP21,playoff!A$2:F$31,6,)</f>
        <v>11</v>
      </c>
      <c r="AR21">
        <f>VLOOKUP(AP21,playoff!A$2:G$31,7,FALSE)</f>
        <v>7</v>
      </c>
    </row>
    <row r="22" spans="1:47" x14ac:dyDescent="0.45">
      <c r="A22" s="6">
        <v>15</v>
      </c>
      <c r="B22" s="7" t="s">
        <v>97</v>
      </c>
      <c r="C22" s="8" t="s">
        <v>80</v>
      </c>
      <c r="D22" s="6">
        <v>22</v>
      </c>
      <c r="E22" s="7" t="s">
        <v>98</v>
      </c>
      <c r="F22" s="6">
        <v>77</v>
      </c>
      <c r="G22" s="6">
        <v>77</v>
      </c>
      <c r="H22" s="6">
        <v>33.700000000000003</v>
      </c>
      <c r="I22" s="6">
        <v>8.6</v>
      </c>
      <c r="J22" s="6">
        <v>19.899999999999999</v>
      </c>
      <c r="K22" s="6">
        <v>0.432</v>
      </c>
      <c r="L22" s="6">
        <v>2.4</v>
      </c>
      <c r="M22" s="6">
        <v>6.7</v>
      </c>
      <c r="N22" s="6">
        <v>0.36199999999999999</v>
      </c>
      <c r="O22" s="6">
        <v>6.1</v>
      </c>
      <c r="P22" s="6">
        <v>13.1</v>
      </c>
      <c r="Q22" s="6">
        <v>0.46800000000000003</v>
      </c>
      <c r="R22" s="6">
        <v>0.49299999999999999</v>
      </c>
      <c r="S22" s="6">
        <v>4.0999999999999996</v>
      </c>
      <c r="T22" s="6">
        <v>5.0999999999999996</v>
      </c>
      <c r="U22" s="6">
        <v>0.80600000000000005</v>
      </c>
      <c r="V22" s="6">
        <v>0.8</v>
      </c>
      <c r="W22" s="6">
        <v>3.3</v>
      </c>
      <c r="X22" s="6">
        <v>4.0999999999999996</v>
      </c>
      <c r="Y22" s="6">
        <v>4.2</v>
      </c>
      <c r="Z22" s="6">
        <v>1.4</v>
      </c>
      <c r="AA22" s="6">
        <v>0.4</v>
      </c>
      <c r="AB22" s="6">
        <v>2.8</v>
      </c>
      <c r="AC22" s="6">
        <v>2.7</v>
      </c>
      <c r="AD22" s="6">
        <v>23.8</v>
      </c>
      <c r="AE22">
        <f>RANK(K22,K$3:K$52)</f>
        <v>43</v>
      </c>
      <c r="AF22">
        <f>RANK(L22,L$3:L$52)</f>
        <v>14</v>
      </c>
      <c r="AG22">
        <f>RANK(U22,U$3:U$52)</f>
        <v>32</v>
      </c>
      <c r="AH22">
        <f>RANK(X22,X$3:X$52)</f>
        <v>36</v>
      </c>
      <c r="AI22">
        <f>RANK(Y22,Y$3:Y$52)</f>
        <v>26</v>
      </c>
      <c r="AJ22">
        <f>RANK(Z22,Z$3:Z$52)</f>
        <v>11</v>
      </c>
      <c r="AK22">
        <f>RANK(AA22,AA$3:AA$52)</f>
        <v>25</v>
      </c>
      <c r="AL22">
        <f>RANK(AB22,AB$3:AB$52,1)</f>
        <v>32</v>
      </c>
      <c r="AM22">
        <f>RANK(AD22,AD$3:AD$52)</f>
        <v>14</v>
      </c>
      <c r="AN22">
        <f>COUNTIF(AE22:AM22,"&lt;15")</f>
        <v>3</v>
      </c>
      <c r="AO22" s="7" t="s">
        <v>97</v>
      </c>
      <c r="AP22" s="7" t="s">
        <v>98</v>
      </c>
      <c r="AQ22">
        <f>VLOOKUP(AP22,playoff!A$2:F$31,6,)</f>
        <v>11</v>
      </c>
      <c r="AR22">
        <f>VLOOKUP(AP22,playoff!A$2:G$31,7,FALSE)</f>
        <v>7</v>
      </c>
    </row>
    <row r="23" spans="1:47" x14ac:dyDescent="0.45">
      <c r="A23" s="6">
        <v>45</v>
      </c>
      <c r="B23" s="7" t="s">
        <v>143</v>
      </c>
      <c r="C23" s="8" t="s">
        <v>63</v>
      </c>
      <c r="D23" s="6">
        <v>24</v>
      </c>
      <c r="E23" s="7" t="s">
        <v>83</v>
      </c>
      <c r="F23" s="6">
        <v>80</v>
      </c>
      <c r="G23" s="6">
        <v>79</v>
      </c>
      <c r="H23" s="6">
        <v>31.9</v>
      </c>
      <c r="I23" s="6">
        <v>6.5</v>
      </c>
      <c r="J23" s="6">
        <v>11.8</v>
      </c>
      <c r="K23" s="6">
        <v>0.54900000000000004</v>
      </c>
      <c r="L23" s="6">
        <v>1</v>
      </c>
      <c r="M23" s="6">
        <v>2.7</v>
      </c>
      <c r="N23" s="6">
        <v>0.36899999999999999</v>
      </c>
      <c r="O23" s="6">
        <v>5.5</v>
      </c>
      <c r="P23" s="6">
        <v>9.1</v>
      </c>
      <c r="Q23" s="6">
        <v>0.60199999999999998</v>
      </c>
      <c r="R23" s="6">
        <v>0.59099999999999997</v>
      </c>
      <c r="S23" s="6">
        <v>3</v>
      </c>
      <c r="T23" s="6">
        <v>3.8</v>
      </c>
      <c r="U23" s="6">
        <v>0.78500000000000003</v>
      </c>
      <c r="V23" s="6">
        <v>1.6</v>
      </c>
      <c r="W23" s="6">
        <v>5.3</v>
      </c>
      <c r="X23" s="6">
        <v>6.9</v>
      </c>
      <c r="Y23" s="6">
        <v>3.1</v>
      </c>
      <c r="Z23" s="6">
        <v>0.9</v>
      </c>
      <c r="AA23" s="6">
        <v>0.7</v>
      </c>
      <c r="AB23" s="6">
        <v>1.9</v>
      </c>
      <c r="AC23" s="6">
        <v>3</v>
      </c>
      <c r="AD23" s="6">
        <v>16.899999999999999</v>
      </c>
      <c r="AE23">
        <f>RANK(K23,K$3:K$52)</f>
        <v>5</v>
      </c>
      <c r="AF23">
        <f>RANK(L23,L$3:L$52)</f>
        <v>40</v>
      </c>
      <c r="AG23">
        <f>RANK(U23,U$3:U$52)</f>
        <v>36</v>
      </c>
      <c r="AH23">
        <f>RANK(X23,X$3:X$52)</f>
        <v>18</v>
      </c>
      <c r="AI23">
        <f>RANK(Y23,Y$3:Y$52)</f>
        <v>33</v>
      </c>
      <c r="AJ23">
        <f>RANK(Z23,Z$3:Z$52)</f>
        <v>27</v>
      </c>
      <c r="AK23">
        <f>RANK(AA23,AA$3:AA$52)</f>
        <v>11</v>
      </c>
      <c r="AL23">
        <f>RANK(AB23,AB$3:AB$52,1)</f>
        <v>13</v>
      </c>
      <c r="AM23">
        <f>RANK(AD23,AD$3:AD$52)</f>
        <v>45</v>
      </c>
      <c r="AN23">
        <f>COUNTIF(AE23:AM23,"&lt;15")</f>
        <v>3</v>
      </c>
      <c r="AO23" s="7" t="s">
        <v>143</v>
      </c>
      <c r="AP23" s="7" t="s">
        <v>83</v>
      </c>
      <c r="AQ23">
        <f>VLOOKUP(AP23,playoff!A$2:F$31,6,)</f>
        <v>11</v>
      </c>
      <c r="AR23">
        <f>VLOOKUP(AP23,playoff!A$2:G$31,7,FALSE)</f>
        <v>7</v>
      </c>
    </row>
    <row r="24" spans="1:47" x14ac:dyDescent="0.45">
      <c r="A24" s="6">
        <v>24</v>
      </c>
      <c r="B24" s="7" t="s">
        <v>111</v>
      </c>
      <c r="C24" s="8" t="s">
        <v>67</v>
      </c>
      <c r="D24" s="6">
        <v>31</v>
      </c>
      <c r="E24" s="7" t="s">
        <v>112</v>
      </c>
      <c r="F24" s="6">
        <v>70</v>
      </c>
      <c r="G24" s="6">
        <v>70</v>
      </c>
      <c r="H24" s="6">
        <v>33.5</v>
      </c>
      <c r="I24" s="6">
        <v>7</v>
      </c>
      <c r="J24" s="6">
        <v>16</v>
      </c>
      <c r="K24" s="6">
        <v>0.438</v>
      </c>
      <c r="L24" s="6">
        <v>2.2000000000000002</v>
      </c>
      <c r="M24" s="6">
        <v>6.1</v>
      </c>
      <c r="N24" s="6">
        <v>0.36399999999999999</v>
      </c>
      <c r="O24" s="6">
        <v>4.8</v>
      </c>
      <c r="P24" s="6">
        <v>9.9</v>
      </c>
      <c r="Q24" s="6">
        <v>0.48299999999999998</v>
      </c>
      <c r="R24" s="6">
        <v>0.50700000000000001</v>
      </c>
      <c r="S24" s="6">
        <v>4.9000000000000004</v>
      </c>
      <c r="T24" s="6">
        <v>5.8</v>
      </c>
      <c r="U24" s="6">
        <v>0.84499999999999997</v>
      </c>
      <c r="V24" s="6">
        <v>0.6</v>
      </c>
      <c r="W24" s="6">
        <v>2.8</v>
      </c>
      <c r="X24" s="6">
        <v>3.4</v>
      </c>
      <c r="Y24" s="6">
        <v>6.4</v>
      </c>
      <c r="Z24" s="6">
        <v>1.3</v>
      </c>
      <c r="AA24" s="6">
        <v>0.3</v>
      </c>
      <c r="AB24" s="6">
        <v>1.9</v>
      </c>
      <c r="AC24" s="6">
        <v>1.8</v>
      </c>
      <c r="AD24" s="6">
        <v>21.1</v>
      </c>
      <c r="AE24">
        <f>RANK(K24,K$3:K$52)</f>
        <v>38</v>
      </c>
      <c r="AF24">
        <f>RANK(L24,L$3:L$52)</f>
        <v>19</v>
      </c>
      <c r="AG24">
        <f>RANK(U24,U$3:U$52)</f>
        <v>16</v>
      </c>
      <c r="AH24">
        <f>RANK(X24,X$3:X$52)</f>
        <v>44</v>
      </c>
      <c r="AI24">
        <f>RANK(Y24,Y$3:Y$52)</f>
        <v>12</v>
      </c>
      <c r="AJ24">
        <f>RANK(Z24,Z$3:Z$52)</f>
        <v>14</v>
      </c>
      <c r="AK24">
        <f>RANK(AA24,AA$3:AA$52)</f>
        <v>37</v>
      </c>
      <c r="AL24">
        <f>RANK(AB24,AB$3:AB$52,1)</f>
        <v>13</v>
      </c>
      <c r="AM24">
        <f>RANK(AD24,AD$3:AD$52)</f>
        <v>24</v>
      </c>
      <c r="AN24">
        <f>COUNTIF(AE24:AM24,"&lt;15")</f>
        <v>3</v>
      </c>
      <c r="AO24" s="7" t="s">
        <v>111</v>
      </c>
      <c r="AP24" s="7" t="s">
        <v>112</v>
      </c>
      <c r="AQ24">
        <f>VLOOKUP(AP24,playoff!A$2:F$31,6,)</f>
        <v>11</v>
      </c>
      <c r="AR24">
        <f>VLOOKUP(AP24,playoff!A$2:G$31,7,FALSE)</f>
        <v>7</v>
      </c>
    </row>
    <row r="25" spans="1:47" x14ac:dyDescent="0.45">
      <c r="A25" s="6">
        <v>23</v>
      </c>
      <c r="B25" s="7" t="s">
        <v>110</v>
      </c>
      <c r="C25" s="8" t="s">
        <v>80</v>
      </c>
      <c r="D25" s="6">
        <v>28</v>
      </c>
      <c r="E25" s="7" t="s">
        <v>104</v>
      </c>
      <c r="F25" s="6">
        <v>67</v>
      </c>
      <c r="G25" s="6">
        <v>67</v>
      </c>
      <c r="H25" s="6">
        <v>35.9</v>
      </c>
      <c r="I25" s="6">
        <v>8.1999999999999993</v>
      </c>
      <c r="J25" s="6">
        <v>17.3</v>
      </c>
      <c r="K25" s="6">
        <v>0.47199999999999998</v>
      </c>
      <c r="L25" s="6">
        <v>1.8</v>
      </c>
      <c r="M25" s="6">
        <v>5.4</v>
      </c>
      <c r="N25" s="6">
        <v>0.32500000000000001</v>
      </c>
      <c r="O25" s="6">
        <v>6.4</v>
      </c>
      <c r="P25" s="6">
        <v>11.9</v>
      </c>
      <c r="Q25" s="6">
        <v>0.53900000000000003</v>
      </c>
      <c r="R25" s="6">
        <v>0.52300000000000002</v>
      </c>
      <c r="S25" s="6">
        <v>3.1</v>
      </c>
      <c r="T25" s="6">
        <v>4</v>
      </c>
      <c r="U25" s="6">
        <v>0.76800000000000002</v>
      </c>
      <c r="V25" s="6">
        <v>1.1000000000000001</v>
      </c>
      <c r="W25" s="6">
        <v>3.9</v>
      </c>
      <c r="X25" s="6">
        <v>5</v>
      </c>
      <c r="Y25" s="6">
        <v>7.7</v>
      </c>
      <c r="Z25" s="6">
        <v>1.6</v>
      </c>
      <c r="AA25" s="6">
        <v>0.8</v>
      </c>
      <c r="AB25" s="6">
        <v>3.1</v>
      </c>
      <c r="AC25" s="6">
        <v>2.2000000000000002</v>
      </c>
      <c r="AD25" s="6">
        <v>21.2</v>
      </c>
      <c r="AE25">
        <f>RANK(K25,K$3:K$52)</f>
        <v>20</v>
      </c>
      <c r="AF25">
        <f>RANK(L25,L$3:L$52)</f>
        <v>27</v>
      </c>
      <c r="AG25">
        <f>RANK(U25,U$3:U$52)</f>
        <v>38</v>
      </c>
      <c r="AH25">
        <f>RANK(X25,X$3:X$52)</f>
        <v>27</v>
      </c>
      <c r="AI25">
        <f>RANK(Y25,Y$3:Y$52)</f>
        <v>3</v>
      </c>
      <c r="AJ25">
        <f>RANK(Z25,Z$3:Z$52)</f>
        <v>7</v>
      </c>
      <c r="AK25">
        <f>RANK(AA25,AA$3:AA$52)</f>
        <v>9</v>
      </c>
      <c r="AL25">
        <f>RANK(AB25,AB$3:AB$52,1)</f>
        <v>37</v>
      </c>
      <c r="AM25">
        <f>RANK(AD25,AD$3:AD$52)</f>
        <v>21</v>
      </c>
      <c r="AN25">
        <f>COUNTIF(AE25:AM25,"&lt;15")</f>
        <v>3</v>
      </c>
      <c r="AO25" s="7" t="s">
        <v>110</v>
      </c>
      <c r="AP25" s="7" t="s">
        <v>104</v>
      </c>
      <c r="AQ25">
        <f>VLOOKUP(AP25,playoff!A$2:F$31,6,)</f>
        <v>10</v>
      </c>
      <c r="AR25">
        <f>VLOOKUP(AP25,playoff!A$2:G$31,7,FALSE)</f>
        <v>7</v>
      </c>
    </row>
    <row r="26" spans="1:47" x14ac:dyDescent="0.45">
      <c r="A26" s="6">
        <v>19</v>
      </c>
      <c r="B26" s="7" t="s">
        <v>103</v>
      </c>
      <c r="C26" s="8" t="s">
        <v>63</v>
      </c>
      <c r="D26" s="6">
        <v>24</v>
      </c>
      <c r="E26" s="7" t="s">
        <v>104</v>
      </c>
      <c r="F26" s="6">
        <v>73</v>
      </c>
      <c r="G26" s="6">
        <v>49</v>
      </c>
      <c r="H26" s="6">
        <v>30.6</v>
      </c>
      <c r="I26" s="6">
        <v>7.8</v>
      </c>
      <c r="J26" s="6">
        <v>14.9</v>
      </c>
      <c r="K26" s="6">
        <v>0.52400000000000002</v>
      </c>
      <c r="L26" s="6">
        <v>0.9</v>
      </c>
      <c r="M26" s="6">
        <v>2.7</v>
      </c>
      <c r="N26" s="6">
        <v>0.34399999999999997</v>
      </c>
      <c r="O26" s="6">
        <v>6.9</v>
      </c>
      <c r="P26" s="6">
        <v>12.2</v>
      </c>
      <c r="Q26" s="6">
        <v>0.56399999999999995</v>
      </c>
      <c r="R26" s="6">
        <v>0.55500000000000005</v>
      </c>
      <c r="S26" s="6">
        <v>4.9000000000000004</v>
      </c>
      <c r="T26" s="6">
        <v>6.7</v>
      </c>
      <c r="U26" s="6">
        <v>0.73099999999999998</v>
      </c>
      <c r="V26" s="6">
        <v>2.2000000000000002</v>
      </c>
      <c r="W26" s="6">
        <v>6.5</v>
      </c>
      <c r="X26" s="6">
        <v>8.6999999999999993</v>
      </c>
      <c r="Y26" s="6">
        <v>3.1</v>
      </c>
      <c r="Z26" s="6">
        <v>0.7</v>
      </c>
      <c r="AA26" s="6">
        <v>0.6</v>
      </c>
      <c r="AB26" s="6">
        <v>2.8</v>
      </c>
      <c r="AC26" s="6">
        <v>3.4</v>
      </c>
      <c r="AD26" s="6">
        <v>21.4</v>
      </c>
      <c r="AE26">
        <f>RANK(K26,K$3:K$52)</f>
        <v>7</v>
      </c>
      <c r="AF26">
        <f>RANK(L26,L$3:L$52)</f>
        <v>43</v>
      </c>
      <c r="AG26">
        <f>RANK(U26,U$3:U$52)</f>
        <v>42</v>
      </c>
      <c r="AH26">
        <f>RANK(X26,X$3:X$52)</f>
        <v>12</v>
      </c>
      <c r="AI26">
        <f>RANK(Y26,Y$3:Y$52)</f>
        <v>33</v>
      </c>
      <c r="AJ26">
        <f>RANK(Z26,Z$3:Z$52)</f>
        <v>36</v>
      </c>
      <c r="AK26">
        <f>RANK(AA26,AA$3:AA$52)</f>
        <v>16</v>
      </c>
      <c r="AL26">
        <f>RANK(AB26,AB$3:AB$52,1)</f>
        <v>32</v>
      </c>
      <c r="AM26">
        <f>RANK(AD26,AD$3:AD$52)</f>
        <v>19</v>
      </c>
      <c r="AN26">
        <f>COUNTIF(AE26:AM26,"&lt;15")</f>
        <v>2</v>
      </c>
      <c r="AO26" s="7" t="s">
        <v>103</v>
      </c>
      <c r="AP26" s="7" t="s">
        <v>156</v>
      </c>
      <c r="AQ26">
        <f>VLOOKUP(AP26,playoff!A$2:F$31,6,)</f>
        <v>10</v>
      </c>
      <c r="AR26">
        <f>VLOOKUP(AP26,playoff!A$2:G$31,7,FALSE)</f>
        <v>7</v>
      </c>
    </row>
    <row r="27" spans="1:47" x14ac:dyDescent="0.45">
      <c r="A27" s="6">
        <v>12</v>
      </c>
      <c r="B27" s="7" t="s">
        <v>91</v>
      </c>
      <c r="C27" s="8" t="s">
        <v>63</v>
      </c>
      <c r="D27" s="6">
        <v>29</v>
      </c>
      <c r="E27" s="7" t="s">
        <v>92</v>
      </c>
      <c r="F27" s="6">
        <v>75</v>
      </c>
      <c r="G27" s="6">
        <v>75</v>
      </c>
      <c r="H27" s="6">
        <v>35</v>
      </c>
      <c r="I27" s="6">
        <v>8.3000000000000007</v>
      </c>
      <c r="J27" s="6">
        <v>17.899999999999999</v>
      </c>
      <c r="K27" s="6">
        <v>0.46200000000000002</v>
      </c>
      <c r="L27" s="6">
        <v>2.5</v>
      </c>
      <c r="M27" s="6">
        <v>7</v>
      </c>
      <c r="N27" s="6">
        <v>0.36199999999999999</v>
      </c>
      <c r="O27" s="6">
        <v>5.7</v>
      </c>
      <c r="P27" s="6">
        <v>10.9</v>
      </c>
      <c r="Q27" s="6">
        <v>0.52500000000000002</v>
      </c>
      <c r="R27" s="6">
        <v>0.53200000000000003</v>
      </c>
      <c r="S27" s="6">
        <v>5.5</v>
      </c>
      <c r="T27" s="6">
        <v>7.3</v>
      </c>
      <c r="U27" s="6">
        <v>0.753</v>
      </c>
      <c r="V27" s="6">
        <v>1.3</v>
      </c>
      <c r="W27" s="6">
        <v>6.2</v>
      </c>
      <c r="X27" s="6">
        <v>7.5</v>
      </c>
      <c r="Y27" s="6">
        <v>5.4</v>
      </c>
      <c r="Z27" s="6">
        <v>0.7</v>
      </c>
      <c r="AA27" s="6">
        <v>0.4</v>
      </c>
      <c r="AB27" s="6">
        <v>3.4</v>
      </c>
      <c r="AC27" s="6">
        <v>2.7</v>
      </c>
      <c r="AD27" s="6">
        <v>24.5</v>
      </c>
      <c r="AE27">
        <f>RANK(K27,K$3:K$52)</f>
        <v>26</v>
      </c>
      <c r="AF27">
        <f>RANK(L27,L$3:L$52)</f>
        <v>11</v>
      </c>
      <c r="AG27">
        <f>RANK(U27,U$3:U$52)</f>
        <v>40</v>
      </c>
      <c r="AH27">
        <f>RANK(X27,X$3:X$52)</f>
        <v>16</v>
      </c>
      <c r="AI27">
        <f>RANK(Y27,Y$3:Y$52)</f>
        <v>19</v>
      </c>
      <c r="AJ27">
        <f>RANK(Z27,Z$3:Z$52)</f>
        <v>36</v>
      </c>
      <c r="AK27">
        <f>RANK(AA27,AA$3:AA$52)</f>
        <v>25</v>
      </c>
      <c r="AL27">
        <f>RANK(AB27,AB$3:AB$52,1)</f>
        <v>41</v>
      </c>
      <c r="AM27">
        <f>RANK(AD27,AD$3:AD$52)</f>
        <v>12</v>
      </c>
      <c r="AN27">
        <f>COUNTIF(AE27:AM27,"&lt;15")</f>
        <v>2</v>
      </c>
      <c r="AO27" s="7" t="s">
        <v>91</v>
      </c>
      <c r="AP27" s="7" t="s">
        <v>92</v>
      </c>
      <c r="AQ27">
        <f>VLOOKUP(AP27,playoff!A$2:F$31,6,)</f>
        <v>10</v>
      </c>
      <c r="AR27">
        <f>VLOOKUP(AP27,playoff!A$2:G$31,7,FALSE)</f>
        <v>7</v>
      </c>
    </row>
    <row r="28" spans="1:47" x14ac:dyDescent="0.45">
      <c r="A28" s="6">
        <v>18</v>
      </c>
      <c r="B28" s="7" t="s">
        <v>102</v>
      </c>
      <c r="C28" s="8" t="s">
        <v>80</v>
      </c>
      <c r="D28" s="6">
        <v>28</v>
      </c>
      <c r="E28" s="7" t="s">
        <v>78</v>
      </c>
      <c r="F28" s="6">
        <v>78</v>
      </c>
      <c r="G28" s="6">
        <v>78</v>
      </c>
      <c r="H28" s="6">
        <v>34</v>
      </c>
      <c r="I28" s="6">
        <v>8.4</v>
      </c>
      <c r="J28" s="6">
        <v>18</v>
      </c>
      <c r="K28" s="6">
        <v>0.46700000000000003</v>
      </c>
      <c r="L28" s="6">
        <v>3.1</v>
      </c>
      <c r="M28" s="6">
        <v>7.7</v>
      </c>
      <c r="N28" s="6">
        <v>0.40200000000000002</v>
      </c>
      <c r="O28" s="6">
        <v>5.3</v>
      </c>
      <c r="P28" s="6">
        <v>10.3</v>
      </c>
      <c r="Q28" s="6">
        <v>0.51600000000000001</v>
      </c>
      <c r="R28" s="6">
        <v>0.55300000000000005</v>
      </c>
      <c r="S28" s="6">
        <v>1.7</v>
      </c>
      <c r="T28" s="6">
        <v>2</v>
      </c>
      <c r="U28" s="6">
        <v>0.81599999999999995</v>
      </c>
      <c r="V28" s="6">
        <v>0.5</v>
      </c>
      <c r="W28" s="6">
        <v>3.4</v>
      </c>
      <c r="X28" s="6">
        <v>3.8</v>
      </c>
      <c r="Y28" s="6">
        <v>2.4</v>
      </c>
      <c r="Z28" s="6">
        <v>1.1000000000000001</v>
      </c>
      <c r="AA28" s="6">
        <v>0.6</v>
      </c>
      <c r="AB28" s="6">
        <v>1.5</v>
      </c>
      <c r="AC28" s="6">
        <v>2</v>
      </c>
      <c r="AD28" s="6">
        <v>21.5</v>
      </c>
      <c r="AE28">
        <f>RANK(K28,K$3:K$52)</f>
        <v>22</v>
      </c>
      <c r="AF28">
        <f>RANK(L28,L$3:L$52)</f>
        <v>7</v>
      </c>
      <c r="AG28">
        <f>RANK(U28,U$3:U$52)</f>
        <v>29</v>
      </c>
      <c r="AH28">
        <f>RANK(X28,X$3:X$52)</f>
        <v>41</v>
      </c>
      <c r="AI28">
        <f>RANK(Y28,Y$3:Y$52)</f>
        <v>43</v>
      </c>
      <c r="AJ28">
        <f>RANK(Z28,Z$3:Z$52)</f>
        <v>19</v>
      </c>
      <c r="AK28">
        <f>RANK(AA28,AA$3:AA$52)</f>
        <v>16</v>
      </c>
      <c r="AL28">
        <f>RANK(AB28,AB$3:AB$52,1)</f>
        <v>3</v>
      </c>
      <c r="AM28">
        <f>RANK(AD28,AD$3:AD$52)</f>
        <v>18</v>
      </c>
      <c r="AN28">
        <f>COUNTIF(AE28:AM28,"&lt;15")</f>
        <v>2</v>
      </c>
      <c r="AO28" s="7" t="s">
        <v>102</v>
      </c>
      <c r="AP28" s="7" t="s">
        <v>78</v>
      </c>
      <c r="AQ28">
        <f>VLOOKUP(AP28,playoff!A$2:F$31,6,)</f>
        <v>10</v>
      </c>
      <c r="AR28">
        <f>VLOOKUP(AP28,playoff!A$2:G$31,7,FALSE)</f>
        <v>7</v>
      </c>
    </row>
    <row r="29" spans="1:47" x14ac:dyDescent="0.45">
      <c r="A29" s="6">
        <v>33</v>
      </c>
      <c r="B29" s="7" t="s">
        <v>127</v>
      </c>
      <c r="C29" s="8" t="s">
        <v>63</v>
      </c>
      <c r="D29" s="6">
        <v>21</v>
      </c>
      <c r="E29" s="7" t="s">
        <v>128</v>
      </c>
      <c r="F29" s="6">
        <v>61</v>
      </c>
      <c r="G29" s="6">
        <v>59</v>
      </c>
      <c r="H29" s="6">
        <v>30</v>
      </c>
      <c r="I29" s="6">
        <v>7.6</v>
      </c>
      <c r="J29" s="6">
        <v>13.6</v>
      </c>
      <c r="K29" s="6">
        <v>0.56000000000000005</v>
      </c>
      <c r="L29" s="6">
        <v>0.9</v>
      </c>
      <c r="M29" s="6">
        <v>2.6</v>
      </c>
      <c r="N29" s="6">
        <v>0.34799999999999998</v>
      </c>
      <c r="O29" s="6">
        <v>6.7</v>
      </c>
      <c r="P29" s="6">
        <v>11</v>
      </c>
      <c r="Q29" s="6">
        <v>0.60899999999999999</v>
      </c>
      <c r="R29" s="6">
        <v>0.59299999999999997</v>
      </c>
      <c r="S29" s="6">
        <v>3.3</v>
      </c>
      <c r="T29" s="6">
        <v>4.4000000000000004</v>
      </c>
      <c r="U29" s="6">
        <v>0.76300000000000001</v>
      </c>
      <c r="V29" s="6">
        <v>3.6</v>
      </c>
      <c r="W29" s="6">
        <v>6.2</v>
      </c>
      <c r="X29" s="6">
        <v>9.8000000000000007</v>
      </c>
      <c r="Y29" s="6">
        <v>2</v>
      </c>
      <c r="Z29" s="6">
        <v>0.4</v>
      </c>
      <c r="AA29" s="6">
        <v>0.6</v>
      </c>
      <c r="AB29" s="6">
        <v>2</v>
      </c>
      <c r="AC29" s="6">
        <v>3.3</v>
      </c>
      <c r="AD29" s="6">
        <v>19.5</v>
      </c>
      <c r="AE29">
        <f>RANK(K29,K$3:K$52)</f>
        <v>4</v>
      </c>
      <c r="AF29">
        <f>RANK(L29,L$3:L$52)</f>
        <v>43</v>
      </c>
      <c r="AG29">
        <f>RANK(U29,U$3:U$52)</f>
        <v>39</v>
      </c>
      <c r="AH29">
        <f>RANK(X29,X$3:X$52)</f>
        <v>9</v>
      </c>
      <c r="AI29">
        <f>RANK(Y29,Y$3:Y$52)</f>
        <v>47</v>
      </c>
      <c r="AJ29">
        <f>RANK(Z29,Z$3:Z$52)</f>
        <v>49</v>
      </c>
      <c r="AK29">
        <f>RANK(AA29,AA$3:AA$52)</f>
        <v>16</v>
      </c>
      <c r="AL29">
        <f>RANK(AB29,AB$3:AB$52,1)</f>
        <v>17</v>
      </c>
      <c r="AM29">
        <f>RANK(AD29,AD$3:AD$52)</f>
        <v>33</v>
      </c>
      <c r="AN29">
        <f>COUNTIF(AE29:AM29,"&lt;15")</f>
        <v>2</v>
      </c>
      <c r="AO29" s="7" t="s">
        <v>127</v>
      </c>
      <c r="AP29" s="7" t="s">
        <v>128</v>
      </c>
      <c r="AQ29">
        <f>VLOOKUP(AP29,playoff!A$2:F$31,6,)</f>
        <v>10</v>
      </c>
      <c r="AR29">
        <f>VLOOKUP(AP29,playoff!A$2:G$31,7,FALSE)</f>
        <v>7</v>
      </c>
    </row>
    <row r="30" spans="1:47" x14ac:dyDescent="0.45">
      <c r="A30" s="6">
        <v>42</v>
      </c>
      <c r="B30" s="7" t="s">
        <v>139</v>
      </c>
      <c r="C30" s="17" t="s">
        <v>70</v>
      </c>
      <c r="D30" s="6">
        <v>29</v>
      </c>
      <c r="E30" s="7" t="s">
        <v>140</v>
      </c>
      <c r="F30" s="6">
        <v>81</v>
      </c>
      <c r="G30" s="6">
        <v>81</v>
      </c>
      <c r="H30" s="6">
        <v>31.8</v>
      </c>
      <c r="I30" s="6">
        <v>6.4</v>
      </c>
      <c r="J30" s="6">
        <v>13</v>
      </c>
      <c r="K30" s="6">
        <v>0.497</v>
      </c>
      <c r="L30" s="6">
        <v>2</v>
      </c>
      <c r="M30" s="6">
        <v>4.8</v>
      </c>
      <c r="N30" s="6">
        <v>0.42499999999999999</v>
      </c>
      <c r="O30" s="6">
        <v>4.4000000000000004</v>
      </c>
      <c r="P30" s="6">
        <v>8.1999999999999993</v>
      </c>
      <c r="Q30" s="6">
        <v>0.53800000000000003</v>
      </c>
      <c r="R30" s="6">
        <v>0.57499999999999996</v>
      </c>
      <c r="S30" s="6">
        <v>3</v>
      </c>
      <c r="T30" s="6">
        <v>3.8</v>
      </c>
      <c r="U30" s="6">
        <v>0.80700000000000005</v>
      </c>
      <c r="V30" s="6">
        <v>0.4</v>
      </c>
      <c r="W30" s="6">
        <v>3.7</v>
      </c>
      <c r="X30" s="6">
        <v>4.0999999999999996</v>
      </c>
      <c r="Y30" s="6">
        <v>2</v>
      </c>
      <c r="Z30" s="6">
        <v>0.9</v>
      </c>
      <c r="AA30" s="6">
        <v>0</v>
      </c>
      <c r="AB30" s="6">
        <v>1.7</v>
      </c>
      <c r="AC30" s="6">
        <v>1.7</v>
      </c>
      <c r="AD30" s="6">
        <v>18</v>
      </c>
      <c r="AE30">
        <f>RANK(K30,K$3:K$52)</f>
        <v>13</v>
      </c>
      <c r="AF30">
        <f>RANK(L30,L$3:L$52)</f>
        <v>21</v>
      </c>
      <c r="AG30">
        <f>RANK(U30,U$3:U$52)</f>
        <v>31</v>
      </c>
      <c r="AH30">
        <f>RANK(X30,X$3:X$52)</f>
        <v>36</v>
      </c>
      <c r="AI30">
        <f>RANK(Y30,Y$3:Y$52)</f>
        <v>47</v>
      </c>
      <c r="AJ30">
        <f>RANK(Z30,Z$3:Z$52)</f>
        <v>27</v>
      </c>
      <c r="AK30">
        <f>RANK(AA30,AA$3:AA$52)</f>
        <v>50</v>
      </c>
      <c r="AL30">
        <f>RANK(AB30,AB$3:AB$52,1)</f>
        <v>8</v>
      </c>
      <c r="AM30">
        <f>RANK(AD30,AD$3:AD$52)</f>
        <v>42</v>
      </c>
      <c r="AN30">
        <f>COUNTIF(AE30:AM30,"&lt;15")</f>
        <v>2</v>
      </c>
      <c r="AO30" s="7" t="s">
        <v>139</v>
      </c>
      <c r="AP30" s="7" t="s">
        <v>140</v>
      </c>
      <c r="AQ30">
        <f>VLOOKUP(AP30,playoff!A$2:F$31,6,)</f>
        <v>11</v>
      </c>
      <c r="AR30">
        <f>VLOOKUP(AP30,playoff!A$2:G$31,7,FALSE)</f>
        <v>7</v>
      </c>
    </row>
    <row r="31" spans="1:47" x14ac:dyDescent="0.45">
      <c r="A31" s="6">
        <v>26</v>
      </c>
      <c r="B31" s="7" t="s">
        <v>115</v>
      </c>
      <c r="C31" s="8" t="s">
        <v>80</v>
      </c>
      <c r="D31" s="6">
        <v>27</v>
      </c>
      <c r="E31" s="7" t="s">
        <v>86</v>
      </c>
      <c r="F31" s="6">
        <v>70</v>
      </c>
      <c r="G31" s="6">
        <v>70</v>
      </c>
      <c r="H31" s="6">
        <v>33.9</v>
      </c>
      <c r="I31" s="6">
        <v>8.1999999999999993</v>
      </c>
      <c r="J31" s="6">
        <v>17.8</v>
      </c>
      <c r="K31" s="6">
        <v>0.45900000000000002</v>
      </c>
      <c r="L31" s="6">
        <v>2.4</v>
      </c>
      <c r="M31" s="6">
        <v>6.4</v>
      </c>
      <c r="N31" s="6">
        <v>0.375</v>
      </c>
      <c r="O31" s="6">
        <v>5.8</v>
      </c>
      <c r="P31" s="6">
        <v>11.4</v>
      </c>
      <c r="Q31" s="6">
        <v>0.50600000000000001</v>
      </c>
      <c r="R31" s="6">
        <v>0.52700000000000002</v>
      </c>
      <c r="S31" s="6">
        <v>2.2999999999999998</v>
      </c>
      <c r="T31" s="6">
        <v>2.7</v>
      </c>
      <c r="U31" s="6">
        <v>0.82799999999999996</v>
      </c>
      <c r="V31" s="6">
        <v>0.9</v>
      </c>
      <c r="W31" s="6">
        <v>3.1</v>
      </c>
      <c r="X31" s="6">
        <v>4</v>
      </c>
      <c r="Y31" s="6">
        <v>3</v>
      </c>
      <c r="Z31" s="6">
        <v>0.8</v>
      </c>
      <c r="AA31" s="6">
        <v>0.4</v>
      </c>
      <c r="AB31" s="6">
        <v>1.5</v>
      </c>
      <c r="AC31" s="6">
        <v>2.5</v>
      </c>
      <c r="AD31" s="6">
        <v>21</v>
      </c>
      <c r="AE31">
        <f>RANK(K31,K$3:K$52)</f>
        <v>28</v>
      </c>
      <c r="AF31">
        <f>RANK(L31,L$3:L$52)</f>
        <v>14</v>
      </c>
      <c r="AG31">
        <f>RANK(U31,U$3:U$52)</f>
        <v>27</v>
      </c>
      <c r="AH31">
        <f>RANK(X31,X$3:X$52)</f>
        <v>39</v>
      </c>
      <c r="AI31">
        <f>RANK(Y31,Y$3:Y$52)</f>
        <v>35</v>
      </c>
      <c r="AJ31">
        <f>RANK(Z31,Z$3:Z$52)</f>
        <v>33</v>
      </c>
      <c r="AK31">
        <f>RANK(AA31,AA$3:AA$52)</f>
        <v>25</v>
      </c>
      <c r="AL31">
        <f>RANK(AB31,AB$3:AB$52,1)</f>
        <v>3</v>
      </c>
      <c r="AM31">
        <f>RANK(AD31,AD$3:AD$52)</f>
        <v>26</v>
      </c>
      <c r="AN31">
        <f>COUNTIF(AE31:AM31,"&lt;15")</f>
        <v>2</v>
      </c>
      <c r="AO31" s="7" t="s">
        <v>115</v>
      </c>
      <c r="AP31" s="7" t="s">
        <v>86</v>
      </c>
      <c r="AQ31">
        <f>VLOOKUP(AP31,playoff!A$2:F$31,6,)</f>
        <v>10</v>
      </c>
      <c r="AR31">
        <f>VLOOKUP(AP31,playoff!A$2:G$31,7,FALSE)</f>
        <v>7</v>
      </c>
    </row>
    <row r="32" spans="1:47" x14ac:dyDescent="0.45">
      <c r="A32" s="6">
        <v>39</v>
      </c>
      <c r="B32" s="7" t="s">
        <v>136</v>
      </c>
      <c r="C32" s="8" t="s">
        <v>80</v>
      </c>
      <c r="D32" s="6">
        <v>26</v>
      </c>
      <c r="E32" s="9" t="s">
        <v>123</v>
      </c>
      <c r="F32" s="6">
        <v>65</v>
      </c>
      <c r="G32" s="6">
        <v>63</v>
      </c>
      <c r="H32" s="6">
        <v>31.6</v>
      </c>
      <c r="I32" s="6">
        <v>6</v>
      </c>
      <c r="J32" s="6">
        <v>15.3</v>
      </c>
      <c r="K32" s="6">
        <v>0.39300000000000002</v>
      </c>
      <c r="L32" s="6">
        <v>2.5</v>
      </c>
      <c r="M32" s="6">
        <v>7.3</v>
      </c>
      <c r="N32" s="6">
        <v>0.34</v>
      </c>
      <c r="O32" s="6">
        <v>3.5</v>
      </c>
      <c r="P32" s="6">
        <v>7.9</v>
      </c>
      <c r="Q32" s="6">
        <v>0.442</v>
      </c>
      <c r="R32" s="6">
        <v>0.47399999999999998</v>
      </c>
      <c r="S32" s="6">
        <v>3.6</v>
      </c>
      <c r="T32" s="6">
        <v>4.2</v>
      </c>
      <c r="U32" s="6">
        <v>0.84099999999999997</v>
      </c>
      <c r="V32" s="6">
        <v>0.5</v>
      </c>
      <c r="W32" s="6">
        <v>2.9</v>
      </c>
      <c r="X32" s="6">
        <v>3.4</v>
      </c>
      <c r="Y32" s="6">
        <v>2.4</v>
      </c>
      <c r="Z32" s="6">
        <v>0.8</v>
      </c>
      <c r="AA32" s="6">
        <v>0.1</v>
      </c>
      <c r="AB32" s="6">
        <v>1.6</v>
      </c>
      <c r="AC32" s="6">
        <v>2.2000000000000002</v>
      </c>
      <c r="AD32" s="6">
        <v>18.100000000000001</v>
      </c>
      <c r="AE32">
        <f>RANK(K32,K$3:K$52)</f>
        <v>50</v>
      </c>
      <c r="AF32">
        <f>RANK(L32,L$3:L$52)</f>
        <v>11</v>
      </c>
      <c r="AG32">
        <f>RANK(U32,U$3:U$52)</f>
        <v>19</v>
      </c>
      <c r="AH32">
        <f>RANK(X32,X$3:X$52)</f>
        <v>44</v>
      </c>
      <c r="AI32">
        <f>RANK(Y32,Y$3:Y$52)</f>
        <v>43</v>
      </c>
      <c r="AJ32">
        <f>RANK(Z32,Z$3:Z$52)</f>
        <v>33</v>
      </c>
      <c r="AK32">
        <f>RANK(AA32,AA$3:AA$52)</f>
        <v>46</v>
      </c>
      <c r="AL32">
        <f>RANK(AB32,AB$3:AB$52,1)</f>
        <v>7</v>
      </c>
      <c r="AM32">
        <f>RANK(AD32,AD$3:AD$52)</f>
        <v>39</v>
      </c>
      <c r="AN32">
        <f>COUNTIF(AE32:AM32,"&lt;15")</f>
        <v>2</v>
      </c>
      <c r="AO32" s="7" t="s">
        <v>136</v>
      </c>
      <c r="AP32" s="9" t="s">
        <v>109</v>
      </c>
      <c r="AQ32">
        <f>VLOOKUP(AP32,playoff!A$2:F$31,6,)</f>
        <v>10</v>
      </c>
      <c r="AR32">
        <f>VLOOKUP(AP32,playoff!A$2:G$31,7,FALSE)</f>
        <v>7</v>
      </c>
    </row>
    <row r="33" spans="1:44" x14ac:dyDescent="0.45">
      <c r="A33" s="6">
        <v>41</v>
      </c>
      <c r="B33" s="7" t="s">
        <v>138</v>
      </c>
      <c r="C33" s="8" t="s">
        <v>70</v>
      </c>
      <c r="D33" s="6">
        <v>23</v>
      </c>
      <c r="E33" s="7" t="s">
        <v>94</v>
      </c>
      <c r="F33" s="6">
        <v>73</v>
      </c>
      <c r="G33" s="6">
        <v>73</v>
      </c>
      <c r="H33" s="6">
        <v>34.799999999999997</v>
      </c>
      <c r="I33" s="6">
        <v>6.8</v>
      </c>
      <c r="J33" s="6">
        <v>16.600000000000001</v>
      </c>
      <c r="K33" s="6">
        <v>0.41199999999999998</v>
      </c>
      <c r="L33" s="6">
        <v>1.6</v>
      </c>
      <c r="M33" s="6">
        <v>4.8</v>
      </c>
      <c r="N33" s="6">
        <v>0.33900000000000002</v>
      </c>
      <c r="O33" s="6">
        <v>5.2</v>
      </c>
      <c r="P33" s="6">
        <v>11.8</v>
      </c>
      <c r="Q33" s="6">
        <v>0.441</v>
      </c>
      <c r="R33" s="6">
        <v>0.46100000000000002</v>
      </c>
      <c r="S33" s="6">
        <v>2.8</v>
      </c>
      <c r="T33" s="6">
        <v>4.0999999999999996</v>
      </c>
      <c r="U33" s="6">
        <v>0.69899999999999995</v>
      </c>
      <c r="V33" s="6">
        <v>1.1000000000000001</v>
      </c>
      <c r="W33" s="6">
        <v>3.7</v>
      </c>
      <c r="X33" s="6">
        <v>4.8</v>
      </c>
      <c r="Y33" s="6">
        <v>2.5</v>
      </c>
      <c r="Z33" s="6">
        <v>1</v>
      </c>
      <c r="AA33" s="6">
        <v>0.7</v>
      </c>
      <c r="AB33" s="6">
        <v>1.9</v>
      </c>
      <c r="AC33" s="6">
        <v>2.1</v>
      </c>
      <c r="AD33" s="6">
        <v>18.100000000000001</v>
      </c>
      <c r="AE33">
        <f>RANK(K33,K$3:K$52)</f>
        <v>49</v>
      </c>
      <c r="AF33">
        <f>RANK(L33,L$3:L$52)</f>
        <v>33</v>
      </c>
      <c r="AG33">
        <f>RANK(U33,U$3:U$52)</f>
        <v>46</v>
      </c>
      <c r="AH33">
        <f>RANK(X33,X$3:X$52)</f>
        <v>31</v>
      </c>
      <c r="AI33">
        <f>RANK(Y33,Y$3:Y$52)</f>
        <v>40</v>
      </c>
      <c r="AJ33">
        <f>RANK(Z33,Z$3:Z$52)</f>
        <v>23</v>
      </c>
      <c r="AK33">
        <f>RANK(AA33,AA$3:AA$52)</f>
        <v>11</v>
      </c>
      <c r="AL33">
        <f>RANK(AB33,AB$3:AB$52,1)</f>
        <v>13</v>
      </c>
      <c r="AM33">
        <f>RANK(AD33,AD$3:AD$52)</f>
        <v>39</v>
      </c>
      <c r="AN33">
        <f>COUNTIF(AE33:AM33,"&lt;15")</f>
        <v>2</v>
      </c>
      <c r="AO33" s="7" t="s">
        <v>138</v>
      </c>
      <c r="AP33" s="7" t="s">
        <v>94</v>
      </c>
      <c r="AQ33">
        <f>VLOOKUP(AP33,playoff!A$2:F$31,6,)</f>
        <v>11</v>
      </c>
      <c r="AR33">
        <f>VLOOKUP(AP33,playoff!A$2:G$31,7,FALSE)</f>
        <v>7</v>
      </c>
    </row>
    <row r="34" spans="1:44" x14ac:dyDescent="0.45">
      <c r="A34" s="6">
        <v>44</v>
      </c>
      <c r="B34" s="7" t="s">
        <v>142</v>
      </c>
      <c r="C34" s="8" t="s">
        <v>67</v>
      </c>
      <c r="D34" s="6">
        <v>21</v>
      </c>
      <c r="E34" s="7" t="s">
        <v>119</v>
      </c>
      <c r="F34" s="6">
        <v>81</v>
      </c>
      <c r="G34" s="6">
        <v>81</v>
      </c>
      <c r="H34" s="6">
        <v>31.4</v>
      </c>
      <c r="I34" s="6">
        <v>6.2</v>
      </c>
      <c r="J34" s="6">
        <v>13.6</v>
      </c>
      <c r="K34" s="6">
        <v>0.45800000000000002</v>
      </c>
      <c r="L34" s="6">
        <v>1.1000000000000001</v>
      </c>
      <c r="M34" s="6">
        <v>2.9</v>
      </c>
      <c r="N34" s="6">
        <v>0.371</v>
      </c>
      <c r="O34" s="6">
        <v>5.2</v>
      </c>
      <c r="P34" s="6">
        <v>10.7</v>
      </c>
      <c r="Q34" s="6">
        <v>0.48199999999999998</v>
      </c>
      <c r="R34" s="6">
        <v>0.497</v>
      </c>
      <c r="S34" s="6">
        <v>3.7</v>
      </c>
      <c r="T34" s="6">
        <v>5.0999999999999996</v>
      </c>
      <c r="U34" s="6">
        <v>0.72699999999999998</v>
      </c>
      <c r="V34" s="6">
        <v>0.5</v>
      </c>
      <c r="W34" s="6">
        <v>3.2</v>
      </c>
      <c r="X34" s="6">
        <v>3.8</v>
      </c>
      <c r="Y34" s="6">
        <v>7.3</v>
      </c>
      <c r="Z34" s="6">
        <v>1.6</v>
      </c>
      <c r="AA34" s="6">
        <v>0.6</v>
      </c>
      <c r="AB34" s="6">
        <v>2.8</v>
      </c>
      <c r="AC34" s="6">
        <v>2.5</v>
      </c>
      <c r="AD34" s="6">
        <v>17.3</v>
      </c>
      <c r="AE34">
        <f>RANK(K34,K$3:K$52)</f>
        <v>29</v>
      </c>
      <c r="AF34">
        <f>RANK(L34,L$3:L$52)</f>
        <v>38</v>
      </c>
      <c r="AG34">
        <f>RANK(U34,U$3:U$52)</f>
        <v>44</v>
      </c>
      <c r="AH34">
        <f>RANK(X34,X$3:X$52)</f>
        <v>41</v>
      </c>
      <c r="AI34">
        <f>RANK(Y34,Y$3:Y$52)</f>
        <v>6</v>
      </c>
      <c r="AJ34">
        <f>RANK(Z34,Z$3:Z$52)</f>
        <v>7</v>
      </c>
      <c r="AK34">
        <f>RANK(AA34,AA$3:AA$52)</f>
        <v>16</v>
      </c>
      <c r="AL34">
        <f>RANK(AB34,AB$3:AB$52,1)</f>
        <v>32</v>
      </c>
      <c r="AM34">
        <f>RANK(AD34,AD$3:AD$52)</f>
        <v>43</v>
      </c>
      <c r="AN34">
        <f>COUNTIF(AE34:AM34,"&lt;15")</f>
        <v>2</v>
      </c>
      <c r="AO34" s="7" t="s">
        <v>142</v>
      </c>
      <c r="AP34" s="7" t="s">
        <v>119</v>
      </c>
      <c r="AQ34">
        <f>VLOOKUP(AP34,playoff!A$2:F$31,6,)</f>
        <v>11</v>
      </c>
      <c r="AR34">
        <f>VLOOKUP(AP34,playoff!A$2:G$31,7,FALSE)</f>
        <v>7</v>
      </c>
    </row>
    <row r="35" spans="1:44" hidden="1" x14ac:dyDescent="0.45">
      <c r="A35" s="6">
        <v>22</v>
      </c>
      <c r="B35" s="7" t="s">
        <v>108</v>
      </c>
      <c r="C35" s="8" t="s">
        <v>80</v>
      </c>
      <c r="D35" s="6">
        <v>19</v>
      </c>
      <c r="E35" s="7" t="s">
        <v>109</v>
      </c>
      <c r="F35" s="6">
        <v>72</v>
      </c>
      <c r="G35" s="6">
        <v>72</v>
      </c>
      <c r="H35" s="6">
        <v>32.200000000000003</v>
      </c>
      <c r="I35" s="6">
        <v>7</v>
      </c>
      <c r="J35" s="6">
        <v>16.5</v>
      </c>
      <c r="K35" s="6">
        <v>0.42699999999999999</v>
      </c>
      <c r="L35" s="6">
        <v>2.2999999999999998</v>
      </c>
      <c r="M35" s="6">
        <v>7.1</v>
      </c>
      <c r="N35" s="6">
        <v>0.32700000000000001</v>
      </c>
      <c r="O35" s="6">
        <v>4.7</v>
      </c>
      <c r="P35" s="6">
        <v>9.3000000000000007</v>
      </c>
      <c r="Q35" s="6">
        <v>0.503</v>
      </c>
      <c r="R35" s="6">
        <v>0.497</v>
      </c>
      <c r="S35" s="6">
        <v>4.8</v>
      </c>
      <c r="T35" s="6">
        <v>6.7</v>
      </c>
      <c r="U35" s="6">
        <v>0.71299999999999997</v>
      </c>
      <c r="V35" s="6">
        <v>1.2</v>
      </c>
      <c r="W35" s="6">
        <v>6.6</v>
      </c>
      <c r="X35" s="6">
        <v>7.8</v>
      </c>
      <c r="Y35" s="6">
        <v>6</v>
      </c>
      <c r="Z35" s="6">
        <v>1.1000000000000001</v>
      </c>
      <c r="AA35" s="6">
        <v>0.3</v>
      </c>
      <c r="AB35" s="6">
        <v>3.4</v>
      </c>
      <c r="AC35" s="6">
        <v>1.9</v>
      </c>
      <c r="AD35" s="6">
        <v>21.2</v>
      </c>
      <c r="AE35">
        <f>RANK(K35,K$3:K$52)</f>
        <v>46</v>
      </c>
      <c r="AF35">
        <f>RANK(L35,L$3:L$52)</f>
        <v>17</v>
      </c>
      <c r="AG35">
        <f>RANK(U35,U$3:U$52)</f>
        <v>45</v>
      </c>
      <c r="AH35">
        <f>RANK(X35,X$3:X$52)</f>
        <v>15</v>
      </c>
      <c r="AI35">
        <f>RANK(Y35,Y$3:Y$52)</f>
        <v>14</v>
      </c>
      <c r="AJ35">
        <f>RANK(Z35,Z$3:Z$52)</f>
        <v>19</v>
      </c>
      <c r="AK35">
        <f>RANK(AA35,AA$3:AA$52)</f>
        <v>37</v>
      </c>
      <c r="AL35">
        <f>RANK(AB35,AB$3:AB$52,1)</f>
        <v>41</v>
      </c>
      <c r="AM35">
        <f>RANK(AD35,AD$3:AD$52)</f>
        <v>21</v>
      </c>
      <c r="AN35">
        <f>COUNTIF(AE35:AM35,"&lt;15")</f>
        <v>1</v>
      </c>
      <c r="AO35" s="7" t="s">
        <v>108</v>
      </c>
      <c r="AP35" s="7" t="s">
        <v>109</v>
      </c>
      <c r="AQ35">
        <f>VLOOKUP(AP35,playoff!A$2:F$31,6,)</f>
        <v>10</v>
      </c>
      <c r="AR35">
        <f>VLOOKUP(AP35,playoff!A$2:G$31,7,FALSE)</f>
        <v>7</v>
      </c>
    </row>
    <row r="36" spans="1:44" hidden="1" x14ac:dyDescent="0.45">
      <c r="A36" s="6">
        <v>31</v>
      </c>
      <c r="B36" s="7" t="s">
        <v>124</v>
      </c>
      <c r="C36" s="8" t="s">
        <v>80</v>
      </c>
      <c r="D36" s="6">
        <v>32</v>
      </c>
      <c r="E36" s="7" t="s">
        <v>125</v>
      </c>
      <c r="F36" s="6">
        <v>75</v>
      </c>
      <c r="G36" s="6">
        <v>1</v>
      </c>
      <c r="H36" s="6">
        <v>26.6</v>
      </c>
      <c r="I36" s="6">
        <v>6.5</v>
      </c>
      <c r="J36" s="6">
        <v>15.2</v>
      </c>
      <c r="K36" s="6">
        <v>0.42499999999999999</v>
      </c>
      <c r="L36" s="6">
        <v>1.4</v>
      </c>
      <c r="M36" s="6">
        <v>3.9</v>
      </c>
      <c r="N36" s="6">
        <v>0.36099999999999999</v>
      </c>
      <c r="O36" s="6">
        <v>5.0999999999999996</v>
      </c>
      <c r="P36" s="6">
        <v>11.3</v>
      </c>
      <c r="Q36" s="6">
        <v>0.44700000000000001</v>
      </c>
      <c r="R36" s="6">
        <v>0.47099999999999997</v>
      </c>
      <c r="S36" s="6">
        <v>5.7</v>
      </c>
      <c r="T36" s="6">
        <v>6.5</v>
      </c>
      <c r="U36" s="6">
        <v>0.876</v>
      </c>
      <c r="V36" s="6">
        <v>0.5</v>
      </c>
      <c r="W36" s="6">
        <v>2.4</v>
      </c>
      <c r="X36" s="6">
        <v>3</v>
      </c>
      <c r="Y36" s="6">
        <v>5.4</v>
      </c>
      <c r="Z36" s="6">
        <v>0.8</v>
      </c>
      <c r="AA36" s="6">
        <v>0.1</v>
      </c>
      <c r="AB36" s="6">
        <v>2.4</v>
      </c>
      <c r="AC36" s="6">
        <v>1.1000000000000001</v>
      </c>
      <c r="AD36" s="6">
        <v>20</v>
      </c>
      <c r="AE36">
        <f>RANK(K36,K$3:K$52)</f>
        <v>47</v>
      </c>
      <c r="AF36">
        <f>RANK(L36,L$3:L$52)</f>
        <v>36</v>
      </c>
      <c r="AG36">
        <f>RANK(U36,U$3:U$52)</f>
        <v>8</v>
      </c>
      <c r="AH36">
        <f>RANK(X36,X$3:X$52)</f>
        <v>47</v>
      </c>
      <c r="AI36">
        <f>RANK(Y36,Y$3:Y$52)</f>
        <v>19</v>
      </c>
      <c r="AJ36">
        <f>RANK(Z36,Z$3:Z$52)</f>
        <v>33</v>
      </c>
      <c r="AK36">
        <f>RANK(AA36,AA$3:AA$52)</f>
        <v>46</v>
      </c>
      <c r="AL36">
        <f>RANK(AB36,AB$3:AB$52,1)</f>
        <v>25</v>
      </c>
      <c r="AM36">
        <f>RANK(AD36,AD$3:AD$52)</f>
        <v>30</v>
      </c>
      <c r="AN36">
        <f>COUNTIF(AE36:AM36,"&lt;15")</f>
        <v>1</v>
      </c>
      <c r="AO36" s="7" t="s">
        <v>124</v>
      </c>
      <c r="AP36" s="7" t="s">
        <v>125</v>
      </c>
      <c r="AQ36">
        <f>VLOOKUP(AP36,playoff!A$2:F$31,6,)</f>
        <v>10</v>
      </c>
      <c r="AR36">
        <f>VLOOKUP(AP36,playoff!A$2:G$31,7,FALSE)</f>
        <v>7</v>
      </c>
    </row>
    <row r="37" spans="1:44" hidden="1" x14ac:dyDescent="0.45">
      <c r="A37" s="6">
        <v>36</v>
      </c>
      <c r="B37" s="7" t="s">
        <v>132</v>
      </c>
      <c r="C37" s="8" t="s">
        <v>63</v>
      </c>
      <c r="D37" s="6">
        <v>23</v>
      </c>
      <c r="E37" s="7" t="s">
        <v>133</v>
      </c>
      <c r="F37" s="6">
        <v>70</v>
      </c>
      <c r="G37" s="6">
        <v>68</v>
      </c>
      <c r="H37" s="6">
        <v>33.1</v>
      </c>
      <c r="I37" s="6">
        <v>7.1</v>
      </c>
      <c r="J37" s="6">
        <v>15.5</v>
      </c>
      <c r="K37" s="6">
        <v>0.45600000000000002</v>
      </c>
      <c r="L37" s="6">
        <v>1.8</v>
      </c>
      <c r="M37" s="6">
        <v>6</v>
      </c>
      <c r="N37" s="6">
        <v>0.30299999999999999</v>
      </c>
      <c r="O37" s="6">
        <v>5.3</v>
      </c>
      <c r="P37" s="6">
        <v>9.5</v>
      </c>
      <c r="Q37" s="6">
        <v>0.55300000000000005</v>
      </c>
      <c r="R37" s="6">
        <v>0.51500000000000001</v>
      </c>
      <c r="S37" s="6">
        <v>2.7</v>
      </c>
      <c r="T37" s="6">
        <v>3.6</v>
      </c>
      <c r="U37" s="6">
        <v>0.752</v>
      </c>
      <c r="V37" s="6">
        <v>0.9</v>
      </c>
      <c r="W37" s="6">
        <v>4.5999999999999996</v>
      </c>
      <c r="X37" s="6">
        <v>5.5</v>
      </c>
      <c r="Y37" s="6">
        <v>2.5</v>
      </c>
      <c r="Z37" s="6">
        <v>0.6</v>
      </c>
      <c r="AA37" s="6">
        <v>0.4</v>
      </c>
      <c r="AB37" s="6">
        <v>1.9</v>
      </c>
      <c r="AC37" s="6">
        <v>2.4</v>
      </c>
      <c r="AD37" s="6">
        <v>18.7</v>
      </c>
      <c r="AE37">
        <f>RANK(K37,K$3:K$52)</f>
        <v>31</v>
      </c>
      <c r="AF37">
        <f>RANK(L37,L$3:L$52)</f>
        <v>27</v>
      </c>
      <c r="AG37">
        <f>RANK(U37,U$3:U$52)</f>
        <v>41</v>
      </c>
      <c r="AH37">
        <f>RANK(X37,X$3:X$52)</f>
        <v>24</v>
      </c>
      <c r="AI37">
        <f>RANK(Y37,Y$3:Y$52)</f>
        <v>40</v>
      </c>
      <c r="AJ37">
        <f>RANK(Z37,Z$3:Z$52)</f>
        <v>44</v>
      </c>
      <c r="AK37">
        <f>RANK(AA37,AA$3:AA$52)</f>
        <v>25</v>
      </c>
      <c r="AL37">
        <f>RANK(AB37,AB$3:AB$52,1)</f>
        <v>13</v>
      </c>
      <c r="AM37">
        <f>RANK(AD37,AD$3:AD$52)</f>
        <v>35</v>
      </c>
      <c r="AN37">
        <f>COUNTIF(AE37:AM37,"&lt;15")</f>
        <v>1</v>
      </c>
      <c r="AO37" s="7" t="s">
        <v>132</v>
      </c>
      <c r="AP37" s="7" t="s">
        <v>133</v>
      </c>
      <c r="AQ37">
        <f>VLOOKUP(AP37,playoff!A$2:F$31,6,)</f>
        <v>11</v>
      </c>
      <c r="AR37">
        <f>VLOOKUP(AP37,playoff!A$2:G$31,7,FALSE)</f>
        <v>7</v>
      </c>
    </row>
    <row r="38" spans="1:44" hidden="1" x14ac:dyDescent="0.45">
      <c r="A38" s="6">
        <v>34</v>
      </c>
      <c r="B38" s="7" t="s">
        <v>129</v>
      </c>
      <c r="C38" s="8" t="s">
        <v>67</v>
      </c>
      <c r="D38" s="6">
        <v>20</v>
      </c>
      <c r="E38" s="7" t="s">
        <v>128</v>
      </c>
      <c r="F38" s="6">
        <v>81</v>
      </c>
      <c r="G38" s="6">
        <v>81</v>
      </c>
      <c r="H38" s="6">
        <v>30.9</v>
      </c>
      <c r="I38" s="6">
        <v>6.5</v>
      </c>
      <c r="J38" s="6">
        <v>15.5</v>
      </c>
      <c r="K38" s="6">
        <v>0.41799999999999998</v>
      </c>
      <c r="L38" s="6">
        <v>1.9</v>
      </c>
      <c r="M38" s="6">
        <v>6</v>
      </c>
      <c r="N38" s="6">
        <v>0.32400000000000001</v>
      </c>
      <c r="O38" s="6">
        <v>4.5999999999999996</v>
      </c>
      <c r="P38" s="6">
        <v>9.6</v>
      </c>
      <c r="Q38" s="6">
        <v>0.47699999999999998</v>
      </c>
      <c r="R38" s="6">
        <v>0.48</v>
      </c>
      <c r="S38" s="6">
        <v>4.2</v>
      </c>
      <c r="T38" s="6">
        <v>5.0999999999999996</v>
      </c>
      <c r="U38" s="6">
        <v>0.82899999999999996</v>
      </c>
      <c r="V38" s="6">
        <v>0.8</v>
      </c>
      <c r="W38" s="6">
        <v>2.9</v>
      </c>
      <c r="X38" s="6">
        <v>3.7</v>
      </c>
      <c r="Y38" s="6">
        <v>8.1</v>
      </c>
      <c r="Z38" s="6">
        <v>0.9</v>
      </c>
      <c r="AA38" s="6">
        <v>0.2</v>
      </c>
      <c r="AB38" s="6">
        <v>3.8</v>
      </c>
      <c r="AC38" s="6">
        <v>1.7</v>
      </c>
      <c r="AD38" s="6">
        <v>19.100000000000001</v>
      </c>
      <c r="AE38">
        <f>RANK(K38,K$3:K$52)</f>
        <v>48</v>
      </c>
      <c r="AF38">
        <f>RANK(L38,L$3:L$52)</f>
        <v>23</v>
      </c>
      <c r="AG38">
        <f>RANK(U38,U$3:U$52)</f>
        <v>26</v>
      </c>
      <c r="AH38">
        <f>RANK(X38,X$3:X$52)</f>
        <v>43</v>
      </c>
      <c r="AI38">
        <f>RANK(Y38,Y$3:Y$52)</f>
        <v>2</v>
      </c>
      <c r="AJ38">
        <f>RANK(Z38,Z$3:Z$52)</f>
        <v>27</v>
      </c>
      <c r="AK38">
        <f>RANK(AA38,AA$3:AA$52)</f>
        <v>41</v>
      </c>
      <c r="AL38">
        <f>RANK(AB38,AB$3:AB$52,1)</f>
        <v>47</v>
      </c>
      <c r="AM38">
        <f>RANK(AD38,AD$3:AD$52)</f>
        <v>34</v>
      </c>
      <c r="AN38">
        <f>COUNTIF(AE38:AM38,"&lt;15")</f>
        <v>1</v>
      </c>
      <c r="AO38" s="7" t="s">
        <v>129</v>
      </c>
      <c r="AP38" s="7" t="s">
        <v>128</v>
      </c>
      <c r="AQ38">
        <f>VLOOKUP(AP38,playoff!A$2:F$31,6,)</f>
        <v>10</v>
      </c>
      <c r="AR38">
        <f>VLOOKUP(AP38,playoff!A$2:G$31,7,FALSE)</f>
        <v>7</v>
      </c>
    </row>
    <row r="39" spans="1:44" hidden="1" x14ac:dyDescent="0.45">
      <c r="A39" s="6">
        <v>37</v>
      </c>
      <c r="B39" s="7" t="s">
        <v>134</v>
      </c>
      <c r="C39" s="8" t="s">
        <v>70</v>
      </c>
      <c r="D39" s="6">
        <v>27</v>
      </c>
      <c r="E39" s="7" t="s">
        <v>73</v>
      </c>
      <c r="F39" s="6">
        <v>77</v>
      </c>
      <c r="G39" s="6">
        <v>77</v>
      </c>
      <c r="H39" s="6">
        <v>31.1</v>
      </c>
      <c r="I39" s="6">
        <v>6.6</v>
      </c>
      <c r="J39" s="6">
        <v>14.9</v>
      </c>
      <c r="K39" s="6">
        <v>0.441</v>
      </c>
      <c r="L39" s="6">
        <v>2.2999999999999998</v>
      </c>
      <c r="M39" s="6">
        <v>6.2</v>
      </c>
      <c r="N39" s="6">
        <v>0.378</v>
      </c>
      <c r="O39" s="6">
        <v>4.2</v>
      </c>
      <c r="P39" s="6">
        <v>8.8000000000000007</v>
      </c>
      <c r="Q39" s="6">
        <v>0.48499999999999999</v>
      </c>
      <c r="R39" s="6">
        <v>0.51900000000000002</v>
      </c>
      <c r="S39" s="6">
        <v>2.8</v>
      </c>
      <c r="T39" s="6">
        <v>3.4</v>
      </c>
      <c r="U39" s="6">
        <v>0.83699999999999997</v>
      </c>
      <c r="V39" s="6">
        <v>0.6</v>
      </c>
      <c r="W39" s="6">
        <v>5.3</v>
      </c>
      <c r="X39" s="6">
        <v>6</v>
      </c>
      <c r="Y39" s="6">
        <v>4.3</v>
      </c>
      <c r="Z39" s="6">
        <v>1</v>
      </c>
      <c r="AA39" s="6">
        <v>0.1</v>
      </c>
      <c r="AB39" s="6">
        <v>2.2999999999999998</v>
      </c>
      <c r="AC39" s="6">
        <v>2.2000000000000002</v>
      </c>
      <c r="AD39" s="6">
        <v>18.3</v>
      </c>
      <c r="AE39">
        <f>RANK(K39,K$3:K$52)</f>
        <v>36</v>
      </c>
      <c r="AF39">
        <f>RANK(L39,L$3:L$52)</f>
        <v>17</v>
      </c>
      <c r="AG39">
        <f>RANK(U39,U$3:U$52)</f>
        <v>22</v>
      </c>
      <c r="AH39">
        <f>RANK(X39,X$3:X$52)</f>
        <v>22</v>
      </c>
      <c r="AI39">
        <f>RANK(Y39,Y$3:Y$52)</f>
        <v>25</v>
      </c>
      <c r="AJ39">
        <f>RANK(Z39,Z$3:Z$52)</f>
        <v>23</v>
      </c>
      <c r="AK39">
        <f>RANK(AA39,AA$3:AA$52)</f>
        <v>46</v>
      </c>
      <c r="AL39">
        <f>RANK(AB39,AB$3:AB$52,1)</f>
        <v>23</v>
      </c>
      <c r="AM39">
        <f>RANK(AD39,AD$3:AD$52)</f>
        <v>37</v>
      </c>
      <c r="AN39">
        <f>COUNTIF(AE39:AM39,"&lt;15")</f>
        <v>0</v>
      </c>
      <c r="AO39" s="7" t="s">
        <v>134</v>
      </c>
      <c r="AP39" s="7" t="s">
        <v>73</v>
      </c>
      <c r="AQ39">
        <f>VLOOKUP(AP39,playoff!A$2:F$31,6,)</f>
        <v>10</v>
      </c>
      <c r="AR39">
        <f>VLOOKUP(AP39,playoff!A$2:G$31,7,FALSE)</f>
        <v>7</v>
      </c>
    </row>
    <row r="40" spans="1:44" hidden="1" x14ac:dyDescent="0.45">
      <c r="A40" s="6">
        <v>14</v>
      </c>
      <c r="B40" s="7" t="s">
        <v>95</v>
      </c>
      <c r="C40" s="8" t="s">
        <v>67</v>
      </c>
      <c r="D40" s="6">
        <v>26</v>
      </c>
      <c r="E40" s="7" t="s">
        <v>96</v>
      </c>
      <c r="F40" s="6">
        <v>67</v>
      </c>
      <c r="G40" s="6">
        <v>67</v>
      </c>
      <c r="H40" s="6">
        <v>33</v>
      </c>
      <c r="I40" s="6">
        <v>9</v>
      </c>
      <c r="J40" s="6">
        <v>18.5</v>
      </c>
      <c r="K40" s="6">
        <v>0.48699999999999999</v>
      </c>
      <c r="L40" s="6">
        <v>2.6</v>
      </c>
      <c r="M40" s="6">
        <v>6.5</v>
      </c>
      <c r="N40" s="6">
        <v>0.40100000000000002</v>
      </c>
      <c r="O40" s="6">
        <v>6.4</v>
      </c>
      <c r="P40" s="6">
        <v>12</v>
      </c>
      <c r="Q40" s="6">
        <v>0.53300000000000003</v>
      </c>
      <c r="R40" s="6">
        <v>0.55700000000000005</v>
      </c>
      <c r="S40" s="6">
        <v>3.2</v>
      </c>
      <c r="T40" s="6">
        <v>3.7</v>
      </c>
      <c r="U40" s="6">
        <v>0.873</v>
      </c>
      <c r="V40" s="6">
        <v>1.1000000000000001</v>
      </c>
      <c r="W40" s="6">
        <v>3.9</v>
      </c>
      <c r="X40" s="6">
        <v>5</v>
      </c>
      <c r="Y40" s="6">
        <v>6.9</v>
      </c>
      <c r="Z40" s="6">
        <v>1.5</v>
      </c>
      <c r="AA40" s="6">
        <v>0.5</v>
      </c>
      <c r="AB40" s="6">
        <v>2.6</v>
      </c>
      <c r="AC40" s="6">
        <v>2.5</v>
      </c>
      <c r="AD40" s="6">
        <v>23.8</v>
      </c>
      <c r="AE40">
        <f>RANK(K40,K$3:K$52)</f>
        <v>15</v>
      </c>
      <c r="AF40">
        <f>RANK(L40,L$3:L$52)</f>
        <v>10</v>
      </c>
      <c r="AG40">
        <f>RANK(U40,U$3:U$52)</f>
        <v>9</v>
      </c>
      <c r="AH40">
        <f>RANK(X40,X$3:X$52)</f>
        <v>27</v>
      </c>
      <c r="AI40">
        <f>RANK(Y40,Y$3:Y$52)</f>
        <v>9</v>
      </c>
      <c r="AJ40">
        <f>RANK(Z40,Z$3:Z$52)</f>
        <v>9</v>
      </c>
      <c r="AK40">
        <f>RANK(AA40,AA$3:AA$52)</f>
        <v>21</v>
      </c>
      <c r="AL40">
        <f>RANK(AB40,AB$3:AB$52,1)</f>
        <v>26</v>
      </c>
      <c r="AM40">
        <f>RANK(AD40,AD$3:AD$52)</f>
        <v>14</v>
      </c>
      <c r="AN40">
        <f>COUNTIF(AE40:AM40,"&lt;15")</f>
        <v>5</v>
      </c>
      <c r="AO40" s="7" t="s">
        <v>95</v>
      </c>
      <c r="AP40" s="7" t="s">
        <v>114</v>
      </c>
      <c r="AQ40">
        <f>VLOOKUP(AP40,playoff!A$2:F$31,6,)</f>
        <v>10</v>
      </c>
      <c r="AR40">
        <f>VLOOKUP(AP40,playoff!A$2:G$31,7,FALSE)</f>
        <v>6</v>
      </c>
    </row>
    <row r="41" spans="1:44" hidden="1" x14ac:dyDescent="0.45">
      <c r="A41" s="6">
        <v>29</v>
      </c>
      <c r="B41" s="7" t="s">
        <v>120</v>
      </c>
      <c r="C41" s="8" t="s">
        <v>75</v>
      </c>
      <c r="D41" s="6">
        <v>23</v>
      </c>
      <c r="E41" s="7" t="s">
        <v>121</v>
      </c>
      <c r="F41" s="6">
        <v>80</v>
      </c>
      <c r="G41" s="6">
        <v>80</v>
      </c>
      <c r="H41" s="6">
        <v>31.3</v>
      </c>
      <c r="I41" s="6">
        <v>7.7</v>
      </c>
      <c r="J41" s="6">
        <v>15.1</v>
      </c>
      <c r="K41" s="6">
        <v>0.51100000000000001</v>
      </c>
      <c r="L41" s="6">
        <v>1</v>
      </c>
      <c r="M41" s="6">
        <v>3.4</v>
      </c>
      <c r="N41" s="6">
        <v>0.307</v>
      </c>
      <c r="O41" s="6">
        <v>6.7</v>
      </c>
      <c r="P41" s="6">
        <v>11.7</v>
      </c>
      <c r="Q41" s="6">
        <v>0.56899999999999995</v>
      </c>
      <c r="R41" s="6">
        <v>0.54500000000000004</v>
      </c>
      <c r="S41" s="6">
        <v>3.6</v>
      </c>
      <c r="T41" s="6">
        <v>4.4000000000000004</v>
      </c>
      <c r="U41" s="6">
        <v>0.82099999999999995</v>
      </c>
      <c r="V41" s="6">
        <v>2.9</v>
      </c>
      <c r="W41" s="6">
        <v>8</v>
      </c>
      <c r="X41" s="6">
        <v>10.8</v>
      </c>
      <c r="Y41" s="6">
        <v>7.3</v>
      </c>
      <c r="Z41" s="6">
        <v>1.4</v>
      </c>
      <c r="AA41" s="6">
        <v>0.7</v>
      </c>
      <c r="AB41" s="6">
        <v>3.1</v>
      </c>
      <c r="AC41" s="6">
        <v>2.9</v>
      </c>
      <c r="AD41" s="6">
        <v>20.100000000000001</v>
      </c>
      <c r="AE41">
        <f>RANK(K41,K$3:K$52)</f>
        <v>12</v>
      </c>
      <c r="AF41">
        <f>RANK(L41,L$3:L$52)</f>
        <v>40</v>
      </c>
      <c r="AG41">
        <f>RANK(U41,U$3:U$52)</f>
        <v>28</v>
      </c>
      <c r="AH41">
        <f>RANK(X41,X$3:X$52)</f>
        <v>8</v>
      </c>
      <c r="AI41">
        <f>RANK(Y41,Y$3:Y$52)</f>
        <v>6</v>
      </c>
      <c r="AJ41">
        <f>RANK(Z41,Z$3:Z$52)</f>
        <v>11</v>
      </c>
      <c r="AK41">
        <f>RANK(AA41,AA$3:AA$52)</f>
        <v>11</v>
      </c>
      <c r="AL41">
        <f>RANK(AB41,AB$3:AB$52,1)</f>
        <v>37</v>
      </c>
      <c r="AM41">
        <f>RANK(AD41,AD$3:AD$52)</f>
        <v>29</v>
      </c>
      <c r="AN41">
        <f>COUNTIF(AE41:AM41,"&lt;15")</f>
        <v>5</v>
      </c>
      <c r="AO41" s="7" t="s">
        <v>120</v>
      </c>
      <c r="AP41" s="7" t="s">
        <v>121</v>
      </c>
      <c r="AQ41">
        <f>VLOOKUP(AP41,playoff!A$2:F$31,6,)</f>
        <v>10</v>
      </c>
      <c r="AR41">
        <f>VLOOKUP(AP41,playoff!A$2:G$31,7,FALSE)</f>
        <v>6</v>
      </c>
    </row>
    <row r="42" spans="1:44" hidden="1" x14ac:dyDescent="0.45">
      <c r="A42" s="6">
        <v>8</v>
      </c>
      <c r="B42" s="7" t="s">
        <v>84</v>
      </c>
      <c r="C42" s="8" t="s">
        <v>70</v>
      </c>
      <c r="D42" s="6">
        <v>30</v>
      </c>
      <c r="E42" s="7" t="s">
        <v>78</v>
      </c>
      <c r="F42" s="6">
        <v>78</v>
      </c>
      <c r="G42" s="6">
        <v>78</v>
      </c>
      <c r="H42" s="6">
        <v>34.6</v>
      </c>
      <c r="I42" s="6">
        <v>9.1999999999999993</v>
      </c>
      <c r="J42" s="6">
        <v>17.7</v>
      </c>
      <c r="K42" s="6">
        <v>0.52100000000000002</v>
      </c>
      <c r="L42" s="6">
        <v>1.8</v>
      </c>
      <c r="M42" s="6">
        <v>5</v>
      </c>
      <c r="N42" s="6">
        <v>0.35299999999999998</v>
      </c>
      <c r="O42" s="6">
        <v>7.5</v>
      </c>
      <c r="P42" s="6">
        <v>12.8</v>
      </c>
      <c r="Q42" s="6">
        <v>0.58699999999999997</v>
      </c>
      <c r="R42" s="6">
        <v>0.57099999999999995</v>
      </c>
      <c r="S42" s="6">
        <v>5.7</v>
      </c>
      <c r="T42" s="6">
        <v>6.5</v>
      </c>
      <c r="U42" s="6">
        <v>0.88500000000000001</v>
      </c>
      <c r="V42" s="6">
        <v>0.4</v>
      </c>
      <c r="W42" s="6">
        <v>5.9</v>
      </c>
      <c r="X42" s="6">
        <v>6.4</v>
      </c>
      <c r="Y42" s="6">
        <v>5.9</v>
      </c>
      <c r="Z42" s="6">
        <v>0.7</v>
      </c>
      <c r="AA42" s="6">
        <v>1.1000000000000001</v>
      </c>
      <c r="AB42" s="6">
        <v>2.9</v>
      </c>
      <c r="AC42" s="6">
        <v>2</v>
      </c>
      <c r="AD42" s="6">
        <v>26</v>
      </c>
      <c r="AE42">
        <f>RANK(K42,K$3:K$52)</f>
        <v>8</v>
      </c>
      <c r="AF42">
        <f>RANK(L42,L$3:L$52)</f>
        <v>27</v>
      </c>
      <c r="AG42">
        <f>RANK(U42,U$3:U$52)</f>
        <v>6</v>
      </c>
      <c r="AH42">
        <f>RANK(X42,X$3:X$52)</f>
        <v>20</v>
      </c>
      <c r="AI42">
        <f>RANK(Y42,Y$3:Y$52)</f>
        <v>15</v>
      </c>
      <c r="AJ42">
        <f>RANK(Z42,Z$3:Z$52)</f>
        <v>36</v>
      </c>
      <c r="AK42">
        <f>RANK(AA42,AA$3:AA$52)</f>
        <v>7</v>
      </c>
      <c r="AL42">
        <f>RANK(AB42,AB$3:AB$52,1)</f>
        <v>36</v>
      </c>
      <c r="AM42">
        <f>RANK(AD42,AD$3:AD$52)</f>
        <v>8</v>
      </c>
      <c r="AN42">
        <f>COUNTIF(AE42:AM42,"&lt;15")</f>
        <v>4</v>
      </c>
      <c r="AO42" s="7" t="s">
        <v>84</v>
      </c>
      <c r="AP42" s="7" t="s">
        <v>114</v>
      </c>
      <c r="AQ42">
        <f>VLOOKUP(AP42,playoff!A$2:F$31,6,)</f>
        <v>10</v>
      </c>
      <c r="AR42">
        <f>VLOOKUP(AP42,playoff!A$2:G$31,7,FALSE)</f>
        <v>6</v>
      </c>
    </row>
    <row r="43" spans="1:44" hidden="1" x14ac:dyDescent="0.45">
      <c r="A43" s="6">
        <v>32</v>
      </c>
      <c r="B43" s="7" t="s">
        <v>126</v>
      </c>
      <c r="C43" s="8" t="s">
        <v>70</v>
      </c>
      <c r="D43" s="6">
        <v>30</v>
      </c>
      <c r="E43" s="7" t="s">
        <v>125</v>
      </c>
      <c r="F43" s="6">
        <v>68</v>
      </c>
      <c r="G43" s="6">
        <v>68</v>
      </c>
      <c r="H43" s="6">
        <v>30.3</v>
      </c>
      <c r="I43" s="6">
        <v>6</v>
      </c>
      <c r="J43" s="6">
        <v>13</v>
      </c>
      <c r="K43" s="6">
        <v>0.46300000000000002</v>
      </c>
      <c r="L43" s="6">
        <v>2.4</v>
      </c>
      <c r="M43" s="6">
        <v>5.5</v>
      </c>
      <c r="N43" s="6">
        <v>0.433</v>
      </c>
      <c r="O43" s="6">
        <v>3.6</v>
      </c>
      <c r="P43" s="6">
        <v>7.5</v>
      </c>
      <c r="Q43" s="6">
        <v>0.48399999999999999</v>
      </c>
      <c r="R43" s="6">
        <v>0.55400000000000005</v>
      </c>
      <c r="S43" s="6">
        <v>5.4</v>
      </c>
      <c r="T43" s="6">
        <v>6</v>
      </c>
      <c r="U43" s="6">
        <v>0.90400000000000003</v>
      </c>
      <c r="V43" s="6">
        <v>0.8</v>
      </c>
      <c r="W43" s="6">
        <v>5.3</v>
      </c>
      <c r="X43" s="6">
        <v>6.1</v>
      </c>
      <c r="Y43" s="6">
        <v>2.6</v>
      </c>
      <c r="Z43" s="6">
        <v>0.7</v>
      </c>
      <c r="AA43" s="6">
        <v>0.3</v>
      </c>
      <c r="AB43" s="6">
        <v>1.5</v>
      </c>
      <c r="AC43" s="6">
        <v>1.9</v>
      </c>
      <c r="AD43" s="6">
        <v>19.8</v>
      </c>
      <c r="AE43">
        <f>RANK(K43,K$3:K$52)</f>
        <v>25</v>
      </c>
      <c r="AF43">
        <f>RANK(L43,L$3:L$52)</f>
        <v>14</v>
      </c>
      <c r="AG43">
        <f>RANK(U43,U$3:U$52)</f>
        <v>3</v>
      </c>
      <c r="AH43">
        <f>RANK(X43,X$3:X$52)</f>
        <v>21</v>
      </c>
      <c r="AI43">
        <f>RANK(Y43,Y$3:Y$52)</f>
        <v>39</v>
      </c>
      <c r="AJ43">
        <f>RANK(Z43,Z$3:Z$52)</f>
        <v>36</v>
      </c>
      <c r="AK43">
        <f>RANK(AA43,AA$3:AA$52)</f>
        <v>37</v>
      </c>
      <c r="AL43">
        <f>RANK(AB43,AB$3:AB$52,1)</f>
        <v>3</v>
      </c>
      <c r="AM43">
        <f>RANK(AD43,AD$3:AD$52)</f>
        <v>32</v>
      </c>
      <c r="AN43">
        <f>COUNTIF(AE43:AM43,"&lt;15")</f>
        <v>3</v>
      </c>
      <c r="AO43" s="7" t="s">
        <v>126</v>
      </c>
      <c r="AP43" s="7" t="s">
        <v>71</v>
      </c>
      <c r="AQ43">
        <f>VLOOKUP(AP43,playoff!A$2:F$31,6,)</f>
        <v>10</v>
      </c>
      <c r="AR43">
        <f>VLOOKUP(AP43,playoff!A$2:G$31,7,FALSE)</f>
        <v>6</v>
      </c>
    </row>
    <row r="44" spans="1:44" hidden="1" x14ac:dyDescent="0.45">
      <c r="A44" s="6">
        <v>17</v>
      </c>
      <c r="B44" s="7" t="s">
        <v>101</v>
      </c>
      <c r="C44" s="8" t="s">
        <v>67</v>
      </c>
      <c r="D44" s="6">
        <v>30</v>
      </c>
      <c r="E44" s="7" t="s">
        <v>71</v>
      </c>
      <c r="F44" s="6">
        <v>73</v>
      </c>
      <c r="G44" s="6">
        <v>73</v>
      </c>
      <c r="H44" s="6">
        <v>36</v>
      </c>
      <c r="I44" s="6">
        <v>8.6</v>
      </c>
      <c r="J44" s="6">
        <v>20.2</v>
      </c>
      <c r="K44" s="6">
        <v>0.42799999999999999</v>
      </c>
      <c r="L44" s="6">
        <v>1.6</v>
      </c>
      <c r="M44" s="6">
        <v>5.6</v>
      </c>
      <c r="N44" s="6">
        <v>0.28999999999999998</v>
      </c>
      <c r="O44" s="6">
        <v>7</v>
      </c>
      <c r="P44" s="6">
        <v>14.5</v>
      </c>
      <c r="Q44" s="6">
        <v>0.48099999999999998</v>
      </c>
      <c r="R44" s="6">
        <v>0.46800000000000003</v>
      </c>
      <c r="S44" s="6">
        <v>4.0999999999999996</v>
      </c>
      <c r="T44" s="6">
        <v>6.2</v>
      </c>
      <c r="U44" s="6">
        <v>0.65600000000000003</v>
      </c>
      <c r="V44" s="6">
        <v>1.5</v>
      </c>
      <c r="W44" s="6">
        <v>9.6</v>
      </c>
      <c r="X44" s="6">
        <v>11.1</v>
      </c>
      <c r="Y44" s="6">
        <v>10.7</v>
      </c>
      <c r="Z44" s="6">
        <v>1.9</v>
      </c>
      <c r="AA44" s="6">
        <v>0.5</v>
      </c>
      <c r="AB44" s="6">
        <v>4.5</v>
      </c>
      <c r="AC44" s="6">
        <v>3.4</v>
      </c>
      <c r="AD44" s="6">
        <v>22.9</v>
      </c>
      <c r="AE44">
        <f>RANK(K44,K$3:K$52)</f>
        <v>45</v>
      </c>
      <c r="AF44">
        <f>RANK(L44,L$3:L$52)</f>
        <v>33</v>
      </c>
      <c r="AG44">
        <f>RANK(U44,U$3:U$52)</f>
        <v>47</v>
      </c>
      <c r="AH44">
        <f>RANK(X44,X$3:X$52)</f>
        <v>7</v>
      </c>
      <c r="AI44">
        <f>RANK(Y44,Y$3:Y$52)</f>
        <v>1</v>
      </c>
      <c r="AJ44">
        <f>RANK(Z44,Z$3:Z$52)</f>
        <v>3</v>
      </c>
      <c r="AK44">
        <f>RANK(AA44,AA$3:AA$52)</f>
        <v>21</v>
      </c>
      <c r="AL44">
        <f>RANK(AB44,AB$3:AB$52,1)</f>
        <v>49</v>
      </c>
      <c r="AM44">
        <f>RANK(AD44,AD$3:AD$52)</f>
        <v>17</v>
      </c>
      <c r="AN44">
        <f>COUNTIF(AE44:AM44,"&lt;15")</f>
        <v>3</v>
      </c>
      <c r="AO44" s="7" t="s">
        <v>101</v>
      </c>
      <c r="AP44" s="7" t="s">
        <v>71</v>
      </c>
      <c r="AQ44">
        <f>VLOOKUP(AP44,playoff!A$2:F$31,6,)</f>
        <v>10</v>
      </c>
      <c r="AR44">
        <f>VLOOKUP(AP44,playoff!A$2:G$31,7,FALSE)</f>
        <v>6</v>
      </c>
    </row>
    <row r="45" spans="1:44" hidden="1" x14ac:dyDescent="0.45">
      <c r="A45" s="6">
        <v>35</v>
      </c>
      <c r="B45" s="7" t="s">
        <v>130</v>
      </c>
      <c r="C45" s="8" t="s">
        <v>131</v>
      </c>
      <c r="D45" s="6">
        <v>29</v>
      </c>
      <c r="E45" s="9" t="s">
        <v>123</v>
      </c>
      <c r="F45" s="6">
        <v>65</v>
      </c>
      <c r="G45" s="6">
        <v>65</v>
      </c>
      <c r="H45" s="6">
        <v>33.6</v>
      </c>
      <c r="I45" s="6">
        <v>6.4</v>
      </c>
      <c r="J45" s="6">
        <v>13.9</v>
      </c>
      <c r="K45" s="6">
        <v>0.46200000000000002</v>
      </c>
      <c r="L45" s="6">
        <v>1</v>
      </c>
      <c r="M45" s="6">
        <v>3</v>
      </c>
      <c r="N45" s="6">
        <v>0.34699999999999998</v>
      </c>
      <c r="O45" s="6">
        <v>5.4</v>
      </c>
      <c r="P45" s="6">
        <v>10.9</v>
      </c>
      <c r="Q45" s="6">
        <v>0.49399999999999999</v>
      </c>
      <c r="R45" s="6">
        <v>0.499</v>
      </c>
      <c r="S45" s="6">
        <v>4.8</v>
      </c>
      <c r="T45" s="6">
        <v>5.6</v>
      </c>
      <c r="U45" s="6">
        <v>0.85499999999999998</v>
      </c>
      <c r="V45" s="6">
        <v>1.9</v>
      </c>
      <c r="W45" s="6">
        <v>3.4</v>
      </c>
      <c r="X45" s="6">
        <v>5.3</v>
      </c>
      <c r="Y45" s="6">
        <v>4</v>
      </c>
      <c r="Z45" s="6">
        <v>1.9</v>
      </c>
      <c r="AA45" s="6">
        <v>0.6</v>
      </c>
      <c r="AB45" s="6">
        <v>1.5</v>
      </c>
      <c r="AC45" s="6">
        <v>1.7</v>
      </c>
      <c r="AD45" s="6">
        <v>18.7</v>
      </c>
      <c r="AE45">
        <f>RANK(K45,K$3:K$52)</f>
        <v>26</v>
      </c>
      <c r="AF45">
        <f>RANK(L45,L$3:L$52)</f>
        <v>40</v>
      </c>
      <c r="AG45">
        <f>RANK(U45,U$3:U$52)</f>
        <v>12</v>
      </c>
      <c r="AH45">
        <f>RANK(X45,X$3:X$52)</f>
        <v>25</v>
      </c>
      <c r="AI45">
        <f>RANK(Y45,Y$3:Y$52)</f>
        <v>28</v>
      </c>
      <c r="AJ45">
        <f>RANK(Z45,Z$3:Z$52)</f>
        <v>3</v>
      </c>
      <c r="AK45">
        <f>RANK(AA45,AA$3:AA$52)</f>
        <v>16</v>
      </c>
      <c r="AL45">
        <f>RANK(AB45,AB$3:AB$52,1)</f>
        <v>3</v>
      </c>
      <c r="AM45">
        <f>RANK(AD45,AD$3:AD$52)</f>
        <v>35</v>
      </c>
      <c r="AN45">
        <f>COUNTIF(AE45:AM45,"&lt;15")</f>
        <v>3</v>
      </c>
      <c r="AO45" s="7" t="s">
        <v>130</v>
      </c>
      <c r="AP45" s="9" t="s">
        <v>155</v>
      </c>
      <c r="AQ45">
        <f>VLOOKUP(AP45,playoff!A$2:F$31,6,)</f>
        <v>10</v>
      </c>
      <c r="AR45">
        <f>VLOOKUP(AP45,playoff!A$2:G$31,7,FALSE)</f>
        <v>6</v>
      </c>
    </row>
    <row r="46" spans="1:44" hidden="1" x14ac:dyDescent="0.45">
      <c r="A46" s="6">
        <v>11</v>
      </c>
      <c r="B46" s="7" t="s">
        <v>89</v>
      </c>
      <c r="C46" s="8" t="s">
        <v>67</v>
      </c>
      <c r="D46" s="6">
        <v>28</v>
      </c>
      <c r="E46" s="7" t="s">
        <v>90</v>
      </c>
      <c r="F46" s="6">
        <v>82</v>
      </c>
      <c r="G46" s="6">
        <v>82</v>
      </c>
      <c r="H46" s="6">
        <v>34.9</v>
      </c>
      <c r="I46" s="6">
        <v>8.9</v>
      </c>
      <c r="J46" s="6">
        <v>20.5</v>
      </c>
      <c r="K46" s="6">
        <v>0.434</v>
      </c>
      <c r="L46" s="6">
        <v>3.2</v>
      </c>
      <c r="M46" s="6">
        <v>8.9</v>
      </c>
      <c r="N46" s="6">
        <v>0.35599999999999998</v>
      </c>
      <c r="O46" s="6">
        <v>5.7</v>
      </c>
      <c r="P46" s="6">
        <v>11.6</v>
      </c>
      <c r="Q46" s="6">
        <v>0.49399999999999999</v>
      </c>
      <c r="R46" s="6">
        <v>0.51100000000000001</v>
      </c>
      <c r="S46" s="6">
        <v>4.5999999999999996</v>
      </c>
      <c r="T46" s="6">
        <v>5.5</v>
      </c>
      <c r="U46" s="6">
        <v>0.84399999999999997</v>
      </c>
      <c r="V46" s="6">
        <v>0.6</v>
      </c>
      <c r="W46" s="6">
        <v>3.8</v>
      </c>
      <c r="X46" s="6">
        <v>4.4000000000000004</v>
      </c>
      <c r="Y46" s="6">
        <v>5.9</v>
      </c>
      <c r="Z46" s="6">
        <v>1.2</v>
      </c>
      <c r="AA46" s="6">
        <v>0.4</v>
      </c>
      <c r="AB46" s="6">
        <v>2.6</v>
      </c>
      <c r="AC46" s="6">
        <v>1.6</v>
      </c>
      <c r="AD46" s="6">
        <v>25.6</v>
      </c>
      <c r="AE46">
        <f>RANK(K46,K$3:K$52)</f>
        <v>41</v>
      </c>
      <c r="AF46">
        <f>RANK(L46,L$3:L$52)</f>
        <v>5</v>
      </c>
      <c r="AG46">
        <f>RANK(U46,U$3:U$52)</f>
        <v>17</v>
      </c>
      <c r="AH46">
        <f>RANK(X46,X$3:X$52)</f>
        <v>34</v>
      </c>
      <c r="AI46">
        <f>RANK(Y46,Y$3:Y$52)</f>
        <v>15</v>
      </c>
      <c r="AJ46">
        <f>RANK(Z46,Z$3:Z$52)</f>
        <v>17</v>
      </c>
      <c r="AK46">
        <f>RANK(AA46,AA$3:AA$52)</f>
        <v>25</v>
      </c>
      <c r="AL46">
        <f>RANK(AB46,AB$3:AB$52,1)</f>
        <v>26</v>
      </c>
      <c r="AM46">
        <f>RANK(AD46,AD$3:AD$52)</f>
        <v>10</v>
      </c>
      <c r="AN46">
        <f>COUNTIF(AE46:AM46,"&lt;15")</f>
        <v>2</v>
      </c>
      <c r="AO46" s="7" t="s">
        <v>89</v>
      </c>
      <c r="AP46" s="7" t="s">
        <v>90</v>
      </c>
      <c r="AQ46">
        <f>VLOOKUP(AP46,playoff!A$2:F$31,6,)</f>
        <v>10</v>
      </c>
      <c r="AR46">
        <f>VLOOKUP(AP46,playoff!A$2:G$31,7,FALSE)</f>
        <v>6</v>
      </c>
    </row>
    <row r="47" spans="1:44" hidden="1" x14ac:dyDescent="0.45">
      <c r="A47" s="6">
        <v>25</v>
      </c>
      <c r="B47" s="7" t="s">
        <v>113</v>
      </c>
      <c r="C47" s="8" t="s">
        <v>67</v>
      </c>
      <c r="D47" s="6">
        <v>22</v>
      </c>
      <c r="E47" s="7" t="s">
        <v>114</v>
      </c>
      <c r="F47" s="6">
        <v>81</v>
      </c>
      <c r="G47" s="6">
        <v>81</v>
      </c>
      <c r="H47" s="6">
        <v>30.2</v>
      </c>
      <c r="I47" s="6">
        <v>8.1</v>
      </c>
      <c r="J47" s="6">
        <v>18.7</v>
      </c>
      <c r="K47" s="6">
        <v>0.434</v>
      </c>
      <c r="L47" s="6">
        <v>2.9</v>
      </c>
      <c r="M47" s="6">
        <v>7.8</v>
      </c>
      <c r="N47" s="6">
        <v>0.36899999999999999</v>
      </c>
      <c r="O47" s="6">
        <v>5.2</v>
      </c>
      <c r="P47" s="6">
        <v>10.9</v>
      </c>
      <c r="Q47" s="6">
        <v>0.48199999999999998</v>
      </c>
      <c r="R47" s="6">
        <v>0.51200000000000001</v>
      </c>
      <c r="S47" s="6">
        <v>2</v>
      </c>
      <c r="T47" s="6">
        <v>2.5</v>
      </c>
      <c r="U47" s="6">
        <v>0.78</v>
      </c>
      <c r="V47" s="6">
        <v>0.7</v>
      </c>
      <c r="W47" s="6">
        <v>3.2</v>
      </c>
      <c r="X47" s="6">
        <v>3.9</v>
      </c>
      <c r="Y47" s="6">
        <v>7</v>
      </c>
      <c r="Z47" s="6">
        <v>1.2</v>
      </c>
      <c r="AA47" s="6">
        <v>0.2</v>
      </c>
      <c r="AB47" s="6">
        <v>3.1</v>
      </c>
      <c r="AC47" s="6">
        <v>1.7</v>
      </c>
      <c r="AD47" s="6">
        <v>21.1</v>
      </c>
      <c r="AE47">
        <f>RANK(K47,K$3:K$52)</f>
        <v>41</v>
      </c>
      <c r="AF47">
        <f>RANK(L47,L$3:L$52)</f>
        <v>9</v>
      </c>
      <c r="AG47">
        <f>RANK(U47,U$3:U$52)</f>
        <v>37</v>
      </c>
      <c r="AH47">
        <f>RANK(X47,X$3:X$52)</f>
        <v>40</v>
      </c>
      <c r="AI47">
        <f>RANK(Y47,Y$3:Y$52)</f>
        <v>8</v>
      </c>
      <c r="AJ47">
        <f>RANK(Z47,Z$3:Z$52)</f>
        <v>17</v>
      </c>
      <c r="AK47">
        <f>RANK(AA47,AA$3:AA$52)</f>
        <v>41</v>
      </c>
      <c r="AL47">
        <f>RANK(AB47,AB$3:AB$52,1)</f>
        <v>37</v>
      </c>
      <c r="AM47">
        <f>RANK(AD47,AD$3:AD$52)</f>
        <v>24</v>
      </c>
      <c r="AN47">
        <f>COUNTIF(AE47:AM47,"&lt;15")</f>
        <v>2</v>
      </c>
      <c r="AO47" s="7" t="s">
        <v>113</v>
      </c>
      <c r="AP47" s="7" t="s">
        <v>114</v>
      </c>
      <c r="AQ47">
        <f>VLOOKUP(AP47,playoff!A$2:F$31,6,)</f>
        <v>10</v>
      </c>
      <c r="AR47">
        <f>VLOOKUP(AP47,playoff!A$2:G$31,7,FALSE)</f>
        <v>6</v>
      </c>
    </row>
    <row r="48" spans="1:44" hidden="1" x14ac:dyDescent="0.45">
      <c r="A48" s="6">
        <v>38</v>
      </c>
      <c r="B48" s="7" t="s">
        <v>135</v>
      </c>
      <c r="C48" s="8" t="s">
        <v>67</v>
      </c>
      <c r="D48" s="6">
        <v>21</v>
      </c>
      <c r="E48" s="7" t="s">
        <v>121</v>
      </c>
      <c r="F48" s="6">
        <v>75</v>
      </c>
      <c r="G48" s="6">
        <v>74</v>
      </c>
      <c r="H48" s="6">
        <v>32.6</v>
      </c>
      <c r="I48" s="6">
        <v>6.8</v>
      </c>
      <c r="J48" s="6">
        <v>15.6</v>
      </c>
      <c r="K48" s="6">
        <v>0.437</v>
      </c>
      <c r="L48" s="6">
        <v>2</v>
      </c>
      <c r="M48" s="6">
        <v>5.5</v>
      </c>
      <c r="N48" s="6">
        <v>0.36699999999999999</v>
      </c>
      <c r="O48" s="6">
        <v>4.8</v>
      </c>
      <c r="P48" s="6">
        <v>10.1</v>
      </c>
      <c r="Q48" s="6">
        <v>0.47599999999999998</v>
      </c>
      <c r="R48" s="6">
        <v>0.502</v>
      </c>
      <c r="S48" s="6">
        <v>2.5</v>
      </c>
      <c r="T48" s="6">
        <v>3</v>
      </c>
      <c r="U48" s="6">
        <v>0.84799999999999998</v>
      </c>
      <c r="V48" s="6">
        <v>0.9</v>
      </c>
      <c r="W48" s="6">
        <v>3.4</v>
      </c>
      <c r="X48" s="6">
        <v>4.2</v>
      </c>
      <c r="Y48" s="6">
        <v>4.8</v>
      </c>
      <c r="Z48" s="6">
        <v>0.9</v>
      </c>
      <c r="AA48" s="6">
        <v>0.4</v>
      </c>
      <c r="AB48" s="6">
        <v>2.1</v>
      </c>
      <c r="AC48" s="6">
        <v>2</v>
      </c>
      <c r="AD48" s="6">
        <v>18.2</v>
      </c>
      <c r="AE48">
        <f>RANK(K48,K$3:K$52)</f>
        <v>40</v>
      </c>
      <c r="AF48">
        <f>RANK(L48,L$3:L$52)</f>
        <v>21</v>
      </c>
      <c r="AG48">
        <f>RANK(U48,U$3:U$52)</f>
        <v>14</v>
      </c>
      <c r="AH48">
        <f>RANK(X48,X$3:X$52)</f>
        <v>35</v>
      </c>
      <c r="AI48">
        <f>RANK(Y48,Y$3:Y$52)</f>
        <v>22</v>
      </c>
      <c r="AJ48">
        <f>RANK(Z48,Z$3:Z$52)</f>
        <v>27</v>
      </c>
      <c r="AK48">
        <f>RANK(AA48,AA$3:AA$52)</f>
        <v>25</v>
      </c>
      <c r="AL48">
        <f>RANK(AB48,AB$3:AB$52,1)</f>
        <v>20</v>
      </c>
      <c r="AM48">
        <f>RANK(AD48,AD$3:AD$52)</f>
        <v>38</v>
      </c>
      <c r="AN48">
        <f>COUNTIF(AE48:AM48,"&lt;15")</f>
        <v>1</v>
      </c>
      <c r="AO48" s="7" t="s">
        <v>135</v>
      </c>
      <c r="AP48" s="7" t="s">
        <v>121</v>
      </c>
      <c r="AQ48">
        <f>VLOOKUP(AP48,playoff!A$2:F$31,6,)</f>
        <v>10</v>
      </c>
      <c r="AR48">
        <f>VLOOKUP(AP48,playoff!A$2:G$31,7,FALSE)</f>
        <v>6</v>
      </c>
    </row>
    <row r="49" spans="1:44" hidden="1" x14ac:dyDescent="0.45">
      <c r="A49" s="6">
        <v>47</v>
      </c>
      <c r="B49" s="7" t="s">
        <v>145</v>
      </c>
      <c r="C49" s="8" t="s">
        <v>80</v>
      </c>
      <c r="D49" s="6">
        <v>26</v>
      </c>
      <c r="E49" s="7" t="s">
        <v>146</v>
      </c>
      <c r="F49" s="6">
        <v>81</v>
      </c>
      <c r="G49" s="6">
        <v>0</v>
      </c>
      <c r="H49" s="6">
        <v>27.3</v>
      </c>
      <c r="I49" s="6">
        <v>6.5</v>
      </c>
      <c r="J49" s="6">
        <v>14.6</v>
      </c>
      <c r="K49" s="6">
        <v>0.44800000000000001</v>
      </c>
      <c r="L49" s="6">
        <v>1.8</v>
      </c>
      <c r="M49" s="6">
        <v>5.5</v>
      </c>
      <c r="N49" s="6">
        <v>0.32400000000000001</v>
      </c>
      <c r="O49" s="6">
        <v>4.8</v>
      </c>
      <c r="P49" s="6">
        <v>9.1</v>
      </c>
      <c r="Q49" s="6">
        <v>0.52400000000000002</v>
      </c>
      <c r="R49" s="6">
        <v>0.50900000000000001</v>
      </c>
      <c r="S49" s="6">
        <v>2</v>
      </c>
      <c r="T49" s="6">
        <v>2.4</v>
      </c>
      <c r="U49" s="6">
        <v>0.84399999999999997</v>
      </c>
      <c r="V49" s="6">
        <v>1</v>
      </c>
      <c r="W49" s="6">
        <v>2.2999999999999998</v>
      </c>
      <c r="X49" s="6">
        <v>3.3</v>
      </c>
      <c r="Y49" s="6">
        <v>2.4</v>
      </c>
      <c r="Z49" s="6">
        <v>0.7</v>
      </c>
      <c r="AA49" s="6">
        <v>0.2</v>
      </c>
      <c r="AB49" s="6">
        <v>1.7</v>
      </c>
      <c r="AC49" s="6">
        <v>1.4</v>
      </c>
      <c r="AD49" s="6">
        <v>16.8</v>
      </c>
      <c r="AE49">
        <f>RANK(K49,K$3:K$52)</f>
        <v>32</v>
      </c>
      <c r="AF49">
        <f>RANK(L49,L$3:L$52)</f>
        <v>27</v>
      </c>
      <c r="AG49">
        <f>RANK(U49,U$3:U$52)</f>
        <v>17</v>
      </c>
      <c r="AH49">
        <f>RANK(X49,X$3:X$52)</f>
        <v>46</v>
      </c>
      <c r="AI49">
        <f>RANK(Y49,Y$3:Y$52)</f>
        <v>43</v>
      </c>
      <c r="AJ49">
        <f>RANK(Z49,Z$3:Z$52)</f>
        <v>36</v>
      </c>
      <c r="AK49">
        <f>RANK(AA49,AA$3:AA$52)</f>
        <v>41</v>
      </c>
      <c r="AL49">
        <f>RANK(AB49,AB$3:AB$52,1)</f>
        <v>8</v>
      </c>
      <c r="AM49">
        <f>RANK(AD49,AD$3:AD$52)</f>
        <v>47</v>
      </c>
      <c r="AN49">
        <f>COUNTIF(AE49:AM49,"&lt;15")</f>
        <v>1</v>
      </c>
      <c r="AO49" s="7" t="s">
        <v>145</v>
      </c>
      <c r="AP49" s="7" t="s">
        <v>146</v>
      </c>
      <c r="AQ49">
        <f>VLOOKUP(AP49,playoff!A$2:F$31,6,)</f>
        <v>10</v>
      </c>
      <c r="AR49">
        <f>VLOOKUP(AP49,playoff!A$2:G$31,7,FALSE)</f>
        <v>6</v>
      </c>
    </row>
    <row r="50" spans="1:44" hidden="1" x14ac:dyDescent="0.45">
      <c r="A50" s="6">
        <v>16</v>
      </c>
      <c r="B50" s="7" t="s">
        <v>99</v>
      </c>
      <c r="C50" s="8" t="s">
        <v>80</v>
      </c>
      <c r="D50" s="6">
        <v>23</v>
      </c>
      <c r="E50" s="7" t="s">
        <v>100</v>
      </c>
      <c r="F50" s="6">
        <v>63</v>
      </c>
      <c r="G50" s="6">
        <v>62</v>
      </c>
      <c r="H50" s="6">
        <v>34.5</v>
      </c>
      <c r="I50" s="6">
        <v>8.4</v>
      </c>
      <c r="J50" s="6">
        <v>18</v>
      </c>
      <c r="K50" s="6">
        <v>0.46700000000000003</v>
      </c>
      <c r="L50" s="6">
        <v>1.9</v>
      </c>
      <c r="M50" s="6">
        <v>5.0999999999999996</v>
      </c>
      <c r="N50" s="6">
        <v>0.374</v>
      </c>
      <c r="O50" s="6">
        <v>6.5</v>
      </c>
      <c r="P50" s="6">
        <v>12.9</v>
      </c>
      <c r="Q50" s="6">
        <v>0.504</v>
      </c>
      <c r="R50" s="6">
        <v>0.52</v>
      </c>
      <c r="S50" s="6">
        <v>5</v>
      </c>
      <c r="T50" s="6">
        <v>6</v>
      </c>
      <c r="U50" s="6">
        <v>0.83199999999999996</v>
      </c>
      <c r="V50" s="6">
        <v>0.6</v>
      </c>
      <c r="W50" s="6">
        <v>4</v>
      </c>
      <c r="X50" s="6">
        <v>4.7</v>
      </c>
      <c r="Y50" s="6">
        <v>4.5</v>
      </c>
      <c r="Z50" s="6">
        <v>1</v>
      </c>
      <c r="AA50" s="6">
        <v>0.4</v>
      </c>
      <c r="AB50" s="6">
        <v>3.4</v>
      </c>
      <c r="AC50" s="6">
        <v>2.2000000000000002</v>
      </c>
      <c r="AD50" s="6">
        <v>23.7</v>
      </c>
      <c r="AE50">
        <f>RANK(K50,K$3:K$52)</f>
        <v>22</v>
      </c>
      <c r="AF50">
        <f>RANK(L50,L$3:L$52)</f>
        <v>23</v>
      </c>
      <c r="AG50">
        <f>RANK(U50,U$3:U$52)</f>
        <v>24</v>
      </c>
      <c r="AH50">
        <f>RANK(X50,X$3:X$52)</f>
        <v>32</v>
      </c>
      <c r="AI50">
        <f>RANK(Y50,Y$3:Y$52)</f>
        <v>24</v>
      </c>
      <c r="AJ50">
        <f>RANK(Z50,Z$3:Z$52)</f>
        <v>23</v>
      </c>
      <c r="AK50">
        <f>RANK(AA50,AA$3:AA$52)</f>
        <v>25</v>
      </c>
      <c r="AL50">
        <f>RANK(AB50,AB$3:AB$52,1)</f>
        <v>41</v>
      </c>
      <c r="AM50">
        <f>RANK(AD50,AD$3:AD$52)</f>
        <v>16</v>
      </c>
      <c r="AN50">
        <f>COUNTIF(AE50:AM50,"&lt;15")</f>
        <v>0</v>
      </c>
      <c r="AO50" s="7" t="s">
        <v>99</v>
      </c>
      <c r="AP50" s="7" t="s">
        <v>100</v>
      </c>
      <c r="AQ50">
        <f>VLOOKUP(AP50,playoff!A$2:F$31,6,)</f>
        <v>9</v>
      </c>
      <c r="AR50">
        <f>VLOOKUP(AP50,playoff!A$2:G$31,7,FALSE)</f>
        <v>6</v>
      </c>
    </row>
    <row r="51" spans="1:44" hidden="1" x14ac:dyDescent="0.45">
      <c r="A51" s="6">
        <v>49</v>
      </c>
      <c r="B51" s="7" t="s">
        <v>148</v>
      </c>
      <c r="C51" s="8" t="s">
        <v>67</v>
      </c>
      <c r="D51" s="6">
        <v>20</v>
      </c>
      <c r="E51" s="7" t="s">
        <v>146</v>
      </c>
      <c r="F51" s="6">
        <v>82</v>
      </c>
      <c r="G51" s="6">
        <v>72</v>
      </c>
      <c r="H51" s="6">
        <v>31.8</v>
      </c>
      <c r="I51" s="6">
        <v>6.3</v>
      </c>
      <c r="J51" s="6">
        <v>14.7</v>
      </c>
      <c r="K51" s="6">
        <v>0.43</v>
      </c>
      <c r="L51" s="6">
        <v>1.5</v>
      </c>
      <c r="M51" s="6">
        <v>3.6</v>
      </c>
      <c r="N51" s="6">
        <v>0.40200000000000002</v>
      </c>
      <c r="O51" s="6">
        <v>4.9000000000000004</v>
      </c>
      <c r="P51" s="6">
        <v>11.1</v>
      </c>
      <c r="Q51" s="6">
        <v>0.44</v>
      </c>
      <c r="R51" s="6">
        <v>0.48</v>
      </c>
      <c r="S51" s="6">
        <v>2.6</v>
      </c>
      <c r="T51" s="6">
        <v>3.1</v>
      </c>
      <c r="U51" s="6">
        <v>0.83899999999999997</v>
      </c>
      <c r="V51" s="6">
        <v>0.7</v>
      </c>
      <c r="W51" s="6">
        <v>2.2000000000000002</v>
      </c>
      <c r="X51" s="6">
        <v>2.9</v>
      </c>
      <c r="Y51" s="6">
        <v>3</v>
      </c>
      <c r="Z51" s="6">
        <v>0.5</v>
      </c>
      <c r="AA51" s="6">
        <v>0.1</v>
      </c>
      <c r="AB51" s="6">
        <v>2.2999999999999998</v>
      </c>
      <c r="AC51" s="6">
        <v>2.2999999999999998</v>
      </c>
      <c r="AD51" s="6">
        <v>16.7</v>
      </c>
      <c r="AE51">
        <f>RANK(K51,K$3:K$52)</f>
        <v>44</v>
      </c>
      <c r="AF51">
        <f>RANK(L51,L$3:L$52)</f>
        <v>35</v>
      </c>
      <c r="AG51">
        <f>RANK(U51,U$3:U$52)</f>
        <v>20</v>
      </c>
      <c r="AH51">
        <f>RANK(X51,X$3:X$52)</f>
        <v>48</v>
      </c>
      <c r="AI51">
        <f>RANK(Y51,Y$3:Y$52)</f>
        <v>35</v>
      </c>
      <c r="AJ51">
        <f>RANK(Z51,Z$3:Z$52)</f>
        <v>47</v>
      </c>
      <c r="AK51">
        <f>RANK(AA51,AA$3:AA$52)</f>
        <v>46</v>
      </c>
      <c r="AL51">
        <f>RANK(AB51,AB$3:AB$52,1)</f>
        <v>23</v>
      </c>
      <c r="AM51">
        <f>RANK(AD51,AD$3:AD$52)</f>
        <v>49</v>
      </c>
      <c r="AN51">
        <f>COUNTIF(AE51:AM51,"&lt;15")</f>
        <v>0</v>
      </c>
      <c r="AO51" s="7" t="s">
        <v>148</v>
      </c>
      <c r="AP51" s="7" t="s">
        <v>146</v>
      </c>
      <c r="AQ51">
        <f>VLOOKUP(AP51,playoff!A$2:F$31,6,)</f>
        <v>10</v>
      </c>
      <c r="AR51">
        <f>VLOOKUP(AP51,playoff!A$2:G$31,7,FALSE)</f>
        <v>6</v>
      </c>
    </row>
    <row r="52" spans="1:44" hidden="1" x14ac:dyDescent="0.45">
      <c r="A52" s="6">
        <v>48</v>
      </c>
      <c r="B52" s="7" t="s">
        <v>147</v>
      </c>
      <c r="C52" s="8" t="s">
        <v>67</v>
      </c>
      <c r="D52" s="6">
        <v>25</v>
      </c>
      <c r="E52" s="7" t="s">
        <v>114</v>
      </c>
      <c r="F52" s="6">
        <v>68</v>
      </c>
      <c r="G52" s="6">
        <v>4</v>
      </c>
      <c r="H52" s="6">
        <v>28.1</v>
      </c>
      <c r="I52" s="6">
        <v>5.4</v>
      </c>
      <c r="J52" s="6">
        <v>12.2</v>
      </c>
      <c r="K52" s="6">
        <v>0.442</v>
      </c>
      <c r="L52" s="6">
        <v>1.8</v>
      </c>
      <c r="M52" s="6">
        <v>5.4</v>
      </c>
      <c r="N52" s="6">
        <v>0.33500000000000002</v>
      </c>
      <c r="O52" s="6">
        <v>3.6</v>
      </c>
      <c r="P52" s="6">
        <v>6.7</v>
      </c>
      <c r="Q52" s="6">
        <v>0.52800000000000002</v>
      </c>
      <c r="R52" s="6">
        <v>0.51700000000000002</v>
      </c>
      <c r="S52" s="6">
        <v>4.2</v>
      </c>
      <c r="T52" s="6">
        <v>5.2</v>
      </c>
      <c r="U52" s="6">
        <v>0.80600000000000005</v>
      </c>
      <c r="V52" s="6">
        <v>0.4</v>
      </c>
      <c r="W52" s="6">
        <v>2.1</v>
      </c>
      <c r="X52" s="6">
        <v>2.4</v>
      </c>
      <c r="Y52" s="6">
        <v>4.5999999999999996</v>
      </c>
      <c r="Z52" s="6">
        <v>0.6</v>
      </c>
      <c r="AA52" s="6">
        <v>0.3</v>
      </c>
      <c r="AB52" s="6">
        <v>2.2000000000000002</v>
      </c>
      <c r="AC52" s="6">
        <v>2.8</v>
      </c>
      <c r="AD52" s="6">
        <v>16.8</v>
      </c>
      <c r="AE52">
        <f>RANK(K52,K$3:K$52)</f>
        <v>34</v>
      </c>
      <c r="AF52">
        <f>RANK(L52,L$3:L$52)</f>
        <v>27</v>
      </c>
      <c r="AG52">
        <f>RANK(U52,U$3:U$52)</f>
        <v>32</v>
      </c>
      <c r="AH52">
        <f>RANK(X52,X$3:X$52)</f>
        <v>49</v>
      </c>
      <c r="AI52">
        <f>RANK(Y52,Y$3:Y$52)</f>
        <v>23</v>
      </c>
      <c r="AJ52">
        <f>RANK(Z52,Z$3:Z$52)</f>
        <v>44</v>
      </c>
      <c r="AK52">
        <f>RANK(AA52,AA$3:AA$52)</f>
        <v>37</v>
      </c>
      <c r="AL52">
        <f>RANK(AB52,AB$3:AB$52,1)</f>
        <v>21</v>
      </c>
      <c r="AM52">
        <f>RANK(AD52,AD$3:AD$52)</f>
        <v>47</v>
      </c>
      <c r="AN52">
        <f>COUNTIF(AE52:AM52,"&lt;15")</f>
        <v>0</v>
      </c>
      <c r="AO52" s="7" t="s">
        <v>147</v>
      </c>
      <c r="AP52" s="7" t="s">
        <v>114</v>
      </c>
      <c r="AQ52">
        <f>VLOOKUP(AP52,playoff!A$2:F$31,6,)</f>
        <v>10</v>
      </c>
      <c r="AR52">
        <f>VLOOKUP(AP52,playoff!A$2:G$31,7,FALSE)</f>
        <v>6</v>
      </c>
    </row>
    <row r="55" spans="1:44" x14ac:dyDescent="0.45">
      <c r="D55" t="s">
        <v>67</v>
      </c>
      <c r="E55">
        <f>COUNTIF(C$3:C$28,D55)</f>
        <v>5</v>
      </c>
    </row>
    <row r="56" spans="1:44" x14ac:dyDescent="0.45">
      <c r="D56" t="s">
        <v>80</v>
      </c>
      <c r="E56">
        <f t="shared" ref="E56:E59" si="0">COUNTIF(C$3:C$28,D56)</f>
        <v>8</v>
      </c>
    </row>
    <row r="57" spans="1:44" x14ac:dyDescent="0.45">
      <c r="D57" t="s">
        <v>70</v>
      </c>
      <c r="E57">
        <f t="shared" si="0"/>
        <v>2</v>
      </c>
    </row>
    <row r="58" spans="1:44" x14ac:dyDescent="0.45">
      <c r="D58" t="s">
        <v>63</v>
      </c>
      <c r="E58">
        <f t="shared" si="0"/>
        <v>5</v>
      </c>
    </row>
    <row r="59" spans="1:44" x14ac:dyDescent="0.45">
      <c r="D59" t="s">
        <v>75</v>
      </c>
      <c r="E59">
        <f t="shared" si="0"/>
        <v>6</v>
      </c>
    </row>
  </sheetData>
  <autoFilter ref="A1:AR52" xr:uid="{80AB9BE3-FF27-45E7-AA86-2E7627B84593}">
    <filterColumn colId="39">
      <filters blank="1">
        <filter val="2"/>
        <filter val="3"/>
        <filter val="4"/>
        <filter val="5"/>
        <filter val="6"/>
      </filters>
    </filterColumn>
    <filterColumn colId="43">
      <filters blank="1">
        <filter val="7"/>
        <filter val="8"/>
      </filters>
    </filterColumn>
    <sortState xmlns:xlrd2="http://schemas.microsoft.com/office/spreadsheetml/2017/richdata2" ref="A4:AR34">
      <sortCondition descending="1" ref="AN3:AN52"/>
    </sortState>
  </autoFilter>
  <mergeCells count="43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F1:AF2"/>
    <mergeCell ref="Y1:Y2"/>
    <mergeCell ref="Z1:Z2"/>
    <mergeCell ref="AA1:AA2"/>
    <mergeCell ref="AB1:AB2"/>
    <mergeCell ref="AC1:AC2"/>
    <mergeCell ref="AE1:AE2"/>
    <mergeCell ref="AR1:AR2"/>
    <mergeCell ref="AL1:AL2"/>
    <mergeCell ref="AG1:AG2"/>
    <mergeCell ref="AH1:AH2"/>
    <mergeCell ref="AI1:AI2"/>
    <mergeCell ref="AJ1:AJ2"/>
    <mergeCell ref="AK1:AK2"/>
    <mergeCell ref="AM1:AM2"/>
    <mergeCell ref="AN1:AN2"/>
    <mergeCell ref="AO1:AO2"/>
    <mergeCell ref="AP1:AP2"/>
    <mergeCell ref="AQ1:AQ2"/>
  </mergeCells>
  <hyperlinks>
    <hyperlink ref="B3" r:id="rId1" display="https://www.basketball-reference.com/players/h/hardeja01.html" xr:uid="{F7CF7960-50D3-42BF-BA71-40A9E0A18142}"/>
    <hyperlink ref="E3" r:id="rId2" display="https://www.basketball-reference.com/teams/HOU/2019.html" xr:uid="{6892D152-F772-4190-885E-F93F12D83E9A}"/>
    <hyperlink ref="B15" r:id="rId3" display="https://www.basketball-reference.com/players/g/georgpa01.html" xr:uid="{72086520-02EA-46EB-AAAA-7C4DB870845F}"/>
    <hyperlink ref="E15" r:id="rId4" display="https://www.basketball-reference.com/teams/OKC/2019.html" xr:uid="{389D6189-F3F2-476A-A6FD-7B400A9F08FA}"/>
    <hyperlink ref="B5" r:id="rId5" display="https://www.basketball-reference.com/players/a/antetgi01.html" xr:uid="{513A2110-94DA-4622-87A9-56BC4CCD8224}"/>
    <hyperlink ref="E5" r:id="rId6" display="https://www.basketball-reference.com/teams/MIL/2019.html" xr:uid="{BD57F205-795B-4DBA-A3AC-862738DC11E6}"/>
    <hyperlink ref="B16" r:id="rId7" display="https://www.basketball-reference.com/players/e/embiijo01.html" xr:uid="{1C3865EF-1C59-4DD8-8DAC-0B039E9B3710}"/>
    <hyperlink ref="E16" r:id="rId8" display="https://www.basketball-reference.com/teams/PHI/2019.html" xr:uid="{BF69119E-CE0C-48BB-B634-B175ABE60C38}"/>
    <hyperlink ref="B11" r:id="rId9" display="https://www.basketball-reference.com/players/c/curryst01.html" xr:uid="{2773AD6D-1CC7-4EEA-8589-B52D2B24AB90}"/>
    <hyperlink ref="E11" r:id="rId10" display="https://www.basketball-reference.com/teams/GSW/2019.html" xr:uid="{E9F6AAB4-C482-40D8-8CF5-0048C0F424B1}"/>
    <hyperlink ref="B21" r:id="rId11" display="https://www.basketball-reference.com/players/b/bookede01.html" xr:uid="{108DEA49-DCCF-4D6D-8B94-AE889034D878}"/>
    <hyperlink ref="E21" r:id="rId12" display="https://www.basketball-reference.com/teams/PHO/2019.html" xr:uid="{BACA1815-611D-449A-813B-D1FCB35785A9}"/>
    <hyperlink ref="B10" r:id="rId13" display="https://www.basketball-reference.com/players/l/leonaka01.html" xr:uid="{86E4B36C-F272-40B0-8F7A-DA0A35377DF3}"/>
    <hyperlink ref="E10" r:id="rId14" display="https://www.basketball-reference.com/teams/TOR/2019.html" xr:uid="{34FDE4AA-BBC9-4B2A-990B-E263B4E70DB0}"/>
    <hyperlink ref="B42" r:id="rId15" display="https://www.basketball-reference.com/players/d/duranke01.html" xr:uid="{0A313FFB-0B5E-488E-A34B-DC95A5EB5FE9}"/>
    <hyperlink ref="E42" r:id="rId16" display="https://www.basketball-reference.com/teams/GSW/2019.html" xr:uid="{57127B7D-2B93-4305-9839-658FEA22AA59}"/>
    <hyperlink ref="B14" r:id="rId17" display="https://www.basketball-reference.com/players/l/lillada01.html" xr:uid="{D49498AD-8C39-452C-B4FC-E0C2B0137E6C}"/>
    <hyperlink ref="E14" r:id="rId18" display="https://www.basketball-reference.com/teams/POR/2019.html" xr:uid="{656938E4-0AEC-4E17-BCF7-C6ADE702F62E}"/>
    <hyperlink ref="B6" r:id="rId19" display="https://www.basketball-reference.com/players/b/bealbr01.html" xr:uid="{56DC7CA7-ECC4-4376-A135-DA95983A3381}"/>
    <hyperlink ref="E6" r:id="rId20" display="https://www.basketball-reference.com/teams/WAS/2019.html" xr:uid="{63E3D1B9-9F41-4DE8-B4BA-EF08D56028E2}"/>
    <hyperlink ref="B46" r:id="rId21" display="https://www.basketball-reference.com/players/w/walkeke02.html" xr:uid="{115887BE-83DE-4CC1-9DAE-E3CF1F78551E}"/>
    <hyperlink ref="E46" r:id="rId22" display="https://www.basketball-reference.com/teams/CHO/2019.html" xr:uid="{F54067A8-B085-45BA-AA9C-5FE012214539}"/>
    <hyperlink ref="B27" r:id="rId23" display="https://www.basketball-reference.com/players/g/griffbl01.html" xr:uid="{98F19354-A479-4074-B5B7-A1C8FAB5423D}"/>
    <hyperlink ref="E27" r:id="rId24" display="https://www.basketball-reference.com/teams/DET/2019.html" xr:uid="{8C16F084-778F-4FEE-AC67-78CDA4BFF819}"/>
    <hyperlink ref="B9" r:id="rId25" display="https://www.basketball-reference.com/players/t/townska01.html" xr:uid="{CFD46AD2-C397-4F85-A4C5-70BFC0067398}"/>
    <hyperlink ref="E9" r:id="rId26" display="https://www.basketball-reference.com/teams/MIN/2019.html" xr:uid="{C410E17C-156F-405F-8F91-F60BA7253BE8}"/>
    <hyperlink ref="B40" r:id="rId27" display="https://www.basketball-reference.com/players/i/irvinky01.html" xr:uid="{78EA46AA-D7E6-47C3-9973-BB6B552CBC97}"/>
    <hyperlink ref="E40" r:id="rId28" display="https://www.basketball-reference.com/teams/BOS/2019.html" xr:uid="{D204EAD6-8CE9-4974-A5DA-C75EE099B7E4}"/>
    <hyperlink ref="B22" r:id="rId29" display="https://www.basketball-reference.com/players/m/mitchdo01.html" xr:uid="{2DCC9032-6D55-483C-8576-0706D497018A}"/>
    <hyperlink ref="E22" r:id="rId30" display="https://www.basketball-reference.com/teams/UTA/2019.html" xr:uid="{EFC49EED-51EE-444F-A976-66D0B466BC52}"/>
    <hyperlink ref="B50" r:id="rId31" display="https://www.basketball-reference.com/players/l/lavinza01.html" xr:uid="{A4756807-0A08-4DB0-BA13-4808885556CF}"/>
    <hyperlink ref="E50" r:id="rId32" display="https://www.basketball-reference.com/teams/CHI/2019.html" xr:uid="{D414FEF0-1428-4EDE-AC2D-CBA46C2039CC}"/>
    <hyperlink ref="B44" r:id="rId33" display="https://www.basketball-reference.com/players/w/westbru01.html" xr:uid="{34874BD0-B0B4-4313-B9DB-4CF9AE71F883}"/>
    <hyperlink ref="E44" r:id="rId34" display="https://www.basketball-reference.com/teams/OKC/2019.html" xr:uid="{FB821A41-0976-4A6C-861A-551F38ECFCAC}"/>
    <hyperlink ref="B28" r:id="rId35" display="https://www.basketball-reference.com/players/t/thompkl01.html" xr:uid="{29D5AE52-9754-45E6-A2DB-EDCF83CAB25E}"/>
    <hyperlink ref="E28" r:id="rId36" display="https://www.basketball-reference.com/teams/GSW/2019.html" xr:uid="{08ED0A33-8E27-4894-AEE8-2662B719B14E}"/>
    <hyperlink ref="B26" r:id="rId37" display="https://www.basketball-reference.com/players/r/randlju01.html" xr:uid="{1C5CEFA4-3DDE-446A-BDBB-C0ECE9DE514E}"/>
    <hyperlink ref="E26" r:id="rId38" display="https://www.basketball-reference.com/teams/NOP/2019.html" xr:uid="{0C27ABA4-B408-4318-BAFF-F5D545B8CA0E}"/>
    <hyperlink ref="B7" r:id="rId39" display="https://www.basketball-reference.com/players/a/aldrila01.html" xr:uid="{B5A0F1A3-AE64-474E-87B4-D11360574154}"/>
    <hyperlink ref="E7" r:id="rId40" display="https://www.basketball-reference.com/teams/SAS/2019.html" xr:uid="{4E5A905E-8CD8-411B-9F95-A530A12ED278}"/>
    <hyperlink ref="B8" r:id="rId41" display="https://www.basketball-reference.com/players/d/derozde01.html" xr:uid="{3FBD7413-C738-4C0B-9DD5-1A29791490DE}"/>
    <hyperlink ref="E8" r:id="rId42" display="https://www.basketball-reference.com/teams/SAS/2019.html" xr:uid="{353C9419-E69A-44C1-874E-E631CAA71409}"/>
    <hyperlink ref="B35" r:id="rId43" display="https://www.basketball-reference.com/players/d/doncilu01.html" xr:uid="{4AFB916E-F407-4381-96B5-E8612B2A7937}"/>
    <hyperlink ref="E35" r:id="rId44" display="https://www.basketball-reference.com/teams/DAL/2019.html" xr:uid="{83A60D0B-18F6-4D21-9F35-5AA757FFCDC3}"/>
    <hyperlink ref="B25" r:id="rId45" display="https://www.basketball-reference.com/players/h/holidjr01.html" xr:uid="{33632B4F-4374-4C16-A308-B7B6E77CBF6B}"/>
    <hyperlink ref="E25" r:id="rId46" display="https://www.basketball-reference.com/teams/NOP/2019.html" xr:uid="{7141DB79-5283-4024-833C-5F0389B62EA6}"/>
    <hyperlink ref="B24" r:id="rId47" display="https://www.basketball-reference.com/players/c/conlemi01.html" xr:uid="{D9DE7896-DE69-4A9A-9CE9-13D5A2676AD0}"/>
    <hyperlink ref="E24" r:id="rId48" display="https://www.basketball-reference.com/teams/MEM/2019.html" xr:uid="{DA415C8A-1633-4220-AF99-43898E3AC612}"/>
    <hyperlink ref="B47" r:id="rId49" display="https://www.basketball-reference.com/players/r/russeda01.html" xr:uid="{5348AE1D-6AB1-4AD6-A8F3-3AE9F049C139}"/>
    <hyperlink ref="E47" r:id="rId50" display="https://www.basketball-reference.com/teams/BRK/2019.html" xr:uid="{678C6329-A9C1-49DB-98C1-B694AE4F6D86}"/>
    <hyperlink ref="B31" r:id="rId51" display="https://www.basketball-reference.com/players/m/mccolcj01.html" xr:uid="{E40B4294-9250-4964-9C46-44ACCCA1B3A8}"/>
    <hyperlink ref="E31" r:id="rId52" display="https://www.basketball-reference.com/teams/POR/2019.html" xr:uid="{9B94C197-0276-4520-B3EB-08E3B8E9895F}"/>
    <hyperlink ref="B18" r:id="rId53" display="https://www.basketball-reference.com/players/v/vucevni01.html" xr:uid="{87537823-6266-4C52-A5C4-25043532EEA6}"/>
    <hyperlink ref="E18" r:id="rId54" display="https://www.basketball-reference.com/teams/ORL/2019.html" xr:uid="{38FE7D11-8184-4598-9229-918476F64934}"/>
    <hyperlink ref="B19" r:id="rId55" display="https://www.basketball-reference.com/players/h/hieldbu01.html" xr:uid="{32BC65E1-7A05-4DCB-BF4C-84A2216027B9}"/>
    <hyperlink ref="E19" r:id="rId56" display="https://www.basketball-reference.com/teams/SAC/2019.html" xr:uid="{29524E14-4D29-473E-98DC-2276A498BE76}"/>
    <hyperlink ref="B41" r:id="rId57" display="https://www.basketball-reference.com/players/j/jokicni01.html" xr:uid="{4239E8FC-C83A-43DE-8456-1255692352BF}"/>
    <hyperlink ref="E41" r:id="rId58" display="https://www.basketball-reference.com/teams/DEN/2019.html" xr:uid="{D969FE2F-4447-4438-AFB9-912E8B7AC737}"/>
    <hyperlink ref="B17" r:id="rId59" display="https://www.basketball-reference.com/players/h/harrito02.html" xr:uid="{75AD9E32-6005-4DB0-8509-FA65E69AFF97}"/>
    <hyperlink ref="B36" r:id="rId60" display="https://www.basketball-reference.com/players/w/willilo02.html" xr:uid="{D7CCB883-87BA-4B2D-B16E-3C5E88308C29}"/>
    <hyperlink ref="E36" r:id="rId61" display="https://www.basketball-reference.com/teams/LAC/2019.html" xr:uid="{677623C3-8EF0-41BF-AC46-76F40EAFD2F2}"/>
    <hyperlink ref="B43" r:id="rId62" display="https://www.basketball-reference.com/players/g/gallida01.html" xr:uid="{1BB7376F-CA34-4DF0-B6E9-AA2C99059280}"/>
    <hyperlink ref="E43" r:id="rId63" display="https://www.basketball-reference.com/teams/LAC/2019.html" xr:uid="{F0FF28D1-6E66-4EED-BE1C-203AF52D0B20}"/>
    <hyperlink ref="B29" r:id="rId64" display="https://www.basketball-reference.com/players/c/collijo01.html" xr:uid="{60A0CBC6-33B7-4A97-915F-B166A74EBA16}"/>
    <hyperlink ref="E29" r:id="rId65" display="https://www.basketball-reference.com/teams/ATL/2019.html" xr:uid="{84F2E7D1-4D8C-495F-AE4F-085D275E3F13}"/>
    <hyperlink ref="B38" r:id="rId66" display="https://www.basketball-reference.com/players/y/youngtr01.html" xr:uid="{5FBD0424-5A9A-4D54-BB35-1D383F054E5D}"/>
    <hyperlink ref="E38" r:id="rId67" display="https://www.basketball-reference.com/teams/ATL/2019.html" xr:uid="{831A93B0-12BE-4764-99FA-FA690FC0ED92}"/>
    <hyperlink ref="B45" r:id="rId68" display="https://www.basketball-reference.com/players/b/butleji01.html" xr:uid="{0810F286-D1A1-450E-9B6C-7BD81C211215}"/>
    <hyperlink ref="B37" r:id="rId69" display="https://www.basketball-reference.com/players/k/kuzmaky01.html" xr:uid="{4270C854-C084-415B-BC65-3E3DE3C61BD9}"/>
    <hyperlink ref="E37" r:id="rId70" display="https://www.basketball-reference.com/teams/LAL/2019.html" xr:uid="{74A92A1A-68F6-4ABF-998F-E8496506B16C}"/>
    <hyperlink ref="B39" r:id="rId71" display="https://www.basketball-reference.com/players/m/middlkh01.html" xr:uid="{2E1A0C5B-1284-4EB1-9D6B-A2A003FCAF17}"/>
    <hyperlink ref="E39" r:id="rId72" display="https://www.basketball-reference.com/teams/MIL/2019.html" xr:uid="{06D56A20-5907-4787-B893-175437AEB4A5}"/>
    <hyperlink ref="B48" r:id="rId73" display="https://www.basketball-reference.com/players/m/murraja01.html" xr:uid="{E9AB8751-0A59-4D59-838E-754A251B4A97}"/>
    <hyperlink ref="E48" r:id="rId74" display="https://www.basketball-reference.com/teams/DEN/2019.html" xr:uid="{5421A03A-793C-4F60-B9E4-75F748640865}"/>
    <hyperlink ref="B32" r:id="rId75" display="https://www.basketball-reference.com/players/h/hardati02.html" xr:uid="{4737666C-3C17-40F9-99C4-037AB46B5EA4}"/>
    <hyperlink ref="B20" r:id="rId76" display="https://www.basketball-reference.com/players/r/redicjj01.html" xr:uid="{48BB7EAB-F180-4DB1-A2C5-72C658976FD4}"/>
    <hyperlink ref="E20" r:id="rId77" display="https://www.basketball-reference.com/teams/PHI/2019.html" xr:uid="{A5573517-2B68-4655-AD68-DD86C8D1B103}"/>
    <hyperlink ref="B33" r:id="rId78" display="https://www.basketball-reference.com/players/w/wiggian01.html" xr:uid="{77E01FA5-81C3-4C2C-9354-5C3725C989F5}"/>
    <hyperlink ref="E33" r:id="rId79" display="https://www.basketball-reference.com/teams/MIN/2019.html" xr:uid="{C023821B-1157-432E-995B-A2BF01BD8892}"/>
    <hyperlink ref="B30" r:id="rId80" display="https://www.basketball-reference.com/players/b/bogdabo02.html" xr:uid="{3363414F-D02D-4856-B27B-7A207B92CFB8}"/>
    <hyperlink ref="E30" r:id="rId81" display="https://www.basketball-reference.com/teams/IND/2019.html" xr:uid="{B37FFC3C-FD65-4F71-A1EB-699882D7AEDE}"/>
    <hyperlink ref="B12" r:id="rId82" display="https://www.basketball-reference.com/players/d/drumman01.html" xr:uid="{5BA856F9-1EBD-4C34-97C2-80F9E121D405}"/>
    <hyperlink ref="E12" r:id="rId83" display="https://www.basketball-reference.com/teams/DET/2019.html" xr:uid="{6355D403-B0A1-4D74-80C3-BDCE73F51A9D}"/>
    <hyperlink ref="B34" r:id="rId84" display="https://www.basketball-reference.com/players/f/foxde01.html" xr:uid="{C8683981-3C1F-462F-A5A5-A491D4B75B3C}"/>
    <hyperlink ref="E34" r:id="rId85" display="https://www.basketball-reference.com/teams/SAC/2019.html" xr:uid="{0F98186A-32A0-448D-A2EF-A0F0F14ED8BF}"/>
    <hyperlink ref="B23" r:id="rId86" display="https://www.basketball-reference.com/players/s/siakapa01.html" xr:uid="{130325BF-C202-40BA-B359-CA58B5968506}"/>
    <hyperlink ref="E23" r:id="rId87" display="https://www.basketball-reference.com/teams/TOR/2019.html" xr:uid="{9D22F1BF-B3AF-4B5C-BA00-327A9F568DB5}"/>
    <hyperlink ref="B4" r:id="rId88" display="https://www.basketball-reference.com/players/s/simmobe01.html" xr:uid="{70FD100B-139E-4B19-8996-DE0B56A177E6}"/>
    <hyperlink ref="E4" r:id="rId89" display="https://www.basketball-reference.com/teams/PHI/2019.html" xr:uid="{AE9CE0B3-85AF-408F-98CA-BDDEBCDB304D}"/>
    <hyperlink ref="B49" r:id="rId90" display="https://www.basketball-reference.com/players/c/clarkjo01.html" xr:uid="{A2124631-C011-46B5-87B6-CDFD63D6AA5C}"/>
    <hyperlink ref="E49" r:id="rId91" display="https://www.basketball-reference.com/teams/CLE/2019.html" xr:uid="{947F005F-A881-4375-8C43-F576036C0FFC}"/>
    <hyperlink ref="B52" r:id="rId92" display="https://www.basketball-reference.com/players/d/dinwisp01.html" xr:uid="{7D863688-E81C-4F37-8DC8-83D03F5C0889}"/>
    <hyperlink ref="E52" r:id="rId93" display="https://www.basketball-reference.com/teams/BRK/2019.html" xr:uid="{57EB4A6A-B41F-44BA-9705-C0AB54849ADA}"/>
    <hyperlink ref="B51" r:id="rId94" display="https://www.basketball-reference.com/players/s/sextoco01.html" xr:uid="{4EA67B2B-6055-46AF-A3E1-A6478D4F0FC7}"/>
    <hyperlink ref="E51" r:id="rId95" display="https://www.basketball-reference.com/teams/CLE/2019.html" xr:uid="{C2F5114E-4E0B-4DBB-9506-654AB7E0F39C}"/>
    <hyperlink ref="B13" r:id="rId96" display="https://www.basketball-reference.com/players/c/capelca01.html" xr:uid="{4B4DB662-D54C-4A08-B6B8-AE068267375A}"/>
    <hyperlink ref="E13" r:id="rId97" display="https://www.basketball-reference.com/teams/HOU/2019.html" xr:uid="{1ACA08D9-6A5F-4F7A-82BA-36AE0DC386D7}"/>
    <hyperlink ref="AO3" r:id="rId98" display="https://www.basketball-reference.com/players/h/hardeja01.html" xr:uid="{F82A3115-17FF-48C9-814D-DCB8BC76703D}"/>
    <hyperlink ref="AO15" r:id="rId99" display="https://www.basketball-reference.com/players/g/georgpa01.html" xr:uid="{43A8ED1C-9179-44AE-A9D8-347F8B846C4A}"/>
    <hyperlink ref="AO5" r:id="rId100" display="https://www.basketball-reference.com/players/a/antetgi01.html" xr:uid="{7D043D82-3135-4F1F-B2AA-671165360910}"/>
    <hyperlink ref="AO16" r:id="rId101" display="https://www.basketball-reference.com/players/e/embiijo01.html" xr:uid="{A79D291F-5E0E-41C8-9A69-9E990B9BEDB4}"/>
    <hyperlink ref="AO11" r:id="rId102" display="https://www.basketball-reference.com/players/c/curryst01.html" xr:uid="{5CD5F262-81AE-45E0-A54C-D7D7B543A1F3}"/>
    <hyperlink ref="AO21" r:id="rId103" display="https://www.basketball-reference.com/players/b/bookede01.html" xr:uid="{5A070214-42A8-4CF3-BBAB-9C55FB4CFB8D}"/>
    <hyperlink ref="AO10" r:id="rId104" display="https://www.basketball-reference.com/players/l/leonaka01.html" xr:uid="{2D613A4C-B5BF-403D-B158-9B5E1DAC06FF}"/>
    <hyperlink ref="AO42" r:id="rId105" display="https://www.basketball-reference.com/players/d/duranke01.html" xr:uid="{19978C46-2FED-4DC6-A15C-29D80BD2EA0E}"/>
    <hyperlink ref="AO14" r:id="rId106" display="https://www.basketball-reference.com/players/l/lillada01.html" xr:uid="{324E5AB2-E920-413E-B446-146F3A3E7FEA}"/>
    <hyperlink ref="AO6" r:id="rId107" display="https://www.basketball-reference.com/players/b/bealbr01.html" xr:uid="{A5C758FC-BF18-4D4B-9902-1BEEB1530C81}"/>
    <hyperlink ref="AO46" r:id="rId108" display="https://www.basketball-reference.com/players/w/walkeke02.html" xr:uid="{51AC9C06-43FE-4294-958D-313F37315EC9}"/>
    <hyperlink ref="AO27" r:id="rId109" display="https://www.basketball-reference.com/players/g/griffbl01.html" xr:uid="{24E4F2BA-C46A-4785-B8E9-17A1F734CF0C}"/>
    <hyperlink ref="AO9" r:id="rId110" display="https://www.basketball-reference.com/players/t/townska01.html" xr:uid="{96CB70A3-B5A0-45F0-BEF5-5305CC1E9738}"/>
    <hyperlink ref="AO40" r:id="rId111" display="https://www.basketball-reference.com/players/i/irvinky01.html" xr:uid="{DA949325-365C-4FCB-89F5-540963396628}"/>
    <hyperlink ref="AO22" r:id="rId112" display="https://www.basketball-reference.com/players/m/mitchdo01.html" xr:uid="{82A48101-CD40-47AB-90FF-69E10B508901}"/>
    <hyperlink ref="AO50" r:id="rId113" display="https://www.basketball-reference.com/players/l/lavinza01.html" xr:uid="{413D9128-798A-4D22-86EE-268289F0792F}"/>
    <hyperlink ref="AO44" r:id="rId114" display="https://www.basketball-reference.com/players/w/westbru01.html" xr:uid="{8219EC6B-931D-4B2C-841E-8FEB9206EDEE}"/>
    <hyperlink ref="AO28" r:id="rId115" display="https://www.basketball-reference.com/players/t/thompkl01.html" xr:uid="{583A0DA9-1E63-461F-9766-71214FA0F1F7}"/>
    <hyperlink ref="AO26" r:id="rId116" display="https://www.basketball-reference.com/players/r/randlju01.html" xr:uid="{78721F9F-EEA5-41A2-A23E-636C142C6328}"/>
    <hyperlink ref="AO7" r:id="rId117" display="https://www.basketball-reference.com/players/a/aldrila01.html" xr:uid="{567EB2CF-19AE-49FF-8F6F-14EACE8CAB14}"/>
    <hyperlink ref="AO8" r:id="rId118" display="https://www.basketball-reference.com/players/d/derozde01.html" xr:uid="{3176985B-3240-4D91-9499-8FDD6B6DB160}"/>
    <hyperlink ref="AO35" r:id="rId119" display="https://www.basketball-reference.com/players/d/doncilu01.html" xr:uid="{70A14E78-B375-4E1A-A69D-15CE90265B79}"/>
    <hyperlink ref="AO25" r:id="rId120" display="https://www.basketball-reference.com/players/h/holidjr01.html" xr:uid="{FD4B9CF9-6492-42AA-A6FF-6C32D6EAC03B}"/>
    <hyperlink ref="AO24" r:id="rId121" display="https://www.basketball-reference.com/players/c/conlemi01.html" xr:uid="{274BFF43-0AD9-49CE-965C-660214DEF4D1}"/>
    <hyperlink ref="AO47" r:id="rId122" display="https://www.basketball-reference.com/players/r/russeda01.html" xr:uid="{BA6D9579-F673-4B59-B14A-708F1874C897}"/>
    <hyperlink ref="AO31" r:id="rId123" display="https://www.basketball-reference.com/players/m/mccolcj01.html" xr:uid="{DF9B6AA6-E44C-4225-A326-372BDC7FFD00}"/>
    <hyperlink ref="AO18" r:id="rId124" display="https://www.basketball-reference.com/players/v/vucevni01.html" xr:uid="{B12B5D30-52E3-4D20-9077-96ECD8B0EF6A}"/>
    <hyperlink ref="AO19" r:id="rId125" display="https://www.basketball-reference.com/players/h/hieldbu01.html" xr:uid="{0281594F-43E3-43F1-8F6B-682CC732C06D}"/>
    <hyperlink ref="AO41" r:id="rId126" display="https://www.basketball-reference.com/players/j/jokicni01.html" xr:uid="{A448B5FA-B5B1-4E7C-9A46-8282A802C805}"/>
    <hyperlink ref="AO17" r:id="rId127" display="https://www.basketball-reference.com/players/h/harrito02.html" xr:uid="{775B72E4-A52F-4F55-9707-3D743294A8BD}"/>
    <hyperlink ref="AO36" r:id="rId128" display="https://www.basketball-reference.com/players/w/willilo02.html" xr:uid="{23868ED6-035F-49F3-BE93-B7DB968B4E53}"/>
    <hyperlink ref="AO43" r:id="rId129" display="https://www.basketball-reference.com/players/g/gallida01.html" xr:uid="{27535430-8991-46C4-AA22-A9B441FF595A}"/>
    <hyperlink ref="AO29" r:id="rId130" display="https://www.basketball-reference.com/players/c/collijo01.html" xr:uid="{171739E6-2A5A-4821-823F-1E50A01A4721}"/>
    <hyperlink ref="AO38" r:id="rId131" display="https://www.basketball-reference.com/players/y/youngtr01.html" xr:uid="{EC776345-DA81-45E8-9148-25881A3CCADE}"/>
    <hyperlink ref="AO45" r:id="rId132" display="https://www.basketball-reference.com/players/b/butleji01.html" xr:uid="{05EDAD8F-1C77-463F-BC38-ADEF91171782}"/>
    <hyperlink ref="AO37" r:id="rId133" display="https://www.basketball-reference.com/players/k/kuzmaky01.html" xr:uid="{048F76B4-78E9-42BF-AED3-FD986D135307}"/>
    <hyperlink ref="AO39" r:id="rId134" display="https://www.basketball-reference.com/players/m/middlkh01.html" xr:uid="{D0213985-4BE2-487B-8655-22B7326C28E9}"/>
    <hyperlink ref="AO48" r:id="rId135" display="https://www.basketball-reference.com/players/m/murraja01.html" xr:uid="{3D3219FD-25E4-4840-BEE2-958741BFEF30}"/>
    <hyperlink ref="AO32" r:id="rId136" display="https://www.basketball-reference.com/players/h/hardati02.html" xr:uid="{D186A51E-CCE5-404D-9948-1710CD9FE5BF}"/>
    <hyperlink ref="AO20" r:id="rId137" display="https://www.basketball-reference.com/players/r/redicjj01.html" xr:uid="{6C8212B4-D185-4325-B569-4B57FF0296D9}"/>
    <hyperlink ref="AO33" r:id="rId138" display="https://www.basketball-reference.com/players/w/wiggian01.html" xr:uid="{8330CF28-19DA-45D0-9807-38A281279098}"/>
    <hyperlink ref="AO30" r:id="rId139" display="https://www.basketball-reference.com/players/b/bogdabo02.html" xr:uid="{12167519-C27D-445B-AAAF-B563287071AE}"/>
    <hyperlink ref="AO12" r:id="rId140" display="https://www.basketball-reference.com/players/d/drumman01.html" xr:uid="{87E255C1-E19B-4027-A911-1033A406DDBF}"/>
    <hyperlink ref="AO34" r:id="rId141" display="https://www.basketball-reference.com/players/f/foxde01.html" xr:uid="{E9D0FCE5-E55A-424E-8B1B-23F4DFD92872}"/>
    <hyperlink ref="AO23" r:id="rId142" display="https://www.basketball-reference.com/players/s/siakapa01.html" xr:uid="{39FD99B7-10F6-4210-A0D4-79237D5188CC}"/>
    <hyperlink ref="AO4" r:id="rId143" display="https://www.basketball-reference.com/players/s/simmobe01.html" xr:uid="{BE75955B-109A-4895-992A-7D71C037ADF9}"/>
    <hyperlink ref="AO49" r:id="rId144" display="https://www.basketball-reference.com/players/c/clarkjo01.html" xr:uid="{7C4E2181-7C02-4B76-8B7F-33467A224676}"/>
    <hyperlink ref="AO52" r:id="rId145" display="https://www.basketball-reference.com/players/d/dinwisp01.html" xr:uid="{6ECB8DBC-198B-4F91-B236-F886E6AC4DC5}"/>
    <hyperlink ref="AO51" r:id="rId146" display="https://www.basketball-reference.com/players/s/sextoco01.html" xr:uid="{449F0591-7F0B-4234-91F9-B6C170502B89}"/>
    <hyperlink ref="AO13" r:id="rId147" display="https://www.basketball-reference.com/players/c/capelca01.html" xr:uid="{7608810D-8554-4093-A130-522E144F74E4}"/>
    <hyperlink ref="AP3" r:id="rId148" display="https://www.basketball-reference.com/teams/HOU/2019.html" xr:uid="{19711071-31B2-455D-93B6-939439461F0A}"/>
    <hyperlink ref="AP15" r:id="rId149" display="https://www.basketball-reference.com/teams/OKC/2019.html" xr:uid="{A4390A6E-83F5-4770-A298-84842E7F8C15}"/>
    <hyperlink ref="AP5" r:id="rId150" display="https://www.basketball-reference.com/teams/MIL/2019.html" xr:uid="{BEB251B0-5873-413E-92A9-15B44944EEA9}"/>
    <hyperlink ref="AP16" r:id="rId151" display="https://www.basketball-reference.com/teams/PHI/2019.html" xr:uid="{1C2DBE3A-F176-4323-A642-37C0BF49309B}"/>
    <hyperlink ref="AP11" r:id="rId152" display="https://www.basketball-reference.com/teams/GSW/2019.html" xr:uid="{7EADEAA0-5618-4ACA-B174-2AC065794261}"/>
    <hyperlink ref="AP21" r:id="rId153" display="https://www.basketball-reference.com/teams/PHO/2019.html" xr:uid="{ADBF9877-AC82-43D3-B6D5-74FDF0B8974D}"/>
    <hyperlink ref="AP10" r:id="rId154" display="https://www.basketball-reference.com/teams/TOR/2019.html" xr:uid="{09762464-22E4-41BC-BF46-6E97B5A30DF4}"/>
    <hyperlink ref="AP42" r:id="rId155" display="https://www.basketball-reference.com/teams/GSW/2019.html" xr:uid="{5C8B5E0E-521E-4504-ADA9-BA3997F2DBB9}"/>
    <hyperlink ref="AP14" r:id="rId156" display="https://www.basketball-reference.com/teams/POR/2019.html" xr:uid="{E35F4E31-B20D-4169-BFEF-44966253350F}"/>
    <hyperlink ref="AP6" r:id="rId157" display="https://www.basketball-reference.com/teams/WAS/2019.html" xr:uid="{A7983732-902F-448B-B50D-6B83AA19401C}"/>
    <hyperlink ref="AP46" r:id="rId158" display="https://www.basketball-reference.com/teams/CHO/2019.html" xr:uid="{90E52D6D-8323-443D-AC20-8C112B4EA9FF}"/>
    <hyperlink ref="AP27" r:id="rId159" display="https://www.basketball-reference.com/teams/DET/2019.html" xr:uid="{BC4A1FB1-D48E-44EF-BF05-3C50662FBC26}"/>
    <hyperlink ref="AP9" r:id="rId160" display="https://www.basketball-reference.com/teams/MIN/2019.html" xr:uid="{C1554341-8317-43F6-8963-2D841EC829CC}"/>
    <hyperlink ref="AP40" r:id="rId161" display="https://www.basketball-reference.com/teams/BOS/2019.html" xr:uid="{5C39E9CE-2DE7-4073-B3E5-58B81C3047AD}"/>
    <hyperlink ref="AP22" r:id="rId162" display="https://www.basketball-reference.com/teams/UTA/2019.html" xr:uid="{47425978-3109-4584-946C-9FD9DBCC7849}"/>
    <hyperlink ref="AP50" r:id="rId163" display="https://www.basketball-reference.com/teams/CHI/2019.html" xr:uid="{E5DC5692-5F21-4616-9F2C-A4517DE6A757}"/>
    <hyperlink ref="AP44" r:id="rId164" display="https://www.basketball-reference.com/teams/OKC/2019.html" xr:uid="{0D0A46BF-EEAE-4002-99E1-14774044F230}"/>
    <hyperlink ref="AP28" r:id="rId165" display="https://www.basketball-reference.com/teams/GSW/2019.html" xr:uid="{1BE36B12-E8AD-46D4-B44D-4F1B7BD1FF33}"/>
    <hyperlink ref="AP26" r:id="rId166" display="https://www.basketball-reference.com/teams/NOP/2019.html" xr:uid="{5241124C-3E84-4DEB-B3E3-E405B22B17ED}"/>
    <hyperlink ref="AP7" r:id="rId167" display="https://www.basketball-reference.com/teams/SAS/2019.html" xr:uid="{3F7F96CA-42A7-4CC9-BB88-8F9304CC68C4}"/>
    <hyperlink ref="AP8" r:id="rId168" display="https://www.basketball-reference.com/teams/SAS/2019.html" xr:uid="{CCD84D63-B04D-4978-AB8C-87346C494C90}"/>
    <hyperlink ref="AP35" r:id="rId169" display="https://www.basketball-reference.com/teams/DAL/2019.html" xr:uid="{FC2FCD40-802C-4A8B-B256-68587FF05EC8}"/>
    <hyperlink ref="AP25" r:id="rId170" display="https://www.basketball-reference.com/teams/NOP/2019.html" xr:uid="{7A6942BF-8F11-42C7-8291-AB5C027E3B71}"/>
    <hyperlink ref="AP24" r:id="rId171" display="https://www.basketball-reference.com/teams/MEM/2019.html" xr:uid="{C834D5A2-1BB7-4355-8574-70E015DE1B20}"/>
    <hyperlink ref="AP47" r:id="rId172" display="https://www.basketball-reference.com/teams/BRK/2019.html" xr:uid="{A3D5A65C-A669-42B6-9E88-016A44537697}"/>
    <hyperlink ref="AP31" r:id="rId173" display="https://www.basketball-reference.com/teams/POR/2019.html" xr:uid="{1F782F1B-A703-4010-8147-A17B1516B34C}"/>
    <hyperlink ref="AP18" r:id="rId174" display="https://www.basketball-reference.com/teams/ORL/2019.html" xr:uid="{D74A858C-ACE0-4B6A-8055-50AF1AFF81B2}"/>
    <hyperlink ref="AP19" r:id="rId175" display="https://www.basketball-reference.com/teams/SAC/2019.html" xr:uid="{F3E92681-9EC8-4EAA-A8F4-AD717305FEF2}"/>
    <hyperlink ref="AP41" r:id="rId176" display="https://www.basketball-reference.com/teams/DEN/2019.html" xr:uid="{19BABEFA-0D89-4C91-A125-6AAEB50C28E8}"/>
    <hyperlink ref="AP36" r:id="rId177" display="https://www.basketball-reference.com/teams/LAC/2019.html" xr:uid="{FC782AA3-AF2E-4F13-9E32-D2060A1E1E97}"/>
    <hyperlink ref="AP43" r:id="rId178" display="https://www.basketball-reference.com/teams/LAC/2019.html" xr:uid="{8C1B1E8B-27AD-4016-AC13-69F66FE34216}"/>
    <hyperlink ref="AP29" r:id="rId179" display="https://www.basketball-reference.com/teams/ATL/2019.html" xr:uid="{AB8CB97D-7178-4400-BFD9-7BF801193481}"/>
    <hyperlink ref="AP38" r:id="rId180" display="https://www.basketball-reference.com/teams/ATL/2019.html" xr:uid="{4D44126A-4A6F-4B1D-B141-859B859ADCF6}"/>
    <hyperlink ref="AP37" r:id="rId181" display="https://www.basketball-reference.com/teams/LAL/2019.html" xr:uid="{925ADEAD-0F95-4F5C-A1A1-B0DC970C3B94}"/>
    <hyperlink ref="AP39" r:id="rId182" display="https://www.basketball-reference.com/teams/MIL/2019.html" xr:uid="{089B3C5B-E9E2-439B-8BE8-D680CE24312D}"/>
    <hyperlink ref="AP48" r:id="rId183" display="https://www.basketball-reference.com/teams/DEN/2019.html" xr:uid="{20D7E1A2-9FE5-4087-AE15-0BCF6D1D366E}"/>
    <hyperlink ref="AP20" r:id="rId184" display="https://www.basketball-reference.com/teams/PHI/2019.html" xr:uid="{282CC871-5ACE-494E-8B94-A74C9330115E}"/>
    <hyperlink ref="AP33" r:id="rId185" display="https://www.basketball-reference.com/teams/MIN/2019.html" xr:uid="{C62335AD-CD2A-45EB-8C58-3EAE09F5FA6F}"/>
    <hyperlink ref="AP30" r:id="rId186" display="https://www.basketball-reference.com/teams/IND/2019.html" xr:uid="{4BA0ED0B-CAE0-4663-842A-FC2E4C6F47FD}"/>
    <hyperlink ref="AP12" r:id="rId187" display="https://www.basketball-reference.com/teams/DET/2019.html" xr:uid="{4BE0DD0D-9E92-4945-B43D-0A3610F5C11D}"/>
    <hyperlink ref="AP34" r:id="rId188" display="https://www.basketball-reference.com/teams/SAC/2019.html" xr:uid="{9C2C1848-3869-4EDC-981C-0AE36DF09DE9}"/>
    <hyperlink ref="AP23" r:id="rId189" display="https://www.basketball-reference.com/teams/TOR/2019.html" xr:uid="{0ED39A60-2DC9-4AC3-8920-8C2D22A4F77B}"/>
    <hyperlink ref="AP4" r:id="rId190" display="https://www.basketball-reference.com/teams/PHI/2019.html" xr:uid="{A93E2E82-D9EB-41E0-B87A-B824D4E77AA6}"/>
    <hyperlink ref="AP49" r:id="rId191" display="https://www.basketball-reference.com/teams/CLE/2019.html" xr:uid="{A2FDCEB9-5928-4F34-835D-1363EE2CF392}"/>
    <hyperlink ref="AP52" r:id="rId192" display="https://www.basketball-reference.com/teams/BRK/2019.html" xr:uid="{011CC213-2267-42EB-9620-C001186D9A8E}"/>
    <hyperlink ref="AP51" r:id="rId193" display="https://www.basketball-reference.com/teams/CLE/2019.html" xr:uid="{247FB05F-FD6A-4092-978B-0C71012A0EC4}"/>
    <hyperlink ref="AP13" r:id="rId194" display="https://www.basketball-reference.com/teams/HOU/2019.html" xr:uid="{258F5C24-EED1-44F0-AC15-5100D6D8E96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E2B2-9D07-4EBC-9E38-E8FEF2B20715}">
  <sheetPr filterMode="1"/>
  <dimension ref="A1:AP501"/>
  <sheetViews>
    <sheetView workbookViewId="0">
      <selection activeCell="C420" sqref="C420"/>
    </sheetView>
  </sheetViews>
  <sheetFormatPr defaultRowHeight="14.25" x14ac:dyDescent="0.45"/>
  <cols>
    <col min="3" max="3" width="7.796875" bestFit="1" customWidth="1"/>
    <col min="4" max="4" width="3.59765625" bestFit="1" customWidth="1"/>
    <col min="5" max="5" width="4.6640625" bestFit="1" customWidth="1"/>
    <col min="6" max="10" width="0" hidden="1" customWidth="1"/>
    <col min="11" max="11" width="4.9296875" bestFit="1" customWidth="1"/>
    <col min="12" max="12" width="3.06640625" bestFit="1" customWidth="1"/>
    <col min="13" max="20" width="0" hidden="1" customWidth="1"/>
    <col min="21" max="21" width="4.9296875" bestFit="1" customWidth="1"/>
    <col min="22" max="23" width="0" hidden="1" customWidth="1"/>
    <col min="24" max="24" width="4" bestFit="1" customWidth="1"/>
    <col min="25" max="25" width="3.53125" bestFit="1" customWidth="1"/>
    <col min="26" max="26" width="3.19921875" bestFit="1" customWidth="1"/>
    <col min="27" max="27" width="3.46484375" bestFit="1" customWidth="1"/>
    <col min="28" max="28" width="3.86328125" bestFit="1" customWidth="1"/>
    <col min="29" max="29" width="0" hidden="1" customWidth="1"/>
    <col min="30" max="30" width="4" bestFit="1" customWidth="1"/>
  </cols>
  <sheetData>
    <row r="1" spans="1:42" x14ac:dyDescent="0.45">
      <c r="A1" s="15" t="s">
        <v>35</v>
      </c>
      <c r="B1" s="15" t="s">
        <v>36</v>
      </c>
      <c r="C1" s="15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I1" s="15" t="s">
        <v>43</v>
      </c>
      <c r="J1" s="15" t="s">
        <v>44</v>
      </c>
      <c r="K1" s="15" t="s">
        <v>45</v>
      </c>
      <c r="L1" s="15" t="s">
        <v>46</v>
      </c>
      <c r="M1" s="15" t="s">
        <v>47</v>
      </c>
      <c r="N1" s="15" t="s">
        <v>48</v>
      </c>
      <c r="O1" s="15" t="s">
        <v>49</v>
      </c>
      <c r="P1" s="15" t="s">
        <v>50</v>
      </c>
      <c r="Q1" s="15" t="s">
        <v>51</v>
      </c>
      <c r="R1" s="15" t="s">
        <v>52</v>
      </c>
      <c r="S1" s="15" t="s">
        <v>53</v>
      </c>
      <c r="T1" s="15" t="s">
        <v>54</v>
      </c>
      <c r="U1" s="15" t="s">
        <v>55</v>
      </c>
      <c r="V1" s="15" t="s">
        <v>56</v>
      </c>
      <c r="W1" s="15" t="s">
        <v>57</v>
      </c>
      <c r="X1" s="15" t="s">
        <v>58</v>
      </c>
      <c r="Y1" s="15" t="s">
        <v>59</v>
      </c>
      <c r="Z1" s="15" t="s">
        <v>60</v>
      </c>
      <c r="AA1" s="15" t="s">
        <v>61</v>
      </c>
      <c r="AB1" s="15" t="s">
        <v>62</v>
      </c>
      <c r="AC1" s="15" t="s">
        <v>63</v>
      </c>
      <c r="AD1" s="15" t="s">
        <v>64</v>
      </c>
      <c r="AE1" s="15" t="s">
        <v>635</v>
      </c>
      <c r="AF1" s="15" t="s">
        <v>150</v>
      </c>
      <c r="AG1" s="15" t="s">
        <v>151</v>
      </c>
      <c r="AH1" s="15" t="s">
        <v>152</v>
      </c>
      <c r="AI1" s="15" t="s">
        <v>58</v>
      </c>
      <c r="AJ1" s="15" t="s">
        <v>59</v>
      </c>
      <c r="AK1" s="15" t="s">
        <v>60</v>
      </c>
      <c r="AL1" s="15" t="s">
        <v>61</v>
      </c>
      <c r="AM1" s="15" t="s">
        <v>62</v>
      </c>
      <c r="AN1" s="15" t="s">
        <v>636</v>
      </c>
      <c r="AO1" s="15" t="s">
        <v>153</v>
      </c>
      <c r="AP1" s="15" t="s">
        <v>637</v>
      </c>
    </row>
    <row r="2" spans="1:42" ht="26.65" hidden="1" x14ac:dyDescent="0.45">
      <c r="A2" s="15">
        <v>150</v>
      </c>
      <c r="B2" s="14" t="s">
        <v>84</v>
      </c>
      <c r="C2" s="14" t="s">
        <v>70</v>
      </c>
      <c r="D2" s="14">
        <v>30</v>
      </c>
      <c r="E2" s="14" t="s">
        <v>78</v>
      </c>
      <c r="F2" s="14">
        <v>78</v>
      </c>
      <c r="G2" s="14">
        <v>78</v>
      </c>
      <c r="H2" s="14">
        <v>34.6</v>
      </c>
      <c r="I2" s="14">
        <v>9.1999999999999993</v>
      </c>
      <c r="J2" s="14">
        <v>17.7</v>
      </c>
      <c r="K2" s="14">
        <v>0.52100000000000002</v>
      </c>
      <c r="L2" s="14">
        <v>1.8</v>
      </c>
      <c r="M2" s="14">
        <v>5</v>
      </c>
      <c r="N2" s="14">
        <v>0.35299999999999998</v>
      </c>
      <c r="O2" s="14">
        <v>7.5</v>
      </c>
      <c r="P2" s="14">
        <v>12.8</v>
      </c>
      <c r="Q2" s="14">
        <v>0.58699999999999997</v>
      </c>
      <c r="R2" s="14">
        <v>0.57099999999999995</v>
      </c>
      <c r="S2" s="14">
        <v>5.7</v>
      </c>
      <c r="T2" s="14">
        <v>6.5</v>
      </c>
      <c r="U2" s="14">
        <v>0.88500000000000001</v>
      </c>
      <c r="V2" s="14">
        <v>0.4</v>
      </c>
      <c r="W2" s="14">
        <v>5.9</v>
      </c>
      <c r="X2" s="14">
        <v>6.4</v>
      </c>
      <c r="Y2" s="14">
        <v>5.9</v>
      </c>
      <c r="Z2" s="14">
        <v>0.7</v>
      </c>
      <c r="AA2" s="14">
        <v>1.1000000000000001</v>
      </c>
      <c r="AB2" s="14">
        <v>2.9</v>
      </c>
      <c r="AC2" s="14">
        <v>2</v>
      </c>
      <c r="AD2" s="14">
        <v>26</v>
      </c>
      <c r="AE2" t="e">
        <f>VLOOKUP(B2,'Current Team'!B$2:D$322,3,FALSE)</f>
        <v>#N/A</v>
      </c>
      <c r="AF2">
        <f>RANK(K2,K$2:K$501)</f>
        <v>64</v>
      </c>
      <c r="AG2">
        <f>RANK(L2,L$2:L$501)</f>
        <v>75</v>
      </c>
      <c r="AH2">
        <f>RANK(U2,U$2:U$501)</f>
        <v>42</v>
      </c>
      <c r="AI2">
        <f>RANK(X2,X$2:X$501)</f>
        <v>59</v>
      </c>
      <c r="AJ2">
        <f>RANK(Y2,Y$2:Y$501)</f>
        <v>16</v>
      </c>
      <c r="AK2">
        <f>RANK(Z2,Z$2:Z$501)</f>
        <v>143</v>
      </c>
      <c r="AL2">
        <f>RANK(AA2,AA$2:AA$501)</f>
        <v>24</v>
      </c>
      <c r="AM2">
        <f>RANK(AB2,AB$2:AB$501,1)</f>
        <v>490</v>
      </c>
      <c r="AN2">
        <f>RANK(AD2,AD$2:AD$501)</f>
        <v>9</v>
      </c>
      <c r="AO2">
        <f>COUNTIFS(AF2:AN2,"&lt;80")</f>
        <v>7</v>
      </c>
      <c r="AP2" t="e">
        <f>VLOOKUP(AE2,'First week Schedule'!A$2:C$31,3,FALSE)</f>
        <v>#N/A</v>
      </c>
    </row>
    <row r="3" spans="1:42" ht="26.65" hidden="1" x14ac:dyDescent="0.45">
      <c r="A3" s="15">
        <v>269</v>
      </c>
      <c r="B3" s="14" t="s">
        <v>120</v>
      </c>
      <c r="C3" s="14" t="s">
        <v>75</v>
      </c>
      <c r="D3" s="14">
        <v>23</v>
      </c>
      <c r="E3" s="14" t="s">
        <v>121</v>
      </c>
      <c r="F3" s="14">
        <v>80</v>
      </c>
      <c r="G3" s="14">
        <v>80</v>
      </c>
      <c r="H3" s="14">
        <v>31.3</v>
      </c>
      <c r="I3" s="14">
        <v>7.7</v>
      </c>
      <c r="J3" s="14">
        <v>15.1</v>
      </c>
      <c r="K3" s="14">
        <v>0.51100000000000001</v>
      </c>
      <c r="L3" s="14">
        <v>1</v>
      </c>
      <c r="M3" s="14">
        <v>3.4</v>
      </c>
      <c r="N3" s="14">
        <v>0.307</v>
      </c>
      <c r="O3" s="14">
        <v>6.7</v>
      </c>
      <c r="P3" s="14">
        <v>11.7</v>
      </c>
      <c r="Q3" s="14">
        <v>0.56899999999999995</v>
      </c>
      <c r="R3" s="14">
        <v>0.54500000000000004</v>
      </c>
      <c r="S3" s="14">
        <v>3.6</v>
      </c>
      <c r="T3" s="14">
        <v>4.4000000000000004</v>
      </c>
      <c r="U3" s="14">
        <v>0.82099999999999995</v>
      </c>
      <c r="V3" s="14">
        <v>2.9</v>
      </c>
      <c r="W3" s="14">
        <v>8</v>
      </c>
      <c r="X3" s="14">
        <v>10.8</v>
      </c>
      <c r="Y3" s="14">
        <v>7.3</v>
      </c>
      <c r="Z3" s="14">
        <v>1.4</v>
      </c>
      <c r="AA3" s="14">
        <v>0.7</v>
      </c>
      <c r="AB3" s="14">
        <v>3.1</v>
      </c>
      <c r="AC3" s="14">
        <v>2.9</v>
      </c>
      <c r="AD3" s="14">
        <v>20.100000000000001</v>
      </c>
      <c r="AE3" t="e">
        <f>VLOOKUP(B3,'Current Team'!B$2:D$322,3,FALSE)</f>
        <v>#N/A</v>
      </c>
      <c r="AF3">
        <f>RANK(K3,K$2:K$501)</f>
        <v>73</v>
      </c>
      <c r="AG3">
        <f>RANK(L3,L$2:L$501)</f>
        <v>175</v>
      </c>
      <c r="AH3">
        <f>RANK(U3,U$2:U$501)</f>
        <v>135</v>
      </c>
      <c r="AI3">
        <f>RANK(X3,X$2:X$501)</f>
        <v>11</v>
      </c>
      <c r="AJ3">
        <f>RANK(Y3,Y$2:Y$501)</f>
        <v>5</v>
      </c>
      <c r="AK3">
        <f>RANK(Z3,Z$2:Z$501)</f>
        <v>27</v>
      </c>
      <c r="AL3">
        <f>RANK(AA3,AA$2:AA$501)</f>
        <v>64</v>
      </c>
      <c r="AM3">
        <f>RANK(AB3,AB$2:AB$501,1)</f>
        <v>491</v>
      </c>
      <c r="AN3">
        <f>RANK(AD3,AD$2:AD$501)</f>
        <v>26</v>
      </c>
      <c r="AO3">
        <f>COUNTIFS(AF3:AN3,"&lt;80")</f>
        <v>6</v>
      </c>
      <c r="AP3" t="e">
        <f>VLOOKUP(AE3,'First week Schedule'!A$2:C$31,3,FALSE)</f>
        <v>#N/A</v>
      </c>
    </row>
    <row r="4" spans="1:42" ht="26.65" hidden="1" x14ac:dyDescent="0.45">
      <c r="A4" s="15">
        <v>183</v>
      </c>
      <c r="B4" s="14" t="s">
        <v>69</v>
      </c>
      <c r="C4" s="14" t="s">
        <v>70</v>
      </c>
      <c r="D4" s="14">
        <v>28</v>
      </c>
      <c r="E4" s="14" t="s">
        <v>71</v>
      </c>
      <c r="F4" s="14">
        <v>77</v>
      </c>
      <c r="G4" s="14">
        <v>77</v>
      </c>
      <c r="H4" s="14">
        <v>36.9</v>
      </c>
      <c r="I4" s="14">
        <v>9.1999999999999993</v>
      </c>
      <c r="J4" s="14">
        <v>21</v>
      </c>
      <c r="K4" s="14">
        <v>0.438</v>
      </c>
      <c r="L4" s="14">
        <v>3.8</v>
      </c>
      <c r="M4" s="14">
        <v>9.8000000000000007</v>
      </c>
      <c r="N4" s="14">
        <v>0.38600000000000001</v>
      </c>
      <c r="O4" s="14">
        <v>5.4</v>
      </c>
      <c r="P4" s="14">
        <v>11.1</v>
      </c>
      <c r="Q4" s="14">
        <v>0.48399999999999999</v>
      </c>
      <c r="R4" s="14">
        <v>0.52900000000000003</v>
      </c>
      <c r="S4" s="14">
        <v>5.9</v>
      </c>
      <c r="T4" s="14">
        <v>7</v>
      </c>
      <c r="U4" s="14">
        <v>0.83899999999999997</v>
      </c>
      <c r="V4" s="14">
        <v>1.4</v>
      </c>
      <c r="W4" s="14">
        <v>6.8</v>
      </c>
      <c r="X4" s="14">
        <v>8.1999999999999993</v>
      </c>
      <c r="Y4" s="14">
        <v>4.0999999999999996</v>
      </c>
      <c r="Z4" s="14">
        <v>2.2000000000000002</v>
      </c>
      <c r="AA4" s="14">
        <v>0.4</v>
      </c>
      <c r="AB4" s="14">
        <v>2.7</v>
      </c>
      <c r="AC4" s="14">
        <v>2.8</v>
      </c>
      <c r="AD4" s="14">
        <v>28</v>
      </c>
      <c r="AE4" t="e">
        <f>VLOOKUP(B4,'Current Team'!B$2:D$322,3,FALSE)</f>
        <v>#N/A</v>
      </c>
      <c r="AF4">
        <f>RANK(K4,K$2:K$501)</f>
        <v>238</v>
      </c>
      <c r="AG4">
        <f>RANK(L4,L$2:L$501)</f>
        <v>4</v>
      </c>
      <c r="AH4">
        <f>RANK(U4,U$2:U$501)</f>
        <v>101</v>
      </c>
      <c r="AI4">
        <f>RANK(X4,X$2:X$501)</f>
        <v>27</v>
      </c>
      <c r="AJ4">
        <f>RANK(Y4,Y$2:Y$501)</f>
        <v>43</v>
      </c>
      <c r="AK4">
        <f>RANK(Z4,Z$2:Z$501)</f>
        <v>3</v>
      </c>
      <c r="AL4">
        <f>RANK(AA4,AA$2:AA$501)</f>
        <v>144</v>
      </c>
      <c r="AM4">
        <f>RANK(AB4,AB$2:AB$501,1)</f>
        <v>483</v>
      </c>
      <c r="AN4">
        <f>RANK(AD4,AD$2:AD$501)</f>
        <v>2</v>
      </c>
      <c r="AO4">
        <f>COUNTIFS(AF4:AN4,"&lt;80")</f>
        <v>5</v>
      </c>
      <c r="AP4" t="e">
        <f>VLOOKUP(AE4,'First week Schedule'!A$2:C$31,3,FALSE)</f>
        <v>#N/A</v>
      </c>
    </row>
    <row r="5" spans="1:42" ht="26.65" hidden="1" x14ac:dyDescent="0.45">
      <c r="A5" s="15">
        <v>84</v>
      </c>
      <c r="B5" s="14" t="s">
        <v>130</v>
      </c>
      <c r="C5" s="14" t="s">
        <v>131</v>
      </c>
      <c r="D5" s="14">
        <v>29</v>
      </c>
      <c r="E5" s="14" t="s">
        <v>123</v>
      </c>
      <c r="F5" s="14">
        <v>65</v>
      </c>
      <c r="G5" s="14">
        <v>65</v>
      </c>
      <c r="H5" s="14">
        <v>33.6</v>
      </c>
      <c r="I5" s="14">
        <v>6.4</v>
      </c>
      <c r="J5" s="14">
        <v>13.9</v>
      </c>
      <c r="K5" s="14">
        <v>0.46200000000000002</v>
      </c>
      <c r="L5" s="14">
        <v>1</v>
      </c>
      <c r="M5" s="14">
        <v>3</v>
      </c>
      <c r="N5" s="14">
        <v>0.34699999999999998</v>
      </c>
      <c r="O5" s="14">
        <v>5.4</v>
      </c>
      <c r="P5" s="14">
        <v>10.9</v>
      </c>
      <c r="Q5" s="14">
        <v>0.49399999999999999</v>
      </c>
      <c r="R5" s="14">
        <v>0.499</v>
      </c>
      <c r="S5" s="14">
        <v>4.8</v>
      </c>
      <c r="T5" s="14">
        <v>5.6</v>
      </c>
      <c r="U5" s="14">
        <v>0.85499999999999998</v>
      </c>
      <c r="V5" s="14">
        <v>1.9</v>
      </c>
      <c r="W5" s="14">
        <v>3.4</v>
      </c>
      <c r="X5" s="14">
        <v>5.3</v>
      </c>
      <c r="Y5" s="14">
        <v>4</v>
      </c>
      <c r="Z5" s="14">
        <v>1.9</v>
      </c>
      <c r="AA5" s="14">
        <v>0.6</v>
      </c>
      <c r="AB5" s="14">
        <v>1.5</v>
      </c>
      <c r="AC5" s="14">
        <v>1.7</v>
      </c>
      <c r="AD5" s="14">
        <v>18.7</v>
      </c>
      <c r="AE5" t="e">
        <f>VLOOKUP(B5,'Current Team'!B$2:D$322,3,FALSE)</f>
        <v>#N/A</v>
      </c>
      <c r="AF5">
        <f>RANK(K5,K$2:K$501)</f>
        <v>172</v>
      </c>
      <c r="AG5">
        <f>RANK(L5,L$2:L$501)</f>
        <v>175</v>
      </c>
      <c r="AH5">
        <f>RANK(U5,U$2:U$501)</f>
        <v>74</v>
      </c>
      <c r="AI5">
        <f>RANK(X5,X$2:X$501)</f>
        <v>86</v>
      </c>
      <c r="AJ5">
        <f>RANK(Y5,Y$2:Y$501)</f>
        <v>45</v>
      </c>
      <c r="AK5">
        <f>RANK(Z5,Z$2:Z$501)</f>
        <v>6</v>
      </c>
      <c r="AL5">
        <f>RANK(AA5,AA$2:AA$501)</f>
        <v>79</v>
      </c>
      <c r="AM5">
        <f>RANK(AB5,AB$2:AB$501,1)</f>
        <v>393</v>
      </c>
      <c r="AN5">
        <f>RANK(AD5,AD$2:AD$501)</f>
        <v>31</v>
      </c>
      <c r="AO5">
        <f>COUNTIFS(AF5:AN5,"&lt;80")</f>
        <v>5</v>
      </c>
      <c r="AP5" t="e">
        <f>VLOOKUP(AE5,'First week Schedule'!A$2:C$31,3,FALSE)</f>
        <v>#N/A</v>
      </c>
    </row>
    <row r="6" spans="1:42" ht="26.65" hidden="1" x14ac:dyDescent="0.45">
      <c r="A6" s="15">
        <v>115</v>
      </c>
      <c r="B6" s="14" t="s">
        <v>447</v>
      </c>
      <c r="C6" s="14" t="s">
        <v>75</v>
      </c>
      <c r="D6" s="14">
        <v>28</v>
      </c>
      <c r="E6" s="14" t="s">
        <v>78</v>
      </c>
      <c r="F6" s="14">
        <v>30</v>
      </c>
      <c r="G6" s="14">
        <v>30</v>
      </c>
      <c r="H6" s="14">
        <v>25.7</v>
      </c>
      <c r="I6" s="14">
        <v>5.9</v>
      </c>
      <c r="J6" s="14">
        <v>12.4</v>
      </c>
      <c r="K6" s="14">
        <v>0.48</v>
      </c>
      <c r="L6" s="14">
        <v>0.9</v>
      </c>
      <c r="M6" s="14">
        <v>3.2</v>
      </c>
      <c r="N6" s="14">
        <v>0.27400000000000002</v>
      </c>
      <c r="O6" s="14">
        <v>5.0999999999999996</v>
      </c>
      <c r="P6" s="14">
        <v>9.1999999999999993</v>
      </c>
      <c r="Q6" s="14">
        <v>0.55100000000000005</v>
      </c>
      <c r="R6" s="14">
        <v>0.51500000000000001</v>
      </c>
      <c r="S6" s="14">
        <v>3.5</v>
      </c>
      <c r="T6" s="14">
        <v>4.8</v>
      </c>
      <c r="U6" s="14">
        <v>0.73599999999999999</v>
      </c>
      <c r="V6" s="14">
        <v>1.4</v>
      </c>
      <c r="W6" s="14">
        <v>6.8</v>
      </c>
      <c r="X6" s="14">
        <v>8.1999999999999993</v>
      </c>
      <c r="Y6" s="14">
        <v>3.6</v>
      </c>
      <c r="Z6" s="14">
        <v>1.3</v>
      </c>
      <c r="AA6" s="14">
        <v>1.5</v>
      </c>
      <c r="AB6" s="14">
        <v>2.4</v>
      </c>
      <c r="AC6" s="14">
        <v>3.6</v>
      </c>
      <c r="AD6" s="14">
        <v>16.3</v>
      </c>
      <c r="AE6" t="e">
        <f>VLOOKUP(B6,'Current Team'!B$2:D$322,3,FALSE)</f>
        <v>#N/A</v>
      </c>
      <c r="AF6">
        <f>RANK(K6,K$2:K$501)</f>
        <v>131</v>
      </c>
      <c r="AG6">
        <f>RANK(L6,L$2:L$501)</f>
        <v>195</v>
      </c>
      <c r="AH6">
        <f>RANK(U6,U$2:U$501)</f>
        <v>284</v>
      </c>
      <c r="AI6">
        <f>RANK(X6,X$2:X$501)</f>
        <v>27</v>
      </c>
      <c r="AJ6">
        <f>RANK(Y6,Y$2:Y$501)</f>
        <v>61</v>
      </c>
      <c r="AK6">
        <f>RANK(Z6,Z$2:Z$501)</f>
        <v>33</v>
      </c>
      <c r="AL6">
        <f>RANK(AA6,AA$2:AA$501)</f>
        <v>8</v>
      </c>
      <c r="AM6">
        <f>RANK(AB6,AB$2:AB$501,1)</f>
        <v>476</v>
      </c>
      <c r="AN6">
        <f>RANK(AD6,AD$2:AD$501)</f>
        <v>52</v>
      </c>
      <c r="AO6">
        <f>COUNTIFS(AF6:AN6,"&lt;80")</f>
        <v>5</v>
      </c>
      <c r="AP6" t="e">
        <f>VLOOKUP(AE6,'First week Schedule'!A$2:C$31,3,FALSE)</f>
        <v>#N/A</v>
      </c>
    </row>
    <row r="7" spans="1:42" ht="26.65" hidden="1" x14ac:dyDescent="0.45">
      <c r="A7" s="15">
        <v>372</v>
      </c>
      <c r="B7" s="14" t="s">
        <v>214</v>
      </c>
      <c r="C7" s="14" t="s">
        <v>75</v>
      </c>
      <c r="D7" s="14">
        <v>26</v>
      </c>
      <c r="E7" s="14" t="s">
        <v>146</v>
      </c>
      <c r="F7" s="14">
        <v>67</v>
      </c>
      <c r="G7" s="14">
        <v>30</v>
      </c>
      <c r="H7" s="14">
        <v>26.8</v>
      </c>
      <c r="I7" s="14">
        <v>3.7</v>
      </c>
      <c r="J7" s="14">
        <v>7.1</v>
      </c>
      <c r="K7" s="14">
        <v>0.52</v>
      </c>
      <c r="L7" s="14">
        <v>0.5</v>
      </c>
      <c r="M7" s="14">
        <v>1.5</v>
      </c>
      <c r="N7" s="14">
        <v>0.33700000000000002</v>
      </c>
      <c r="O7" s="14">
        <v>3.2</v>
      </c>
      <c r="P7" s="14">
        <v>5.7</v>
      </c>
      <c r="Q7" s="14">
        <v>0.56699999999999995</v>
      </c>
      <c r="R7" s="14">
        <v>0.55400000000000005</v>
      </c>
      <c r="S7" s="14">
        <v>1.4</v>
      </c>
      <c r="T7" s="14">
        <v>2</v>
      </c>
      <c r="U7" s="14">
        <v>0.71599999999999997</v>
      </c>
      <c r="V7" s="14">
        <v>2.5</v>
      </c>
      <c r="W7" s="14">
        <v>5.7</v>
      </c>
      <c r="X7" s="14">
        <v>8.1999999999999993</v>
      </c>
      <c r="Y7" s="14">
        <v>3.2</v>
      </c>
      <c r="Z7" s="14">
        <v>1.5</v>
      </c>
      <c r="AA7" s="14">
        <v>0.6</v>
      </c>
      <c r="AB7" s="14">
        <v>1.4</v>
      </c>
      <c r="AC7" s="14">
        <v>2.9</v>
      </c>
      <c r="AD7" s="14">
        <v>9.4</v>
      </c>
      <c r="AE7" t="e">
        <f>VLOOKUP(B7,'Current Team'!B$2:D$322,3,FALSE)</f>
        <v>#N/A</v>
      </c>
      <c r="AF7">
        <f>RANK(K7,K$2:K$501)</f>
        <v>65</v>
      </c>
      <c r="AG7">
        <f>RANK(L7,L$2:L$501)</f>
        <v>298</v>
      </c>
      <c r="AH7">
        <f>RANK(U7,U$2:U$501)</f>
        <v>316</v>
      </c>
      <c r="AI7">
        <f>RANK(X7,X$2:X$501)</f>
        <v>27</v>
      </c>
      <c r="AJ7">
        <f>RANK(Y7,Y$2:Y$501)</f>
        <v>77</v>
      </c>
      <c r="AK7">
        <f>RANK(Z7,Z$2:Z$501)</f>
        <v>18</v>
      </c>
      <c r="AL7">
        <f>RANK(AA7,AA$2:AA$501)</f>
        <v>79</v>
      </c>
      <c r="AM7">
        <f>RANK(AB7,AB$2:AB$501,1)</f>
        <v>377</v>
      </c>
      <c r="AN7">
        <f>RANK(AD7,AD$2:AD$501)</f>
        <v>173</v>
      </c>
      <c r="AO7">
        <f>COUNTIFS(AF7:AN7,"&lt;80")</f>
        <v>5</v>
      </c>
      <c r="AP7" t="e">
        <f>VLOOKUP(AE7,'First week Schedule'!A$2:C$31,3,FALSE)</f>
        <v>#N/A</v>
      </c>
    </row>
    <row r="8" spans="1:42" hidden="1" x14ac:dyDescent="0.45">
      <c r="A8" s="15">
        <v>249</v>
      </c>
      <c r="B8" s="14" t="s">
        <v>95</v>
      </c>
      <c r="C8" s="14" t="s">
        <v>67</v>
      </c>
      <c r="D8" s="14">
        <v>26</v>
      </c>
      <c r="E8" s="14" t="s">
        <v>96</v>
      </c>
      <c r="F8" s="14">
        <v>67</v>
      </c>
      <c r="G8" s="14">
        <v>67</v>
      </c>
      <c r="H8" s="14">
        <v>33</v>
      </c>
      <c r="I8" s="14">
        <v>9</v>
      </c>
      <c r="J8" s="14">
        <v>18.5</v>
      </c>
      <c r="K8" s="14">
        <v>0.48699999999999999</v>
      </c>
      <c r="L8" s="14">
        <v>2.6</v>
      </c>
      <c r="M8" s="14">
        <v>6.5</v>
      </c>
      <c r="N8" s="14">
        <v>0.40100000000000002</v>
      </c>
      <c r="O8" s="14">
        <v>6.4</v>
      </c>
      <c r="P8" s="14">
        <v>12</v>
      </c>
      <c r="Q8" s="14">
        <v>0.53300000000000003</v>
      </c>
      <c r="R8" s="14">
        <v>0.55700000000000005</v>
      </c>
      <c r="S8" s="14">
        <v>3.2</v>
      </c>
      <c r="T8" s="14">
        <v>3.7</v>
      </c>
      <c r="U8" s="14">
        <v>0.873</v>
      </c>
      <c r="V8" s="14">
        <v>1.1000000000000001</v>
      </c>
      <c r="W8" s="14">
        <v>3.9</v>
      </c>
      <c r="X8" s="14">
        <v>5</v>
      </c>
      <c r="Y8" s="14">
        <v>6.9</v>
      </c>
      <c r="Z8" s="14">
        <v>1.5</v>
      </c>
      <c r="AA8" s="14">
        <v>0.5</v>
      </c>
      <c r="AB8" s="14">
        <v>2.6</v>
      </c>
      <c r="AC8" s="14">
        <v>2.5</v>
      </c>
      <c r="AD8" s="14">
        <v>23.8</v>
      </c>
      <c r="AE8" t="str">
        <f>VLOOKUP(B8,'Current Team'!B$2:D$322,3,FALSE)</f>
        <v>BKN</v>
      </c>
      <c r="AF8">
        <f>RANK(K8,K$2:K$501)</f>
        <v>114</v>
      </c>
      <c r="AG8">
        <f>RANK(L8,L$2:L$501)</f>
        <v>10</v>
      </c>
      <c r="AH8">
        <f>RANK(U8,U$2:U$501)</f>
        <v>53</v>
      </c>
      <c r="AI8">
        <f>RANK(X8,X$2:X$501)</f>
        <v>103</v>
      </c>
      <c r="AJ8">
        <f>RANK(Y8,Y$2:Y$501)</f>
        <v>7</v>
      </c>
      <c r="AK8">
        <f>RANK(Z8,Z$2:Z$501)</f>
        <v>18</v>
      </c>
      <c r="AL8">
        <f>RANK(AA8,AA$2:AA$501)</f>
        <v>105</v>
      </c>
      <c r="AM8">
        <f>RANK(AB8,AB$2:AB$501,1)</f>
        <v>480</v>
      </c>
      <c r="AN8">
        <f>RANK(AD8,AD$2:AD$501)</f>
        <v>14</v>
      </c>
      <c r="AO8">
        <f>COUNTIFS(AF8:AN8,"&lt;80")</f>
        <v>5</v>
      </c>
      <c r="AP8" t="e">
        <f>VLOOKUP(AE8,'First week Schedule'!A$2:C$31,3,FALSE)</f>
        <v>#N/A</v>
      </c>
    </row>
    <row r="9" spans="1:42" ht="26.65" hidden="1" x14ac:dyDescent="0.45">
      <c r="A9" s="15">
        <v>4</v>
      </c>
      <c r="B9" s="14" t="s">
        <v>549</v>
      </c>
      <c r="C9" s="14" t="s">
        <v>75</v>
      </c>
      <c r="D9" s="14">
        <v>25</v>
      </c>
      <c r="E9" s="14" t="s">
        <v>71</v>
      </c>
      <c r="F9" s="14">
        <v>80</v>
      </c>
      <c r="G9" s="14">
        <v>80</v>
      </c>
      <c r="H9" s="14">
        <v>33.4</v>
      </c>
      <c r="I9" s="14">
        <v>6</v>
      </c>
      <c r="J9" s="14">
        <v>10.1</v>
      </c>
      <c r="K9" s="14">
        <v>0.59499999999999997</v>
      </c>
      <c r="L9" s="14">
        <v>0</v>
      </c>
      <c r="M9" s="14">
        <v>0</v>
      </c>
      <c r="N9" s="14">
        <v>0</v>
      </c>
      <c r="O9" s="14">
        <v>6</v>
      </c>
      <c r="P9" s="14">
        <v>10.1</v>
      </c>
      <c r="Q9" s="14">
        <v>0.59599999999999997</v>
      </c>
      <c r="R9" s="14">
        <v>0.59499999999999997</v>
      </c>
      <c r="S9" s="14">
        <v>1.8</v>
      </c>
      <c r="T9" s="14">
        <v>3.7</v>
      </c>
      <c r="U9" s="14">
        <v>0.5</v>
      </c>
      <c r="V9" s="14">
        <v>4.9000000000000004</v>
      </c>
      <c r="W9" s="14">
        <v>4.5999999999999996</v>
      </c>
      <c r="X9" s="14">
        <v>9.5</v>
      </c>
      <c r="Y9" s="14">
        <v>1.6</v>
      </c>
      <c r="Z9" s="14">
        <v>1.5</v>
      </c>
      <c r="AA9" s="14">
        <v>1</v>
      </c>
      <c r="AB9" s="14">
        <v>1.7</v>
      </c>
      <c r="AC9" s="14">
        <v>2.6</v>
      </c>
      <c r="AD9" s="14">
        <v>13.9</v>
      </c>
      <c r="AE9" t="e">
        <f>VLOOKUP(B9,'Current Team'!B$2:D$322,3,FALSE)</f>
        <v>#N/A</v>
      </c>
      <c r="AF9">
        <f>RANK(K9,K$2:K$501)</f>
        <v>31</v>
      </c>
      <c r="AG9">
        <f>RANK(L9,L$2:L$501)</f>
        <v>424</v>
      </c>
      <c r="AH9">
        <f>RANK(U9,U$2:U$501)</f>
        <v>442</v>
      </c>
      <c r="AI9">
        <f>RANK(X9,X$2:X$501)</f>
        <v>16</v>
      </c>
      <c r="AJ9">
        <f>RANK(Y9,Y$2:Y$501)</f>
        <v>195</v>
      </c>
      <c r="AK9">
        <f>RANK(Z9,Z$2:Z$501)</f>
        <v>18</v>
      </c>
      <c r="AL9">
        <f>RANK(AA9,AA$2:AA$501)</f>
        <v>36</v>
      </c>
      <c r="AM9">
        <f>RANK(AB9,AB$2:AB$501,1)</f>
        <v>425</v>
      </c>
      <c r="AN9">
        <f>RANK(AD9,AD$2:AD$501)</f>
        <v>76</v>
      </c>
      <c r="AO9">
        <f>COUNTIFS(AF9:AN9,"&lt;80")</f>
        <v>5</v>
      </c>
      <c r="AP9" t="e">
        <f>VLOOKUP(AE9,'First week Schedule'!A$2:C$31,3,FALSE)</f>
        <v>#N/A</v>
      </c>
    </row>
    <row r="10" spans="1:42" ht="26.65" hidden="1" x14ac:dyDescent="0.45">
      <c r="A10" s="15">
        <v>142</v>
      </c>
      <c r="B10" s="14" t="s">
        <v>108</v>
      </c>
      <c r="C10" s="14" t="s">
        <v>80</v>
      </c>
      <c r="D10" s="14">
        <v>19</v>
      </c>
      <c r="E10" s="14" t="s">
        <v>109</v>
      </c>
      <c r="F10" s="14">
        <v>72</v>
      </c>
      <c r="G10" s="14">
        <v>72</v>
      </c>
      <c r="H10" s="14">
        <v>32.200000000000003</v>
      </c>
      <c r="I10" s="14">
        <v>7</v>
      </c>
      <c r="J10" s="14">
        <v>16.5</v>
      </c>
      <c r="K10" s="14">
        <v>0.42699999999999999</v>
      </c>
      <c r="L10" s="14">
        <v>2.2999999999999998</v>
      </c>
      <c r="M10" s="14">
        <v>7.1</v>
      </c>
      <c r="N10" s="14">
        <v>0.32700000000000001</v>
      </c>
      <c r="O10" s="14">
        <v>4.7</v>
      </c>
      <c r="P10" s="14">
        <v>9.3000000000000007</v>
      </c>
      <c r="Q10" s="14">
        <v>0.503</v>
      </c>
      <c r="R10" s="14">
        <v>0.497</v>
      </c>
      <c r="S10" s="14">
        <v>4.8</v>
      </c>
      <c r="T10" s="14">
        <v>6.7</v>
      </c>
      <c r="U10" s="14">
        <v>0.71299999999999997</v>
      </c>
      <c r="V10" s="14">
        <v>1.2</v>
      </c>
      <c r="W10" s="14">
        <v>6.6</v>
      </c>
      <c r="X10" s="14">
        <v>7.8</v>
      </c>
      <c r="Y10" s="14">
        <v>6</v>
      </c>
      <c r="Z10" s="14">
        <v>1.1000000000000001</v>
      </c>
      <c r="AA10" s="14">
        <v>0.3</v>
      </c>
      <c r="AB10" s="14">
        <v>3.4</v>
      </c>
      <c r="AC10" s="14">
        <v>1.9</v>
      </c>
      <c r="AD10" s="14">
        <v>21.2</v>
      </c>
      <c r="AE10" t="e">
        <f>VLOOKUP(B10,'Current Team'!B$2:D$322,3,FALSE)</f>
        <v>#N/A</v>
      </c>
      <c r="AF10">
        <f>RANK(K10,K$2:K$501)</f>
        <v>270</v>
      </c>
      <c r="AG10">
        <f>RANK(L10,L$2:L$501)</f>
        <v>30</v>
      </c>
      <c r="AH10">
        <f>RANK(U10,U$2:U$501)</f>
        <v>325</v>
      </c>
      <c r="AI10">
        <f>RANK(X10,X$2:X$501)</f>
        <v>37</v>
      </c>
      <c r="AJ10">
        <f>RANK(Y10,Y$2:Y$501)</f>
        <v>13</v>
      </c>
      <c r="AK10">
        <f>RANK(Z10,Z$2:Z$501)</f>
        <v>52</v>
      </c>
      <c r="AL10">
        <f>RANK(AA10,AA$2:AA$501)</f>
        <v>199</v>
      </c>
      <c r="AM10">
        <f>RANK(AB10,AB$2:AB$501,1)</f>
        <v>493</v>
      </c>
      <c r="AN10">
        <f>RANK(AD10,AD$2:AD$501)</f>
        <v>19</v>
      </c>
      <c r="AO10">
        <f>COUNTIFS(AF10:AN10,"&lt;80")</f>
        <v>5</v>
      </c>
      <c r="AP10" t="e">
        <f>VLOOKUP(AE10,'First week Schedule'!A$2:C$31,3,FALSE)</f>
        <v>#N/A</v>
      </c>
    </row>
    <row r="11" spans="1:42" ht="26.65" hidden="1" x14ac:dyDescent="0.45">
      <c r="A11" s="15">
        <v>357</v>
      </c>
      <c r="B11" s="14" t="s">
        <v>228</v>
      </c>
      <c r="C11" s="14" t="s">
        <v>75</v>
      </c>
      <c r="D11" s="14">
        <v>28</v>
      </c>
      <c r="E11" s="14" t="s">
        <v>76</v>
      </c>
      <c r="F11" s="14">
        <v>3</v>
      </c>
      <c r="G11" s="14">
        <v>0</v>
      </c>
      <c r="H11" s="14">
        <v>17.3</v>
      </c>
      <c r="I11" s="14">
        <v>5</v>
      </c>
      <c r="J11" s="14">
        <v>7.7</v>
      </c>
      <c r="K11" s="14">
        <v>0.65200000000000002</v>
      </c>
      <c r="L11" s="14">
        <v>0.3</v>
      </c>
      <c r="M11" s="14">
        <v>0.3</v>
      </c>
      <c r="N11" s="14">
        <v>1</v>
      </c>
      <c r="O11" s="14">
        <v>4.7</v>
      </c>
      <c r="P11" s="14">
        <v>7.3</v>
      </c>
      <c r="Q11" s="14">
        <v>0.63600000000000001</v>
      </c>
      <c r="R11" s="14">
        <v>0.67400000000000004</v>
      </c>
      <c r="S11" s="14">
        <v>3.3</v>
      </c>
      <c r="T11" s="14">
        <v>3.7</v>
      </c>
      <c r="U11" s="14">
        <v>0.90900000000000003</v>
      </c>
      <c r="V11" s="14">
        <v>1.3</v>
      </c>
      <c r="W11" s="14">
        <v>3</v>
      </c>
      <c r="X11" s="14">
        <v>4.3</v>
      </c>
      <c r="Y11" s="14">
        <v>2.2999999999999998</v>
      </c>
      <c r="Z11" s="14">
        <v>0.3</v>
      </c>
      <c r="AA11" s="14">
        <v>0</v>
      </c>
      <c r="AB11" s="14">
        <v>0.3</v>
      </c>
      <c r="AC11" s="14">
        <v>1.7</v>
      </c>
      <c r="AD11" s="14">
        <v>13.7</v>
      </c>
      <c r="AE11" t="e">
        <f>VLOOKUP(B11,'Current Team'!B$2:D$322,3,FALSE)</f>
        <v>#N/A</v>
      </c>
      <c r="AF11">
        <f>RANK(K11,K$2:K$501)</f>
        <v>10</v>
      </c>
      <c r="AG11">
        <f>RANK(L11,L$2:L$501)</f>
        <v>344</v>
      </c>
      <c r="AH11">
        <f>RANK(U11,U$2:U$501)</f>
        <v>29</v>
      </c>
      <c r="AI11">
        <f>RANK(X11,X$2:X$501)</f>
        <v>142</v>
      </c>
      <c r="AJ11">
        <f>RANK(Y11,Y$2:Y$501)</f>
        <v>130</v>
      </c>
      <c r="AK11">
        <f>RANK(Z11,Z$2:Z$501)</f>
        <v>355</v>
      </c>
      <c r="AL11">
        <f>RANK(AA11,AA$2:AA$501)</f>
        <v>417</v>
      </c>
      <c r="AM11">
        <f>RANK(AB11,AB$2:AB$501,1)</f>
        <v>44</v>
      </c>
      <c r="AN11">
        <f>RANK(AD11,AD$2:AD$501)</f>
        <v>79</v>
      </c>
      <c r="AO11">
        <f>COUNTIFS(AF11:AN11,"&lt;80")</f>
        <v>4</v>
      </c>
      <c r="AP11" t="e">
        <f>VLOOKUP(AE11,'First week Schedule'!A$2:C$31,3,FALSE)</f>
        <v>#N/A</v>
      </c>
    </row>
    <row r="12" spans="1:42" ht="26.65" hidden="1" x14ac:dyDescent="0.45">
      <c r="A12" s="15">
        <v>202</v>
      </c>
      <c r="B12" s="14" t="s">
        <v>91</v>
      </c>
      <c r="C12" s="14" t="s">
        <v>63</v>
      </c>
      <c r="D12" s="14">
        <v>29</v>
      </c>
      <c r="E12" s="14" t="s">
        <v>92</v>
      </c>
      <c r="F12" s="14">
        <v>75</v>
      </c>
      <c r="G12" s="14">
        <v>75</v>
      </c>
      <c r="H12" s="14">
        <v>35</v>
      </c>
      <c r="I12" s="14">
        <v>8.3000000000000007</v>
      </c>
      <c r="J12" s="14">
        <v>17.899999999999999</v>
      </c>
      <c r="K12" s="14">
        <v>0.46200000000000002</v>
      </c>
      <c r="L12" s="14">
        <v>2.5</v>
      </c>
      <c r="M12" s="14">
        <v>7</v>
      </c>
      <c r="N12" s="14">
        <v>0.36199999999999999</v>
      </c>
      <c r="O12" s="14">
        <v>5.7</v>
      </c>
      <c r="P12" s="14">
        <v>10.9</v>
      </c>
      <c r="Q12" s="14">
        <v>0.52500000000000002</v>
      </c>
      <c r="R12" s="14">
        <v>0.53200000000000003</v>
      </c>
      <c r="S12" s="14">
        <v>5.5</v>
      </c>
      <c r="T12" s="14">
        <v>7.3</v>
      </c>
      <c r="U12" s="14">
        <v>0.753</v>
      </c>
      <c r="V12" s="14">
        <v>1.3</v>
      </c>
      <c r="W12" s="14">
        <v>6.2</v>
      </c>
      <c r="X12" s="14">
        <v>7.5</v>
      </c>
      <c r="Y12" s="14">
        <v>5.4</v>
      </c>
      <c r="Z12" s="14">
        <v>0.7</v>
      </c>
      <c r="AA12" s="14">
        <v>0.4</v>
      </c>
      <c r="AB12" s="14">
        <v>3.4</v>
      </c>
      <c r="AC12" s="14">
        <v>2.7</v>
      </c>
      <c r="AD12" s="14">
        <v>24.5</v>
      </c>
      <c r="AE12" t="e">
        <f>VLOOKUP(B12,'Current Team'!B$2:D$322,3,FALSE)</f>
        <v>#N/A</v>
      </c>
      <c r="AF12">
        <f>RANK(K12,K$2:K$501)</f>
        <v>172</v>
      </c>
      <c r="AG12">
        <f>RANK(L12,L$2:L$501)</f>
        <v>14</v>
      </c>
      <c r="AH12">
        <f>RANK(U12,U$2:U$501)</f>
        <v>256</v>
      </c>
      <c r="AI12">
        <f>RANK(X12,X$2:X$501)</f>
        <v>39</v>
      </c>
      <c r="AJ12">
        <f>RANK(Y12,Y$2:Y$501)</f>
        <v>22</v>
      </c>
      <c r="AK12">
        <f>RANK(Z12,Z$2:Z$501)</f>
        <v>143</v>
      </c>
      <c r="AL12">
        <f>RANK(AA12,AA$2:AA$501)</f>
        <v>144</v>
      </c>
      <c r="AM12">
        <f>RANK(AB12,AB$2:AB$501,1)</f>
        <v>493</v>
      </c>
      <c r="AN12">
        <f>RANK(AD12,AD$2:AD$501)</f>
        <v>13</v>
      </c>
      <c r="AO12">
        <f>COUNTIFS(AF12:AN12,"&lt;80")</f>
        <v>4</v>
      </c>
      <c r="AP12" t="e">
        <f>VLOOKUP(AE12,'First week Schedule'!A$2:C$31,3,FALSE)</f>
        <v>#N/A</v>
      </c>
    </row>
    <row r="13" spans="1:42" hidden="1" x14ac:dyDescent="0.45">
      <c r="A13" s="15">
        <v>241</v>
      </c>
      <c r="B13" s="14" t="s">
        <v>337</v>
      </c>
      <c r="C13" s="14" t="s">
        <v>80</v>
      </c>
      <c r="D13" s="14">
        <v>25</v>
      </c>
      <c r="E13" s="14" t="s">
        <v>96</v>
      </c>
      <c r="F13" s="14">
        <v>1</v>
      </c>
      <c r="G13" s="14">
        <v>0</v>
      </c>
      <c r="H13" s="14">
        <v>26</v>
      </c>
      <c r="I13" s="14">
        <v>6</v>
      </c>
      <c r="J13" s="14">
        <v>13</v>
      </c>
      <c r="K13" s="14">
        <v>0.46200000000000002</v>
      </c>
      <c r="L13" s="14">
        <v>4</v>
      </c>
      <c r="M13" s="14">
        <v>10</v>
      </c>
      <c r="N13" s="14">
        <v>0.4</v>
      </c>
      <c r="O13" s="14">
        <v>2</v>
      </c>
      <c r="P13" s="14">
        <v>3</v>
      </c>
      <c r="Q13" s="14">
        <v>0.66700000000000004</v>
      </c>
      <c r="R13" s="14">
        <v>0.61499999999999999</v>
      </c>
      <c r="S13" s="14">
        <v>1</v>
      </c>
      <c r="T13" s="14">
        <v>2</v>
      </c>
      <c r="U13" s="14">
        <v>0.5</v>
      </c>
      <c r="V13" s="14">
        <v>1</v>
      </c>
      <c r="W13" s="14">
        <v>2</v>
      </c>
      <c r="X13" s="14">
        <v>3</v>
      </c>
      <c r="Y13" s="14">
        <v>3</v>
      </c>
      <c r="Z13" s="14">
        <v>1</v>
      </c>
      <c r="AA13" s="14">
        <v>0</v>
      </c>
      <c r="AB13" s="14">
        <v>0</v>
      </c>
      <c r="AC13" s="14">
        <v>3</v>
      </c>
      <c r="AD13" s="14">
        <v>17</v>
      </c>
      <c r="AE13" t="e">
        <f>VLOOKUP(B13,'Current Team'!B$2:D$322,3,FALSE)</f>
        <v>#N/A</v>
      </c>
      <c r="AF13">
        <f>RANK(K13,K$2:K$501)</f>
        <v>172</v>
      </c>
      <c r="AG13">
        <f>RANK(L13,L$2:L$501)</f>
        <v>3</v>
      </c>
      <c r="AH13">
        <f>RANK(U13,U$2:U$501)</f>
        <v>442</v>
      </c>
      <c r="AI13">
        <f>RANK(X13,X$2:X$501)</f>
        <v>244</v>
      </c>
      <c r="AJ13">
        <f>RANK(Y13,Y$2:Y$501)</f>
        <v>86</v>
      </c>
      <c r="AK13">
        <f>RANK(Z13,Z$2:Z$501)</f>
        <v>64</v>
      </c>
      <c r="AL13">
        <f>RANK(AA13,AA$2:AA$501)</f>
        <v>417</v>
      </c>
      <c r="AM13">
        <f>RANK(AB13,AB$2:AB$501,1)</f>
        <v>1</v>
      </c>
      <c r="AN13">
        <f>RANK(AD13,AD$2:AD$501)</f>
        <v>44</v>
      </c>
      <c r="AO13">
        <f>COUNTIFS(AF13:AN13,"&lt;80")</f>
        <v>4</v>
      </c>
      <c r="AP13" t="e">
        <f>VLOOKUP(AE13,'First week Schedule'!A$2:C$31,3,FALSE)</f>
        <v>#N/A</v>
      </c>
    </row>
    <row r="14" spans="1:42" ht="39.75" hidden="1" x14ac:dyDescent="0.45">
      <c r="A14" s="15">
        <v>97</v>
      </c>
      <c r="B14" s="14" t="s">
        <v>463</v>
      </c>
      <c r="C14" s="14" t="s">
        <v>75</v>
      </c>
      <c r="D14" s="14">
        <v>25</v>
      </c>
      <c r="E14" s="14" t="s">
        <v>119</v>
      </c>
      <c r="F14" s="14">
        <v>81</v>
      </c>
      <c r="G14" s="14">
        <v>81</v>
      </c>
      <c r="H14" s="14">
        <v>27.3</v>
      </c>
      <c r="I14" s="14">
        <v>5.0999999999999996</v>
      </c>
      <c r="J14" s="14">
        <v>9.1</v>
      </c>
      <c r="K14" s="14">
        <v>0.55600000000000005</v>
      </c>
      <c r="L14" s="14">
        <v>0</v>
      </c>
      <c r="M14" s="14">
        <v>0</v>
      </c>
      <c r="N14" s="14">
        <v>0.5</v>
      </c>
      <c r="O14" s="14">
        <v>5.0999999999999996</v>
      </c>
      <c r="P14" s="14">
        <v>9.1</v>
      </c>
      <c r="Q14" s="14">
        <v>0.55600000000000005</v>
      </c>
      <c r="R14" s="14">
        <v>0.55700000000000005</v>
      </c>
      <c r="S14" s="14">
        <v>1.7</v>
      </c>
      <c r="T14" s="14">
        <v>3.1</v>
      </c>
      <c r="U14" s="14">
        <v>0.55100000000000005</v>
      </c>
      <c r="V14" s="14">
        <v>2.2000000000000002</v>
      </c>
      <c r="W14" s="14">
        <v>6.1</v>
      </c>
      <c r="X14" s="14">
        <v>8.4</v>
      </c>
      <c r="Y14" s="14">
        <v>2.4</v>
      </c>
      <c r="Z14" s="14">
        <v>1.2</v>
      </c>
      <c r="AA14" s="14">
        <v>0.6</v>
      </c>
      <c r="AB14" s="14">
        <v>1</v>
      </c>
      <c r="AC14" s="14">
        <v>2.8</v>
      </c>
      <c r="AD14" s="14">
        <v>11.9</v>
      </c>
      <c r="AE14" t="e">
        <f>VLOOKUP(B14,'Current Team'!B$2:D$322,3,FALSE)</f>
        <v>#N/A</v>
      </c>
      <c r="AF14">
        <f>RANK(K14,K$2:K$501)</f>
        <v>47</v>
      </c>
      <c r="AG14">
        <f>RANK(L14,L$2:L$501)</f>
        <v>424</v>
      </c>
      <c r="AH14">
        <f>RANK(U14,U$2:U$501)</f>
        <v>438</v>
      </c>
      <c r="AI14">
        <f>RANK(X14,X$2:X$501)</f>
        <v>24</v>
      </c>
      <c r="AJ14">
        <f>RANK(Y14,Y$2:Y$501)</f>
        <v>121</v>
      </c>
      <c r="AK14">
        <f>RANK(Z14,Z$2:Z$501)</f>
        <v>42</v>
      </c>
      <c r="AL14">
        <f>RANK(AA14,AA$2:AA$501)</f>
        <v>79</v>
      </c>
      <c r="AM14">
        <f>RANK(AB14,AB$2:AB$501,1)</f>
        <v>285</v>
      </c>
      <c r="AN14">
        <f>RANK(AD14,AD$2:AD$501)</f>
        <v>107</v>
      </c>
      <c r="AO14">
        <f>COUNTIFS(AF14:AN14,"&lt;80")</f>
        <v>4</v>
      </c>
      <c r="AP14" t="e">
        <f>VLOOKUP(AE14,'First week Schedule'!A$2:C$31,3,FALSE)</f>
        <v>#N/A</v>
      </c>
    </row>
    <row r="15" spans="1:42" ht="26.65" hidden="1" x14ac:dyDescent="0.45">
      <c r="A15" s="15">
        <v>84</v>
      </c>
      <c r="B15" s="14" t="s">
        <v>130</v>
      </c>
      <c r="C15" s="14" t="s">
        <v>80</v>
      </c>
      <c r="D15" s="14">
        <v>29</v>
      </c>
      <c r="E15" s="14" t="s">
        <v>94</v>
      </c>
      <c r="F15" s="14">
        <v>10</v>
      </c>
      <c r="G15" s="14">
        <v>10</v>
      </c>
      <c r="H15" s="14">
        <v>36.1</v>
      </c>
      <c r="I15" s="14">
        <v>7.4</v>
      </c>
      <c r="J15" s="14">
        <v>15.7</v>
      </c>
      <c r="K15" s="14">
        <v>0.47099999999999997</v>
      </c>
      <c r="L15" s="14">
        <v>1.7</v>
      </c>
      <c r="M15" s="14">
        <v>4.5</v>
      </c>
      <c r="N15" s="14">
        <v>0.378</v>
      </c>
      <c r="O15" s="14">
        <v>5.7</v>
      </c>
      <c r="P15" s="14">
        <v>11.2</v>
      </c>
      <c r="Q15" s="14">
        <v>0.50900000000000001</v>
      </c>
      <c r="R15" s="14">
        <v>0.52500000000000002</v>
      </c>
      <c r="S15" s="14">
        <v>4.8</v>
      </c>
      <c r="T15" s="14">
        <v>6.1</v>
      </c>
      <c r="U15" s="14">
        <v>0.78700000000000003</v>
      </c>
      <c r="V15" s="14">
        <v>1.6</v>
      </c>
      <c r="W15" s="14">
        <v>3.6</v>
      </c>
      <c r="X15" s="14">
        <v>5.2</v>
      </c>
      <c r="Y15" s="14">
        <v>4.3</v>
      </c>
      <c r="Z15" s="14">
        <v>2.4</v>
      </c>
      <c r="AA15" s="14">
        <v>1</v>
      </c>
      <c r="AB15" s="14">
        <v>1.4</v>
      </c>
      <c r="AC15" s="14">
        <v>1.8</v>
      </c>
      <c r="AD15" s="14">
        <v>21.3</v>
      </c>
      <c r="AE15" t="e">
        <f>VLOOKUP(B15,'Current Team'!B$2:D$322,3,FALSE)</f>
        <v>#N/A</v>
      </c>
      <c r="AF15">
        <f>RANK(K15,K$2:K$501)</f>
        <v>144</v>
      </c>
      <c r="AG15">
        <f>RANK(L15,L$2:L$501)</f>
        <v>84</v>
      </c>
      <c r="AH15">
        <f>RANK(U15,U$2:U$501)</f>
        <v>199</v>
      </c>
      <c r="AI15">
        <f>RANK(X15,X$2:X$501)</f>
        <v>92</v>
      </c>
      <c r="AJ15">
        <f>RANK(Y15,Y$2:Y$501)</f>
        <v>35</v>
      </c>
      <c r="AK15">
        <f>RANK(Z15,Z$2:Z$501)</f>
        <v>1</v>
      </c>
      <c r="AL15">
        <f>RANK(AA15,AA$2:AA$501)</f>
        <v>36</v>
      </c>
      <c r="AM15">
        <f>RANK(AB15,AB$2:AB$501,1)</f>
        <v>377</v>
      </c>
      <c r="AN15">
        <f>RANK(AD15,AD$2:AD$501)</f>
        <v>17</v>
      </c>
      <c r="AO15">
        <f>COUNTIFS(AF15:AN15,"&lt;80")</f>
        <v>4</v>
      </c>
      <c r="AP15" t="e">
        <f>VLOOKUP(AE15,'First week Schedule'!A$2:C$31,3,FALSE)</f>
        <v>#N/A</v>
      </c>
    </row>
    <row r="16" spans="1:42" ht="26.65" hidden="1" x14ac:dyDescent="0.45">
      <c r="A16" s="15">
        <v>84</v>
      </c>
      <c r="B16" s="14" t="s">
        <v>130</v>
      </c>
      <c r="C16" s="14" t="s">
        <v>70</v>
      </c>
      <c r="D16" s="14">
        <v>29</v>
      </c>
      <c r="E16" s="14" t="s">
        <v>76</v>
      </c>
      <c r="F16" s="14">
        <v>55</v>
      </c>
      <c r="G16" s="14">
        <v>55</v>
      </c>
      <c r="H16" s="14">
        <v>33.200000000000003</v>
      </c>
      <c r="I16" s="14">
        <v>6.3</v>
      </c>
      <c r="J16" s="14">
        <v>13.6</v>
      </c>
      <c r="K16" s="14">
        <v>0.46100000000000002</v>
      </c>
      <c r="L16" s="14">
        <v>0.9</v>
      </c>
      <c r="M16" s="14">
        <v>2.7</v>
      </c>
      <c r="N16" s="14">
        <v>0.33800000000000002</v>
      </c>
      <c r="O16" s="14">
        <v>5.3</v>
      </c>
      <c r="P16" s="14">
        <v>10.9</v>
      </c>
      <c r="Q16" s="14">
        <v>0.49099999999999999</v>
      </c>
      <c r="R16" s="14">
        <v>0.49399999999999999</v>
      </c>
      <c r="S16" s="14">
        <v>4.8</v>
      </c>
      <c r="T16" s="14">
        <v>5.5</v>
      </c>
      <c r="U16" s="14">
        <v>0.86799999999999999</v>
      </c>
      <c r="V16" s="14">
        <v>1.9</v>
      </c>
      <c r="W16" s="14">
        <v>3.4</v>
      </c>
      <c r="X16" s="14">
        <v>5.3</v>
      </c>
      <c r="Y16" s="14">
        <v>4</v>
      </c>
      <c r="Z16" s="14">
        <v>1.8</v>
      </c>
      <c r="AA16" s="14">
        <v>0.5</v>
      </c>
      <c r="AB16" s="14">
        <v>1.5</v>
      </c>
      <c r="AC16" s="14">
        <v>1.7</v>
      </c>
      <c r="AD16" s="14">
        <v>18.2</v>
      </c>
      <c r="AE16" t="e">
        <f>VLOOKUP(B16,'Current Team'!B$2:D$322,3,FALSE)</f>
        <v>#N/A</v>
      </c>
      <c r="AF16">
        <f>RANK(K16,K$2:K$501)</f>
        <v>175</v>
      </c>
      <c r="AG16">
        <f>RANK(L16,L$2:L$501)</f>
        <v>195</v>
      </c>
      <c r="AH16">
        <f>RANK(U16,U$2:U$501)</f>
        <v>58</v>
      </c>
      <c r="AI16">
        <f>RANK(X16,X$2:X$501)</f>
        <v>86</v>
      </c>
      <c r="AJ16">
        <f>RANK(Y16,Y$2:Y$501)</f>
        <v>45</v>
      </c>
      <c r="AK16">
        <f>RANK(Z16,Z$2:Z$501)</f>
        <v>7</v>
      </c>
      <c r="AL16">
        <f>RANK(AA16,AA$2:AA$501)</f>
        <v>105</v>
      </c>
      <c r="AM16">
        <f>RANK(AB16,AB$2:AB$501,1)</f>
        <v>393</v>
      </c>
      <c r="AN16">
        <f>RANK(AD16,AD$2:AD$501)</f>
        <v>36</v>
      </c>
      <c r="AO16">
        <f>COUNTIFS(AF16:AN16,"&lt;80")</f>
        <v>4</v>
      </c>
      <c r="AP16" t="e">
        <f>VLOOKUP(AE16,'First week Schedule'!A$2:C$31,3,FALSE)</f>
        <v>#N/A</v>
      </c>
    </row>
    <row r="17" spans="1:42" ht="26.65" hidden="1" x14ac:dyDescent="0.45">
      <c r="A17" s="15">
        <v>353</v>
      </c>
      <c r="B17" s="14" t="s">
        <v>231</v>
      </c>
      <c r="C17" s="14" t="s">
        <v>63</v>
      </c>
      <c r="D17" s="14">
        <v>27</v>
      </c>
      <c r="E17" s="14" t="s">
        <v>123</v>
      </c>
      <c r="F17" s="14">
        <v>46</v>
      </c>
      <c r="G17" s="14">
        <v>25</v>
      </c>
      <c r="H17" s="14">
        <v>27.1</v>
      </c>
      <c r="I17" s="14">
        <v>5.2</v>
      </c>
      <c r="J17" s="14">
        <v>11.8</v>
      </c>
      <c r="K17" s="14">
        <v>0.439</v>
      </c>
      <c r="L17" s="14">
        <v>2.5</v>
      </c>
      <c r="M17" s="14">
        <v>6.9</v>
      </c>
      <c r="N17" s="14">
        <v>0.36499999999999999</v>
      </c>
      <c r="O17" s="14">
        <v>2.7</v>
      </c>
      <c r="P17" s="14">
        <v>4.9000000000000004</v>
      </c>
      <c r="Q17" s="14">
        <v>0.54500000000000004</v>
      </c>
      <c r="R17" s="14">
        <v>0.54600000000000004</v>
      </c>
      <c r="S17" s="14">
        <v>2.2999999999999998</v>
      </c>
      <c r="T17" s="14">
        <v>2.7</v>
      </c>
      <c r="U17" s="14">
        <v>0.84699999999999998</v>
      </c>
      <c r="V17" s="14">
        <v>1.3</v>
      </c>
      <c r="W17" s="14">
        <v>6.1</v>
      </c>
      <c r="X17" s="14">
        <v>7.4</v>
      </c>
      <c r="Y17" s="14">
        <v>1.2</v>
      </c>
      <c r="Z17" s="14">
        <v>0.7</v>
      </c>
      <c r="AA17" s="14">
        <v>0.7</v>
      </c>
      <c r="AB17" s="14">
        <v>1</v>
      </c>
      <c r="AC17" s="14">
        <v>2.2999999999999998</v>
      </c>
      <c r="AD17" s="14">
        <v>15.2</v>
      </c>
      <c r="AE17" t="e">
        <f>VLOOKUP(B17,'Current Team'!B$2:D$322,3,FALSE)</f>
        <v>#N/A</v>
      </c>
      <c r="AF17">
        <f>RANK(K17,K$2:K$501)</f>
        <v>236</v>
      </c>
      <c r="AG17">
        <f>RANK(L17,L$2:L$501)</f>
        <v>14</v>
      </c>
      <c r="AH17">
        <f>RANK(U17,U$2:U$501)</f>
        <v>83</v>
      </c>
      <c r="AI17">
        <f>RANK(X17,X$2:X$501)</f>
        <v>43</v>
      </c>
      <c r="AJ17">
        <f>RANK(Y17,Y$2:Y$501)</f>
        <v>257</v>
      </c>
      <c r="AK17">
        <f>RANK(Z17,Z$2:Z$501)</f>
        <v>143</v>
      </c>
      <c r="AL17">
        <f>RANK(AA17,AA$2:AA$501)</f>
        <v>64</v>
      </c>
      <c r="AM17">
        <f>RANK(AB17,AB$2:AB$501,1)</f>
        <v>285</v>
      </c>
      <c r="AN17">
        <f>RANK(AD17,AD$2:AD$501)</f>
        <v>64</v>
      </c>
      <c r="AO17">
        <f>COUNTIFS(AF17:AN17,"&lt;80")</f>
        <v>4</v>
      </c>
      <c r="AP17" t="e">
        <f>VLOOKUP(AE17,'First week Schedule'!A$2:C$31,3,FALSE)</f>
        <v>#N/A</v>
      </c>
    </row>
    <row r="18" spans="1:42" ht="26.65" hidden="1" x14ac:dyDescent="0.45">
      <c r="A18" s="15">
        <v>353</v>
      </c>
      <c r="B18" s="14" t="s">
        <v>231</v>
      </c>
      <c r="C18" s="14" t="s">
        <v>63</v>
      </c>
      <c r="D18" s="14">
        <v>27</v>
      </c>
      <c r="E18" s="14" t="s">
        <v>104</v>
      </c>
      <c r="F18" s="14">
        <v>32</v>
      </c>
      <c r="G18" s="14">
        <v>22</v>
      </c>
      <c r="H18" s="14">
        <v>28.9</v>
      </c>
      <c r="I18" s="14">
        <v>5.7</v>
      </c>
      <c r="J18" s="14">
        <v>12.7</v>
      </c>
      <c r="K18" s="14">
        <v>0.44700000000000001</v>
      </c>
      <c r="L18" s="14">
        <v>2.7</v>
      </c>
      <c r="M18" s="14">
        <v>7.2</v>
      </c>
      <c r="N18" s="14">
        <v>0.36799999999999999</v>
      </c>
      <c r="O18" s="14">
        <v>3</v>
      </c>
      <c r="P18" s="14">
        <v>5.5</v>
      </c>
      <c r="Q18" s="14">
        <v>0.55100000000000005</v>
      </c>
      <c r="R18" s="14">
        <v>0.55200000000000005</v>
      </c>
      <c r="S18" s="14">
        <v>2.7</v>
      </c>
      <c r="T18" s="14">
        <v>3.2</v>
      </c>
      <c r="U18" s="14">
        <v>0.84199999999999997</v>
      </c>
      <c r="V18" s="14">
        <v>1.4</v>
      </c>
      <c r="W18" s="14">
        <v>6.8</v>
      </c>
      <c r="X18" s="14">
        <v>8.3000000000000007</v>
      </c>
      <c r="Y18" s="14">
        <v>1.1000000000000001</v>
      </c>
      <c r="Z18" s="14">
        <v>0.7</v>
      </c>
      <c r="AA18" s="14">
        <v>0.8</v>
      </c>
      <c r="AB18" s="14">
        <v>1.2</v>
      </c>
      <c r="AC18" s="14">
        <v>2.7</v>
      </c>
      <c r="AD18" s="14">
        <v>16.7</v>
      </c>
      <c r="AE18" t="e">
        <f>VLOOKUP(B18,'Current Team'!B$2:D$322,3,FALSE)</f>
        <v>#N/A</v>
      </c>
      <c r="AF18">
        <f>RANK(K18,K$2:K$501)</f>
        <v>207</v>
      </c>
      <c r="AG18">
        <f>RANK(L18,L$2:L$501)</f>
        <v>9</v>
      </c>
      <c r="AH18">
        <f>RANK(U18,U$2:U$501)</f>
        <v>94</v>
      </c>
      <c r="AI18">
        <f>RANK(X18,X$2:X$501)</f>
        <v>26</v>
      </c>
      <c r="AJ18">
        <f>RANK(Y18,Y$2:Y$501)</f>
        <v>284</v>
      </c>
      <c r="AK18">
        <f>RANK(Z18,Z$2:Z$501)</f>
        <v>143</v>
      </c>
      <c r="AL18">
        <f>RANK(AA18,AA$2:AA$501)</f>
        <v>52</v>
      </c>
      <c r="AM18">
        <f>RANK(AB18,AB$2:AB$501,1)</f>
        <v>336</v>
      </c>
      <c r="AN18">
        <f>RANK(AD18,AD$2:AD$501)</f>
        <v>48</v>
      </c>
      <c r="AO18">
        <f>COUNTIFS(AF18:AN18,"&lt;80")</f>
        <v>4</v>
      </c>
      <c r="AP18" t="e">
        <f>VLOOKUP(AE18,'First week Schedule'!A$2:C$31,3,FALSE)</f>
        <v>#N/A</v>
      </c>
    </row>
    <row r="19" spans="1:42" ht="26.65" hidden="1" x14ac:dyDescent="0.45">
      <c r="A19" s="15">
        <v>112</v>
      </c>
      <c r="B19" s="14" t="s">
        <v>111</v>
      </c>
      <c r="C19" s="14" t="s">
        <v>67</v>
      </c>
      <c r="D19" s="14">
        <v>31</v>
      </c>
      <c r="E19" s="14" t="s">
        <v>112</v>
      </c>
      <c r="F19" s="14">
        <v>70</v>
      </c>
      <c r="G19" s="14">
        <v>70</v>
      </c>
      <c r="H19" s="14">
        <v>33.5</v>
      </c>
      <c r="I19" s="14">
        <v>7</v>
      </c>
      <c r="J19" s="14">
        <v>16</v>
      </c>
      <c r="K19" s="14">
        <v>0.438</v>
      </c>
      <c r="L19" s="14">
        <v>2.2000000000000002</v>
      </c>
      <c r="M19" s="14">
        <v>6.1</v>
      </c>
      <c r="N19" s="14">
        <v>0.36399999999999999</v>
      </c>
      <c r="O19" s="14">
        <v>4.8</v>
      </c>
      <c r="P19" s="14">
        <v>9.9</v>
      </c>
      <c r="Q19" s="14">
        <v>0.48299999999999998</v>
      </c>
      <c r="R19" s="14">
        <v>0.50700000000000001</v>
      </c>
      <c r="S19" s="14">
        <v>4.9000000000000004</v>
      </c>
      <c r="T19" s="14">
        <v>5.8</v>
      </c>
      <c r="U19" s="14">
        <v>0.84499999999999997</v>
      </c>
      <c r="V19" s="14">
        <v>0.6</v>
      </c>
      <c r="W19" s="14">
        <v>2.8</v>
      </c>
      <c r="X19" s="14">
        <v>3.4</v>
      </c>
      <c r="Y19" s="14">
        <v>6.4</v>
      </c>
      <c r="Z19" s="14">
        <v>1.3</v>
      </c>
      <c r="AA19" s="14">
        <v>0.3</v>
      </c>
      <c r="AB19" s="14">
        <v>1.9</v>
      </c>
      <c r="AC19" s="14">
        <v>1.8</v>
      </c>
      <c r="AD19" s="14">
        <v>21.1</v>
      </c>
      <c r="AE19" t="e">
        <f>VLOOKUP(B19,'Current Team'!B$2:D$322,3,FALSE)</f>
        <v>#N/A</v>
      </c>
      <c r="AF19">
        <f>RANK(K19,K$2:K$501)</f>
        <v>238</v>
      </c>
      <c r="AG19">
        <f>RANK(L19,L$2:L$501)</f>
        <v>41</v>
      </c>
      <c r="AH19">
        <f>RANK(U19,U$2:U$501)</f>
        <v>87</v>
      </c>
      <c r="AI19">
        <f>RANK(X19,X$2:X$501)</f>
        <v>214</v>
      </c>
      <c r="AJ19">
        <f>RANK(Y19,Y$2:Y$501)</f>
        <v>11</v>
      </c>
      <c r="AK19">
        <f>RANK(Z19,Z$2:Z$501)</f>
        <v>33</v>
      </c>
      <c r="AL19">
        <f>RANK(AA19,AA$2:AA$501)</f>
        <v>199</v>
      </c>
      <c r="AM19">
        <f>RANK(AB19,AB$2:AB$501,1)</f>
        <v>450</v>
      </c>
      <c r="AN19">
        <f>RANK(AD19,AD$2:AD$501)</f>
        <v>22</v>
      </c>
      <c r="AO19">
        <f>COUNTIFS(AF19:AN19,"&lt;80")</f>
        <v>4</v>
      </c>
      <c r="AP19" t="e">
        <f>VLOOKUP(AE19,'First week Schedule'!A$2:C$31,3,FALSE)</f>
        <v>#N/A</v>
      </c>
    </row>
    <row r="20" spans="1:42" ht="26.65" hidden="1" x14ac:dyDescent="0.45">
      <c r="A20" s="15">
        <v>27</v>
      </c>
      <c r="B20" s="14" t="s">
        <v>528</v>
      </c>
      <c r="C20" s="14" t="s">
        <v>63</v>
      </c>
      <c r="D20" s="14">
        <v>19</v>
      </c>
      <c r="E20" s="14" t="s">
        <v>119</v>
      </c>
      <c r="F20" s="14">
        <v>62</v>
      </c>
      <c r="G20" s="14">
        <v>4</v>
      </c>
      <c r="H20" s="14">
        <v>25.3</v>
      </c>
      <c r="I20" s="14">
        <v>5.7</v>
      </c>
      <c r="J20" s="14">
        <v>11.4</v>
      </c>
      <c r="K20" s="14">
        <v>0.504</v>
      </c>
      <c r="L20" s="14">
        <v>0.5</v>
      </c>
      <c r="M20" s="14">
        <v>1.5</v>
      </c>
      <c r="N20" s="14">
        <v>0.313</v>
      </c>
      <c r="O20" s="14">
        <v>5.3</v>
      </c>
      <c r="P20" s="14">
        <v>9.8000000000000007</v>
      </c>
      <c r="Q20" s="14">
        <v>0.53400000000000003</v>
      </c>
      <c r="R20" s="14">
        <v>0.52500000000000002</v>
      </c>
      <c r="S20" s="14">
        <v>2.9</v>
      </c>
      <c r="T20" s="14">
        <v>4.2</v>
      </c>
      <c r="U20" s="14">
        <v>0.69099999999999995</v>
      </c>
      <c r="V20" s="14">
        <v>2.6</v>
      </c>
      <c r="W20" s="14">
        <v>5</v>
      </c>
      <c r="X20" s="14">
        <v>7.6</v>
      </c>
      <c r="Y20" s="14">
        <v>1</v>
      </c>
      <c r="Z20" s="14">
        <v>0.5</v>
      </c>
      <c r="AA20" s="14">
        <v>1</v>
      </c>
      <c r="AB20" s="14">
        <v>1.6</v>
      </c>
      <c r="AC20" s="14">
        <v>1.9</v>
      </c>
      <c r="AD20" s="14">
        <v>14.9</v>
      </c>
      <c r="AE20" t="e">
        <f>VLOOKUP(B20,'Current Team'!B$2:D$322,3,FALSE)</f>
        <v>#N/A</v>
      </c>
      <c r="AF20">
        <f>RANK(K20,K$2:K$501)</f>
        <v>78</v>
      </c>
      <c r="AG20">
        <f>RANK(L20,L$2:L$501)</f>
        <v>298</v>
      </c>
      <c r="AH20">
        <f>RANK(U20,U$2:U$501)</f>
        <v>354</v>
      </c>
      <c r="AI20">
        <f>RANK(X20,X$2:X$501)</f>
        <v>38</v>
      </c>
      <c r="AJ20">
        <f>RANK(Y20,Y$2:Y$501)</f>
        <v>308</v>
      </c>
      <c r="AK20">
        <f>RANK(Z20,Z$2:Z$501)</f>
        <v>234</v>
      </c>
      <c r="AL20">
        <f>RANK(AA20,AA$2:AA$501)</f>
        <v>36</v>
      </c>
      <c r="AM20">
        <f>RANK(AB20,AB$2:AB$501,1)</f>
        <v>412</v>
      </c>
      <c r="AN20">
        <f>RANK(AD20,AD$2:AD$501)</f>
        <v>67</v>
      </c>
      <c r="AO20">
        <f>COUNTIFS(AF20:AN20,"&lt;80")</f>
        <v>4</v>
      </c>
      <c r="AP20" t="e">
        <f>VLOOKUP(AE20,'First week Schedule'!A$2:C$31,3,FALSE)</f>
        <v>#N/A</v>
      </c>
    </row>
    <row r="21" spans="1:42" ht="26.65" hidden="1" x14ac:dyDescent="0.45">
      <c r="A21" s="15">
        <v>257</v>
      </c>
      <c r="B21" s="14" t="s">
        <v>322</v>
      </c>
      <c r="C21" s="14" t="s">
        <v>67</v>
      </c>
      <c r="D21" s="14">
        <v>28</v>
      </c>
      <c r="E21" s="14" t="s">
        <v>92</v>
      </c>
      <c r="F21" s="14">
        <v>82</v>
      </c>
      <c r="G21" s="14">
        <v>82</v>
      </c>
      <c r="H21" s="14">
        <v>27.9</v>
      </c>
      <c r="I21" s="14">
        <v>5.4</v>
      </c>
      <c r="J21" s="14">
        <v>12.8</v>
      </c>
      <c r="K21" s="14">
        <v>0.42099999999999999</v>
      </c>
      <c r="L21" s="14">
        <v>2.1</v>
      </c>
      <c r="M21" s="14">
        <v>5.7</v>
      </c>
      <c r="N21" s="14">
        <v>0.36899999999999999</v>
      </c>
      <c r="O21" s="14">
        <v>3.3</v>
      </c>
      <c r="P21" s="14">
        <v>7</v>
      </c>
      <c r="Q21" s="14">
        <v>0.46400000000000002</v>
      </c>
      <c r="R21" s="14">
        <v>0.504</v>
      </c>
      <c r="S21" s="14">
        <v>2.5</v>
      </c>
      <c r="T21" s="14">
        <v>2.9</v>
      </c>
      <c r="U21" s="14">
        <v>0.86399999999999999</v>
      </c>
      <c r="V21" s="14">
        <v>0.5</v>
      </c>
      <c r="W21" s="14">
        <v>2.1</v>
      </c>
      <c r="X21" s="14">
        <v>2.6</v>
      </c>
      <c r="Y21" s="14">
        <v>4.2</v>
      </c>
      <c r="Z21" s="14">
        <v>0.7</v>
      </c>
      <c r="AA21" s="14">
        <v>0.1</v>
      </c>
      <c r="AB21" s="14">
        <v>1.8</v>
      </c>
      <c r="AC21" s="14">
        <v>2.5</v>
      </c>
      <c r="AD21" s="14">
        <v>15.4</v>
      </c>
      <c r="AE21" t="e">
        <f>VLOOKUP(B21,'Current Team'!B$2:D$322,3,FALSE)</f>
        <v>#N/A</v>
      </c>
      <c r="AF21">
        <f>RANK(K21,K$2:K$501)</f>
        <v>284</v>
      </c>
      <c r="AG21">
        <f>RANK(L21,L$2:L$501)</f>
        <v>46</v>
      </c>
      <c r="AH21">
        <f>RANK(U21,U$2:U$501)</f>
        <v>69</v>
      </c>
      <c r="AI21">
        <f>RANK(X21,X$2:X$501)</f>
        <v>285</v>
      </c>
      <c r="AJ21">
        <f>RANK(Y21,Y$2:Y$501)</f>
        <v>37</v>
      </c>
      <c r="AK21">
        <f>RANK(Z21,Z$2:Z$501)</f>
        <v>143</v>
      </c>
      <c r="AL21">
        <f>RANK(AA21,AA$2:AA$501)</f>
        <v>329</v>
      </c>
      <c r="AM21">
        <f>RANK(AB21,AB$2:AB$501,1)</f>
        <v>440</v>
      </c>
      <c r="AN21">
        <f>RANK(AD21,AD$2:AD$501)</f>
        <v>62</v>
      </c>
      <c r="AO21">
        <f>COUNTIFS(AF21:AN21,"&lt;80")</f>
        <v>4</v>
      </c>
      <c r="AP21" t="e">
        <f>VLOOKUP(AE21,'First week Schedule'!A$2:C$31,3,FALSE)</f>
        <v>#N/A</v>
      </c>
    </row>
    <row r="22" spans="1:42" ht="39.75" hidden="1" x14ac:dyDescent="0.45">
      <c r="A22" s="15">
        <v>56</v>
      </c>
      <c r="B22" s="14" t="s">
        <v>500</v>
      </c>
      <c r="C22" s="14" t="s">
        <v>80</v>
      </c>
      <c r="D22" s="14">
        <v>26</v>
      </c>
      <c r="E22" s="14" t="s">
        <v>119</v>
      </c>
      <c r="F22" s="14">
        <v>70</v>
      </c>
      <c r="G22" s="14">
        <v>17</v>
      </c>
      <c r="H22" s="14">
        <v>27.8</v>
      </c>
      <c r="I22" s="14">
        <v>5.2</v>
      </c>
      <c r="J22" s="14">
        <v>12.3</v>
      </c>
      <c r="K22" s="14">
        <v>0.41799999999999998</v>
      </c>
      <c r="L22" s="14">
        <v>1.9</v>
      </c>
      <c r="M22" s="14">
        <v>5.3</v>
      </c>
      <c r="N22" s="14">
        <v>0.36</v>
      </c>
      <c r="O22" s="14">
        <v>3.2</v>
      </c>
      <c r="P22" s="14">
        <v>7</v>
      </c>
      <c r="Q22" s="14">
        <v>0.46200000000000002</v>
      </c>
      <c r="R22" s="14">
        <v>0.496</v>
      </c>
      <c r="S22" s="14">
        <v>1.9</v>
      </c>
      <c r="T22" s="14">
        <v>2.2999999999999998</v>
      </c>
      <c r="U22" s="14">
        <v>0.82699999999999996</v>
      </c>
      <c r="V22" s="14">
        <v>0.6</v>
      </c>
      <c r="W22" s="14">
        <v>2.9</v>
      </c>
      <c r="X22" s="14">
        <v>3.5</v>
      </c>
      <c r="Y22" s="14">
        <v>3.8</v>
      </c>
      <c r="Z22" s="14">
        <v>1</v>
      </c>
      <c r="AA22" s="14">
        <v>0.2</v>
      </c>
      <c r="AB22" s="14">
        <v>1.7</v>
      </c>
      <c r="AC22" s="14">
        <v>2</v>
      </c>
      <c r="AD22" s="14">
        <v>14.1</v>
      </c>
      <c r="AE22" t="e">
        <f>VLOOKUP(B22,'Current Team'!B$2:D$322,3,FALSE)</f>
        <v>#N/A</v>
      </c>
      <c r="AF22">
        <f>RANK(K22,K$2:K$501)</f>
        <v>295</v>
      </c>
      <c r="AG22">
        <f>RANK(L22,L$2:L$501)</f>
        <v>62</v>
      </c>
      <c r="AH22">
        <f>RANK(U22,U$2:U$501)</f>
        <v>124</v>
      </c>
      <c r="AI22">
        <f>RANK(X22,X$2:X$501)</f>
        <v>207</v>
      </c>
      <c r="AJ22">
        <f>RANK(Y22,Y$2:Y$501)</f>
        <v>54</v>
      </c>
      <c r="AK22">
        <f>RANK(Z22,Z$2:Z$501)</f>
        <v>64</v>
      </c>
      <c r="AL22">
        <f>RANK(AA22,AA$2:AA$501)</f>
        <v>266</v>
      </c>
      <c r="AM22">
        <f>RANK(AB22,AB$2:AB$501,1)</f>
        <v>425</v>
      </c>
      <c r="AN22">
        <f>RANK(AD22,AD$2:AD$501)</f>
        <v>73</v>
      </c>
      <c r="AO22">
        <f>COUNTIFS(AF22:AN22,"&lt;80")</f>
        <v>4</v>
      </c>
      <c r="AP22" t="e">
        <f>VLOOKUP(AE22,'First week Schedule'!A$2:C$31,3,FALSE)</f>
        <v>#N/A</v>
      </c>
    </row>
    <row r="23" spans="1:42" ht="26.65" hidden="1" x14ac:dyDescent="0.45">
      <c r="A23" s="15">
        <v>25</v>
      </c>
      <c r="B23" s="14" t="s">
        <v>530</v>
      </c>
      <c r="C23" s="14" t="s">
        <v>75</v>
      </c>
      <c r="D23" s="14">
        <v>20</v>
      </c>
      <c r="E23" s="14" t="s">
        <v>81</v>
      </c>
      <c r="F23" s="14">
        <v>71</v>
      </c>
      <c r="G23" s="14">
        <v>70</v>
      </c>
      <c r="H23" s="14">
        <v>30.7</v>
      </c>
      <c r="I23" s="14">
        <v>7.2</v>
      </c>
      <c r="J23" s="14">
        <v>12.3</v>
      </c>
      <c r="K23" s="14">
        <v>0.58499999999999996</v>
      </c>
      <c r="L23" s="14">
        <v>0</v>
      </c>
      <c r="M23" s="14">
        <v>0.1</v>
      </c>
      <c r="N23" s="14">
        <v>0</v>
      </c>
      <c r="O23" s="14">
        <v>7.2</v>
      </c>
      <c r="P23" s="14">
        <v>12.2</v>
      </c>
      <c r="Q23" s="14">
        <v>0.58799999999999997</v>
      </c>
      <c r="R23" s="14">
        <v>0.58499999999999996</v>
      </c>
      <c r="S23" s="14">
        <v>2</v>
      </c>
      <c r="T23" s="14">
        <v>2.7</v>
      </c>
      <c r="U23" s="14">
        <v>0.746</v>
      </c>
      <c r="V23" s="14">
        <v>3.1</v>
      </c>
      <c r="W23" s="14">
        <v>7.1</v>
      </c>
      <c r="X23" s="14">
        <v>10.3</v>
      </c>
      <c r="Y23" s="14">
        <v>1.8</v>
      </c>
      <c r="Z23" s="14">
        <v>0.9</v>
      </c>
      <c r="AA23" s="14">
        <v>0.9</v>
      </c>
      <c r="AB23" s="14">
        <v>1.8</v>
      </c>
      <c r="AC23" s="14">
        <v>2.9</v>
      </c>
      <c r="AD23" s="14">
        <v>16.3</v>
      </c>
      <c r="AE23" t="e">
        <f>VLOOKUP(B23,'Current Team'!B$2:D$322,3,FALSE)</f>
        <v>#N/A</v>
      </c>
      <c r="AF23">
        <f>RANK(K23,K$2:K$501)</f>
        <v>37</v>
      </c>
      <c r="AG23">
        <f>RANK(L23,L$2:L$501)</f>
        <v>424</v>
      </c>
      <c r="AH23">
        <f>RANK(U23,U$2:U$501)</f>
        <v>271</v>
      </c>
      <c r="AI23">
        <f>RANK(X23,X$2:X$501)</f>
        <v>13</v>
      </c>
      <c r="AJ23">
        <f>RANK(Y23,Y$2:Y$501)</f>
        <v>175</v>
      </c>
      <c r="AK23">
        <f>RANK(Z23,Z$2:Z$501)</f>
        <v>82</v>
      </c>
      <c r="AL23">
        <f>RANK(AA23,AA$2:AA$501)</f>
        <v>42</v>
      </c>
      <c r="AM23">
        <f>RANK(AB23,AB$2:AB$501,1)</f>
        <v>440</v>
      </c>
      <c r="AN23">
        <f>RANK(AD23,AD$2:AD$501)</f>
        <v>52</v>
      </c>
      <c r="AO23">
        <f>COUNTIFS(AF23:AN23,"&lt;80")</f>
        <v>4</v>
      </c>
      <c r="AP23" t="e">
        <f>VLOOKUP(AE23,'First week Schedule'!A$2:C$31,3,FALSE)</f>
        <v>#N/A</v>
      </c>
    </row>
    <row r="24" spans="1:42" ht="26.65" hidden="1" x14ac:dyDescent="0.45">
      <c r="A24" s="15">
        <v>162</v>
      </c>
      <c r="B24" s="14" t="s">
        <v>407</v>
      </c>
      <c r="C24" s="14" t="s">
        <v>75</v>
      </c>
      <c r="D24" s="14">
        <v>29</v>
      </c>
      <c r="E24" s="14" t="s">
        <v>68</v>
      </c>
      <c r="F24" s="14">
        <v>25</v>
      </c>
      <c r="G24" s="14">
        <v>13</v>
      </c>
      <c r="H24" s="14">
        <v>24.4</v>
      </c>
      <c r="I24" s="14">
        <v>5.2</v>
      </c>
      <c r="J24" s="14">
        <v>8.9</v>
      </c>
      <c r="K24" s="14">
        <v>0.58699999999999997</v>
      </c>
      <c r="L24" s="14">
        <v>0.3</v>
      </c>
      <c r="M24" s="14">
        <v>0.8</v>
      </c>
      <c r="N24" s="14">
        <v>0.35</v>
      </c>
      <c r="O24" s="14">
        <v>5</v>
      </c>
      <c r="P24" s="14">
        <v>8.1</v>
      </c>
      <c r="Q24" s="14">
        <v>0.61099999999999999</v>
      </c>
      <c r="R24" s="14">
        <v>0.60299999999999998</v>
      </c>
      <c r="S24" s="14">
        <v>2.2000000000000002</v>
      </c>
      <c r="T24" s="14">
        <v>3.3</v>
      </c>
      <c r="U24" s="14">
        <v>0.65100000000000002</v>
      </c>
      <c r="V24" s="14">
        <v>3.3</v>
      </c>
      <c r="W24" s="14">
        <v>5</v>
      </c>
      <c r="X24" s="14">
        <v>8.1999999999999993</v>
      </c>
      <c r="Y24" s="14">
        <v>0.7</v>
      </c>
      <c r="Z24" s="14">
        <v>0.6</v>
      </c>
      <c r="AA24" s="14">
        <v>0.8</v>
      </c>
      <c r="AB24" s="14">
        <v>1.1000000000000001</v>
      </c>
      <c r="AC24" s="14">
        <v>3</v>
      </c>
      <c r="AD24" s="14">
        <v>12.9</v>
      </c>
      <c r="AE24" t="e">
        <f>VLOOKUP(B24,'Current Team'!B$2:D$322,3,FALSE)</f>
        <v>#N/A</v>
      </c>
      <c r="AF24">
        <f>RANK(K24,K$2:K$501)</f>
        <v>35</v>
      </c>
      <c r="AG24">
        <f>RANK(L24,L$2:L$501)</f>
        <v>344</v>
      </c>
      <c r="AH24">
        <f>RANK(U24,U$2:U$501)</f>
        <v>384</v>
      </c>
      <c r="AI24">
        <f>RANK(X24,X$2:X$501)</f>
        <v>27</v>
      </c>
      <c r="AJ24">
        <f>RANK(Y24,Y$2:Y$501)</f>
        <v>386</v>
      </c>
      <c r="AK24">
        <f>RANK(Z24,Z$2:Z$501)</f>
        <v>186</v>
      </c>
      <c r="AL24">
        <f>RANK(AA24,AA$2:AA$501)</f>
        <v>52</v>
      </c>
      <c r="AM24">
        <f>RANK(AB24,AB$2:AB$501,1)</f>
        <v>315</v>
      </c>
      <c r="AN24">
        <f>RANK(AD24,AD$2:AD$501)</f>
        <v>93</v>
      </c>
      <c r="AO24">
        <f>COUNTIFS(AF24:AN24,"&lt;80")</f>
        <v>3</v>
      </c>
      <c r="AP24" t="e">
        <f>VLOOKUP(AE24,'First week Schedule'!A$2:C$31,3,FALSE)</f>
        <v>#N/A</v>
      </c>
    </row>
    <row r="25" spans="1:42" hidden="1" x14ac:dyDescent="0.45">
      <c r="A25" s="15">
        <v>291</v>
      </c>
      <c r="B25" s="14" t="s">
        <v>132</v>
      </c>
      <c r="C25" s="14" t="s">
        <v>63</v>
      </c>
      <c r="D25" s="14">
        <v>23</v>
      </c>
      <c r="E25" s="14" t="s">
        <v>133</v>
      </c>
      <c r="F25" s="14">
        <v>70</v>
      </c>
      <c r="G25" s="14">
        <v>68</v>
      </c>
      <c r="H25" s="14">
        <v>33.1</v>
      </c>
      <c r="I25" s="14">
        <v>7.1</v>
      </c>
      <c r="J25" s="14">
        <v>15.5</v>
      </c>
      <c r="K25" s="14">
        <v>0.45600000000000002</v>
      </c>
      <c r="L25" s="14">
        <v>1.8</v>
      </c>
      <c r="M25" s="14">
        <v>6</v>
      </c>
      <c r="N25" s="14">
        <v>0.30299999999999999</v>
      </c>
      <c r="O25" s="14">
        <v>5.3</v>
      </c>
      <c r="P25" s="14">
        <v>9.5</v>
      </c>
      <c r="Q25" s="14">
        <v>0.55300000000000005</v>
      </c>
      <c r="R25" s="14">
        <v>0.51500000000000001</v>
      </c>
      <c r="S25" s="14">
        <v>2.7</v>
      </c>
      <c r="T25" s="14">
        <v>3.6</v>
      </c>
      <c r="U25" s="14">
        <v>0.752</v>
      </c>
      <c r="V25" s="14">
        <v>0.9</v>
      </c>
      <c r="W25" s="14">
        <v>4.5999999999999996</v>
      </c>
      <c r="X25" s="14">
        <v>5.5</v>
      </c>
      <c r="Y25" s="14">
        <v>2.5</v>
      </c>
      <c r="Z25" s="14">
        <v>0.6</v>
      </c>
      <c r="AA25" s="14">
        <v>0.4</v>
      </c>
      <c r="AB25" s="14">
        <v>1.9</v>
      </c>
      <c r="AC25" s="14">
        <v>2.4</v>
      </c>
      <c r="AD25" s="14">
        <v>18.7</v>
      </c>
      <c r="AE25" t="e">
        <f>VLOOKUP(B25,'Current Team'!B$2:D$322,3,FALSE)</f>
        <v>#N/A</v>
      </c>
      <c r="AF25">
        <f>RANK(K25,K$2:K$501)</f>
        <v>185</v>
      </c>
      <c r="AG25">
        <f>RANK(L25,L$2:L$501)</f>
        <v>75</v>
      </c>
      <c r="AH25">
        <f>RANK(U25,U$2:U$501)</f>
        <v>258</v>
      </c>
      <c r="AI25">
        <f>RANK(X25,X$2:X$501)</f>
        <v>75</v>
      </c>
      <c r="AJ25">
        <f>RANK(Y25,Y$2:Y$501)</f>
        <v>112</v>
      </c>
      <c r="AK25">
        <f>RANK(Z25,Z$2:Z$501)</f>
        <v>186</v>
      </c>
      <c r="AL25">
        <f>RANK(AA25,AA$2:AA$501)</f>
        <v>144</v>
      </c>
      <c r="AM25">
        <f>RANK(AB25,AB$2:AB$501,1)</f>
        <v>450</v>
      </c>
      <c r="AN25">
        <f>RANK(AD25,AD$2:AD$501)</f>
        <v>31</v>
      </c>
      <c r="AO25">
        <f>COUNTIFS(AF25:AN25,"&lt;80")</f>
        <v>3</v>
      </c>
      <c r="AP25" t="e">
        <f>VLOOKUP(AE25,'First week Schedule'!A$2:C$31,3,FALSE)</f>
        <v>#N/A</v>
      </c>
    </row>
    <row r="26" spans="1:42" ht="26.65" hidden="1" x14ac:dyDescent="0.45">
      <c r="A26" s="15">
        <v>162</v>
      </c>
      <c r="B26" s="14" t="s">
        <v>407</v>
      </c>
      <c r="C26" s="14" t="s">
        <v>75</v>
      </c>
      <c r="D26" s="14">
        <v>29</v>
      </c>
      <c r="E26" s="14" t="s">
        <v>123</v>
      </c>
      <c r="F26" s="14">
        <v>37</v>
      </c>
      <c r="G26" s="14">
        <v>13</v>
      </c>
      <c r="H26" s="14">
        <v>19.7</v>
      </c>
      <c r="I26" s="14">
        <v>4.2</v>
      </c>
      <c r="J26" s="14">
        <v>7.2</v>
      </c>
      <c r="K26" s="14">
        <v>0.58899999999999997</v>
      </c>
      <c r="L26" s="14">
        <v>0.2</v>
      </c>
      <c r="M26" s="14">
        <v>0.7</v>
      </c>
      <c r="N26" s="14">
        <v>0.32</v>
      </c>
      <c r="O26" s="14">
        <v>4</v>
      </c>
      <c r="P26" s="14">
        <v>6.5</v>
      </c>
      <c r="Q26" s="14">
        <v>0.61699999999999999</v>
      </c>
      <c r="R26" s="14">
        <v>0.60399999999999998</v>
      </c>
      <c r="S26" s="14">
        <v>1.7</v>
      </c>
      <c r="T26" s="14">
        <v>2.7</v>
      </c>
      <c r="U26" s="14">
        <v>0.64600000000000002</v>
      </c>
      <c r="V26" s="14">
        <v>2.6</v>
      </c>
      <c r="W26" s="14">
        <v>4.0999999999999996</v>
      </c>
      <c r="X26" s="14">
        <v>6.8</v>
      </c>
      <c r="Y26" s="14">
        <v>0.5</v>
      </c>
      <c r="Z26" s="14">
        <v>0.5</v>
      </c>
      <c r="AA26" s="14">
        <v>0.6</v>
      </c>
      <c r="AB26" s="14">
        <v>0.9</v>
      </c>
      <c r="AC26" s="14">
        <v>2.2000000000000002</v>
      </c>
      <c r="AD26" s="14">
        <v>10.4</v>
      </c>
      <c r="AE26" t="e">
        <f>VLOOKUP(B26,'Current Team'!B$2:D$322,3,FALSE)</f>
        <v>#N/A</v>
      </c>
      <c r="AF26">
        <f>RANK(K26,K$2:K$501)</f>
        <v>34</v>
      </c>
      <c r="AG26">
        <f>RANK(L26,L$2:L$501)</f>
        <v>379</v>
      </c>
      <c r="AH26">
        <f>RANK(U26,U$2:U$501)</f>
        <v>388</v>
      </c>
      <c r="AI26">
        <f>RANK(X26,X$2:X$501)</f>
        <v>51</v>
      </c>
      <c r="AJ26">
        <f>RANK(Y26,Y$2:Y$501)</f>
        <v>425</v>
      </c>
      <c r="AK26">
        <f>RANK(Z26,Z$2:Z$501)</f>
        <v>234</v>
      </c>
      <c r="AL26">
        <f>RANK(AA26,AA$2:AA$501)</f>
        <v>79</v>
      </c>
      <c r="AM26">
        <f>RANK(AB26,AB$2:AB$501,1)</f>
        <v>255</v>
      </c>
      <c r="AN26">
        <f>RANK(AD26,AD$2:AD$501)</f>
        <v>150</v>
      </c>
      <c r="AO26">
        <f>COUNTIFS(AF26:AN26,"&lt;80")</f>
        <v>3</v>
      </c>
      <c r="AP26" t="e">
        <f>VLOOKUP(AE26,'First week Schedule'!A$2:C$31,3,FALSE)</f>
        <v>#N/A</v>
      </c>
    </row>
    <row r="27" spans="1:42" ht="26.65" hidden="1" x14ac:dyDescent="0.45">
      <c r="A27" s="15">
        <v>319</v>
      </c>
      <c r="B27" s="14" t="s">
        <v>264</v>
      </c>
      <c r="C27" s="14" t="s">
        <v>67</v>
      </c>
      <c r="D27" s="14">
        <v>28</v>
      </c>
      <c r="E27" s="14" t="s">
        <v>133</v>
      </c>
      <c r="F27" s="14">
        <v>4</v>
      </c>
      <c r="G27" s="14">
        <v>0</v>
      </c>
      <c r="H27" s="14">
        <v>4.8</v>
      </c>
      <c r="I27" s="14">
        <v>1</v>
      </c>
      <c r="J27" s="14">
        <v>1.5</v>
      </c>
      <c r="K27" s="14">
        <v>0.66700000000000004</v>
      </c>
      <c r="L27" s="14">
        <v>0.3</v>
      </c>
      <c r="M27" s="14">
        <v>0.3</v>
      </c>
      <c r="N27" s="14">
        <v>1</v>
      </c>
      <c r="O27" s="14">
        <v>0.8</v>
      </c>
      <c r="P27" s="14">
        <v>1.3</v>
      </c>
      <c r="Q27" s="14">
        <v>0.6</v>
      </c>
      <c r="R27" s="14">
        <v>0.75</v>
      </c>
      <c r="S27" s="14">
        <v>0.3</v>
      </c>
      <c r="T27" s="14">
        <v>0.3</v>
      </c>
      <c r="U27" s="14">
        <v>1</v>
      </c>
      <c r="V27" s="14">
        <v>0</v>
      </c>
      <c r="W27" s="14">
        <v>0</v>
      </c>
      <c r="X27" s="14">
        <v>0</v>
      </c>
      <c r="Y27" s="14">
        <v>0.8</v>
      </c>
      <c r="Z27" s="14">
        <v>0.3</v>
      </c>
      <c r="AA27" s="14">
        <v>0</v>
      </c>
      <c r="AB27" s="14">
        <v>0</v>
      </c>
      <c r="AC27" s="14">
        <v>0.5</v>
      </c>
      <c r="AD27" s="14">
        <v>2.5</v>
      </c>
      <c r="AE27" t="e">
        <f>VLOOKUP(B27,'Current Team'!B$2:D$322,3,FALSE)</f>
        <v>#N/A</v>
      </c>
      <c r="AF27">
        <f>RANK(K27,K$2:K$501)</f>
        <v>6</v>
      </c>
      <c r="AG27">
        <f>RANK(L27,L$2:L$501)</f>
        <v>344</v>
      </c>
      <c r="AH27">
        <f>RANK(U27,U$2:U$501)</f>
        <v>1</v>
      </c>
      <c r="AI27">
        <f>RANK(X27,X$2:X$501)</f>
        <v>493</v>
      </c>
      <c r="AJ27">
        <f>RANK(Y27,Y$2:Y$501)</f>
        <v>357</v>
      </c>
      <c r="AK27">
        <f>RANK(Z27,Z$2:Z$501)</f>
        <v>355</v>
      </c>
      <c r="AL27">
        <f>RANK(AA27,AA$2:AA$501)</f>
        <v>417</v>
      </c>
      <c r="AM27">
        <f>RANK(AB27,AB$2:AB$501,1)</f>
        <v>1</v>
      </c>
      <c r="AN27">
        <f>RANK(AD27,AD$2:AD$501)</f>
        <v>435</v>
      </c>
      <c r="AO27">
        <f>COUNTIFS(AF27:AN27,"&lt;80")</f>
        <v>3</v>
      </c>
      <c r="AP27" t="e">
        <f>VLOOKUP(AE27,'First week Schedule'!A$2:C$31,3,FALSE)</f>
        <v>#N/A</v>
      </c>
    </row>
    <row r="28" spans="1:42" ht="26.65" hidden="1" x14ac:dyDescent="0.45">
      <c r="A28" s="15">
        <v>342</v>
      </c>
      <c r="B28" s="14" t="s">
        <v>241</v>
      </c>
      <c r="C28" s="14" t="s">
        <v>80</v>
      </c>
      <c r="D28" s="14">
        <v>31</v>
      </c>
      <c r="E28" s="14" t="s">
        <v>83</v>
      </c>
      <c r="F28" s="14">
        <v>8</v>
      </c>
      <c r="G28" s="14">
        <v>0</v>
      </c>
      <c r="H28" s="14">
        <v>13</v>
      </c>
      <c r="I28" s="14">
        <v>2.6</v>
      </c>
      <c r="J28" s="14">
        <v>4.9000000000000004</v>
      </c>
      <c r="K28" s="14">
        <v>0.53800000000000003</v>
      </c>
      <c r="L28" s="14">
        <v>1</v>
      </c>
      <c r="M28" s="14">
        <v>2.2999999999999998</v>
      </c>
      <c r="N28" s="14">
        <v>0.44400000000000001</v>
      </c>
      <c r="O28" s="14">
        <v>1.6</v>
      </c>
      <c r="P28" s="14">
        <v>2.6</v>
      </c>
      <c r="Q28" s="14">
        <v>0.61899999999999999</v>
      </c>
      <c r="R28" s="14">
        <v>0.64100000000000001</v>
      </c>
      <c r="S28" s="14">
        <v>0.1</v>
      </c>
      <c r="T28" s="14">
        <v>0.1</v>
      </c>
      <c r="U28" s="14">
        <v>1</v>
      </c>
      <c r="V28" s="14">
        <v>0.1</v>
      </c>
      <c r="W28" s="14">
        <v>1.4</v>
      </c>
      <c r="X28" s="14">
        <v>1.5</v>
      </c>
      <c r="Y28" s="14">
        <v>1</v>
      </c>
      <c r="Z28" s="14">
        <v>0.1</v>
      </c>
      <c r="AA28" s="14">
        <v>0.1</v>
      </c>
      <c r="AB28" s="14">
        <v>0.3</v>
      </c>
      <c r="AC28" s="14">
        <v>0.6</v>
      </c>
      <c r="AD28" s="14">
        <v>6.4</v>
      </c>
      <c r="AE28" t="e">
        <f>VLOOKUP(B28,'Current Team'!B$2:D$322,3,FALSE)</f>
        <v>#N/A</v>
      </c>
      <c r="AF28">
        <f>RANK(K28,K$2:K$501)</f>
        <v>52</v>
      </c>
      <c r="AG28">
        <f>RANK(L28,L$2:L$501)</f>
        <v>175</v>
      </c>
      <c r="AH28">
        <f>RANK(U28,U$2:U$501)</f>
        <v>1</v>
      </c>
      <c r="AI28">
        <f>RANK(X28,X$2:X$501)</f>
        <v>407</v>
      </c>
      <c r="AJ28">
        <f>RANK(Y28,Y$2:Y$501)</f>
        <v>308</v>
      </c>
      <c r="AK28">
        <f>RANK(Z28,Z$2:Z$501)</f>
        <v>451</v>
      </c>
      <c r="AL28">
        <f>RANK(AA28,AA$2:AA$501)</f>
        <v>329</v>
      </c>
      <c r="AM28">
        <f>RANK(AB28,AB$2:AB$501,1)</f>
        <v>44</v>
      </c>
      <c r="AN28">
        <f>RANK(AD28,AD$2:AD$501)</f>
        <v>275</v>
      </c>
      <c r="AO28">
        <f>COUNTIFS(AF28:AN28,"&lt;80")</f>
        <v>3</v>
      </c>
      <c r="AP28" t="e">
        <f>VLOOKUP(AE28,'First week Schedule'!A$2:C$31,3,FALSE)</f>
        <v>#N/A</v>
      </c>
    </row>
    <row r="29" spans="1:42" hidden="1" x14ac:dyDescent="0.45">
      <c r="A29" s="15">
        <v>50</v>
      </c>
      <c r="B29" s="14" t="s">
        <v>506</v>
      </c>
      <c r="C29" s="14" t="s">
        <v>75</v>
      </c>
      <c r="D29" s="14">
        <v>26</v>
      </c>
      <c r="E29" s="14" t="s">
        <v>117</v>
      </c>
      <c r="F29" s="14">
        <v>50</v>
      </c>
      <c r="G29" s="14">
        <v>1</v>
      </c>
      <c r="H29" s="14">
        <v>12.9</v>
      </c>
      <c r="I29" s="14">
        <v>1.8</v>
      </c>
      <c r="J29" s="14">
        <v>3</v>
      </c>
      <c r="K29" s="14">
        <v>0.60299999999999998</v>
      </c>
      <c r="L29" s="14">
        <v>0</v>
      </c>
      <c r="M29" s="14">
        <v>0</v>
      </c>
      <c r="N29" s="14">
        <v>0</v>
      </c>
      <c r="O29" s="14">
        <v>1.8</v>
      </c>
      <c r="P29" s="14">
        <v>3</v>
      </c>
      <c r="Q29" s="14">
        <v>0.60699999999999998</v>
      </c>
      <c r="R29" s="14">
        <v>0.60299999999999998</v>
      </c>
      <c r="S29" s="14">
        <v>1.2</v>
      </c>
      <c r="T29" s="14">
        <v>1.7</v>
      </c>
      <c r="U29" s="14">
        <v>0.69899999999999995</v>
      </c>
      <c r="V29" s="14">
        <v>1.6</v>
      </c>
      <c r="W29" s="14">
        <v>2.2000000000000002</v>
      </c>
      <c r="X29" s="14">
        <v>3.8</v>
      </c>
      <c r="Y29" s="14">
        <v>0.8</v>
      </c>
      <c r="Z29" s="14">
        <v>0.4</v>
      </c>
      <c r="AA29" s="14">
        <v>0.6</v>
      </c>
      <c r="AB29" s="14">
        <v>0.4</v>
      </c>
      <c r="AC29" s="14">
        <v>1.4</v>
      </c>
      <c r="AD29" s="14">
        <v>4.8</v>
      </c>
      <c r="AE29" t="e">
        <f>VLOOKUP(B29,'Current Team'!B$2:D$322,3,FALSE)</f>
        <v>#N/A</v>
      </c>
      <c r="AF29">
        <f>RANK(K29,K$2:K$501)</f>
        <v>29</v>
      </c>
      <c r="AG29">
        <f>RANK(L29,L$2:L$501)</f>
        <v>424</v>
      </c>
      <c r="AH29">
        <f>RANK(U29,U$2:U$501)</f>
        <v>342</v>
      </c>
      <c r="AI29">
        <f>RANK(X29,X$2:X$501)</f>
        <v>178</v>
      </c>
      <c r="AJ29">
        <f>RANK(Y29,Y$2:Y$501)</f>
        <v>357</v>
      </c>
      <c r="AK29">
        <f>RANK(Z29,Z$2:Z$501)</f>
        <v>300</v>
      </c>
      <c r="AL29">
        <f>RANK(AA29,AA$2:AA$501)</f>
        <v>79</v>
      </c>
      <c r="AM29">
        <f>RANK(AB29,AB$2:AB$501,1)</f>
        <v>77</v>
      </c>
      <c r="AN29">
        <f>RANK(AD29,AD$2:AD$501)</f>
        <v>343</v>
      </c>
      <c r="AO29">
        <f>COUNTIFS(AF29:AN29,"&lt;80")</f>
        <v>3</v>
      </c>
      <c r="AP29" t="e">
        <f>VLOOKUP(AE29,'First week Schedule'!A$2:C$31,3,FALSE)</f>
        <v>#N/A</v>
      </c>
    </row>
    <row r="30" spans="1:42" ht="26.65" hidden="1" x14ac:dyDescent="0.45">
      <c r="A30" s="15">
        <v>127</v>
      </c>
      <c r="B30" s="14" t="s">
        <v>436</v>
      </c>
      <c r="C30" s="14" t="s">
        <v>75</v>
      </c>
      <c r="D30" s="14">
        <v>22</v>
      </c>
      <c r="E30" s="14" t="s">
        <v>128</v>
      </c>
      <c r="F30" s="14">
        <v>9</v>
      </c>
      <c r="G30" s="14">
        <v>0</v>
      </c>
      <c r="H30" s="14">
        <v>13.1</v>
      </c>
      <c r="I30" s="14">
        <v>1.7</v>
      </c>
      <c r="J30" s="14">
        <v>2.4</v>
      </c>
      <c r="K30" s="14">
        <v>0.68200000000000005</v>
      </c>
      <c r="L30" s="14">
        <v>0</v>
      </c>
      <c r="M30" s="14">
        <v>0.1</v>
      </c>
      <c r="N30" s="14">
        <v>0</v>
      </c>
      <c r="O30" s="14">
        <v>1.7</v>
      </c>
      <c r="P30" s="14">
        <v>2.2999999999999998</v>
      </c>
      <c r="Q30" s="14">
        <v>0.71399999999999997</v>
      </c>
      <c r="R30" s="14">
        <v>0.68200000000000005</v>
      </c>
      <c r="S30" s="14">
        <v>0.7</v>
      </c>
      <c r="T30" s="14">
        <v>1.1000000000000001</v>
      </c>
      <c r="U30" s="14">
        <v>0.6</v>
      </c>
      <c r="V30" s="14">
        <v>1.1000000000000001</v>
      </c>
      <c r="W30" s="14">
        <v>2.9</v>
      </c>
      <c r="X30" s="14">
        <v>4</v>
      </c>
      <c r="Y30" s="14">
        <v>0.6</v>
      </c>
      <c r="Z30" s="14">
        <v>0.3</v>
      </c>
      <c r="AA30" s="14">
        <v>0.6</v>
      </c>
      <c r="AB30" s="14">
        <v>0.3</v>
      </c>
      <c r="AC30" s="14">
        <v>1.3</v>
      </c>
      <c r="AD30" s="14">
        <v>4</v>
      </c>
      <c r="AE30" t="e">
        <f>VLOOKUP(B30,'Current Team'!B$2:D$322,3,FALSE)</f>
        <v>#N/A</v>
      </c>
      <c r="AF30">
        <f>RANK(K30,K$2:K$501)</f>
        <v>4</v>
      </c>
      <c r="AG30">
        <f>RANK(L30,L$2:L$501)</f>
        <v>424</v>
      </c>
      <c r="AH30">
        <f>RANK(U30,U$2:U$501)</f>
        <v>415</v>
      </c>
      <c r="AI30">
        <f>RANK(X30,X$2:X$501)</f>
        <v>162</v>
      </c>
      <c r="AJ30">
        <f>RANK(Y30,Y$2:Y$501)</f>
        <v>405</v>
      </c>
      <c r="AK30">
        <f>RANK(Z30,Z$2:Z$501)</f>
        <v>355</v>
      </c>
      <c r="AL30">
        <f>RANK(AA30,AA$2:AA$501)</f>
        <v>79</v>
      </c>
      <c r="AM30">
        <f>RANK(AB30,AB$2:AB$501,1)</f>
        <v>44</v>
      </c>
      <c r="AN30">
        <f>RANK(AD30,AD$2:AD$501)</f>
        <v>374</v>
      </c>
      <c r="AO30">
        <f>COUNTIFS(AF30:AN30,"&lt;80")</f>
        <v>3</v>
      </c>
      <c r="AP30" t="e">
        <f>VLOOKUP(AE30,'First week Schedule'!A$2:C$31,3,FALSE)</f>
        <v>#N/A</v>
      </c>
    </row>
    <row r="31" spans="1:42" ht="26.65" hidden="1" x14ac:dyDescent="0.45">
      <c r="A31" s="15">
        <v>252</v>
      </c>
      <c r="B31" s="14" t="s">
        <v>327</v>
      </c>
      <c r="C31" s="14" t="s">
        <v>67</v>
      </c>
      <c r="D31" s="14">
        <v>24</v>
      </c>
      <c r="E31" s="14" t="s">
        <v>76</v>
      </c>
      <c r="F31" s="14">
        <v>6</v>
      </c>
      <c r="G31" s="14">
        <v>0</v>
      </c>
      <c r="H31" s="14">
        <v>6.5</v>
      </c>
      <c r="I31" s="14">
        <v>1.3</v>
      </c>
      <c r="J31" s="14">
        <v>2.5</v>
      </c>
      <c r="K31" s="14">
        <v>0.53300000000000003</v>
      </c>
      <c r="L31" s="14">
        <v>0.3</v>
      </c>
      <c r="M31" s="14">
        <v>1</v>
      </c>
      <c r="N31" s="14">
        <v>0.33300000000000002</v>
      </c>
      <c r="O31" s="14">
        <v>1</v>
      </c>
      <c r="P31" s="14">
        <v>1.5</v>
      </c>
      <c r="Q31" s="14">
        <v>0.66700000000000004</v>
      </c>
      <c r="R31" s="14">
        <v>0.6</v>
      </c>
      <c r="S31" s="14">
        <v>0.7</v>
      </c>
      <c r="T31" s="14">
        <v>0.7</v>
      </c>
      <c r="U31" s="14">
        <v>1</v>
      </c>
      <c r="V31" s="14">
        <v>0.3</v>
      </c>
      <c r="W31" s="14">
        <v>0.2</v>
      </c>
      <c r="X31" s="14">
        <v>0.5</v>
      </c>
      <c r="Y31" s="14">
        <v>0.8</v>
      </c>
      <c r="Z31" s="14">
        <v>0.3</v>
      </c>
      <c r="AA31" s="14">
        <v>0</v>
      </c>
      <c r="AB31" s="14">
        <v>0.2</v>
      </c>
      <c r="AC31" s="14">
        <v>0.7</v>
      </c>
      <c r="AD31" s="14">
        <v>3.7</v>
      </c>
      <c r="AE31" t="e">
        <f>VLOOKUP(B31,'Current Team'!B$2:D$322,3,FALSE)</f>
        <v>#N/A</v>
      </c>
      <c r="AF31">
        <f>RANK(K31,K$2:K$501)</f>
        <v>57</v>
      </c>
      <c r="AG31">
        <f>RANK(L31,L$2:L$501)</f>
        <v>344</v>
      </c>
      <c r="AH31">
        <f>RANK(U31,U$2:U$501)</f>
        <v>1</v>
      </c>
      <c r="AI31">
        <f>RANK(X31,X$2:X$501)</f>
        <v>482</v>
      </c>
      <c r="AJ31">
        <f>RANK(Y31,Y$2:Y$501)</f>
        <v>357</v>
      </c>
      <c r="AK31">
        <f>RANK(Z31,Z$2:Z$501)</f>
        <v>355</v>
      </c>
      <c r="AL31">
        <f>RANK(AA31,AA$2:AA$501)</f>
        <v>417</v>
      </c>
      <c r="AM31">
        <f>RANK(AB31,AB$2:AB$501,1)</f>
        <v>33</v>
      </c>
      <c r="AN31">
        <f>RANK(AD31,AD$2:AD$501)</f>
        <v>390</v>
      </c>
      <c r="AO31">
        <f>COUNTIFS(AF31:AN31,"&lt;80")</f>
        <v>3</v>
      </c>
      <c r="AP31" t="e">
        <f>VLOOKUP(AE31,'First week Schedule'!A$2:C$31,3,FALSE)</f>
        <v>#N/A</v>
      </c>
    </row>
    <row r="32" spans="1:42" ht="26.65" hidden="1" x14ac:dyDescent="0.45">
      <c r="A32" s="15">
        <v>259</v>
      </c>
      <c r="B32" s="14" t="s">
        <v>320</v>
      </c>
      <c r="C32" s="14" t="s">
        <v>63</v>
      </c>
      <c r="D32" s="14">
        <v>25</v>
      </c>
      <c r="E32" s="14" t="s">
        <v>117</v>
      </c>
      <c r="F32" s="14">
        <v>12</v>
      </c>
      <c r="G32" s="14">
        <v>0</v>
      </c>
      <c r="H32" s="14">
        <v>5.7</v>
      </c>
      <c r="I32" s="14">
        <v>0.8</v>
      </c>
      <c r="J32" s="14">
        <v>1.3</v>
      </c>
      <c r="K32" s="14">
        <v>0.625</v>
      </c>
      <c r="L32" s="14">
        <v>0</v>
      </c>
      <c r="M32" s="14">
        <v>0</v>
      </c>
      <c r="N32" s="16"/>
      <c r="O32" s="14">
        <v>0.8</v>
      </c>
      <c r="P32" s="14">
        <v>1.3</v>
      </c>
      <c r="Q32" s="14">
        <v>0.625</v>
      </c>
      <c r="R32" s="14">
        <v>0.625</v>
      </c>
      <c r="S32" s="14">
        <v>0.6</v>
      </c>
      <c r="T32" s="14">
        <v>0.7</v>
      </c>
      <c r="U32" s="14">
        <v>0.875</v>
      </c>
      <c r="V32" s="14">
        <v>0.5</v>
      </c>
      <c r="W32" s="14">
        <v>1.3</v>
      </c>
      <c r="X32" s="14">
        <v>1.8</v>
      </c>
      <c r="Y32" s="14">
        <v>0.3</v>
      </c>
      <c r="Z32" s="14">
        <v>0.3</v>
      </c>
      <c r="AA32" s="14">
        <v>0.3</v>
      </c>
      <c r="AB32" s="14">
        <v>0.1</v>
      </c>
      <c r="AC32" s="14">
        <v>0.7</v>
      </c>
      <c r="AD32" s="14">
        <v>2.2999999999999998</v>
      </c>
      <c r="AE32" t="e">
        <f>VLOOKUP(B32,'Current Team'!B$2:D$322,3,FALSE)</f>
        <v>#N/A</v>
      </c>
      <c r="AF32">
        <f>RANK(K32,K$2:K$501)</f>
        <v>15</v>
      </c>
      <c r="AG32">
        <f>RANK(L32,L$2:L$501)</f>
        <v>424</v>
      </c>
      <c r="AH32">
        <f>RANK(U32,U$2:U$501)</f>
        <v>49</v>
      </c>
      <c r="AI32">
        <f>RANK(X32,X$2:X$501)</f>
        <v>373</v>
      </c>
      <c r="AJ32">
        <f>RANK(Y32,Y$2:Y$501)</f>
        <v>457</v>
      </c>
      <c r="AK32">
        <f>RANK(Z32,Z$2:Z$501)</f>
        <v>355</v>
      </c>
      <c r="AL32">
        <f>RANK(AA32,AA$2:AA$501)</f>
        <v>199</v>
      </c>
      <c r="AM32">
        <f>RANK(AB32,AB$2:AB$501,1)</f>
        <v>27</v>
      </c>
      <c r="AN32">
        <f>RANK(AD32,AD$2:AD$501)</f>
        <v>441</v>
      </c>
      <c r="AO32">
        <f>COUNTIFS(AF32:AN32,"&lt;80")</f>
        <v>3</v>
      </c>
      <c r="AP32" t="e">
        <f>VLOOKUP(AE32,'First week Schedule'!A$2:C$31,3,FALSE)</f>
        <v>#N/A</v>
      </c>
    </row>
    <row r="33" spans="1:42" ht="26.65" hidden="1" x14ac:dyDescent="0.45">
      <c r="A33" s="15">
        <v>299</v>
      </c>
      <c r="B33" s="14" t="s">
        <v>282</v>
      </c>
      <c r="C33" s="14" t="s">
        <v>67</v>
      </c>
      <c r="D33" s="14">
        <v>26</v>
      </c>
      <c r="E33" s="14" t="s">
        <v>100</v>
      </c>
      <c r="F33" s="14">
        <v>6</v>
      </c>
      <c r="G33" s="14">
        <v>3</v>
      </c>
      <c r="H33" s="14">
        <v>27.8</v>
      </c>
      <c r="I33" s="14">
        <v>6.3</v>
      </c>
      <c r="J33" s="14">
        <v>14.5</v>
      </c>
      <c r="K33" s="14">
        <v>0.437</v>
      </c>
      <c r="L33" s="14">
        <v>0.3</v>
      </c>
      <c r="M33" s="14">
        <v>0.8</v>
      </c>
      <c r="N33" s="14">
        <v>0.4</v>
      </c>
      <c r="O33" s="14">
        <v>6</v>
      </c>
      <c r="P33" s="14">
        <v>13.7</v>
      </c>
      <c r="Q33" s="14">
        <v>0.439</v>
      </c>
      <c r="R33" s="14">
        <v>0.44800000000000001</v>
      </c>
      <c r="S33" s="14">
        <v>1.3</v>
      </c>
      <c r="T33" s="14">
        <v>1.8</v>
      </c>
      <c r="U33" s="14">
        <v>0.72699999999999998</v>
      </c>
      <c r="V33" s="14">
        <v>0.7</v>
      </c>
      <c r="W33" s="14">
        <v>3.8</v>
      </c>
      <c r="X33" s="14">
        <v>4.5</v>
      </c>
      <c r="Y33" s="14">
        <v>5</v>
      </c>
      <c r="Z33" s="14">
        <v>1.8</v>
      </c>
      <c r="AA33" s="14">
        <v>0.2</v>
      </c>
      <c r="AB33" s="14">
        <v>1.7</v>
      </c>
      <c r="AC33" s="14">
        <v>2.2999999999999998</v>
      </c>
      <c r="AD33" s="14">
        <v>14.3</v>
      </c>
      <c r="AE33" t="e">
        <f>VLOOKUP(B33,'Current Team'!B$2:D$322,3,FALSE)</f>
        <v>#N/A</v>
      </c>
      <c r="AF33">
        <f>RANK(K33,K$2:K$501)</f>
        <v>243</v>
      </c>
      <c r="AG33">
        <f>RANK(L33,L$2:L$501)</f>
        <v>344</v>
      </c>
      <c r="AH33">
        <f>RANK(U33,U$2:U$501)</f>
        <v>295</v>
      </c>
      <c r="AI33">
        <f>RANK(X33,X$2:X$501)</f>
        <v>132</v>
      </c>
      <c r="AJ33">
        <f>RANK(Y33,Y$2:Y$501)</f>
        <v>26</v>
      </c>
      <c r="AK33">
        <f>RANK(Z33,Z$2:Z$501)</f>
        <v>7</v>
      </c>
      <c r="AL33">
        <f>RANK(AA33,AA$2:AA$501)</f>
        <v>266</v>
      </c>
      <c r="AM33">
        <f>RANK(AB33,AB$2:AB$501,1)</f>
        <v>425</v>
      </c>
      <c r="AN33">
        <f>RANK(AD33,AD$2:AD$501)</f>
        <v>70</v>
      </c>
      <c r="AO33">
        <f>COUNTIFS(AF33:AN33,"&lt;80")</f>
        <v>3</v>
      </c>
      <c r="AP33" t="e">
        <f>VLOOKUP(AE33,'First week Schedule'!A$2:C$31,3,FALSE)</f>
        <v>#N/A</v>
      </c>
    </row>
    <row r="34" spans="1:42" ht="26.65" hidden="1" x14ac:dyDescent="0.45">
      <c r="A34" s="15">
        <v>353</v>
      </c>
      <c r="B34" s="14" t="s">
        <v>231</v>
      </c>
      <c r="C34" s="14" t="s">
        <v>63</v>
      </c>
      <c r="D34" s="14">
        <v>27</v>
      </c>
      <c r="E34" s="14" t="s">
        <v>73</v>
      </c>
      <c r="F34" s="14">
        <v>14</v>
      </c>
      <c r="G34" s="14">
        <v>3</v>
      </c>
      <c r="H34" s="14">
        <v>22.9</v>
      </c>
      <c r="I34" s="14">
        <v>4</v>
      </c>
      <c r="J34" s="14">
        <v>9.6</v>
      </c>
      <c r="K34" s="14">
        <v>0.41499999999999998</v>
      </c>
      <c r="L34" s="14">
        <v>2.2000000000000002</v>
      </c>
      <c r="M34" s="14">
        <v>6.2</v>
      </c>
      <c r="N34" s="14">
        <v>0.35599999999999998</v>
      </c>
      <c r="O34" s="14">
        <v>1.8</v>
      </c>
      <c r="P34" s="14">
        <v>3.4</v>
      </c>
      <c r="Q34" s="14">
        <v>0.52100000000000002</v>
      </c>
      <c r="R34" s="14">
        <v>0.53</v>
      </c>
      <c r="S34" s="14">
        <v>1.4</v>
      </c>
      <c r="T34" s="14">
        <v>1.6</v>
      </c>
      <c r="U34" s="14">
        <v>0.87</v>
      </c>
      <c r="V34" s="14">
        <v>1</v>
      </c>
      <c r="W34" s="14">
        <v>4.4000000000000004</v>
      </c>
      <c r="X34" s="14">
        <v>5.4</v>
      </c>
      <c r="Y34" s="14">
        <v>1.4</v>
      </c>
      <c r="Z34" s="14">
        <v>0.7</v>
      </c>
      <c r="AA34" s="14">
        <v>0.6</v>
      </c>
      <c r="AB34" s="14">
        <v>0.8</v>
      </c>
      <c r="AC34" s="14">
        <v>1.5</v>
      </c>
      <c r="AD34" s="14">
        <v>11.6</v>
      </c>
      <c r="AE34" t="e">
        <f>VLOOKUP(B34,'Current Team'!B$2:D$322,3,FALSE)</f>
        <v>#N/A</v>
      </c>
      <c r="AF34">
        <f>RANK(K34,K$2:K$501)</f>
        <v>302</v>
      </c>
      <c r="AG34">
        <f>RANK(L34,L$2:L$501)</f>
        <v>41</v>
      </c>
      <c r="AH34">
        <f>RANK(U34,U$2:U$501)</f>
        <v>57</v>
      </c>
      <c r="AI34">
        <f>RANK(X34,X$2:X$501)</f>
        <v>82</v>
      </c>
      <c r="AJ34">
        <f>RANK(Y34,Y$2:Y$501)</f>
        <v>214</v>
      </c>
      <c r="AK34">
        <f>RANK(Z34,Z$2:Z$501)</f>
        <v>143</v>
      </c>
      <c r="AL34">
        <f>RANK(AA34,AA$2:AA$501)</f>
        <v>79</v>
      </c>
      <c r="AM34">
        <f>RANK(AB34,AB$2:AB$501,1)</f>
        <v>206</v>
      </c>
      <c r="AN34">
        <f>RANK(AD34,AD$2:AD$501)</f>
        <v>114</v>
      </c>
      <c r="AO34">
        <f>COUNTIFS(AF34:AN34,"&lt;80")</f>
        <v>3</v>
      </c>
      <c r="AP34" t="e">
        <f>VLOOKUP(AE34,'First week Schedule'!A$2:C$31,3,FALSE)</f>
        <v>#N/A</v>
      </c>
    </row>
    <row r="35" spans="1:42" ht="26.65" hidden="1" x14ac:dyDescent="0.45">
      <c r="A35" s="15">
        <v>62</v>
      </c>
      <c r="B35" s="14" t="s">
        <v>496</v>
      </c>
      <c r="C35" s="14" t="s">
        <v>63</v>
      </c>
      <c r="D35" s="14">
        <v>26</v>
      </c>
      <c r="E35" s="14" t="s">
        <v>83</v>
      </c>
      <c r="F35" s="14">
        <v>28</v>
      </c>
      <c r="G35" s="14">
        <v>0</v>
      </c>
      <c r="H35" s="14">
        <v>5.8</v>
      </c>
      <c r="I35" s="14">
        <v>1.2</v>
      </c>
      <c r="J35" s="14">
        <v>2.7</v>
      </c>
      <c r="K35" s="14">
        <v>0.44700000000000001</v>
      </c>
      <c r="L35" s="14">
        <v>0.4</v>
      </c>
      <c r="M35" s="14">
        <v>1.3</v>
      </c>
      <c r="N35" s="14">
        <v>0.32400000000000001</v>
      </c>
      <c r="O35" s="14">
        <v>0.8</v>
      </c>
      <c r="P35" s="14">
        <v>1.4</v>
      </c>
      <c r="Q35" s="14">
        <v>0.56399999999999995</v>
      </c>
      <c r="R35" s="14">
        <v>0.52600000000000002</v>
      </c>
      <c r="S35" s="14">
        <v>0.5</v>
      </c>
      <c r="T35" s="14">
        <v>0.5</v>
      </c>
      <c r="U35" s="14">
        <v>0.86699999999999999</v>
      </c>
      <c r="V35" s="14">
        <v>0.6</v>
      </c>
      <c r="W35" s="14">
        <v>1.4</v>
      </c>
      <c r="X35" s="14">
        <v>2</v>
      </c>
      <c r="Y35" s="14">
        <v>0.1</v>
      </c>
      <c r="Z35" s="14">
        <v>0.2</v>
      </c>
      <c r="AA35" s="14">
        <v>0.9</v>
      </c>
      <c r="AB35" s="14">
        <v>0.3</v>
      </c>
      <c r="AC35" s="14">
        <v>1.1000000000000001</v>
      </c>
      <c r="AD35" s="14">
        <v>3.3</v>
      </c>
      <c r="AE35" t="e">
        <f>VLOOKUP(B35,'Current Team'!B$2:D$322,3,FALSE)</f>
        <v>#N/A</v>
      </c>
      <c r="AF35">
        <f>RANK(K35,K$2:K$501)</f>
        <v>207</v>
      </c>
      <c r="AG35">
        <f>RANK(L35,L$2:L$501)</f>
        <v>321</v>
      </c>
      <c r="AH35">
        <f>RANK(U35,U$2:U$501)</f>
        <v>60</v>
      </c>
      <c r="AI35">
        <f>RANK(X35,X$2:X$501)</f>
        <v>350</v>
      </c>
      <c r="AJ35">
        <f>RANK(Y35,Y$2:Y$501)</f>
        <v>476</v>
      </c>
      <c r="AK35">
        <f>RANK(Z35,Z$2:Z$501)</f>
        <v>416</v>
      </c>
      <c r="AL35">
        <f>RANK(AA35,AA$2:AA$501)</f>
        <v>42</v>
      </c>
      <c r="AM35">
        <f>RANK(AB35,AB$2:AB$501,1)</f>
        <v>44</v>
      </c>
      <c r="AN35">
        <f>RANK(AD35,AD$2:AD$501)</f>
        <v>409</v>
      </c>
      <c r="AO35">
        <f>COUNTIFS(AF35:AN35,"&lt;80")</f>
        <v>3</v>
      </c>
      <c r="AP35" t="e">
        <f>VLOOKUP(AE35,'First week Schedule'!A$2:C$31,3,FALSE)</f>
        <v>#N/A</v>
      </c>
    </row>
    <row r="36" spans="1:42" ht="26.65" hidden="1" x14ac:dyDescent="0.45">
      <c r="A36" s="15">
        <v>273</v>
      </c>
      <c r="B36" s="14" t="s">
        <v>307</v>
      </c>
      <c r="C36" s="14" t="s">
        <v>70</v>
      </c>
      <c r="D36" s="14">
        <v>23</v>
      </c>
      <c r="E36" s="14" t="s">
        <v>133</v>
      </c>
      <c r="F36" s="14">
        <v>6</v>
      </c>
      <c r="G36" s="14">
        <v>2</v>
      </c>
      <c r="H36" s="14">
        <v>23.8</v>
      </c>
      <c r="I36" s="14">
        <v>2</v>
      </c>
      <c r="J36" s="14">
        <v>5.5</v>
      </c>
      <c r="K36" s="14">
        <v>0.36399999999999999</v>
      </c>
      <c r="L36" s="14">
        <v>0.3</v>
      </c>
      <c r="M36" s="14">
        <v>1.7</v>
      </c>
      <c r="N36" s="14">
        <v>0.2</v>
      </c>
      <c r="O36" s="14">
        <v>1.7</v>
      </c>
      <c r="P36" s="14">
        <v>3.8</v>
      </c>
      <c r="Q36" s="14">
        <v>0.435</v>
      </c>
      <c r="R36" s="14">
        <v>0.39400000000000002</v>
      </c>
      <c r="S36" s="14">
        <v>0.2</v>
      </c>
      <c r="T36" s="14">
        <v>0.3</v>
      </c>
      <c r="U36" s="14">
        <v>0.5</v>
      </c>
      <c r="V36" s="14">
        <v>2.7</v>
      </c>
      <c r="W36" s="14">
        <v>5.5</v>
      </c>
      <c r="X36" s="14">
        <v>8.1999999999999993</v>
      </c>
      <c r="Y36" s="14">
        <v>2.2000000000000002</v>
      </c>
      <c r="Z36" s="14">
        <v>1.2</v>
      </c>
      <c r="AA36" s="14">
        <v>0.8</v>
      </c>
      <c r="AB36" s="14">
        <v>0.8</v>
      </c>
      <c r="AC36" s="14">
        <v>1.7</v>
      </c>
      <c r="AD36" s="14">
        <v>4.5</v>
      </c>
      <c r="AE36" t="e">
        <f>VLOOKUP(B36,'Current Team'!B$2:D$322,3,FALSE)</f>
        <v>#N/A</v>
      </c>
      <c r="AF36">
        <f>RANK(K36,K$2:K$501)</f>
        <v>425</v>
      </c>
      <c r="AG36">
        <f>RANK(L36,L$2:L$501)</f>
        <v>344</v>
      </c>
      <c r="AH36">
        <f>RANK(U36,U$2:U$501)</f>
        <v>442</v>
      </c>
      <c r="AI36">
        <f>RANK(X36,X$2:X$501)</f>
        <v>27</v>
      </c>
      <c r="AJ36">
        <f>RANK(Y36,Y$2:Y$501)</f>
        <v>139</v>
      </c>
      <c r="AK36">
        <f>RANK(Z36,Z$2:Z$501)</f>
        <v>42</v>
      </c>
      <c r="AL36">
        <f>RANK(AA36,AA$2:AA$501)</f>
        <v>52</v>
      </c>
      <c r="AM36">
        <f>RANK(AB36,AB$2:AB$501,1)</f>
        <v>206</v>
      </c>
      <c r="AN36">
        <f>RANK(AD36,AD$2:AD$501)</f>
        <v>356</v>
      </c>
      <c r="AO36">
        <f>COUNTIFS(AF36:AN36,"&lt;80")</f>
        <v>3</v>
      </c>
      <c r="AP36" t="e">
        <f>VLOOKUP(AE36,'First week Schedule'!A$2:C$31,3,FALSE)</f>
        <v>#N/A</v>
      </c>
    </row>
    <row r="37" spans="1:42" ht="26.65" hidden="1" x14ac:dyDescent="0.45">
      <c r="A37" s="15">
        <v>224</v>
      </c>
      <c r="B37" s="14" t="s">
        <v>118</v>
      </c>
      <c r="C37" s="14" t="s">
        <v>80</v>
      </c>
      <c r="D37" s="14">
        <v>26</v>
      </c>
      <c r="E37" s="14" t="s">
        <v>119</v>
      </c>
      <c r="F37" s="14">
        <v>82</v>
      </c>
      <c r="G37" s="14">
        <v>82</v>
      </c>
      <c r="H37" s="14">
        <v>31.9</v>
      </c>
      <c r="I37" s="14">
        <v>7.6</v>
      </c>
      <c r="J37" s="14">
        <v>16.600000000000001</v>
      </c>
      <c r="K37" s="14">
        <v>0.45800000000000002</v>
      </c>
      <c r="L37" s="14">
        <v>3.4</v>
      </c>
      <c r="M37" s="14">
        <v>7.9</v>
      </c>
      <c r="N37" s="14">
        <v>0.42699999999999999</v>
      </c>
      <c r="O37" s="14">
        <v>4.2</v>
      </c>
      <c r="P37" s="14">
        <v>8.6</v>
      </c>
      <c r="Q37" s="14">
        <v>0.48699999999999999</v>
      </c>
      <c r="R37" s="14">
        <v>0.56000000000000005</v>
      </c>
      <c r="S37" s="14">
        <v>2.1</v>
      </c>
      <c r="T37" s="14">
        <v>2.4</v>
      </c>
      <c r="U37" s="14">
        <v>0.88600000000000001</v>
      </c>
      <c r="V37" s="14">
        <v>1.3</v>
      </c>
      <c r="W37" s="14">
        <v>3.7</v>
      </c>
      <c r="X37" s="14">
        <v>5</v>
      </c>
      <c r="Y37" s="14">
        <v>2.5</v>
      </c>
      <c r="Z37" s="14">
        <v>0.7</v>
      </c>
      <c r="AA37" s="14">
        <v>0.4</v>
      </c>
      <c r="AB37" s="14">
        <v>1.8</v>
      </c>
      <c r="AC37" s="14">
        <v>2.5</v>
      </c>
      <c r="AD37" s="14">
        <v>20.7</v>
      </c>
      <c r="AE37" t="e">
        <f>VLOOKUP(B37,'Current Team'!B$2:D$322,3,FALSE)</f>
        <v>#N/A</v>
      </c>
      <c r="AF37">
        <f>RANK(K37,K$2:K$501)</f>
        <v>182</v>
      </c>
      <c r="AG37">
        <f>RANK(L37,L$2:L$501)</f>
        <v>5</v>
      </c>
      <c r="AH37">
        <f>RANK(U37,U$2:U$501)</f>
        <v>41</v>
      </c>
      <c r="AI37">
        <f>RANK(X37,X$2:X$501)</f>
        <v>103</v>
      </c>
      <c r="AJ37">
        <f>RANK(Y37,Y$2:Y$501)</f>
        <v>112</v>
      </c>
      <c r="AK37">
        <f>RANK(Z37,Z$2:Z$501)</f>
        <v>143</v>
      </c>
      <c r="AL37">
        <f>RANK(AA37,AA$2:AA$501)</f>
        <v>144</v>
      </c>
      <c r="AM37">
        <f>RANK(AB37,AB$2:AB$501,1)</f>
        <v>440</v>
      </c>
      <c r="AN37">
        <f>RANK(AD37,AD$2:AD$501)</f>
        <v>25</v>
      </c>
      <c r="AO37">
        <f>COUNTIFS(AF37:AN37,"&lt;80")</f>
        <v>3</v>
      </c>
      <c r="AP37" t="e">
        <f>VLOOKUP(AE37,'First week Schedule'!A$2:C$31,3,FALSE)</f>
        <v>#N/A</v>
      </c>
    </row>
    <row r="38" spans="1:42" ht="26.65" hidden="1" x14ac:dyDescent="0.45">
      <c r="A38" s="15">
        <v>11</v>
      </c>
      <c r="B38" s="14" t="s">
        <v>543</v>
      </c>
      <c r="C38" s="14" t="s">
        <v>75</v>
      </c>
      <c r="D38" s="14">
        <v>20</v>
      </c>
      <c r="E38" s="14" t="s">
        <v>114</v>
      </c>
      <c r="F38" s="14">
        <v>80</v>
      </c>
      <c r="G38" s="14">
        <v>80</v>
      </c>
      <c r="H38" s="14">
        <v>26.2</v>
      </c>
      <c r="I38" s="14">
        <v>4.2</v>
      </c>
      <c r="J38" s="14">
        <v>7.1</v>
      </c>
      <c r="K38" s="14">
        <v>0.59</v>
      </c>
      <c r="L38" s="14">
        <v>0.1</v>
      </c>
      <c r="M38" s="14">
        <v>0.6</v>
      </c>
      <c r="N38" s="14">
        <v>0.13300000000000001</v>
      </c>
      <c r="O38" s="14">
        <v>4.0999999999999996</v>
      </c>
      <c r="P38" s="14">
        <v>6.5</v>
      </c>
      <c r="Q38" s="14">
        <v>0.629</v>
      </c>
      <c r="R38" s="14">
        <v>0.59499999999999997</v>
      </c>
      <c r="S38" s="14">
        <v>2.5</v>
      </c>
      <c r="T38" s="14">
        <v>3.5</v>
      </c>
      <c r="U38" s="14">
        <v>0.70899999999999996</v>
      </c>
      <c r="V38" s="14">
        <v>2.4</v>
      </c>
      <c r="W38" s="14">
        <v>6</v>
      </c>
      <c r="X38" s="14">
        <v>8.4</v>
      </c>
      <c r="Y38" s="14">
        <v>1.4</v>
      </c>
      <c r="Z38" s="14">
        <v>0.5</v>
      </c>
      <c r="AA38" s="14">
        <v>1.5</v>
      </c>
      <c r="AB38" s="14">
        <v>1.3</v>
      </c>
      <c r="AC38" s="14">
        <v>2.2999999999999998</v>
      </c>
      <c r="AD38" s="14">
        <v>10.9</v>
      </c>
      <c r="AE38" t="str">
        <f>VLOOKUP(B38,'Current Team'!B$2:D$322,3,FALSE)</f>
        <v>BKN</v>
      </c>
      <c r="AF38">
        <f>RANK(K38,K$2:K$501)</f>
        <v>33</v>
      </c>
      <c r="AG38">
        <f>RANK(L38,L$2:L$501)</f>
        <v>399</v>
      </c>
      <c r="AH38">
        <f>RANK(U38,U$2:U$501)</f>
        <v>330</v>
      </c>
      <c r="AI38">
        <f>RANK(X38,X$2:X$501)</f>
        <v>24</v>
      </c>
      <c r="AJ38">
        <f>RANK(Y38,Y$2:Y$501)</f>
        <v>214</v>
      </c>
      <c r="AK38">
        <f>RANK(Z38,Z$2:Z$501)</f>
        <v>234</v>
      </c>
      <c r="AL38">
        <f>RANK(AA38,AA$2:AA$501)</f>
        <v>8</v>
      </c>
      <c r="AM38">
        <f>RANK(AB38,AB$2:AB$501,1)</f>
        <v>353</v>
      </c>
      <c r="AN38">
        <f>RANK(AD38,AD$2:AD$501)</f>
        <v>134</v>
      </c>
      <c r="AO38">
        <f>COUNTIFS(AF38:AN38,"&lt;80")</f>
        <v>3</v>
      </c>
      <c r="AP38" t="e">
        <f>VLOOKUP(AE38,'First week Schedule'!A$2:C$31,3,FALSE)</f>
        <v>#N/A</v>
      </c>
    </row>
    <row r="39" spans="1:42" ht="26.65" hidden="1" x14ac:dyDescent="0.45">
      <c r="A39" s="15">
        <v>276</v>
      </c>
      <c r="B39" s="14" t="s">
        <v>304</v>
      </c>
      <c r="C39" s="14" t="s">
        <v>75</v>
      </c>
      <c r="D39" s="14">
        <v>30</v>
      </c>
      <c r="E39" s="14" t="s">
        <v>123</v>
      </c>
      <c r="F39" s="14">
        <v>69</v>
      </c>
      <c r="G39" s="14">
        <v>69</v>
      </c>
      <c r="H39" s="14">
        <v>29.7</v>
      </c>
      <c r="I39" s="14">
        <v>4.0999999999999996</v>
      </c>
      <c r="J39" s="14">
        <v>6.5</v>
      </c>
      <c r="K39" s="14">
        <v>0.64100000000000001</v>
      </c>
      <c r="L39" s="14">
        <v>0</v>
      </c>
      <c r="M39" s="14">
        <v>0</v>
      </c>
      <c r="N39" s="16"/>
      <c r="O39" s="14">
        <v>4.0999999999999996</v>
      </c>
      <c r="P39" s="14">
        <v>6.5</v>
      </c>
      <c r="Q39" s="14">
        <v>0.64100000000000001</v>
      </c>
      <c r="R39" s="14">
        <v>0.64100000000000001</v>
      </c>
      <c r="S39" s="14">
        <v>2.7</v>
      </c>
      <c r="T39" s="14">
        <v>3.8</v>
      </c>
      <c r="U39" s="14">
        <v>0.70499999999999996</v>
      </c>
      <c r="V39" s="14">
        <v>3.3</v>
      </c>
      <c r="W39" s="14">
        <v>9.8000000000000007</v>
      </c>
      <c r="X39" s="14">
        <v>13.1</v>
      </c>
      <c r="Y39" s="14">
        <v>2.2999999999999998</v>
      </c>
      <c r="Z39" s="14">
        <v>0.6</v>
      </c>
      <c r="AA39" s="14">
        <v>1.1000000000000001</v>
      </c>
      <c r="AB39" s="14">
        <v>2.2000000000000002</v>
      </c>
      <c r="AC39" s="14">
        <v>2.4</v>
      </c>
      <c r="AD39" s="14">
        <v>11</v>
      </c>
      <c r="AE39" t="str">
        <f>VLOOKUP(B39,'Current Team'!B$2:D$322,3,FALSE)</f>
        <v>BKN</v>
      </c>
      <c r="AF39">
        <f>RANK(K39,K$2:K$501)</f>
        <v>13</v>
      </c>
      <c r="AG39">
        <f>RANK(L39,L$2:L$501)</f>
        <v>424</v>
      </c>
      <c r="AH39">
        <f>RANK(U39,U$2:U$501)</f>
        <v>334</v>
      </c>
      <c r="AI39">
        <f>RANK(X39,X$2:X$501)</f>
        <v>4</v>
      </c>
      <c r="AJ39">
        <f>RANK(Y39,Y$2:Y$501)</f>
        <v>130</v>
      </c>
      <c r="AK39">
        <f>RANK(Z39,Z$2:Z$501)</f>
        <v>186</v>
      </c>
      <c r="AL39">
        <f>RANK(AA39,AA$2:AA$501)</f>
        <v>24</v>
      </c>
      <c r="AM39">
        <f>RANK(AB39,AB$2:AB$501,1)</f>
        <v>466</v>
      </c>
      <c r="AN39">
        <f>RANK(AD39,AD$2:AD$501)</f>
        <v>132</v>
      </c>
      <c r="AO39">
        <f>COUNTIFS(AF39:AN39,"&lt;80")</f>
        <v>3</v>
      </c>
      <c r="AP39" t="e">
        <f>VLOOKUP(AE39,'First week Schedule'!A$2:C$31,3,FALSE)</f>
        <v>#N/A</v>
      </c>
    </row>
    <row r="40" spans="1:42" ht="26.65" hidden="1" x14ac:dyDescent="0.45">
      <c r="A40" s="15">
        <v>276</v>
      </c>
      <c r="B40" s="14" t="s">
        <v>304</v>
      </c>
      <c r="C40" s="14" t="s">
        <v>75</v>
      </c>
      <c r="D40" s="14">
        <v>30</v>
      </c>
      <c r="E40" s="14" t="s">
        <v>109</v>
      </c>
      <c r="F40" s="14">
        <v>50</v>
      </c>
      <c r="G40" s="14">
        <v>50</v>
      </c>
      <c r="H40" s="14">
        <v>31.1</v>
      </c>
      <c r="I40" s="14">
        <v>4.2</v>
      </c>
      <c r="J40" s="14">
        <v>6.5</v>
      </c>
      <c r="K40" s="14">
        <v>0.64400000000000002</v>
      </c>
      <c r="L40" s="14">
        <v>0</v>
      </c>
      <c r="M40" s="14">
        <v>0</v>
      </c>
      <c r="N40" s="16"/>
      <c r="O40" s="14">
        <v>4.2</v>
      </c>
      <c r="P40" s="14">
        <v>6.5</v>
      </c>
      <c r="Q40" s="14">
        <v>0.64400000000000002</v>
      </c>
      <c r="R40" s="14">
        <v>0.64400000000000002</v>
      </c>
      <c r="S40" s="14">
        <v>2.7</v>
      </c>
      <c r="T40" s="14">
        <v>4</v>
      </c>
      <c r="U40" s="14">
        <v>0.68200000000000005</v>
      </c>
      <c r="V40" s="14">
        <v>3.2</v>
      </c>
      <c r="W40" s="14">
        <v>10.5</v>
      </c>
      <c r="X40" s="14">
        <v>13.7</v>
      </c>
      <c r="Y40" s="14">
        <v>2</v>
      </c>
      <c r="Z40" s="14">
        <v>0.7</v>
      </c>
      <c r="AA40" s="14">
        <v>1.1000000000000001</v>
      </c>
      <c r="AB40" s="14">
        <v>2.2000000000000002</v>
      </c>
      <c r="AC40" s="14">
        <v>2.5</v>
      </c>
      <c r="AD40" s="14">
        <v>11</v>
      </c>
      <c r="AE40" t="str">
        <f>VLOOKUP(B40,'Current Team'!B$2:D$322,3,FALSE)</f>
        <v>BKN</v>
      </c>
      <c r="AF40">
        <f>RANK(K40,K$2:K$501)</f>
        <v>12</v>
      </c>
      <c r="AG40">
        <f>RANK(L40,L$2:L$501)</f>
        <v>424</v>
      </c>
      <c r="AH40">
        <f>RANK(U40,U$2:U$501)</f>
        <v>364</v>
      </c>
      <c r="AI40">
        <f>RANK(X40,X$2:X$501)</f>
        <v>2</v>
      </c>
      <c r="AJ40">
        <f>RANK(Y40,Y$2:Y$501)</f>
        <v>152</v>
      </c>
      <c r="AK40">
        <f>RANK(Z40,Z$2:Z$501)</f>
        <v>143</v>
      </c>
      <c r="AL40">
        <f>RANK(AA40,AA$2:AA$501)</f>
        <v>24</v>
      </c>
      <c r="AM40">
        <f>RANK(AB40,AB$2:AB$501,1)</f>
        <v>466</v>
      </c>
      <c r="AN40">
        <f>RANK(AD40,AD$2:AD$501)</f>
        <v>132</v>
      </c>
      <c r="AO40">
        <f>COUNTIFS(AF40:AN40,"&lt;80")</f>
        <v>3</v>
      </c>
      <c r="AP40" t="e">
        <f>VLOOKUP(AE40,'First week Schedule'!A$2:C$31,3,FALSE)</f>
        <v>#N/A</v>
      </c>
    </row>
    <row r="41" spans="1:42" ht="26.65" hidden="1" x14ac:dyDescent="0.45">
      <c r="A41" s="15">
        <v>276</v>
      </c>
      <c r="B41" s="14" t="s">
        <v>304</v>
      </c>
      <c r="C41" s="14" t="s">
        <v>75</v>
      </c>
      <c r="D41" s="14">
        <v>30</v>
      </c>
      <c r="E41" s="14" t="s">
        <v>156</v>
      </c>
      <c r="F41" s="14">
        <v>19</v>
      </c>
      <c r="G41" s="14">
        <v>19</v>
      </c>
      <c r="H41" s="14">
        <v>25.9</v>
      </c>
      <c r="I41" s="14">
        <v>4.0999999999999996</v>
      </c>
      <c r="J41" s="14">
        <v>6.5</v>
      </c>
      <c r="K41" s="14">
        <v>0.63400000000000001</v>
      </c>
      <c r="L41" s="14">
        <v>0</v>
      </c>
      <c r="M41" s="14">
        <v>0</v>
      </c>
      <c r="N41" s="16"/>
      <c r="O41" s="14">
        <v>4.0999999999999996</v>
      </c>
      <c r="P41" s="14">
        <v>6.5</v>
      </c>
      <c r="Q41" s="14">
        <v>0.63400000000000001</v>
      </c>
      <c r="R41" s="14">
        <v>0.63400000000000001</v>
      </c>
      <c r="S41" s="14">
        <v>2.7</v>
      </c>
      <c r="T41" s="14">
        <v>3.5</v>
      </c>
      <c r="U41" s="14">
        <v>0.77300000000000002</v>
      </c>
      <c r="V41" s="14">
        <v>3.4</v>
      </c>
      <c r="W41" s="14">
        <v>8</v>
      </c>
      <c r="X41" s="14">
        <v>11.4</v>
      </c>
      <c r="Y41" s="14">
        <v>3</v>
      </c>
      <c r="Z41" s="14">
        <v>0.5</v>
      </c>
      <c r="AA41" s="14">
        <v>1.1000000000000001</v>
      </c>
      <c r="AB41" s="14">
        <v>2.2000000000000002</v>
      </c>
      <c r="AC41" s="14">
        <v>2.2000000000000002</v>
      </c>
      <c r="AD41" s="14">
        <v>10.9</v>
      </c>
      <c r="AE41" t="str">
        <f>VLOOKUP(B41,'Current Team'!B$2:D$322,3,FALSE)</f>
        <v>BKN</v>
      </c>
      <c r="AF41">
        <f>RANK(K41,K$2:K$501)</f>
        <v>14</v>
      </c>
      <c r="AG41">
        <f>RANK(L41,L$2:L$501)</f>
        <v>424</v>
      </c>
      <c r="AH41">
        <f>RANK(U41,U$2:U$501)</f>
        <v>223</v>
      </c>
      <c r="AI41">
        <f>RANK(X41,X$2:X$501)</f>
        <v>9</v>
      </c>
      <c r="AJ41">
        <f>RANK(Y41,Y$2:Y$501)</f>
        <v>86</v>
      </c>
      <c r="AK41">
        <f>RANK(Z41,Z$2:Z$501)</f>
        <v>234</v>
      </c>
      <c r="AL41">
        <f>RANK(AA41,AA$2:AA$501)</f>
        <v>24</v>
      </c>
      <c r="AM41">
        <f>RANK(AB41,AB$2:AB$501,1)</f>
        <v>466</v>
      </c>
      <c r="AN41">
        <f>RANK(AD41,AD$2:AD$501)</f>
        <v>134</v>
      </c>
      <c r="AO41">
        <f>COUNTIFS(AF41:AN41,"&lt;80")</f>
        <v>3</v>
      </c>
      <c r="AP41" t="e">
        <f>VLOOKUP(AE41,'First week Schedule'!A$2:C$31,3,FALSE)</f>
        <v>#N/A</v>
      </c>
    </row>
    <row r="42" spans="1:42" ht="26.65" hidden="1" x14ac:dyDescent="0.45">
      <c r="A42" s="15">
        <v>205</v>
      </c>
      <c r="B42" s="14" t="s">
        <v>136</v>
      </c>
      <c r="C42" s="14" t="s">
        <v>80</v>
      </c>
      <c r="D42" s="14">
        <v>26</v>
      </c>
      <c r="E42" s="14" t="s">
        <v>156</v>
      </c>
      <c r="F42" s="14">
        <v>46</v>
      </c>
      <c r="G42" s="14">
        <v>46</v>
      </c>
      <c r="H42" s="14">
        <v>32.6</v>
      </c>
      <c r="I42" s="14">
        <v>6.1</v>
      </c>
      <c r="J42" s="14">
        <v>15.8</v>
      </c>
      <c r="K42" s="14">
        <v>0.38800000000000001</v>
      </c>
      <c r="L42" s="14">
        <v>2.5</v>
      </c>
      <c r="M42" s="14">
        <v>7.3</v>
      </c>
      <c r="N42" s="14">
        <v>0.34699999999999998</v>
      </c>
      <c r="O42" s="14">
        <v>3.6</v>
      </c>
      <c r="P42" s="14">
        <v>8.5</v>
      </c>
      <c r="Q42" s="14">
        <v>0.42399999999999999</v>
      </c>
      <c r="R42" s="14">
        <v>0.46899999999999997</v>
      </c>
      <c r="S42" s="14">
        <v>4.3</v>
      </c>
      <c r="T42" s="14">
        <v>5.0999999999999996</v>
      </c>
      <c r="U42" s="14">
        <v>0.85399999999999998</v>
      </c>
      <c r="V42" s="14">
        <v>0.6</v>
      </c>
      <c r="W42" s="14">
        <v>2.9</v>
      </c>
      <c r="X42" s="14">
        <v>3.5</v>
      </c>
      <c r="Y42" s="14">
        <v>2.7</v>
      </c>
      <c r="Z42" s="14">
        <v>0.9</v>
      </c>
      <c r="AA42" s="14">
        <v>0.1</v>
      </c>
      <c r="AB42" s="14">
        <v>1.8</v>
      </c>
      <c r="AC42" s="14">
        <v>2.2999999999999998</v>
      </c>
      <c r="AD42" s="14">
        <v>19.100000000000001</v>
      </c>
      <c r="AE42" t="e">
        <f>VLOOKUP(B42,'Current Team'!B$2:D$322,3,FALSE)</f>
        <v>#N/A</v>
      </c>
      <c r="AF42">
        <f>RANK(K42,K$2:K$501)</f>
        <v>393</v>
      </c>
      <c r="AG42">
        <f>RANK(L42,L$2:L$501)</f>
        <v>14</v>
      </c>
      <c r="AH42">
        <f>RANK(U42,U$2:U$501)</f>
        <v>76</v>
      </c>
      <c r="AI42">
        <f>RANK(X42,X$2:X$501)</f>
        <v>207</v>
      </c>
      <c r="AJ42">
        <f>RANK(Y42,Y$2:Y$501)</f>
        <v>101</v>
      </c>
      <c r="AK42">
        <f>RANK(Z42,Z$2:Z$501)</f>
        <v>82</v>
      </c>
      <c r="AL42">
        <f>RANK(AA42,AA$2:AA$501)</f>
        <v>329</v>
      </c>
      <c r="AM42">
        <f>RANK(AB42,AB$2:AB$501,1)</f>
        <v>440</v>
      </c>
      <c r="AN42">
        <f>RANK(AD42,AD$2:AD$501)</f>
        <v>30</v>
      </c>
      <c r="AO42">
        <f>COUNTIFS(AF42:AN42,"&lt;80")</f>
        <v>3</v>
      </c>
      <c r="AP42" t="e">
        <f>VLOOKUP(AE42,'First week Schedule'!A$2:C$31,3,FALSE)</f>
        <v>#N/A</v>
      </c>
    </row>
    <row r="43" spans="1:42" ht="26.65" hidden="1" x14ac:dyDescent="0.45">
      <c r="A43" s="15">
        <v>140</v>
      </c>
      <c r="B43" s="14" t="s">
        <v>147</v>
      </c>
      <c r="C43" s="14" t="s">
        <v>67</v>
      </c>
      <c r="D43" s="14">
        <v>25</v>
      </c>
      <c r="E43" s="14" t="s">
        <v>114</v>
      </c>
      <c r="F43" s="14">
        <v>68</v>
      </c>
      <c r="G43" s="14">
        <v>4</v>
      </c>
      <c r="H43" s="14">
        <v>28.1</v>
      </c>
      <c r="I43" s="14">
        <v>5.4</v>
      </c>
      <c r="J43" s="14">
        <v>12.2</v>
      </c>
      <c r="K43" s="14">
        <v>0.442</v>
      </c>
      <c r="L43" s="14">
        <v>1.8</v>
      </c>
      <c r="M43" s="14">
        <v>5.4</v>
      </c>
      <c r="N43" s="14">
        <v>0.33500000000000002</v>
      </c>
      <c r="O43" s="14">
        <v>3.6</v>
      </c>
      <c r="P43" s="14">
        <v>6.7</v>
      </c>
      <c r="Q43" s="14">
        <v>0.52800000000000002</v>
      </c>
      <c r="R43" s="14">
        <v>0.51700000000000002</v>
      </c>
      <c r="S43" s="14">
        <v>4.2</v>
      </c>
      <c r="T43" s="14">
        <v>5.2</v>
      </c>
      <c r="U43" s="14">
        <v>0.80600000000000005</v>
      </c>
      <c r="V43" s="14">
        <v>0.4</v>
      </c>
      <c r="W43" s="14">
        <v>2.1</v>
      </c>
      <c r="X43" s="14">
        <v>2.4</v>
      </c>
      <c r="Y43" s="14">
        <v>4.5999999999999996</v>
      </c>
      <c r="Z43" s="14">
        <v>0.6</v>
      </c>
      <c r="AA43" s="14">
        <v>0.3</v>
      </c>
      <c r="AB43" s="14">
        <v>2.2000000000000002</v>
      </c>
      <c r="AC43" s="14">
        <v>2.8</v>
      </c>
      <c r="AD43" s="14">
        <v>16.8</v>
      </c>
      <c r="AE43" t="str">
        <f>VLOOKUP(B43,'Current Team'!B$2:D$322,3,FALSE)</f>
        <v>BKN</v>
      </c>
      <c r="AF43">
        <f>RANK(K43,K$2:K$501)</f>
        <v>227</v>
      </c>
      <c r="AG43">
        <f>RANK(L43,L$2:L$501)</f>
        <v>75</v>
      </c>
      <c r="AH43">
        <f>RANK(U43,U$2:U$501)</f>
        <v>162</v>
      </c>
      <c r="AI43">
        <f>RANK(X43,X$2:X$501)</f>
        <v>312</v>
      </c>
      <c r="AJ43">
        <f>RANK(Y43,Y$2:Y$501)</f>
        <v>31</v>
      </c>
      <c r="AK43">
        <f>RANK(Z43,Z$2:Z$501)</f>
        <v>186</v>
      </c>
      <c r="AL43">
        <f>RANK(AA43,AA$2:AA$501)</f>
        <v>199</v>
      </c>
      <c r="AM43">
        <f>RANK(AB43,AB$2:AB$501,1)</f>
        <v>466</v>
      </c>
      <c r="AN43">
        <f>RANK(AD43,AD$2:AD$501)</f>
        <v>46</v>
      </c>
      <c r="AO43">
        <f>COUNTIFS(AF43:AN43,"&lt;80")</f>
        <v>3</v>
      </c>
      <c r="AP43" t="e">
        <f>VLOOKUP(AE43,'First week Schedule'!A$2:C$31,3,FALSE)</f>
        <v>#N/A</v>
      </c>
    </row>
    <row r="44" spans="1:42" ht="26.65" hidden="1" x14ac:dyDescent="0.45">
      <c r="A44" s="15">
        <v>304</v>
      </c>
      <c r="B44" s="14" t="s">
        <v>278</v>
      </c>
      <c r="C44" s="14" t="s">
        <v>70</v>
      </c>
      <c r="D44" s="14">
        <v>24</v>
      </c>
      <c r="E44" s="14" t="s">
        <v>114</v>
      </c>
      <c r="F44" s="14">
        <v>40</v>
      </c>
      <c r="G44" s="14">
        <v>25</v>
      </c>
      <c r="H44" s="14">
        <v>26.6</v>
      </c>
      <c r="I44" s="14">
        <v>5.2</v>
      </c>
      <c r="J44" s="14">
        <v>12.1</v>
      </c>
      <c r="K44" s="14">
        <v>0.42899999999999999</v>
      </c>
      <c r="L44" s="14">
        <v>1.2</v>
      </c>
      <c r="M44" s="14">
        <v>3.9</v>
      </c>
      <c r="N44" s="14">
        <v>0.312</v>
      </c>
      <c r="O44" s="14">
        <v>4</v>
      </c>
      <c r="P44" s="14">
        <v>8.1999999999999993</v>
      </c>
      <c r="Q44" s="14">
        <v>0.48299999999999998</v>
      </c>
      <c r="R44" s="14">
        <v>0.47799999999999998</v>
      </c>
      <c r="S44" s="14">
        <v>2.1</v>
      </c>
      <c r="T44" s="14">
        <v>3.1</v>
      </c>
      <c r="U44" s="14">
        <v>0.69099999999999995</v>
      </c>
      <c r="V44" s="14">
        <v>0.9</v>
      </c>
      <c r="W44" s="14">
        <v>2.9</v>
      </c>
      <c r="X44" s="14">
        <v>3.8</v>
      </c>
      <c r="Y44" s="14">
        <v>3.9</v>
      </c>
      <c r="Z44" s="14">
        <v>1.1000000000000001</v>
      </c>
      <c r="AA44" s="14">
        <v>0.4</v>
      </c>
      <c r="AB44" s="14">
        <v>1.7</v>
      </c>
      <c r="AC44" s="14">
        <v>1.9</v>
      </c>
      <c r="AD44" s="14">
        <v>13.7</v>
      </c>
      <c r="AE44" t="str">
        <f>VLOOKUP(B44,'Current Team'!B$2:D$322,3,FALSE)</f>
        <v>BKN</v>
      </c>
      <c r="AF44">
        <f>RANK(K44,K$2:K$501)</f>
        <v>263</v>
      </c>
      <c r="AG44">
        <f>RANK(L44,L$2:L$501)</f>
        <v>138</v>
      </c>
      <c r="AH44">
        <f>RANK(U44,U$2:U$501)</f>
        <v>354</v>
      </c>
      <c r="AI44">
        <f>RANK(X44,X$2:X$501)</f>
        <v>178</v>
      </c>
      <c r="AJ44">
        <f>RANK(Y44,Y$2:Y$501)</f>
        <v>49</v>
      </c>
      <c r="AK44">
        <f>RANK(Z44,Z$2:Z$501)</f>
        <v>52</v>
      </c>
      <c r="AL44">
        <f>RANK(AA44,AA$2:AA$501)</f>
        <v>144</v>
      </c>
      <c r="AM44">
        <f>RANK(AB44,AB$2:AB$501,1)</f>
        <v>425</v>
      </c>
      <c r="AN44">
        <f>RANK(AD44,AD$2:AD$501)</f>
        <v>79</v>
      </c>
      <c r="AO44">
        <f>COUNTIFS(AF44:AN44,"&lt;80")</f>
        <v>3</v>
      </c>
      <c r="AP44" t="e">
        <f>VLOOKUP(AE44,'First week Schedule'!A$2:C$31,3,FALSE)</f>
        <v>#N/A</v>
      </c>
    </row>
    <row r="45" spans="1:42" ht="26.65" hidden="1" x14ac:dyDescent="0.45">
      <c r="A45" s="15">
        <v>36</v>
      </c>
      <c r="B45" s="14" t="s">
        <v>519</v>
      </c>
      <c r="C45" s="14" t="s">
        <v>70</v>
      </c>
      <c r="D45" s="14">
        <v>30</v>
      </c>
      <c r="E45" s="14" t="s">
        <v>90</v>
      </c>
      <c r="F45" s="14">
        <v>75</v>
      </c>
      <c r="G45" s="14">
        <v>72</v>
      </c>
      <c r="H45" s="14">
        <v>31.4</v>
      </c>
      <c r="I45" s="14">
        <v>3.4</v>
      </c>
      <c r="J45" s="14">
        <v>7.5</v>
      </c>
      <c r="K45" s="14">
        <v>0.45</v>
      </c>
      <c r="L45" s="14">
        <v>1.5</v>
      </c>
      <c r="M45" s="14">
        <v>4</v>
      </c>
      <c r="N45" s="14">
        <v>0.38900000000000001</v>
      </c>
      <c r="O45" s="14">
        <v>1.8</v>
      </c>
      <c r="P45" s="14">
        <v>3.5</v>
      </c>
      <c r="Q45" s="14">
        <v>0.51900000000000002</v>
      </c>
      <c r="R45" s="14">
        <v>0.55300000000000005</v>
      </c>
      <c r="S45" s="14">
        <v>1</v>
      </c>
      <c r="T45" s="14">
        <v>1.2</v>
      </c>
      <c r="U45" s="14">
        <v>0.86499999999999999</v>
      </c>
      <c r="V45" s="14">
        <v>0.9</v>
      </c>
      <c r="W45" s="14">
        <v>4.3</v>
      </c>
      <c r="X45" s="14">
        <v>5.2</v>
      </c>
      <c r="Y45" s="14">
        <v>3.3</v>
      </c>
      <c r="Z45" s="14">
        <v>0.9</v>
      </c>
      <c r="AA45" s="14">
        <v>0.6</v>
      </c>
      <c r="AB45" s="14">
        <v>1.6</v>
      </c>
      <c r="AC45" s="14">
        <v>1.9</v>
      </c>
      <c r="AD45" s="14">
        <v>9.3000000000000007</v>
      </c>
      <c r="AE45" t="e">
        <f>VLOOKUP(B45,'Current Team'!B$2:D$322,3,FALSE)</f>
        <v>#N/A</v>
      </c>
      <c r="AF45">
        <f>RANK(K45,K$2:K$501)</f>
        <v>198</v>
      </c>
      <c r="AG45">
        <f>RANK(L45,L$2:L$501)</f>
        <v>103</v>
      </c>
      <c r="AH45">
        <f>RANK(U45,U$2:U$501)</f>
        <v>68</v>
      </c>
      <c r="AI45">
        <f>RANK(X45,X$2:X$501)</f>
        <v>92</v>
      </c>
      <c r="AJ45">
        <f>RANK(Y45,Y$2:Y$501)</f>
        <v>71</v>
      </c>
      <c r="AK45">
        <f>RANK(Z45,Z$2:Z$501)</f>
        <v>82</v>
      </c>
      <c r="AL45">
        <f>RANK(AA45,AA$2:AA$501)</f>
        <v>79</v>
      </c>
      <c r="AM45">
        <f>RANK(AB45,AB$2:AB$501,1)</f>
        <v>412</v>
      </c>
      <c r="AN45">
        <f>RANK(AD45,AD$2:AD$501)</f>
        <v>179</v>
      </c>
      <c r="AO45">
        <f>COUNTIFS(AF45:AN45,"&lt;80")</f>
        <v>3</v>
      </c>
      <c r="AP45" t="e">
        <f>VLOOKUP(AE45,'First week Schedule'!A$2:C$31,3,FALSE)</f>
        <v>#N/A</v>
      </c>
    </row>
    <row r="46" spans="1:42" ht="26.65" hidden="1" x14ac:dyDescent="0.45">
      <c r="A46" s="15">
        <v>254</v>
      </c>
      <c r="B46" s="14" t="s">
        <v>325</v>
      </c>
      <c r="C46" s="14" t="s">
        <v>63</v>
      </c>
      <c r="D46" s="14">
        <v>19</v>
      </c>
      <c r="E46" s="14" t="s">
        <v>112</v>
      </c>
      <c r="F46" s="14">
        <v>58</v>
      </c>
      <c r="G46" s="14">
        <v>56</v>
      </c>
      <c r="H46" s="14">
        <v>26.1</v>
      </c>
      <c r="I46" s="14">
        <v>5.0999999999999996</v>
      </c>
      <c r="J46" s="14">
        <v>10.199999999999999</v>
      </c>
      <c r="K46" s="14">
        <v>0.50600000000000001</v>
      </c>
      <c r="L46" s="14">
        <v>0.9</v>
      </c>
      <c r="M46" s="14">
        <v>2.4</v>
      </c>
      <c r="N46" s="14">
        <v>0.35899999999999999</v>
      </c>
      <c r="O46" s="14">
        <v>4.3</v>
      </c>
      <c r="P46" s="14">
        <v>7.7</v>
      </c>
      <c r="Q46" s="14">
        <v>0.55300000000000005</v>
      </c>
      <c r="R46" s="14">
        <v>0.54900000000000004</v>
      </c>
      <c r="S46" s="14">
        <v>2.6</v>
      </c>
      <c r="T46" s="14">
        <v>3.4</v>
      </c>
      <c r="U46" s="14">
        <v>0.76600000000000001</v>
      </c>
      <c r="V46" s="14">
        <v>1.3</v>
      </c>
      <c r="W46" s="14">
        <v>3.4</v>
      </c>
      <c r="X46" s="14">
        <v>4.7</v>
      </c>
      <c r="Y46" s="14">
        <v>1.1000000000000001</v>
      </c>
      <c r="Z46" s="14">
        <v>0.9</v>
      </c>
      <c r="AA46" s="14">
        <v>1.4</v>
      </c>
      <c r="AB46" s="14">
        <v>1.7</v>
      </c>
      <c r="AC46" s="14">
        <v>3.8</v>
      </c>
      <c r="AD46" s="14">
        <v>13.8</v>
      </c>
      <c r="AE46" t="e">
        <f>VLOOKUP(B46,'Current Team'!B$2:D$322,3,FALSE)</f>
        <v>#N/A</v>
      </c>
      <c r="AF46">
        <f>RANK(K46,K$2:K$501)</f>
        <v>76</v>
      </c>
      <c r="AG46">
        <f>RANK(L46,L$2:L$501)</f>
        <v>195</v>
      </c>
      <c r="AH46">
        <f>RANK(U46,U$2:U$501)</f>
        <v>235</v>
      </c>
      <c r="AI46">
        <f>RANK(X46,X$2:X$501)</f>
        <v>116</v>
      </c>
      <c r="AJ46">
        <f>RANK(Y46,Y$2:Y$501)</f>
        <v>284</v>
      </c>
      <c r="AK46">
        <f>RANK(Z46,Z$2:Z$501)</f>
        <v>82</v>
      </c>
      <c r="AL46">
        <f>RANK(AA46,AA$2:AA$501)</f>
        <v>12</v>
      </c>
      <c r="AM46">
        <f>RANK(AB46,AB$2:AB$501,1)</f>
        <v>425</v>
      </c>
      <c r="AN46">
        <f>RANK(AD46,AD$2:AD$501)</f>
        <v>78</v>
      </c>
      <c r="AO46">
        <f>COUNTIFS(AF46:AN46,"&lt;80")</f>
        <v>3</v>
      </c>
      <c r="AP46" t="e">
        <f>VLOOKUP(AE46,'First week Schedule'!A$2:C$31,3,FALSE)</f>
        <v>#N/A</v>
      </c>
    </row>
    <row r="47" spans="1:42" ht="26.65" hidden="1" x14ac:dyDescent="0.45">
      <c r="A47" s="15">
        <v>279</v>
      </c>
      <c r="B47" s="14" t="s">
        <v>301</v>
      </c>
      <c r="C47" s="14" t="s">
        <v>75</v>
      </c>
      <c r="D47" s="14">
        <v>26</v>
      </c>
      <c r="E47" s="14" t="s">
        <v>123</v>
      </c>
      <c r="F47" s="14">
        <v>67</v>
      </c>
      <c r="G47" s="14">
        <v>31</v>
      </c>
      <c r="H47" s="14">
        <v>24.5</v>
      </c>
      <c r="I47" s="14">
        <v>5.6</v>
      </c>
      <c r="J47" s="14">
        <v>10.199999999999999</v>
      </c>
      <c r="K47" s="14">
        <v>0.54900000000000004</v>
      </c>
      <c r="L47" s="14">
        <v>0.1</v>
      </c>
      <c r="M47" s="14">
        <v>0.5</v>
      </c>
      <c r="N47" s="14">
        <v>0.29399999999999998</v>
      </c>
      <c r="O47" s="14">
        <v>5.4</v>
      </c>
      <c r="P47" s="14">
        <v>9.6999999999999993</v>
      </c>
      <c r="Q47" s="14">
        <v>0.56200000000000006</v>
      </c>
      <c r="R47" s="14">
        <v>0.55600000000000005</v>
      </c>
      <c r="S47" s="14">
        <v>2.2999999999999998</v>
      </c>
      <c r="T47" s="14">
        <v>2.9</v>
      </c>
      <c r="U47" s="14">
        <v>0.78700000000000003</v>
      </c>
      <c r="V47" s="14">
        <v>3.8</v>
      </c>
      <c r="W47" s="14">
        <v>6</v>
      </c>
      <c r="X47" s="14">
        <v>9.8000000000000007</v>
      </c>
      <c r="Y47" s="14">
        <v>1.7</v>
      </c>
      <c r="Z47" s="14">
        <v>0.5</v>
      </c>
      <c r="AA47" s="14">
        <v>0.4</v>
      </c>
      <c r="AB47" s="14">
        <v>1.8</v>
      </c>
      <c r="AC47" s="14">
        <v>2.5</v>
      </c>
      <c r="AD47" s="14">
        <v>13.7</v>
      </c>
      <c r="AE47" t="e">
        <f>VLOOKUP(B47,'Current Team'!B$2:D$322,3,FALSE)</f>
        <v>#N/A</v>
      </c>
      <c r="AF47">
        <f>RANK(K47,K$2:K$501)</f>
        <v>48</v>
      </c>
      <c r="AG47">
        <f>RANK(L47,L$2:L$501)</f>
        <v>399</v>
      </c>
      <c r="AH47">
        <f>RANK(U47,U$2:U$501)</f>
        <v>199</v>
      </c>
      <c r="AI47">
        <f>RANK(X47,X$2:X$501)</f>
        <v>14</v>
      </c>
      <c r="AJ47">
        <f>RANK(Y47,Y$2:Y$501)</f>
        <v>188</v>
      </c>
      <c r="AK47">
        <f>RANK(Z47,Z$2:Z$501)</f>
        <v>234</v>
      </c>
      <c r="AL47">
        <f>RANK(AA47,AA$2:AA$501)</f>
        <v>144</v>
      </c>
      <c r="AM47">
        <f>RANK(AB47,AB$2:AB$501,1)</f>
        <v>440</v>
      </c>
      <c r="AN47">
        <f>RANK(AD47,AD$2:AD$501)</f>
        <v>79</v>
      </c>
      <c r="AO47">
        <f>COUNTIFS(AF47:AN47,"&lt;80")</f>
        <v>3</v>
      </c>
      <c r="AP47" t="e">
        <f>VLOOKUP(AE47,'First week Schedule'!A$2:C$31,3,FALSE)</f>
        <v>#N/A</v>
      </c>
    </row>
    <row r="48" spans="1:42" ht="26.65" hidden="1" x14ac:dyDescent="0.45">
      <c r="A48" s="15">
        <v>279</v>
      </c>
      <c r="B48" s="14" t="s">
        <v>301</v>
      </c>
      <c r="C48" s="14" t="s">
        <v>75</v>
      </c>
      <c r="D48" s="14">
        <v>26</v>
      </c>
      <c r="E48" s="14" t="s">
        <v>156</v>
      </c>
      <c r="F48" s="14">
        <v>44</v>
      </c>
      <c r="G48" s="14">
        <v>23</v>
      </c>
      <c r="H48" s="14">
        <v>25.6</v>
      </c>
      <c r="I48" s="14">
        <v>5.7</v>
      </c>
      <c r="J48" s="14">
        <v>10.6</v>
      </c>
      <c r="K48" s="14">
        <v>0.53600000000000003</v>
      </c>
      <c r="L48" s="14">
        <v>0.2</v>
      </c>
      <c r="M48" s="14">
        <v>0.5</v>
      </c>
      <c r="N48" s="14">
        <v>0.318</v>
      </c>
      <c r="O48" s="14">
        <v>5.5</v>
      </c>
      <c r="P48" s="14">
        <v>10.1</v>
      </c>
      <c r="Q48" s="14">
        <v>0.54700000000000004</v>
      </c>
      <c r="R48" s="14">
        <v>0.54400000000000004</v>
      </c>
      <c r="S48" s="14">
        <v>2.4</v>
      </c>
      <c r="T48" s="14">
        <v>2.9</v>
      </c>
      <c r="U48" s="14">
        <v>0.81399999999999995</v>
      </c>
      <c r="V48" s="14">
        <v>3.9</v>
      </c>
      <c r="W48" s="14">
        <v>6.6</v>
      </c>
      <c r="X48" s="14">
        <v>10.5</v>
      </c>
      <c r="Y48" s="14">
        <v>1.9</v>
      </c>
      <c r="Z48" s="14">
        <v>0.4</v>
      </c>
      <c r="AA48" s="14">
        <v>0.4</v>
      </c>
      <c r="AB48" s="14">
        <v>1.8</v>
      </c>
      <c r="AC48" s="14">
        <v>2.4</v>
      </c>
      <c r="AD48" s="14">
        <v>14</v>
      </c>
      <c r="AE48" t="e">
        <f>VLOOKUP(B48,'Current Team'!B$2:D$322,3,FALSE)</f>
        <v>#N/A</v>
      </c>
      <c r="AF48">
        <f>RANK(K48,K$2:K$501)</f>
        <v>53</v>
      </c>
      <c r="AG48">
        <f>RANK(L48,L$2:L$501)</f>
        <v>379</v>
      </c>
      <c r="AH48">
        <f>RANK(U48,U$2:U$501)</f>
        <v>151</v>
      </c>
      <c r="AI48">
        <f>RANK(X48,X$2:X$501)</f>
        <v>12</v>
      </c>
      <c r="AJ48">
        <f>RANK(Y48,Y$2:Y$501)</f>
        <v>164</v>
      </c>
      <c r="AK48">
        <f>RANK(Z48,Z$2:Z$501)</f>
        <v>300</v>
      </c>
      <c r="AL48">
        <f>RANK(AA48,AA$2:AA$501)</f>
        <v>144</v>
      </c>
      <c r="AM48">
        <f>RANK(AB48,AB$2:AB$501,1)</f>
        <v>440</v>
      </c>
      <c r="AN48">
        <f>RANK(AD48,AD$2:AD$501)</f>
        <v>75</v>
      </c>
      <c r="AO48">
        <f>COUNTIFS(AF48:AN48,"&lt;80")</f>
        <v>3</v>
      </c>
      <c r="AP48" t="e">
        <f>VLOOKUP(AE48,'First week Schedule'!A$2:C$31,3,FALSE)</f>
        <v>#N/A</v>
      </c>
    </row>
    <row r="49" spans="1:42" ht="26.65" hidden="1" x14ac:dyDescent="0.45">
      <c r="A49" s="15">
        <v>151</v>
      </c>
      <c r="B49" s="14" t="s">
        <v>417</v>
      </c>
      <c r="C49" s="14" t="s">
        <v>67</v>
      </c>
      <c r="D49" s="14">
        <v>20</v>
      </c>
      <c r="E49" s="14" t="s">
        <v>73</v>
      </c>
      <c r="F49" s="14">
        <v>3</v>
      </c>
      <c r="G49" s="14">
        <v>0</v>
      </c>
      <c r="H49" s="14">
        <v>2</v>
      </c>
      <c r="I49" s="14">
        <v>0.7</v>
      </c>
      <c r="J49" s="14">
        <v>1</v>
      </c>
      <c r="K49" s="14">
        <v>0.66700000000000004</v>
      </c>
      <c r="L49" s="14">
        <v>0.3</v>
      </c>
      <c r="M49" s="14">
        <v>0.3</v>
      </c>
      <c r="N49" s="14">
        <v>1</v>
      </c>
      <c r="O49" s="14">
        <v>0.3</v>
      </c>
      <c r="P49" s="14">
        <v>0.7</v>
      </c>
      <c r="Q49" s="14">
        <v>0.5</v>
      </c>
      <c r="R49" s="14">
        <v>0.83299999999999996</v>
      </c>
      <c r="S49" s="14">
        <v>0</v>
      </c>
      <c r="T49" s="14">
        <v>0</v>
      </c>
      <c r="U49" s="16"/>
      <c r="V49" s="14">
        <v>0</v>
      </c>
      <c r="W49" s="14">
        <v>0.3</v>
      </c>
      <c r="X49" s="14">
        <v>0.3</v>
      </c>
      <c r="Y49" s="14">
        <v>0.7</v>
      </c>
      <c r="Z49" s="14">
        <v>0</v>
      </c>
      <c r="AA49" s="14">
        <v>0</v>
      </c>
      <c r="AB49" s="14">
        <v>0</v>
      </c>
      <c r="AC49" s="14">
        <v>0</v>
      </c>
      <c r="AD49" s="14">
        <v>1.7</v>
      </c>
      <c r="AE49" t="e">
        <f>VLOOKUP(B49,'Current Team'!B$2:D$322,3,FALSE)</f>
        <v>#N/A</v>
      </c>
      <c r="AF49">
        <f>RANK(K49,K$2:K$501)</f>
        <v>6</v>
      </c>
      <c r="AG49">
        <f>RANK(L49,L$2:L$501)</f>
        <v>344</v>
      </c>
      <c r="AH49">
        <f>RANK(U49,U$2:U$501)</f>
        <v>464</v>
      </c>
      <c r="AI49">
        <f>RANK(X49,X$2:X$501)</f>
        <v>490</v>
      </c>
      <c r="AJ49">
        <f>RANK(Y49,Y$2:Y$501)</f>
        <v>386</v>
      </c>
      <c r="AK49">
        <f>RANK(Z49,Z$2:Z$501)</f>
        <v>471</v>
      </c>
      <c r="AL49">
        <f>RANK(AA49,AA$2:AA$501)</f>
        <v>417</v>
      </c>
      <c r="AM49">
        <f>RANK(AB49,AB$2:AB$501,1)</f>
        <v>1</v>
      </c>
      <c r="AN49">
        <f>RANK(AD49,AD$2:AD$501)</f>
        <v>459</v>
      </c>
      <c r="AO49">
        <f>COUNTIFS(AF49:AN49,"&lt;80")</f>
        <v>2</v>
      </c>
      <c r="AP49" t="e">
        <f>VLOOKUP(AE49,'First week Schedule'!A$2:C$31,3,FALSE)</f>
        <v>#N/A</v>
      </c>
    </row>
    <row r="50" spans="1:42" ht="26.65" hidden="1" x14ac:dyDescent="0.45">
      <c r="A50" s="15">
        <v>260</v>
      </c>
      <c r="B50" s="14" t="s">
        <v>319</v>
      </c>
      <c r="C50" s="14" t="s">
        <v>80</v>
      </c>
      <c r="D50" s="14">
        <v>27</v>
      </c>
      <c r="E50" s="14" t="s">
        <v>88</v>
      </c>
      <c r="F50" s="14">
        <v>4</v>
      </c>
      <c r="G50" s="14">
        <v>0</v>
      </c>
      <c r="H50" s="14">
        <v>3.5</v>
      </c>
      <c r="I50" s="14">
        <v>0.5</v>
      </c>
      <c r="J50" s="14">
        <v>0.5</v>
      </c>
      <c r="K50" s="14">
        <v>1</v>
      </c>
      <c r="L50" s="14">
        <v>0.5</v>
      </c>
      <c r="M50" s="14">
        <v>0.5</v>
      </c>
      <c r="N50" s="14">
        <v>1</v>
      </c>
      <c r="O50" s="14">
        <v>0</v>
      </c>
      <c r="P50" s="14">
        <v>0</v>
      </c>
      <c r="Q50" s="16"/>
      <c r="R50" s="14">
        <v>1.5</v>
      </c>
      <c r="S50" s="14">
        <v>0</v>
      </c>
      <c r="T50" s="14">
        <v>0</v>
      </c>
      <c r="U50" s="16"/>
      <c r="V50" s="14">
        <v>0</v>
      </c>
      <c r="W50" s="14">
        <v>0.3</v>
      </c>
      <c r="X50" s="14">
        <v>0.3</v>
      </c>
      <c r="Y50" s="14">
        <v>0.3</v>
      </c>
      <c r="Z50" s="14">
        <v>0</v>
      </c>
      <c r="AA50" s="14">
        <v>0</v>
      </c>
      <c r="AB50" s="14">
        <v>0</v>
      </c>
      <c r="AC50" s="14">
        <v>0</v>
      </c>
      <c r="AD50" s="14">
        <v>1.5</v>
      </c>
      <c r="AE50" t="e">
        <f>VLOOKUP(B50,'Current Team'!B$2:D$322,3,FALSE)</f>
        <v>#N/A</v>
      </c>
      <c r="AF50">
        <f>RANK(K50,K$2:K$501)</f>
        <v>1</v>
      </c>
      <c r="AG50">
        <f>RANK(L50,L$2:L$501)</f>
        <v>298</v>
      </c>
      <c r="AH50">
        <f>RANK(U50,U$2:U$501)</f>
        <v>464</v>
      </c>
      <c r="AI50">
        <f>RANK(X50,X$2:X$501)</f>
        <v>490</v>
      </c>
      <c r="AJ50">
        <f>RANK(Y50,Y$2:Y$501)</f>
        <v>457</v>
      </c>
      <c r="AK50">
        <f>RANK(Z50,Z$2:Z$501)</f>
        <v>471</v>
      </c>
      <c r="AL50">
        <f>RANK(AA50,AA$2:AA$501)</f>
        <v>417</v>
      </c>
      <c r="AM50">
        <f>RANK(AB50,AB$2:AB$501,1)</f>
        <v>1</v>
      </c>
      <c r="AN50">
        <f>RANK(AD50,AD$2:AD$501)</f>
        <v>466</v>
      </c>
      <c r="AO50">
        <f>COUNTIFS(AF50:AN50,"&lt;80")</f>
        <v>2</v>
      </c>
      <c r="AP50" t="e">
        <f>VLOOKUP(AE50,'First week Schedule'!A$2:C$31,3,FALSE)</f>
        <v>#N/A</v>
      </c>
    </row>
    <row r="51" spans="1:42" ht="26.65" hidden="1" x14ac:dyDescent="0.45">
      <c r="A51" s="15">
        <v>270</v>
      </c>
      <c r="B51" s="14" t="s">
        <v>310</v>
      </c>
      <c r="C51" s="14" t="s">
        <v>75</v>
      </c>
      <c r="D51" s="14">
        <v>23</v>
      </c>
      <c r="E51" s="14" t="s">
        <v>78</v>
      </c>
      <c r="F51" s="14">
        <v>24</v>
      </c>
      <c r="G51" s="14">
        <v>22</v>
      </c>
      <c r="H51" s="14">
        <v>17.100000000000001</v>
      </c>
      <c r="I51" s="14">
        <v>2.2000000000000002</v>
      </c>
      <c r="J51" s="14">
        <v>3.1</v>
      </c>
      <c r="K51" s="14">
        <v>0.71599999999999997</v>
      </c>
      <c r="L51" s="14">
        <v>0</v>
      </c>
      <c r="M51" s="14">
        <v>0</v>
      </c>
      <c r="N51" s="16"/>
      <c r="O51" s="14">
        <v>2.2000000000000002</v>
      </c>
      <c r="P51" s="14">
        <v>3.1</v>
      </c>
      <c r="Q51" s="14">
        <v>0.71599999999999997</v>
      </c>
      <c r="R51" s="14">
        <v>0.71599999999999997</v>
      </c>
      <c r="S51" s="14">
        <v>1</v>
      </c>
      <c r="T51" s="14">
        <v>1.5</v>
      </c>
      <c r="U51" s="14">
        <v>0.64900000000000002</v>
      </c>
      <c r="V51" s="14">
        <v>1.3</v>
      </c>
      <c r="W51" s="14">
        <v>1.8</v>
      </c>
      <c r="X51" s="14">
        <v>3.1</v>
      </c>
      <c r="Y51" s="14">
        <v>1.2</v>
      </c>
      <c r="Z51" s="14">
        <v>0.5</v>
      </c>
      <c r="AA51" s="14">
        <v>1</v>
      </c>
      <c r="AB51" s="14">
        <v>0.7</v>
      </c>
      <c r="AC51" s="14">
        <v>2.6</v>
      </c>
      <c r="AD51" s="14">
        <v>5.4</v>
      </c>
      <c r="AE51" t="e">
        <f>VLOOKUP(B51,'Current Team'!B$2:D$322,3,FALSE)</f>
        <v>#N/A</v>
      </c>
      <c r="AF51">
        <f>RANK(K51,K$2:K$501)</f>
        <v>2</v>
      </c>
      <c r="AG51">
        <f>RANK(L51,L$2:L$501)</f>
        <v>424</v>
      </c>
      <c r="AH51">
        <f>RANK(U51,U$2:U$501)</f>
        <v>386</v>
      </c>
      <c r="AI51">
        <f>RANK(X51,X$2:X$501)</f>
        <v>235</v>
      </c>
      <c r="AJ51">
        <f>RANK(Y51,Y$2:Y$501)</f>
        <v>257</v>
      </c>
      <c r="AK51">
        <f>RANK(Z51,Z$2:Z$501)</f>
        <v>234</v>
      </c>
      <c r="AL51">
        <f>RANK(AA51,AA$2:AA$501)</f>
        <v>36</v>
      </c>
      <c r="AM51">
        <f>RANK(AB51,AB$2:AB$501,1)</f>
        <v>181</v>
      </c>
      <c r="AN51">
        <f>RANK(AD51,AD$2:AD$501)</f>
        <v>317</v>
      </c>
      <c r="AO51">
        <f>COUNTIFS(AF51:AN51,"&lt;80")</f>
        <v>2</v>
      </c>
      <c r="AP51" t="e">
        <f>VLOOKUP(AE51,'First week Schedule'!A$2:C$31,3,FALSE)</f>
        <v>#N/A</v>
      </c>
    </row>
    <row r="52" spans="1:42" ht="26.65" hidden="1" x14ac:dyDescent="0.45">
      <c r="A52" s="15">
        <v>332</v>
      </c>
      <c r="B52" s="14" t="s">
        <v>250</v>
      </c>
      <c r="C52" s="14" t="s">
        <v>80</v>
      </c>
      <c r="D52" s="14">
        <v>24</v>
      </c>
      <c r="E52" s="14" t="s">
        <v>114</v>
      </c>
      <c r="F52" s="14">
        <v>1</v>
      </c>
      <c r="G52" s="14">
        <v>0</v>
      </c>
      <c r="H52" s="14">
        <v>8</v>
      </c>
      <c r="I52" s="14">
        <v>2</v>
      </c>
      <c r="J52" s="14">
        <v>3</v>
      </c>
      <c r="K52" s="14">
        <v>0.66700000000000004</v>
      </c>
      <c r="L52" s="14">
        <v>0</v>
      </c>
      <c r="M52" s="14">
        <v>1</v>
      </c>
      <c r="N52" s="14">
        <v>0</v>
      </c>
      <c r="O52" s="14">
        <v>2</v>
      </c>
      <c r="P52" s="14">
        <v>2</v>
      </c>
      <c r="Q52" s="14">
        <v>1</v>
      </c>
      <c r="R52" s="14">
        <v>0.66700000000000004</v>
      </c>
      <c r="S52" s="14">
        <v>0</v>
      </c>
      <c r="T52" s="14">
        <v>1</v>
      </c>
      <c r="U52" s="14">
        <v>0</v>
      </c>
      <c r="V52" s="14">
        <v>0</v>
      </c>
      <c r="W52" s="14">
        <v>1</v>
      </c>
      <c r="X52" s="14">
        <v>1</v>
      </c>
      <c r="Y52" s="14">
        <v>0</v>
      </c>
      <c r="Z52" s="14">
        <v>0</v>
      </c>
      <c r="AA52" s="14">
        <v>0</v>
      </c>
      <c r="AB52" s="14">
        <v>0</v>
      </c>
      <c r="AC52" s="14">
        <v>2</v>
      </c>
      <c r="AD52" s="14">
        <v>4</v>
      </c>
      <c r="AE52" t="e">
        <f>VLOOKUP(B52,'Current Team'!B$2:D$322,3,FALSE)</f>
        <v>#N/A</v>
      </c>
      <c r="AF52">
        <f>RANK(K52,K$2:K$501)</f>
        <v>6</v>
      </c>
      <c r="AG52">
        <f>RANK(L52,L$2:L$501)</f>
        <v>424</v>
      </c>
      <c r="AH52">
        <f>RANK(U52,U$2:U$501)</f>
        <v>464</v>
      </c>
      <c r="AI52">
        <f>RANK(X52,X$2:X$501)</f>
        <v>444</v>
      </c>
      <c r="AJ52">
        <f>RANK(Y52,Y$2:Y$501)</f>
        <v>482</v>
      </c>
      <c r="AK52">
        <f>RANK(Z52,Z$2:Z$501)</f>
        <v>471</v>
      </c>
      <c r="AL52">
        <f>RANK(AA52,AA$2:AA$501)</f>
        <v>417</v>
      </c>
      <c r="AM52">
        <f>RANK(AB52,AB$2:AB$501,1)</f>
        <v>1</v>
      </c>
      <c r="AN52">
        <f>RANK(AD52,AD$2:AD$501)</f>
        <v>374</v>
      </c>
      <c r="AO52">
        <f>COUNTIFS(AF52:AN52,"&lt;80")</f>
        <v>2</v>
      </c>
      <c r="AP52" t="e">
        <f>VLOOKUP(AE52,'First week Schedule'!A$2:C$31,3,FALSE)</f>
        <v>#N/A</v>
      </c>
    </row>
    <row r="53" spans="1:42" ht="26.65" hidden="1" x14ac:dyDescent="0.45">
      <c r="A53" s="15">
        <v>357</v>
      </c>
      <c r="B53" s="14" t="s">
        <v>228</v>
      </c>
      <c r="C53" s="14" t="s">
        <v>75</v>
      </c>
      <c r="D53" s="14">
        <v>28</v>
      </c>
      <c r="E53" s="14" t="s">
        <v>96</v>
      </c>
      <c r="F53" s="14">
        <v>2</v>
      </c>
      <c r="G53" s="14">
        <v>0</v>
      </c>
      <c r="H53" s="14">
        <v>2.5</v>
      </c>
      <c r="I53" s="14">
        <v>1.5</v>
      </c>
      <c r="J53" s="14">
        <v>2.5</v>
      </c>
      <c r="K53" s="14">
        <v>0.6</v>
      </c>
      <c r="L53" s="14">
        <v>0</v>
      </c>
      <c r="M53" s="14">
        <v>0</v>
      </c>
      <c r="N53" s="16"/>
      <c r="O53" s="14">
        <v>1.5</v>
      </c>
      <c r="P53" s="14">
        <v>2.5</v>
      </c>
      <c r="Q53" s="14">
        <v>0.6</v>
      </c>
      <c r="R53" s="14">
        <v>0.6</v>
      </c>
      <c r="S53" s="14">
        <v>0</v>
      </c>
      <c r="T53" s="14">
        <v>0</v>
      </c>
      <c r="U53" s="16"/>
      <c r="V53" s="14">
        <v>1.5</v>
      </c>
      <c r="W53" s="14">
        <v>0</v>
      </c>
      <c r="X53" s="14">
        <v>1.5</v>
      </c>
      <c r="Y53" s="14">
        <v>0.5</v>
      </c>
      <c r="Z53" s="14">
        <v>0</v>
      </c>
      <c r="AA53" s="14">
        <v>0</v>
      </c>
      <c r="AB53" s="14">
        <v>0</v>
      </c>
      <c r="AC53" s="14">
        <v>0</v>
      </c>
      <c r="AD53" s="14">
        <v>3</v>
      </c>
      <c r="AE53" t="e">
        <f>VLOOKUP(B53,'Current Team'!B$2:D$322,3,FALSE)</f>
        <v>#N/A</v>
      </c>
      <c r="AF53">
        <f>RANK(K53,K$2:K$501)</f>
        <v>30</v>
      </c>
      <c r="AG53">
        <f>RANK(L53,L$2:L$501)</f>
        <v>424</v>
      </c>
      <c r="AH53">
        <f>RANK(U53,U$2:U$501)</f>
        <v>464</v>
      </c>
      <c r="AI53">
        <f>RANK(X53,X$2:X$501)</f>
        <v>407</v>
      </c>
      <c r="AJ53">
        <f>RANK(Y53,Y$2:Y$501)</f>
        <v>425</v>
      </c>
      <c r="AK53">
        <f>RANK(Z53,Z$2:Z$501)</f>
        <v>471</v>
      </c>
      <c r="AL53">
        <f>RANK(AA53,AA$2:AA$501)</f>
        <v>417</v>
      </c>
      <c r="AM53">
        <f>RANK(AB53,AB$2:AB$501,1)</f>
        <v>1</v>
      </c>
      <c r="AN53">
        <f>RANK(AD53,AD$2:AD$501)</f>
        <v>420</v>
      </c>
      <c r="AO53">
        <f>COUNTIFS(AF53:AN53,"&lt;80")</f>
        <v>2</v>
      </c>
      <c r="AP53" t="e">
        <f>VLOOKUP(AE53,'First week Schedule'!A$2:C$31,3,FALSE)</f>
        <v>#N/A</v>
      </c>
    </row>
    <row r="54" spans="1:42" ht="26.65" hidden="1" x14ac:dyDescent="0.45">
      <c r="A54" s="15">
        <v>20</v>
      </c>
      <c r="B54" s="14" t="s">
        <v>535</v>
      </c>
      <c r="C54" s="14" t="s">
        <v>63</v>
      </c>
      <c r="D54" s="14">
        <v>34</v>
      </c>
      <c r="E54" s="14" t="s">
        <v>68</v>
      </c>
      <c r="F54" s="14">
        <v>10</v>
      </c>
      <c r="G54" s="14">
        <v>2</v>
      </c>
      <c r="H54" s="14">
        <v>29.4</v>
      </c>
      <c r="I54" s="14">
        <v>4.9000000000000004</v>
      </c>
      <c r="J54" s="14">
        <v>12.1</v>
      </c>
      <c r="K54" s="14">
        <v>0.40500000000000003</v>
      </c>
      <c r="L54" s="14">
        <v>2.1</v>
      </c>
      <c r="M54" s="14">
        <v>6.4</v>
      </c>
      <c r="N54" s="14">
        <v>0.32800000000000001</v>
      </c>
      <c r="O54" s="14">
        <v>2.8</v>
      </c>
      <c r="P54" s="14">
        <v>5.7</v>
      </c>
      <c r="Q54" s="14">
        <v>0.49099999999999999</v>
      </c>
      <c r="R54" s="14">
        <v>0.49199999999999999</v>
      </c>
      <c r="S54" s="14">
        <v>1.5</v>
      </c>
      <c r="T54" s="14">
        <v>2.2000000000000002</v>
      </c>
      <c r="U54" s="14">
        <v>0.68200000000000005</v>
      </c>
      <c r="V54" s="14">
        <v>0.9</v>
      </c>
      <c r="W54" s="14">
        <v>4.5</v>
      </c>
      <c r="X54" s="14">
        <v>5.4</v>
      </c>
      <c r="Y54" s="14">
        <v>0.5</v>
      </c>
      <c r="Z54" s="14">
        <v>0.4</v>
      </c>
      <c r="AA54" s="14">
        <v>0.7</v>
      </c>
      <c r="AB54" s="14">
        <v>0.8</v>
      </c>
      <c r="AC54" s="14">
        <v>3.2</v>
      </c>
      <c r="AD54" s="14">
        <v>13.4</v>
      </c>
      <c r="AE54" t="e">
        <f>VLOOKUP(B54,'Current Team'!B$2:D$322,3,FALSE)</f>
        <v>#N/A</v>
      </c>
      <c r="AF54">
        <f>RANK(K54,K$2:K$501)</f>
        <v>345</v>
      </c>
      <c r="AG54">
        <f>RANK(L54,L$2:L$501)</f>
        <v>46</v>
      </c>
      <c r="AH54">
        <f>RANK(U54,U$2:U$501)</f>
        <v>364</v>
      </c>
      <c r="AI54">
        <f>RANK(X54,X$2:X$501)</f>
        <v>82</v>
      </c>
      <c r="AJ54">
        <f>RANK(Y54,Y$2:Y$501)</f>
        <v>425</v>
      </c>
      <c r="AK54">
        <f>RANK(Z54,Z$2:Z$501)</f>
        <v>300</v>
      </c>
      <c r="AL54">
        <f>RANK(AA54,AA$2:AA$501)</f>
        <v>64</v>
      </c>
      <c r="AM54">
        <f>RANK(AB54,AB$2:AB$501,1)</f>
        <v>206</v>
      </c>
      <c r="AN54">
        <f>RANK(AD54,AD$2:AD$501)</f>
        <v>88</v>
      </c>
      <c r="AO54">
        <f>COUNTIFS(AF54:AN54,"&lt;80")</f>
        <v>2</v>
      </c>
      <c r="AP54" t="e">
        <f>VLOOKUP(AE54,'First week Schedule'!A$2:C$31,3,FALSE)</f>
        <v>#N/A</v>
      </c>
    </row>
    <row r="55" spans="1:42" ht="26.65" hidden="1" x14ac:dyDescent="0.45">
      <c r="A55" s="15">
        <v>51</v>
      </c>
      <c r="B55" s="14" t="s">
        <v>505</v>
      </c>
      <c r="C55" s="14" t="s">
        <v>75</v>
      </c>
      <c r="D55" s="14">
        <v>26</v>
      </c>
      <c r="E55" s="14" t="s">
        <v>90</v>
      </c>
      <c r="F55" s="14">
        <v>54</v>
      </c>
      <c r="G55" s="14">
        <v>32</v>
      </c>
      <c r="H55" s="14">
        <v>14.5</v>
      </c>
      <c r="I55" s="14">
        <v>1.6</v>
      </c>
      <c r="J55" s="14">
        <v>2.9</v>
      </c>
      <c r="K55" s="14">
        <v>0.57099999999999995</v>
      </c>
      <c r="L55" s="14">
        <v>0</v>
      </c>
      <c r="M55" s="14">
        <v>0</v>
      </c>
      <c r="N55" s="16"/>
      <c r="O55" s="14">
        <v>1.6</v>
      </c>
      <c r="P55" s="14">
        <v>2.9</v>
      </c>
      <c r="Q55" s="14">
        <v>0.57099999999999995</v>
      </c>
      <c r="R55" s="14">
        <v>0.57099999999999995</v>
      </c>
      <c r="S55" s="14">
        <v>1.1000000000000001</v>
      </c>
      <c r="T55" s="14">
        <v>1.7</v>
      </c>
      <c r="U55" s="14">
        <v>0.63700000000000001</v>
      </c>
      <c r="V55" s="14">
        <v>1.5</v>
      </c>
      <c r="W55" s="14">
        <v>3.1</v>
      </c>
      <c r="X55" s="14">
        <v>4.5999999999999996</v>
      </c>
      <c r="Y55" s="14">
        <v>0.6</v>
      </c>
      <c r="Z55" s="14">
        <v>0.2</v>
      </c>
      <c r="AA55" s="14">
        <v>0.8</v>
      </c>
      <c r="AB55" s="14">
        <v>0.6</v>
      </c>
      <c r="AC55" s="14">
        <v>1.9</v>
      </c>
      <c r="AD55" s="14">
        <v>4.4000000000000004</v>
      </c>
      <c r="AE55" t="e">
        <f>VLOOKUP(B55,'Current Team'!B$2:D$322,3,FALSE)</f>
        <v>#N/A</v>
      </c>
      <c r="AF55">
        <f>RANK(K55,K$2:K$501)</f>
        <v>43</v>
      </c>
      <c r="AG55">
        <f>RANK(L55,L$2:L$501)</f>
        <v>424</v>
      </c>
      <c r="AH55">
        <f>RANK(U55,U$2:U$501)</f>
        <v>394</v>
      </c>
      <c r="AI55">
        <f>RANK(X55,X$2:X$501)</f>
        <v>123</v>
      </c>
      <c r="AJ55">
        <f>RANK(Y55,Y$2:Y$501)</f>
        <v>405</v>
      </c>
      <c r="AK55">
        <f>RANK(Z55,Z$2:Z$501)</f>
        <v>416</v>
      </c>
      <c r="AL55">
        <f>RANK(AA55,AA$2:AA$501)</f>
        <v>52</v>
      </c>
      <c r="AM55">
        <f>RANK(AB55,AB$2:AB$501,1)</f>
        <v>139</v>
      </c>
      <c r="AN55">
        <f>RANK(AD55,AD$2:AD$501)</f>
        <v>357</v>
      </c>
      <c r="AO55">
        <f>COUNTIFS(AF55:AN55,"&lt;80")</f>
        <v>2</v>
      </c>
      <c r="AP55" t="e">
        <f>VLOOKUP(AE55,'First week Schedule'!A$2:C$31,3,FALSE)</f>
        <v>#N/A</v>
      </c>
    </row>
    <row r="56" spans="1:42" ht="26.65" hidden="1" x14ac:dyDescent="0.45">
      <c r="A56" s="15">
        <v>80</v>
      </c>
      <c r="B56" s="14" t="s">
        <v>478</v>
      </c>
      <c r="C56" s="14" t="s">
        <v>80</v>
      </c>
      <c r="D56" s="14">
        <v>27</v>
      </c>
      <c r="E56" s="14" t="s">
        <v>123</v>
      </c>
      <c r="F56" s="14">
        <v>63</v>
      </c>
      <c r="G56" s="14">
        <v>60</v>
      </c>
      <c r="H56" s="14">
        <v>29.8</v>
      </c>
      <c r="I56" s="14">
        <v>3.9</v>
      </c>
      <c r="J56" s="14">
        <v>9.4</v>
      </c>
      <c r="K56" s="14">
        <v>0.41199999999999998</v>
      </c>
      <c r="L56" s="14">
        <v>2.2999999999999998</v>
      </c>
      <c r="M56" s="14">
        <v>6.2</v>
      </c>
      <c r="N56" s="14">
        <v>0.377</v>
      </c>
      <c r="O56" s="14">
        <v>1.5</v>
      </c>
      <c r="P56" s="14">
        <v>3.2</v>
      </c>
      <c r="Q56" s="14">
        <v>0.48299999999999998</v>
      </c>
      <c r="R56" s="14">
        <v>0.53700000000000003</v>
      </c>
      <c r="S56" s="14">
        <v>1.2</v>
      </c>
      <c r="T56" s="14">
        <v>1.3</v>
      </c>
      <c r="U56" s="14">
        <v>0.85899999999999999</v>
      </c>
      <c r="V56" s="14">
        <v>0.3</v>
      </c>
      <c r="W56" s="14">
        <v>2.4</v>
      </c>
      <c r="X56" s="14">
        <v>2.7</v>
      </c>
      <c r="Y56" s="14">
        <v>2</v>
      </c>
      <c r="Z56" s="14">
        <v>0.6</v>
      </c>
      <c r="AA56" s="14">
        <v>0.2</v>
      </c>
      <c r="AB56" s="14">
        <v>1</v>
      </c>
      <c r="AC56" s="14">
        <v>1.7</v>
      </c>
      <c r="AD56" s="14">
        <v>11.3</v>
      </c>
      <c r="AE56" t="e">
        <f>VLOOKUP(B56,'Current Team'!B$2:D$322,3,FALSE)</f>
        <v>#N/A</v>
      </c>
      <c r="AF56">
        <f>RANK(K56,K$2:K$501)</f>
        <v>318</v>
      </c>
      <c r="AG56">
        <f>RANK(L56,L$2:L$501)</f>
        <v>30</v>
      </c>
      <c r="AH56">
        <f>RANK(U56,U$2:U$501)</f>
        <v>72</v>
      </c>
      <c r="AI56">
        <f>RANK(X56,X$2:X$501)</f>
        <v>274</v>
      </c>
      <c r="AJ56">
        <f>RANK(Y56,Y$2:Y$501)</f>
        <v>152</v>
      </c>
      <c r="AK56">
        <f>RANK(Z56,Z$2:Z$501)</f>
        <v>186</v>
      </c>
      <c r="AL56">
        <f>RANK(AA56,AA$2:AA$501)</f>
        <v>266</v>
      </c>
      <c r="AM56">
        <f>RANK(AB56,AB$2:AB$501,1)</f>
        <v>285</v>
      </c>
      <c r="AN56">
        <f>RANK(AD56,AD$2:AD$501)</f>
        <v>123</v>
      </c>
      <c r="AO56">
        <f>COUNTIFS(AF56:AN56,"&lt;80")</f>
        <v>2</v>
      </c>
      <c r="AP56" t="e">
        <f>VLOOKUP(AE56,'First week Schedule'!A$2:C$31,3,FALSE)</f>
        <v>#N/A</v>
      </c>
    </row>
    <row r="57" spans="1:42" ht="26.65" hidden="1" x14ac:dyDescent="0.45">
      <c r="A57" s="15">
        <v>80</v>
      </c>
      <c r="B57" s="14" t="s">
        <v>478</v>
      </c>
      <c r="C57" s="14" t="s">
        <v>80</v>
      </c>
      <c r="D57" s="14">
        <v>27</v>
      </c>
      <c r="E57" s="14" t="s">
        <v>92</v>
      </c>
      <c r="F57" s="14">
        <v>44</v>
      </c>
      <c r="G57" s="14">
        <v>44</v>
      </c>
      <c r="H57" s="14">
        <v>30.8</v>
      </c>
      <c r="I57" s="14">
        <v>4.0999999999999996</v>
      </c>
      <c r="J57" s="14">
        <v>10</v>
      </c>
      <c r="K57" s="14">
        <v>0.41299999999999998</v>
      </c>
      <c r="L57" s="14">
        <v>2.6</v>
      </c>
      <c r="M57" s="14">
        <v>6.7</v>
      </c>
      <c r="N57" s="14">
        <v>0.38800000000000001</v>
      </c>
      <c r="O57" s="14">
        <v>1.5</v>
      </c>
      <c r="P57" s="14">
        <v>3.3</v>
      </c>
      <c r="Q57" s="14">
        <v>0.46300000000000002</v>
      </c>
      <c r="R57" s="14">
        <v>0.54200000000000004</v>
      </c>
      <c r="S57" s="14">
        <v>1.3</v>
      </c>
      <c r="T57" s="14">
        <v>1.5</v>
      </c>
      <c r="U57" s="14">
        <v>0.875</v>
      </c>
      <c r="V57" s="14">
        <v>0.5</v>
      </c>
      <c r="W57" s="14">
        <v>2.2999999999999998</v>
      </c>
      <c r="X57" s="14">
        <v>2.8</v>
      </c>
      <c r="Y57" s="14">
        <v>2.5</v>
      </c>
      <c r="Z57" s="14">
        <v>0.5</v>
      </c>
      <c r="AA57" s="14">
        <v>0.1</v>
      </c>
      <c r="AB57" s="14">
        <v>1.2</v>
      </c>
      <c r="AC57" s="14">
        <v>1.8</v>
      </c>
      <c r="AD57" s="14">
        <v>12.1</v>
      </c>
      <c r="AE57" t="e">
        <f>VLOOKUP(B57,'Current Team'!B$2:D$322,3,FALSE)</f>
        <v>#N/A</v>
      </c>
      <c r="AF57">
        <f>RANK(K57,K$2:K$501)</f>
        <v>308</v>
      </c>
      <c r="AG57">
        <f>RANK(L57,L$2:L$501)</f>
        <v>10</v>
      </c>
      <c r="AH57">
        <f>RANK(U57,U$2:U$501)</f>
        <v>49</v>
      </c>
      <c r="AI57">
        <f>RANK(X57,X$2:X$501)</f>
        <v>263</v>
      </c>
      <c r="AJ57">
        <f>RANK(Y57,Y$2:Y$501)</f>
        <v>112</v>
      </c>
      <c r="AK57">
        <f>RANK(Z57,Z$2:Z$501)</f>
        <v>234</v>
      </c>
      <c r="AL57">
        <f>RANK(AA57,AA$2:AA$501)</f>
        <v>329</v>
      </c>
      <c r="AM57">
        <f>RANK(AB57,AB$2:AB$501,1)</f>
        <v>336</v>
      </c>
      <c r="AN57">
        <f>RANK(AD57,AD$2:AD$501)</f>
        <v>103</v>
      </c>
      <c r="AO57">
        <f>COUNTIFS(AF57:AN57,"&lt;80")</f>
        <v>2</v>
      </c>
      <c r="AP57" t="e">
        <f>VLOOKUP(AE57,'First week Schedule'!A$2:C$31,3,FALSE)</f>
        <v>#N/A</v>
      </c>
    </row>
    <row r="58" spans="1:42" ht="26.65" hidden="1" x14ac:dyDescent="0.45">
      <c r="A58" s="15">
        <v>157</v>
      </c>
      <c r="B58" s="14" t="s">
        <v>412</v>
      </c>
      <c r="C58" s="14" t="s">
        <v>63</v>
      </c>
      <c r="D58" s="14">
        <v>21</v>
      </c>
      <c r="E58" s="14" t="s">
        <v>106</v>
      </c>
      <c r="F58" s="14">
        <v>23</v>
      </c>
      <c r="G58" s="14">
        <v>0</v>
      </c>
      <c r="H58" s="14">
        <v>4.9000000000000004</v>
      </c>
      <c r="I58" s="14">
        <v>0.7</v>
      </c>
      <c r="J58" s="14">
        <v>1.1000000000000001</v>
      </c>
      <c r="K58" s="14">
        <v>0.57699999999999996</v>
      </c>
      <c r="L58" s="14">
        <v>0</v>
      </c>
      <c r="M58" s="14">
        <v>0</v>
      </c>
      <c r="N58" s="16"/>
      <c r="O58" s="14">
        <v>0.7</v>
      </c>
      <c r="P58" s="14">
        <v>1.1000000000000001</v>
      </c>
      <c r="Q58" s="14">
        <v>0.57699999999999996</v>
      </c>
      <c r="R58" s="14">
        <v>0.57699999999999996</v>
      </c>
      <c r="S58" s="14">
        <v>0.5</v>
      </c>
      <c r="T58" s="14">
        <v>0.6</v>
      </c>
      <c r="U58" s="14">
        <v>0.84599999999999997</v>
      </c>
      <c r="V58" s="14">
        <v>0.3</v>
      </c>
      <c r="W58" s="14">
        <v>1.2</v>
      </c>
      <c r="X58" s="14">
        <v>1.5</v>
      </c>
      <c r="Y58" s="14">
        <v>0.3</v>
      </c>
      <c r="Z58" s="14">
        <v>0.1</v>
      </c>
      <c r="AA58" s="14">
        <v>0.2</v>
      </c>
      <c r="AB58" s="14">
        <v>0.3</v>
      </c>
      <c r="AC58" s="14">
        <v>0.5</v>
      </c>
      <c r="AD58" s="14">
        <v>1.8</v>
      </c>
      <c r="AE58" t="e">
        <f>VLOOKUP(B58,'Current Team'!B$2:D$322,3,FALSE)</f>
        <v>#N/A</v>
      </c>
      <c r="AF58">
        <f>RANK(K58,K$2:K$501)</f>
        <v>40</v>
      </c>
      <c r="AG58">
        <f>RANK(L58,L$2:L$501)</f>
        <v>424</v>
      </c>
      <c r="AH58">
        <f>RANK(U58,U$2:U$501)</f>
        <v>85</v>
      </c>
      <c r="AI58">
        <f>RANK(X58,X$2:X$501)</f>
        <v>407</v>
      </c>
      <c r="AJ58">
        <f>RANK(Y58,Y$2:Y$501)</f>
        <v>457</v>
      </c>
      <c r="AK58">
        <f>RANK(Z58,Z$2:Z$501)</f>
        <v>451</v>
      </c>
      <c r="AL58">
        <f>RANK(AA58,AA$2:AA$501)</f>
        <v>266</v>
      </c>
      <c r="AM58">
        <f>RANK(AB58,AB$2:AB$501,1)</f>
        <v>44</v>
      </c>
      <c r="AN58">
        <f>RANK(AD58,AD$2:AD$501)</f>
        <v>454</v>
      </c>
      <c r="AO58">
        <f>COUNTIFS(AF58:AN58,"&lt;80")</f>
        <v>2</v>
      </c>
      <c r="AP58" t="e">
        <f>VLOOKUP(AE58,'First week Schedule'!A$2:C$31,3,FALSE)</f>
        <v>#N/A</v>
      </c>
    </row>
    <row r="59" spans="1:42" ht="26.65" hidden="1" x14ac:dyDescent="0.45">
      <c r="A59" s="15">
        <v>244</v>
      </c>
      <c r="B59" s="14" t="s">
        <v>334</v>
      </c>
      <c r="C59" s="14" t="s">
        <v>70</v>
      </c>
      <c r="D59" s="14">
        <v>35</v>
      </c>
      <c r="E59" s="14" t="s">
        <v>78</v>
      </c>
      <c r="F59" s="14">
        <v>68</v>
      </c>
      <c r="G59" s="14">
        <v>13</v>
      </c>
      <c r="H59" s="14">
        <v>23.2</v>
      </c>
      <c r="I59" s="14">
        <v>2.2000000000000002</v>
      </c>
      <c r="J59" s="14">
        <v>4.4000000000000004</v>
      </c>
      <c r="K59" s="14">
        <v>0.5</v>
      </c>
      <c r="L59" s="14">
        <v>0.7</v>
      </c>
      <c r="M59" s="14">
        <v>2.1</v>
      </c>
      <c r="N59" s="14">
        <v>0.33300000000000002</v>
      </c>
      <c r="O59" s="14">
        <v>1.5</v>
      </c>
      <c r="P59" s="14">
        <v>2.2999999999999998</v>
      </c>
      <c r="Q59" s="14">
        <v>0.65200000000000002</v>
      </c>
      <c r="R59" s="14">
        <v>0.57899999999999996</v>
      </c>
      <c r="S59" s="14">
        <v>0.6</v>
      </c>
      <c r="T59" s="14">
        <v>1</v>
      </c>
      <c r="U59" s="14">
        <v>0.58199999999999996</v>
      </c>
      <c r="V59" s="14">
        <v>0.7</v>
      </c>
      <c r="W59" s="14">
        <v>3</v>
      </c>
      <c r="X59" s="14">
        <v>3.7</v>
      </c>
      <c r="Y59" s="14">
        <v>3.2</v>
      </c>
      <c r="Z59" s="14">
        <v>0.9</v>
      </c>
      <c r="AA59" s="14">
        <v>0.8</v>
      </c>
      <c r="AB59" s="14">
        <v>0.8</v>
      </c>
      <c r="AC59" s="14">
        <v>1.4</v>
      </c>
      <c r="AD59" s="14">
        <v>5.7</v>
      </c>
      <c r="AE59" t="e">
        <f>VLOOKUP(B59,'Current Team'!B$2:D$322,3,FALSE)</f>
        <v>#N/A</v>
      </c>
      <c r="AF59">
        <f>RANK(K59,K$2:K$501)</f>
        <v>83</v>
      </c>
      <c r="AG59">
        <f>RANK(L59,L$2:L$501)</f>
        <v>256</v>
      </c>
      <c r="AH59">
        <f>RANK(U59,U$2:U$501)</f>
        <v>426</v>
      </c>
      <c r="AI59">
        <f>RANK(X59,X$2:X$501)</f>
        <v>192</v>
      </c>
      <c r="AJ59">
        <f>RANK(Y59,Y$2:Y$501)</f>
        <v>77</v>
      </c>
      <c r="AK59">
        <f>RANK(Z59,Z$2:Z$501)</f>
        <v>82</v>
      </c>
      <c r="AL59">
        <f>RANK(AA59,AA$2:AA$501)</f>
        <v>52</v>
      </c>
      <c r="AM59">
        <f>RANK(AB59,AB$2:AB$501,1)</f>
        <v>206</v>
      </c>
      <c r="AN59">
        <f>RANK(AD59,AD$2:AD$501)</f>
        <v>308</v>
      </c>
      <c r="AO59">
        <f>COUNTIFS(AF59:AN59,"&lt;80")</f>
        <v>2</v>
      </c>
      <c r="AP59" t="e">
        <f>VLOOKUP(AE59,'First week Schedule'!A$2:C$31,3,FALSE)</f>
        <v>#N/A</v>
      </c>
    </row>
    <row r="60" spans="1:42" ht="26.65" hidden="1" x14ac:dyDescent="0.45">
      <c r="A60" s="15">
        <v>264</v>
      </c>
      <c r="B60" s="14" t="s">
        <v>315</v>
      </c>
      <c r="C60" s="14" t="s">
        <v>70</v>
      </c>
      <c r="D60" s="14">
        <v>23</v>
      </c>
      <c r="E60" s="14" t="s">
        <v>123</v>
      </c>
      <c r="F60" s="14">
        <v>7</v>
      </c>
      <c r="G60" s="14">
        <v>0</v>
      </c>
      <c r="H60" s="14">
        <v>7</v>
      </c>
      <c r="I60" s="14">
        <v>1.3</v>
      </c>
      <c r="J60" s="14">
        <v>2.6</v>
      </c>
      <c r="K60" s="14">
        <v>0.5</v>
      </c>
      <c r="L60" s="14">
        <v>0.4</v>
      </c>
      <c r="M60" s="14">
        <v>1</v>
      </c>
      <c r="N60" s="14">
        <v>0.42899999999999999</v>
      </c>
      <c r="O60" s="14">
        <v>0.9</v>
      </c>
      <c r="P60" s="14">
        <v>1.6</v>
      </c>
      <c r="Q60" s="14">
        <v>0.54500000000000004</v>
      </c>
      <c r="R60" s="14">
        <v>0.58299999999999996</v>
      </c>
      <c r="S60" s="14">
        <v>0.3</v>
      </c>
      <c r="T60" s="14">
        <v>0.3</v>
      </c>
      <c r="U60" s="14">
        <v>1</v>
      </c>
      <c r="V60" s="14">
        <v>0.3</v>
      </c>
      <c r="W60" s="14">
        <v>0.9</v>
      </c>
      <c r="X60" s="14">
        <v>1.1000000000000001</v>
      </c>
      <c r="Y60" s="14">
        <v>0</v>
      </c>
      <c r="Z60" s="14">
        <v>0.3</v>
      </c>
      <c r="AA60" s="14">
        <v>0</v>
      </c>
      <c r="AB60" s="14">
        <v>0.3</v>
      </c>
      <c r="AC60" s="14">
        <v>0.6</v>
      </c>
      <c r="AD60" s="14">
        <v>3.3</v>
      </c>
      <c r="AE60" t="e">
        <f>VLOOKUP(B60,'Current Team'!B$2:D$322,3,FALSE)</f>
        <v>#N/A</v>
      </c>
      <c r="AF60">
        <f>RANK(K60,K$2:K$501)</f>
        <v>83</v>
      </c>
      <c r="AG60">
        <f>RANK(L60,L$2:L$501)</f>
        <v>321</v>
      </c>
      <c r="AH60">
        <f>RANK(U60,U$2:U$501)</f>
        <v>1</v>
      </c>
      <c r="AI60">
        <f>RANK(X60,X$2:X$501)</f>
        <v>441</v>
      </c>
      <c r="AJ60">
        <f>RANK(Y60,Y$2:Y$501)</f>
        <v>482</v>
      </c>
      <c r="AK60">
        <f>RANK(Z60,Z$2:Z$501)</f>
        <v>355</v>
      </c>
      <c r="AL60">
        <f>RANK(AA60,AA$2:AA$501)</f>
        <v>417</v>
      </c>
      <c r="AM60">
        <f>RANK(AB60,AB$2:AB$501,1)</f>
        <v>44</v>
      </c>
      <c r="AN60">
        <f>RANK(AD60,AD$2:AD$501)</f>
        <v>409</v>
      </c>
      <c r="AO60">
        <f>COUNTIFS(AF60:AN60,"&lt;80")</f>
        <v>2</v>
      </c>
      <c r="AP60" t="e">
        <f>VLOOKUP(AE60,'First week Schedule'!A$2:C$31,3,FALSE)</f>
        <v>#N/A</v>
      </c>
    </row>
    <row r="61" spans="1:42" ht="26.65" hidden="1" x14ac:dyDescent="0.45">
      <c r="A61" s="15">
        <v>264</v>
      </c>
      <c r="B61" s="14" t="s">
        <v>315</v>
      </c>
      <c r="C61" s="14" t="s">
        <v>70</v>
      </c>
      <c r="D61" s="14">
        <v>23</v>
      </c>
      <c r="E61" s="14" t="s">
        <v>128</v>
      </c>
      <c r="F61" s="14">
        <v>6</v>
      </c>
      <c r="G61" s="14">
        <v>0</v>
      </c>
      <c r="H61" s="14">
        <v>7.2</v>
      </c>
      <c r="I61" s="14">
        <v>1.3</v>
      </c>
      <c r="J61" s="14">
        <v>2.7</v>
      </c>
      <c r="K61" s="14">
        <v>0.5</v>
      </c>
      <c r="L61" s="14">
        <v>0.5</v>
      </c>
      <c r="M61" s="14">
        <v>1</v>
      </c>
      <c r="N61" s="14">
        <v>0.5</v>
      </c>
      <c r="O61" s="14">
        <v>0.8</v>
      </c>
      <c r="P61" s="14">
        <v>1.7</v>
      </c>
      <c r="Q61" s="14">
        <v>0.5</v>
      </c>
      <c r="R61" s="14">
        <v>0.59399999999999997</v>
      </c>
      <c r="S61" s="14">
        <v>0.3</v>
      </c>
      <c r="T61" s="14">
        <v>0.3</v>
      </c>
      <c r="U61" s="14">
        <v>1</v>
      </c>
      <c r="V61" s="14">
        <v>0.3</v>
      </c>
      <c r="W61" s="14">
        <v>1</v>
      </c>
      <c r="X61" s="14">
        <v>1.3</v>
      </c>
      <c r="Y61" s="14">
        <v>0</v>
      </c>
      <c r="Z61" s="14">
        <v>0.3</v>
      </c>
      <c r="AA61" s="14">
        <v>0</v>
      </c>
      <c r="AB61" s="14">
        <v>0.3</v>
      </c>
      <c r="AC61" s="14">
        <v>0.5</v>
      </c>
      <c r="AD61" s="14">
        <v>3.5</v>
      </c>
      <c r="AE61" t="e">
        <f>VLOOKUP(B61,'Current Team'!B$2:D$322,3,FALSE)</f>
        <v>#N/A</v>
      </c>
      <c r="AF61">
        <f>RANK(K61,K$2:K$501)</f>
        <v>83</v>
      </c>
      <c r="AG61">
        <f>RANK(L61,L$2:L$501)</f>
        <v>298</v>
      </c>
      <c r="AH61">
        <f>RANK(U61,U$2:U$501)</f>
        <v>1</v>
      </c>
      <c r="AI61">
        <f>RANK(X61,X$2:X$501)</f>
        <v>430</v>
      </c>
      <c r="AJ61">
        <f>RANK(Y61,Y$2:Y$501)</f>
        <v>482</v>
      </c>
      <c r="AK61">
        <f>RANK(Z61,Z$2:Z$501)</f>
        <v>355</v>
      </c>
      <c r="AL61">
        <f>RANK(AA61,AA$2:AA$501)</f>
        <v>417</v>
      </c>
      <c r="AM61">
        <f>RANK(AB61,AB$2:AB$501,1)</f>
        <v>44</v>
      </c>
      <c r="AN61">
        <f>RANK(AD61,AD$2:AD$501)</f>
        <v>403</v>
      </c>
      <c r="AO61">
        <f>COUNTIFS(AF61:AN61,"&lt;80")</f>
        <v>2</v>
      </c>
      <c r="AP61" t="e">
        <f>VLOOKUP(AE61,'First week Schedule'!A$2:C$31,3,FALSE)</f>
        <v>#N/A</v>
      </c>
    </row>
    <row r="62" spans="1:42" hidden="1" x14ac:dyDescent="0.45">
      <c r="A62" s="15">
        <v>347</v>
      </c>
      <c r="B62" s="14" t="s">
        <v>237</v>
      </c>
      <c r="C62" s="14" t="s">
        <v>70</v>
      </c>
      <c r="D62" s="14">
        <v>31</v>
      </c>
      <c r="E62" s="14" t="s">
        <v>112</v>
      </c>
      <c r="F62" s="14">
        <v>13</v>
      </c>
      <c r="G62" s="14">
        <v>0</v>
      </c>
      <c r="H62" s="14">
        <v>22.6</v>
      </c>
      <c r="I62" s="14">
        <v>3.2</v>
      </c>
      <c r="J62" s="14">
        <v>8.1</v>
      </c>
      <c r="K62" s="14">
        <v>0.4</v>
      </c>
      <c r="L62" s="14">
        <v>1.8</v>
      </c>
      <c r="M62" s="14">
        <v>5.0999999999999996</v>
      </c>
      <c r="N62" s="14">
        <v>0.36399999999999999</v>
      </c>
      <c r="O62" s="14">
        <v>1.4</v>
      </c>
      <c r="P62" s="14">
        <v>3</v>
      </c>
      <c r="Q62" s="14">
        <v>0.46200000000000002</v>
      </c>
      <c r="R62" s="14">
        <v>0.51400000000000001</v>
      </c>
      <c r="S62" s="14">
        <v>1</v>
      </c>
      <c r="T62" s="14">
        <v>1.1000000000000001</v>
      </c>
      <c r="U62" s="14">
        <v>0.92900000000000005</v>
      </c>
      <c r="V62" s="14">
        <v>0.1</v>
      </c>
      <c r="W62" s="14">
        <v>2</v>
      </c>
      <c r="X62" s="14">
        <v>2.1</v>
      </c>
      <c r="Y62" s="14">
        <v>1.1000000000000001</v>
      </c>
      <c r="Z62" s="14">
        <v>0.6</v>
      </c>
      <c r="AA62" s="14">
        <v>0.4</v>
      </c>
      <c r="AB62" s="14">
        <v>0.7</v>
      </c>
      <c r="AC62" s="14">
        <v>1.3</v>
      </c>
      <c r="AD62" s="14">
        <v>9.3000000000000007</v>
      </c>
      <c r="AE62" t="e">
        <f>VLOOKUP(B62,'Current Team'!B$2:D$322,3,FALSE)</f>
        <v>#N/A</v>
      </c>
      <c r="AF62">
        <f>RANK(K62,K$2:K$501)</f>
        <v>361</v>
      </c>
      <c r="AG62">
        <f>RANK(L62,L$2:L$501)</f>
        <v>75</v>
      </c>
      <c r="AH62">
        <f>RANK(U62,U$2:U$501)</f>
        <v>21</v>
      </c>
      <c r="AI62">
        <f>RANK(X62,X$2:X$501)</f>
        <v>341</v>
      </c>
      <c r="AJ62">
        <f>RANK(Y62,Y$2:Y$501)</f>
        <v>284</v>
      </c>
      <c r="AK62">
        <f>RANK(Z62,Z$2:Z$501)</f>
        <v>186</v>
      </c>
      <c r="AL62">
        <f>RANK(AA62,AA$2:AA$501)</f>
        <v>144</v>
      </c>
      <c r="AM62">
        <f>RANK(AB62,AB$2:AB$501,1)</f>
        <v>181</v>
      </c>
      <c r="AN62">
        <f>RANK(AD62,AD$2:AD$501)</f>
        <v>179</v>
      </c>
      <c r="AO62">
        <f>COUNTIFS(AF62:AN62,"&lt;80")</f>
        <v>2</v>
      </c>
      <c r="AP62" t="e">
        <f>VLOOKUP(AE62,'First week Schedule'!A$2:C$31,3,FALSE)</f>
        <v>#N/A</v>
      </c>
    </row>
    <row r="63" spans="1:42" hidden="1" x14ac:dyDescent="0.45">
      <c r="A63" s="15">
        <v>44</v>
      </c>
      <c r="B63" s="14" t="s">
        <v>512</v>
      </c>
      <c r="C63" s="14" t="s">
        <v>75</v>
      </c>
      <c r="D63" s="14">
        <v>24</v>
      </c>
      <c r="E63" s="14" t="s">
        <v>78</v>
      </c>
      <c r="F63" s="14">
        <v>68</v>
      </c>
      <c r="G63" s="14">
        <v>3</v>
      </c>
      <c r="H63" s="14">
        <v>11.6</v>
      </c>
      <c r="I63" s="14">
        <v>1.5</v>
      </c>
      <c r="J63" s="14">
        <v>2.8</v>
      </c>
      <c r="K63" s="14">
        <v>0.51600000000000001</v>
      </c>
      <c r="L63" s="14">
        <v>0</v>
      </c>
      <c r="M63" s="14">
        <v>0</v>
      </c>
      <c r="N63" s="14">
        <v>0</v>
      </c>
      <c r="O63" s="14">
        <v>1.5</v>
      </c>
      <c r="P63" s="14">
        <v>2.8</v>
      </c>
      <c r="Q63" s="14">
        <v>0.52100000000000002</v>
      </c>
      <c r="R63" s="14">
        <v>0.51600000000000001</v>
      </c>
      <c r="S63" s="14">
        <v>0.4</v>
      </c>
      <c r="T63" s="14">
        <v>0.6</v>
      </c>
      <c r="U63" s="14">
        <v>0.61</v>
      </c>
      <c r="V63" s="14">
        <v>0.8</v>
      </c>
      <c r="W63" s="14">
        <v>1.9</v>
      </c>
      <c r="X63" s="14">
        <v>2.7</v>
      </c>
      <c r="Y63" s="14">
        <v>1.1000000000000001</v>
      </c>
      <c r="Z63" s="14">
        <v>0.3</v>
      </c>
      <c r="AA63" s="14">
        <v>0.8</v>
      </c>
      <c r="AB63" s="14">
        <v>0.6</v>
      </c>
      <c r="AC63" s="14">
        <v>1.2</v>
      </c>
      <c r="AD63" s="14">
        <v>3.3</v>
      </c>
      <c r="AE63" t="e">
        <f>VLOOKUP(B63,'Current Team'!B$2:D$322,3,FALSE)</f>
        <v>#N/A</v>
      </c>
      <c r="AF63">
        <f>RANK(K63,K$2:K$501)</f>
        <v>71</v>
      </c>
      <c r="AG63">
        <f>RANK(L63,L$2:L$501)</f>
        <v>424</v>
      </c>
      <c r="AH63">
        <f>RANK(U63,U$2:U$501)</f>
        <v>408</v>
      </c>
      <c r="AI63">
        <f>RANK(X63,X$2:X$501)</f>
        <v>274</v>
      </c>
      <c r="AJ63">
        <f>RANK(Y63,Y$2:Y$501)</f>
        <v>284</v>
      </c>
      <c r="AK63">
        <f>RANK(Z63,Z$2:Z$501)</f>
        <v>355</v>
      </c>
      <c r="AL63">
        <f>RANK(AA63,AA$2:AA$501)</f>
        <v>52</v>
      </c>
      <c r="AM63">
        <f>RANK(AB63,AB$2:AB$501,1)</f>
        <v>139</v>
      </c>
      <c r="AN63">
        <f>RANK(AD63,AD$2:AD$501)</f>
        <v>409</v>
      </c>
      <c r="AO63">
        <f>COUNTIFS(AF63:AN63,"&lt;80")</f>
        <v>2</v>
      </c>
      <c r="AP63" t="e">
        <f>VLOOKUP(AE63,'First week Schedule'!A$2:C$31,3,FALSE)</f>
        <v>#N/A</v>
      </c>
    </row>
    <row r="64" spans="1:42" hidden="1" x14ac:dyDescent="0.45">
      <c r="A64" s="15">
        <v>105</v>
      </c>
      <c r="B64" s="14" t="s">
        <v>454</v>
      </c>
      <c r="C64" s="14" t="s">
        <v>63</v>
      </c>
      <c r="D64" s="14">
        <v>24</v>
      </c>
      <c r="E64" s="14" t="s">
        <v>68</v>
      </c>
      <c r="F64" s="14">
        <v>51</v>
      </c>
      <c r="G64" s="14">
        <v>2</v>
      </c>
      <c r="H64" s="14">
        <v>12.6</v>
      </c>
      <c r="I64" s="14">
        <v>1</v>
      </c>
      <c r="J64" s="14">
        <v>3</v>
      </c>
      <c r="K64" s="14">
        <v>0.33100000000000002</v>
      </c>
      <c r="L64" s="14">
        <v>0.8</v>
      </c>
      <c r="M64" s="14">
        <v>2.7</v>
      </c>
      <c r="N64" s="14">
        <v>0.29699999999999999</v>
      </c>
      <c r="O64" s="14">
        <v>0.2</v>
      </c>
      <c r="P64" s="14">
        <v>0.3</v>
      </c>
      <c r="Q64" s="14">
        <v>0.69199999999999995</v>
      </c>
      <c r="R64" s="14">
        <v>0.46700000000000003</v>
      </c>
      <c r="S64" s="14">
        <v>0.1</v>
      </c>
      <c r="T64" s="14">
        <v>0.1</v>
      </c>
      <c r="U64" s="14">
        <v>1</v>
      </c>
      <c r="V64" s="14">
        <v>0.5</v>
      </c>
      <c r="W64" s="14">
        <v>1.8</v>
      </c>
      <c r="X64" s="14">
        <v>2.2999999999999998</v>
      </c>
      <c r="Y64" s="14">
        <v>0.4</v>
      </c>
      <c r="Z64" s="14">
        <v>0.4</v>
      </c>
      <c r="AA64" s="14">
        <v>0.5</v>
      </c>
      <c r="AB64" s="14">
        <v>0.1</v>
      </c>
      <c r="AC64" s="14">
        <v>0.9</v>
      </c>
      <c r="AD64" s="14">
        <v>2.9</v>
      </c>
      <c r="AE64" t="e">
        <f>VLOOKUP(B64,'Current Team'!B$2:D$322,3,FALSE)</f>
        <v>#N/A</v>
      </c>
      <c r="AF64">
        <f>RANK(K64,K$2:K$501)</f>
        <v>446</v>
      </c>
      <c r="AG64">
        <f>RANK(L64,L$2:L$501)</f>
        <v>234</v>
      </c>
      <c r="AH64">
        <f>RANK(U64,U$2:U$501)</f>
        <v>1</v>
      </c>
      <c r="AI64">
        <f>RANK(X64,X$2:X$501)</f>
        <v>321</v>
      </c>
      <c r="AJ64">
        <f>RANK(Y64,Y$2:Y$501)</f>
        <v>445</v>
      </c>
      <c r="AK64">
        <f>RANK(Z64,Z$2:Z$501)</f>
        <v>300</v>
      </c>
      <c r="AL64">
        <f>RANK(AA64,AA$2:AA$501)</f>
        <v>105</v>
      </c>
      <c r="AM64">
        <f>RANK(AB64,AB$2:AB$501,1)</f>
        <v>27</v>
      </c>
      <c r="AN64">
        <f>RANK(AD64,AD$2:AD$501)</f>
        <v>427</v>
      </c>
      <c r="AO64">
        <f>COUNTIFS(AF64:AN64,"&lt;80")</f>
        <v>2</v>
      </c>
      <c r="AP64" t="e">
        <f>VLOOKUP(AE64,'First week Schedule'!A$2:C$31,3,FALSE)</f>
        <v>#N/A</v>
      </c>
    </row>
    <row r="65" spans="1:42" ht="26.65" hidden="1" x14ac:dyDescent="0.45">
      <c r="A65" s="15">
        <v>110</v>
      </c>
      <c r="B65" s="14" t="s">
        <v>451</v>
      </c>
      <c r="C65" s="14" t="s">
        <v>67</v>
      </c>
      <c r="D65" s="14">
        <v>31</v>
      </c>
      <c r="E65" s="14" t="s">
        <v>140</v>
      </c>
      <c r="F65" s="14">
        <v>76</v>
      </c>
      <c r="G65" s="14">
        <v>76</v>
      </c>
      <c r="H65" s="14">
        <v>28.2</v>
      </c>
      <c r="I65" s="14">
        <v>4.0999999999999996</v>
      </c>
      <c r="J65" s="14">
        <v>8.6999999999999993</v>
      </c>
      <c r="K65" s="14">
        <v>0.46700000000000003</v>
      </c>
      <c r="L65" s="14">
        <v>1</v>
      </c>
      <c r="M65" s="14">
        <v>2.6</v>
      </c>
      <c r="N65" s="14">
        <v>0.40699999999999997</v>
      </c>
      <c r="O65" s="14">
        <v>3</v>
      </c>
      <c r="P65" s="14">
        <v>6.1</v>
      </c>
      <c r="Q65" s="14">
        <v>0.49199999999999999</v>
      </c>
      <c r="R65" s="14">
        <v>0.52700000000000002</v>
      </c>
      <c r="S65" s="14">
        <v>2.1</v>
      </c>
      <c r="T65" s="14">
        <v>2.5</v>
      </c>
      <c r="U65" s="14">
        <v>0.83199999999999996</v>
      </c>
      <c r="V65" s="14">
        <v>0.5</v>
      </c>
      <c r="W65" s="14">
        <v>2.6</v>
      </c>
      <c r="X65" s="14">
        <v>3.1</v>
      </c>
      <c r="Y65" s="14">
        <v>6</v>
      </c>
      <c r="Z65" s="14">
        <v>1.4</v>
      </c>
      <c r="AA65" s="14">
        <v>0.1</v>
      </c>
      <c r="AB65" s="14">
        <v>1.6</v>
      </c>
      <c r="AC65" s="14">
        <v>1.8</v>
      </c>
      <c r="AD65" s="14">
        <v>11.2</v>
      </c>
      <c r="AE65" t="e">
        <f>VLOOKUP(B65,'Current Team'!B$2:D$322,3,FALSE)</f>
        <v>#N/A</v>
      </c>
      <c r="AF65">
        <f>RANK(K65,K$2:K$501)</f>
        <v>153</v>
      </c>
      <c r="AG65">
        <f>RANK(L65,L$2:L$501)</f>
        <v>175</v>
      </c>
      <c r="AH65">
        <f>RANK(U65,U$2:U$501)</f>
        <v>116</v>
      </c>
      <c r="AI65">
        <f>RANK(X65,X$2:X$501)</f>
        <v>235</v>
      </c>
      <c r="AJ65">
        <f>RANK(Y65,Y$2:Y$501)</f>
        <v>13</v>
      </c>
      <c r="AK65">
        <f>RANK(Z65,Z$2:Z$501)</f>
        <v>27</v>
      </c>
      <c r="AL65">
        <f>RANK(AA65,AA$2:AA$501)</f>
        <v>329</v>
      </c>
      <c r="AM65">
        <f>RANK(AB65,AB$2:AB$501,1)</f>
        <v>412</v>
      </c>
      <c r="AN65">
        <f>RANK(AD65,AD$2:AD$501)</f>
        <v>127</v>
      </c>
      <c r="AO65">
        <f>COUNTIFS(AF65:AN65,"&lt;80")</f>
        <v>2</v>
      </c>
      <c r="AP65" t="e">
        <f>VLOOKUP(AE65,'First week Schedule'!A$2:C$31,3,FALSE)</f>
        <v>#N/A</v>
      </c>
    </row>
    <row r="66" spans="1:42" ht="26.65" hidden="1" x14ac:dyDescent="0.45">
      <c r="A66" s="15">
        <v>153</v>
      </c>
      <c r="B66" s="14" t="s">
        <v>415</v>
      </c>
      <c r="C66" s="14" t="s">
        <v>63</v>
      </c>
      <c r="D66" s="14">
        <v>22</v>
      </c>
      <c r="E66" s="14" t="s">
        <v>92</v>
      </c>
      <c r="F66" s="14">
        <v>2</v>
      </c>
      <c r="G66" s="14">
        <v>0</v>
      </c>
      <c r="H66" s="14">
        <v>12.5</v>
      </c>
      <c r="I66" s="14">
        <v>2</v>
      </c>
      <c r="J66" s="14">
        <v>5</v>
      </c>
      <c r="K66" s="14">
        <v>0.4</v>
      </c>
      <c r="L66" s="14">
        <v>1</v>
      </c>
      <c r="M66" s="14">
        <v>2</v>
      </c>
      <c r="N66" s="14">
        <v>0.5</v>
      </c>
      <c r="O66" s="14">
        <v>1</v>
      </c>
      <c r="P66" s="14">
        <v>3</v>
      </c>
      <c r="Q66" s="14">
        <v>0.33300000000000002</v>
      </c>
      <c r="R66" s="14">
        <v>0.5</v>
      </c>
      <c r="S66" s="14">
        <v>1</v>
      </c>
      <c r="T66" s="14">
        <v>1</v>
      </c>
      <c r="U66" s="14">
        <v>1</v>
      </c>
      <c r="V66" s="14">
        <v>0</v>
      </c>
      <c r="W66" s="14">
        <v>4.5</v>
      </c>
      <c r="X66" s="14">
        <v>4.5</v>
      </c>
      <c r="Y66" s="14">
        <v>0.5</v>
      </c>
      <c r="Z66" s="14">
        <v>0</v>
      </c>
      <c r="AA66" s="14">
        <v>0</v>
      </c>
      <c r="AB66" s="14">
        <v>0</v>
      </c>
      <c r="AC66" s="14">
        <v>1</v>
      </c>
      <c r="AD66" s="14">
        <v>6</v>
      </c>
      <c r="AE66" t="e">
        <f>VLOOKUP(B66,'Current Team'!B$2:D$322,3,FALSE)</f>
        <v>#N/A</v>
      </c>
      <c r="AF66">
        <f>RANK(K66,K$2:K$501)</f>
        <v>361</v>
      </c>
      <c r="AG66">
        <f>RANK(L66,L$2:L$501)</f>
        <v>175</v>
      </c>
      <c r="AH66">
        <f>RANK(U66,U$2:U$501)</f>
        <v>1</v>
      </c>
      <c r="AI66">
        <f>RANK(X66,X$2:X$501)</f>
        <v>132</v>
      </c>
      <c r="AJ66">
        <f>RANK(Y66,Y$2:Y$501)</f>
        <v>425</v>
      </c>
      <c r="AK66">
        <f>RANK(Z66,Z$2:Z$501)</f>
        <v>471</v>
      </c>
      <c r="AL66">
        <f>RANK(AA66,AA$2:AA$501)</f>
        <v>417</v>
      </c>
      <c r="AM66">
        <f>RANK(AB66,AB$2:AB$501,1)</f>
        <v>1</v>
      </c>
      <c r="AN66">
        <f>RANK(AD66,AD$2:AD$501)</f>
        <v>292</v>
      </c>
      <c r="AO66">
        <f>COUNTIFS(AF66:AN66,"&lt;80")</f>
        <v>2</v>
      </c>
      <c r="AP66" t="e">
        <f>VLOOKUP(AE66,'First week Schedule'!A$2:C$31,3,FALSE)</f>
        <v>#N/A</v>
      </c>
    </row>
    <row r="67" spans="1:42" ht="26.65" hidden="1" x14ac:dyDescent="0.45">
      <c r="A67" s="15">
        <v>191</v>
      </c>
      <c r="B67" s="14" t="s">
        <v>381</v>
      </c>
      <c r="C67" s="14" t="s">
        <v>75</v>
      </c>
      <c r="D67" s="14">
        <v>34</v>
      </c>
      <c r="E67" s="14" t="s">
        <v>125</v>
      </c>
      <c r="F67" s="14">
        <v>47</v>
      </c>
      <c r="G67" s="14">
        <v>43</v>
      </c>
      <c r="H67" s="14">
        <v>16</v>
      </c>
      <c r="I67" s="14">
        <v>2.1</v>
      </c>
      <c r="J67" s="14">
        <v>4</v>
      </c>
      <c r="K67" s="14">
        <v>0.53200000000000003</v>
      </c>
      <c r="L67" s="14">
        <v>0</v>
      </c>
      <c r="M67" s="14">
        <v>0</v>
      </c>
      <c r="N67" s="16"/>
      <c r="O67" s="14">
        <v>2.1</v>
      </c>
      <c r="P67" s="14">
        <v>4</v>
      </c>
      <c r="Q67" s="14">
        <v>0.53200000000000003</v>
      </c>
      <c r="R67" s="14">
        <v>0.53200000000000003</v>
      </c>
      <c r="S67" s="14">
        <v>0.7</v>
      </c>
      <c r="T67" s="14">
        <v>1</v>
      </c>
      <c r="U67" s="14">
        <v>0.72899999999999998</v>
      </c>
      <c r="V67" s="14">
        <v>1.4</v>
      </c>
      <c r="W67" s="14">
        <v>4.0999999999999996</v>
      </c>
      <c r="X67" s="14">
        <v>5.6</v>
      </c>
      <c r="Y67" s="14">
        <v>1.4</v>
      </c>
      <c r="Z67" s="14">
        <v>0.1</v>
      </c>
      <c r="AA67" s="14">
        <v>0.5</v>
      </c>
      <c r="AB67" s="14">
        <v>1.1000000000000001</v>
      </c>
      <c r="AC67" s="14">
        <v>2</v>
      </c>
      <c r="AD67" s="14">
        <v>5</v>
      </c>
      <c r="AE67" t="e">
        <f>VLOOKUP(B67,'Current Team'!B$2:D$322,3,FALSE)</f>
        <v>#N/A</v>
      </c>
      <c r="AF67">
        <f>RANK(K67,K$2:K$501)</f>
        <v>59</v>
      </c>
      <c r="AG67">
        <f>RANK(L67,L$2:L$501)</f>
        <v>424</v>
      </c>
      <c r="AH67">
        <f>RANK(U67,U$2:U$501)</f>
        <v>293</v>
      </c>
      <c r="AI67">
        <f>RANK(X67,X$2:X$501)</f>
        <v>70</v>
      </c>
      <c r="AJ67">
        <f>RANK(Y67,Y$2:Y$501)</f>
        <v>214</v>
      </c>
      <c r="AK67">
        <f>RANK(Z67,Z$2:Z$501)</f>
        <v>451</v>
      </c>
      <c r="AL67">
        <f>RANK(AA67,AA$2:AA$501)</f>
        <v>105</v>
      </c>
      <c r="AM67">
        <f>RANK(AB67,AB$2:AB$501,1)</f>
        <v>315</v>
      </c>
      <c r="AN67">
        <f>RANK(AD67,AD$2:AD$501)</f>
        <v>330</v>
      </c>
      <c r="AO67">
        <f>COUNTIFS(AF67:AN67,"&lt;80")</f>
        <v>2</v>
      </c>
      <c r="AP67" t="e">
        <f>VLOOKUP(AE67,'First week Schedule'!A$2:C$31,3,FALSE)</f>
        <v>#N/A</v>
      </c>
    </row>
    <row r="68" spans="1:42" ht="26.65" hidden="1" x14ac:dyDescent="0.45">
      <c r="A68" s="15">
        <v>226</v>
      </c>
      <c r="B68" s="14" t="s">
        <v>351</v>
      </c>
      <c r="C68" s="14" t="s">
        <v>75</v>
      </c>
      <c r="D68" s="14">
        <v>36</v>
      </c>
      <c r="E68" s="14" t="s">
        <v>68</v>
      </c>
      <c r="F68" s="14">
        <v>42</v>
      </c>
      <c r="G68" s="14">
        <v>2</v>
      </c>
      <c r="H68" s="14">
        <v>13</v>
      </c>
      <c r="I68" s="14">
        <v>1.4</v>
      </c>
      <c r="J68" s="14">
        <v>2.8</v>
      </c>
      <c r="K68" s="14">
        <v>0.51700000000000002</v>
      </c>
      <c r="L68" s="14">
        <v>0</v>
      </c>
      <c r="M68" s="14">
        <v>0.1</v>
      </c>
      <c r="N68" s="14">
        <v>0</v>
      </c>
      <c r="O68" s="14">
        <v>1.4</v>
      </c>
      <c r="P68" s="14">
        <v>2.7</v>
      </c>
      <c r="Q68" s="14">
        <v>0.53100000000000003</v>
      </c>
      <c r="R68" s="14">
        <v>0.51700000000000002</v>
      </c>
      <c r="S68" s="14">
        <v>0.7</v>
      </c>
      <c r="T68" s="14">
        <v>1.1000000000000001</v>
      </c>
      <c r="U68" s="14">
        <v>0.66</v>
      </c>
      <c r="V68" s="14">
        <v>0.8</v>
      </c>
      <c r="W68" s="14">
        <v>2.1</v>
      </c>
      <c r="X68" s="14">
        <v>2.9</v>
      </c>
      <c r="Y68" s="14">
        <v>0.6</v>
      </c>
      <c r="Z68" s="14">
        <v>0.4</v>
      </c>
      <c r="AA68" s="14">
        <v>0.4</v>
      </c>
      <c r="AB68" s="14">
        <v>0.3</v>
      </c>
      <c r="AC68" s="14">
        <v>2.1</v>
      </c>
      <c r="AD68" s="14">
        <v>3.6</v>
      </c>
      <c r="AE68" t="e">
        <f>VLOOKUP(B68,'Current Team'!B$2:D$322,3,FALSE)</f>
        <v>#N/A</v>
      </c>
      <c r="AF68">
        <f>RANK(K68,K$2:K$501)</f>
        <v>69</v>
      </c>
      <c r="AG68">
        <f>RANK(L68,L$2:L$501)</f>
        <v>424</v>
      </c>
      <c r="AH68">
        <f>RANK(U68,U$2:U$501)</f>
        <v>381</v>
      </c>
      <c r="AI68">
        <f>RANK(X68,X$2:X$501)</f>
        <v>252</v>
      </c>
      <c r="AJ68">
        <f>RANK(Y68,Y$2:Y$501)</f>
        <v>405</v>
      </c>
      <c r="AK68">
        <f>RANK(Z68,Z$2:Z$501)</f>
        <v>300</v>
      </c>
      <c r="AL68">
        <f>RANK(AA68,AA$2:AA$501)</f>
        <v>144</v>
      </c>
      <c r="AM68">
        <f>RANK(AB68,AB$2:AB$501,1)</f>
        <v>44</v>
      </c>
      <c r="AN68">
        <f>RANK(AD68,AD$2:AD$501)</f>
        <v>399</v>
      </c>
      <c r="AO68">
        <f>COUNTIFS(AF68:AN68,"&lt;80")</f>
        <v>2</v>
      </c>
      <c r="AP68" t="e">
        <f>VLOOKUP(AE68,'First week Schedule'!A$2:C$31,3,FALSE)</f>
        <v>#N/A</v>
      </c>
    </row>
    <row r="69" spans="1:42" hidden="1" x14ac:dyDescent="0.45">
      <c r="A69" s="15">
        <v>6</v>
      </c>
      <c r="B69" s="14" t="s">
        <v>547</v>
      </c>
      <c r="C69" s="14" t="s">
        <v>70</v>
      </c>
      <c r="D69" s="14">
        <v>21</v>
      </c>
      <c r="E69" s="14" t="s">
        <v>146</v>
      </c>
      <c r="F69" s="14">
        <v>19</v>
      </c>
      <c r="G69" s="14">
        <v>3</v>
      </c>
      <c r="H69" s="14">
        <v>10.199999999999999</v>
      </c>
      <c r="I69" s="14">
        <v>0.6</v>
      </c>
      <c r="J69" s="14">
        <v>1.9</v>
      </c>
      <c r="K69" s="14">
        <v>0.30599999999999999</v>
      </c>
      <c r="L69" s="14">
        <v>0.3</v>
      </c>
      <c r="M69" s="14">
        <v>1.2</v>
      </c>
      <c r="N69" s="14">
        <v>0.26100000000000001</v>
      </c>
      <c r="O69" s="14">
        <v>0.3</v>
      </c>
      <c r="P69" s="14">
        <v>0.7</v>
      </c>
      <c r="Q69" s="14">
        <v>0.38500000000000001</v>
      </c>
      <c r="R69" s="14">
        <v>0.38900000000000001</v>
      </c>
      <c r="S69" s="14">
        <v>0.2</v>
      </c>
      <c r="T69" s="14">
        <v>0.2</v>
      </c>
      <c r="U69" s="14">
        <v>1</v>
      </c>
      <c r="V69" s="14">
        <v>0.2</v>
      </c>
      <c r="W69" s="14">
        <v>0.8</v>
      </c>
      <c r="X69" s="14">
        <v>1</v>
      </c>
      <c r="Y69" s="14">
        <v>0.3</v>
      </c>
      <c r="Z69" s="14">
        <v>0.1</v>
      </c>
      <c r="AA69" s="14">
        <v>0.2</v>
      </c>
      <c r="AB69" s="14">
        <v>0.3</v>
      </c>
      <c r="AC69" s="14">
        <v>0.7</v>
      </c>
      <c r="AD69" s="14">
        <v>1.7</v>
      </c>
      <c r="AE69" t="e">
        <f>VLOOKUP(B69,'Current Team'!B$2:D$322,3,FALSE)</f>
        <v>#N/A</v>
      </c>
      <c r="AF69">
        <f>RANK(K69,K$2:K$501)</f>
        <v>454</v>
      </c>
      <c r="AG69">
        <f>RANK(L69,L$2:L$501)</f>
        <v>344</v>
      </c>
      <c r="AH69">
        <f>RANK(U69,U$2:U$501)</f>
        <v>1</v>
      </c>
      <c r="AI69">
        <f>RANK(X69,X$2:X$501)</f>
        <v>444</v>
      </c>
      <c r="AJ69">
        <f>RANK(Y69,Y$2:Y$501)</f>
        <v>457</v>
      </c>
      <c r="AK69">
        <f>RANK(Z69,Z$2:Z$501)</f>
        <v>451</v>
      </c>
      <c r="AL69">
        <f>RANK(AA69,AA$2:AA$501)</f>
        <v>266</v>
      </c>
      <c r="AM69">
        <f>RANK(AB69,AB$2:AB$501,1)</f>
        <v>44</v>
      </c>
      <c r="AN69">
        <f>RANK(AD69,AD$2:AD$501)</f>
        <v>459</v>
      </c>
      <c r="AO69">
        <f>COUNTIFS(AF69:AN69,"&lt;80")</f>
        <v>2</v>
      </c>
      <c r="AP69" t="e">
        <f>VLOOKUP(AE69,'First week Schedule'!A$2:C$31,3,FALSE)</f>
        <v>#N/A</v>
      </c>
    </row>
    <row r="70" spans="1:42" ht="26.65" hidden="1" x14ac:dyDescent="0.45">
      <c r="A70" s="15">
        <v>58</v>
      </c>
      <c r="B70" s="14" t="s">
        <v>499</v>
      </c>
      <c r="C70" s="14" t="s">
        <v>75</v>
      </c>
      <c r="D70" s="14">
        <v>34</v>
      </c>
      <c r="E70" s="14" t="s">
        <v>78</v>
      </c>
      <c r="F70" s="14">
        <v>11</v>
      </c>
      <c r="G70" s="14">
        <v>5</v>
      </c>
      <c r="H70" s="14">
        <v>12.2</v>
      </c>
      <c r="I70" s="14">
        <v>1.6</v>
      </c>
      <c r="J70" s="14">
        <v>3.3</v>
      </c>
      <c r="K70" s="14">
        <v>0.5</v>
      </c>
      <c r="L70" s="14">
        <v>0</v>
      </c>
      <c r="M70" s="14">
        <v>0</v>
      </c>
      <c r="N70" s="16"/>
      <c r="O70" s="14">
        <v>1.6</v>
      </c>
      <c r="P70" s="14">
        <v>3.3</v>
      </c>
      <c r="Q70" s="14">
        <v>0.5</v>
      </c>
      <c r="R70" s="14">
        <v>0.5</v>
      </c>
      <c r="S70" s="14">
        <v>0.3</v>
      </c>
      <c r="T70" s="14">
        <v>0.3</v>
      </c>
      <c r="U70" s="14">
        <v>1</v>
      </c>
      <c r="V70" s="14">
        <v>1.1000000000000001</v>
      </c>
      <c r="W70" s="14">
        <v>3.9</v>
      </c>
      <c r="X70" s="14">
        <v>5</v>
      </c>
      <c r="Y70" s="14">
        <v>1</v>
      </c>
      <c r="Z70" s="14">
        <v>0.3</v>
      </c>
      <c r="AA70" s="14">
        <v>0.7</v>
      </c>
      <c r="AB70" s="14">
        <v>0.7</v>
      </c>
      <c r="AC70" s="14">
        <v>2</v>
      </c>
      <c r="AD70" s="14">
        <v>3.5</v>
      </c>
      <c r="AE70" t="e">
        <f>VLOOKUP(B70,'Current Team'!B$2:D$322,3,FALSE)</f>
        <v>#N/A</v>
      </c>
      <c r="AF70">
        <f>RANK(K70,K$2:K$501)</f>
        <v>83</v>
      </c>
      <c r="AG70">
        <f>RANK(L70,L$2:L$501)</f>
        <v>424</v>
      </c>
      <c r="AH70">
        <f>RANK(U70,U$2:U$501)</f>
        <v>1</v>
      </c>
      <c r="AI70">
        <f>RANK(X70,X$2:X$501)</f>
        <v>103</v>
      </c>
      <c r="AJ70">
        <f>RANK(Y70,Y$2:Y$501)</f>
        <v>308</v>
      </c>
      <c r="AK70">
        <f>RANK(Z70,Z$2:Z$501)</f>
        <v>355</v>
      </c>
      <c r="AL70">
        <f>RANK(AA70,AA$2:AA$501)</f>
        <v>64</v>
      </c>
      <c r="AM70">
        <f>RANK(AB70,AB$2:AB$501,1)</f>
        <v>181</v>
      </c>
      <c r="AN70">
        <f>RANK(AD70,AD$2:AD$501)</f>
        <v>403</v>
      </c>
      <c r="AO70">
        <f>COUNTIFS(AF70:AN70,"&lt;80")</f>
        <v>2</v>
      </c>
      <c r="AP70" t="e">
        <f>VLOOKUP(AE70,'First week Schedule'!A$2:C$31,3,FALSE)</f>
        <v>#N/A</v>
      </c>
    </row>
    <row r="71" spans="1:42" ht="26.65" hidden="1" x14ac:dyDescent="0.45">
      <c r="A71" s="15">
        <v>99</v>
      </c>
      <c r="B71" s="14" t="s">
        <v>461</v>
      </c>
      <c r="C71" s="14" t="s">
        <v>63</v>
      </c>
      <c r="D71" s="14">
        <v>24</v>
      </c>
      <c r="E71" s="14" t="s">
        <v>98</v>
      </c>
      <c r="F71" s="14">
        <v>11</v>
      </c>
      <c r="G71" s="14">
        <v>0</v>
      </c>
      <c r="H71" s="14">
        <v>3.5</v>
      </c>
      <c r="I71" s="14">
        <v>0.3</v>
      </c>
      <c r="J71" s="14">
        <v>0.9</v>
      </c>
      <c r="K71" s="14">
        <v>0.3</v>
      </c>
      <c r="L71" s="14">
        <v>0.1</v>
      </c>
      <c r="M71" s="14">
        <v>0.5</v>
      </c>
      <c r="N71" s="14">
        <v>0.2</v>
      </c>
      <c r="O71" s="14">
        <v>0.2</v>
      </c>
      <c r="P71" s="14">
        <v>0.5</v>
      </c>
      <c r="Q71" s="14">
        <v>0.4</v>
      </c>
      <c r="R71" s="14">
        <v>0.35</v>
      </c>
      <c r="S71" s="14">
        <v>0.2</v>
      </c>
      <c r="T71" s="14">
        <v>0.2</v>
      </c>
      <c r="U71" s="14">
        <v>1</v>
      </c>
      <c r="V71" s="14">
        <v>0.3</v>
      </c>
      <c r="W71" s="14">
        <v>0.5</v>
      </c>
      <c r="X71" s="14">
        <v>0.7</v>
      </c>
      <c r="Y71" s="14">
        <v>0.1</v>
      </c>
      <c r="Z71" s="14">
        <v>0</v>
      </c>
      <c r="AA71" s="14">
        <v>0</v>
      </c>
      <c r="AB71" s="14">
        <v>0.1</v>
      </c>
      <c r="AC71" s="14">
        <v>0.3</v>
      </c>
      <c r="AD71" s="14">
        <v>0.8</v>
      </c>
      <c r="AE71" t="e">
        <f>VLOOKUP(B71,'Current Team'!B$2:D$322,3,FALSE)</f>
        <v>#N/A</v>
      </c>
      <c r="AF71">
        <f>RANK(K71,K$2:K$501)</f>
        <v>460</v>
      </c>
      <c r="AG71">
        <f>RANK(L71,L$2:L$501)</f>
        <v>399</v>
      </c>
      <c r="AH71">
        <f>RANK(U71,U$2:U$501)</f>
        <v>1</v>
      </c>
      <c r="AI71">
        <f>RANK(X71,X$2:X$501)</f>
        <v>472</v>
      </c>
      <c r="AJ71">
        <f>RANK(Y71,Y$2:Y$501)</f>
        <v>476</v>
      </c>
      <c r="AK71">
        <f>RANK(Z71,Z$2:Z$501)</f>
        <v>471</v>
      </c>
      <c r="AL71">
        <f>RANK(AA71,AA$2:AA$501)</f>
        <v>417</v>
      </c>
      <c r="AM71">
        <f>RANK(AB71,AB$2:AB$501,1)</f>
        <v>27</v>
      </c>
      <c r="AN71">
        <f>RANK(AD71,AD$2:AD$501)</f>
        <v>488</v>
      </c>
      <c r="AO71">
        <f>COUNTIFS(AF71:AN71,"&lt;80")</f>
        <v>2</v>
      </c>
      <c r="AP71" t="e">
        <f>VLOOKUP(AE71,'First week Schedule'!A$2:C$31,3,FALSE)</f>
        <v>#N/A</v>
      </c>
    </row>
    <row r="72" spans="1:42" ht="26.65" hidden="1" x14ac:dyDescent="0.45">
      <c r="A72" s="15">
        <v>111</v>
      </c>
      <c r="B72" s="14" t="s">
        <v>450</v>
      </c>
      <c r="C72" s="14" t="s">
        <v>70</v>
      </c>
      <c r="D72" s="14">
        <v>23</v>
      </c>
      <c r="E72" s="14" t="s">
        <v>73</v>
      </c>
      <c r="F72" s="14">
        <v>8</v>
      </c>
      <c r="G72" s="14">
        <v>2</v>
      </c>
      <c r="H72" s="14">
        <v>12.3</v>
      </c>
      <c r="I72" s="14">
        <v>1.6</v>
      </c>
      <c r="J72" s="14">
        <v>4.9000000000000004</v>
      </c>
      <c r="K72" s="14">
        <v>0.33300000000000002</v>
      </c>
      <c r="L72" s="14">
        <v>0.6</v>
      </c>
      <c r="M72" s="14">
        <v>2.6</v>
      </c>
      <c r="N72" s="14">
        <v>0.23799999999999999</v>
      </c>
      <c r="O72" s="14">
        <v>1</v>
      </c>
      <c r="P72" s="14">
        <v>2.2999999999999998</v>
      </c>
      <c r="Q72" s="14">
        <v>0.44400000000000001</v>
      </c>
      <c r="R72" s="14">
        <v>0.39700000000000002</v>
      </c>
      <c r="S72" s="14">
        <v>1</v>
      </c>
      <c r="T72" s="14">
        <v>1.1000000000000001</v>
      </c>
      <c r="U72" s="14">
        <v>0.88900000000000001</v>
      </c>
      <c r="V72" s="14">
        <v>1</v>
      </c>
      <c r="W72" s="14">
        <v>2.8</v>
      </c>
      <c r="X72" s="14">
        <v>3.8</v>
      </c>
      <c r="Y72" s="14">
        <v>0.4</v>
      </c>
      <c r="Z72" s="14">
        <v>0.6</v>
      </c>
      <c r="AA72" s="14">
        <v>0.1</v>
      </c>
      <c r="AB72" s="14">
        <v>0.4</v>
      </c>
      <c r="AC72" s="14">
        <v>0.4</v>
      </c>
      <c r="AD72" s="14">
        <v>4.9000000000000004</v>
      </c>
      <c r="AE72" t="e">
        <f>VLOOKUP(B72,'Current Team'!B$2:D$322,3,FALSE)</f>
        <v>#N/A</v>
      </c>
      <c r="AF72">
        <f>RANK(K72,K$2:K$501)</f>
        <v>438</v>
      </c>
      <c r="AG72">
        <f>RANK(L72,L$2:L$501)</f>
        <v>277</v>
      </c>
      <c r="AH72">
        <f>RANK(U72,U$2:U$501)</f>
        <v>38</v>
      </c>
      <c r="AI72">
        <f>RANK(X72,X$2:X$501)</f>
        <v>178</v>
      </c>
      <c r="AJ72">
        <f>RANK(Y72,Y$2:Y$501)</f>
        <v>445</v>
      </c>
      <c r="AK72">
        <f>RANK(Z72,Z$2:Z$501)</f>
        <v>186</v>
      </c>
      <c r="AL72">
        <f>RANK(AA72,AA$2:AA$501)</f>
        <v>329</v>
      </c>
      <c r="AM72">
        <f>RANK(AB72,AB$2:AB$501,1)</f>
        <v>77</v>
      </c>
      <c r="AN72">
        <f>RANK(AD72,AD$2:AD$501)</f>
        <v>338</v>
      </c>
      <c r="AO72">
        <f>COUNTIFS(AF72:AN72,"&lt;80")</f>
        <v>2</v>
      </c>
      <c r="AP72" t="e">
        <f>VLOOKUP(AE72,'First week Schedule'!A$2:C$31,3,FALSE)</f>
        <v>#N/A</v>
      </c>
    </row>
    <row r="73" spans="1:42" ht="26.65" hidden="1" x14ac:dyDescent="0.45">
      <c r="A73" s="15">
        <v>165</v>
      </c>
      <c r="B73" s="14" t="s">
        <v>404</v>
      </c>
      <c r="C73" s="14" t="s">
        <v>67</v>
      </c>
      <c r="D73" s="14">
        <v>34</v>
      </c>
      <c r="E73" s="14" t="s">
        <v>71</v>
      </c>
      <c r="F73" s="14">
        <v>33</v>
      </c>
      <c r="G73" s="14">
        <v>0</v>
      </c>
      <c r="H73" s="14">
        <v>11.5</v>
      </c>
      <c r="I73" s="14">
        <v>1.7</v>
      </c>
      <c r="J73" s="14">
        <v>4.0999999999999996</v>
      </c>
      <c r="K73" s="14">
        <v>0.40699999999999997</v>
      </c>
      <c r="L73" s="14">
        <v>0.6</v>
      </c>
      <c r="M73" s="14">
        <v>1.8</v>
      </c>
      <c r="N73" s="14">
        <v>0.32800000000000001</v>
      </c>
      <c r="O73" s="14">
        <v>1.1000000000000001</v>
      </c>
      <c r="P73" s="14">
        <v>2.2000000000000002</v>
      </c>
      <c r="Q73" s="14">
        <v>0.47299999999999998</v>
      </c>
      <c r="R73" s="14">
        <v>0.48099999999999998</v>
      </c>
      <c r="S73" s="14">
        <v>0.4</v>
      </c>
      <c r="T73" s="14">
        <v>0.4</v>
      </c>
      <c r="U73" s="14">
        <v>0.92300000000000004</v>
      </c>
      <c r="V73" s="14">
        <v>0.1</v>
      </c>
      <c r="W73" s="14">
        <v>0.9</v>
      </c>
      <c r="X73" s="14">
        <v>1</v>
      </c>
      <c r="Y73" s="14">
        <v>1.6</v>
      </c>
      <c r="Z73" s="14">
        <v>0.3</v>
      </c>
      <c r="AA73" s="14">
        <v>0.2</v>
      </c>
      <c r="AB73" s="14">
        <v>0.4</v>
      </c>
      <c r="AC73" s="14">
        <v>0.9</v>
      </c>
      <c r="AD73" s="14">
        <v>4.3</v>
      </c>
      <c r="AE73" t="e">
        <f>VLOOKUP(B73,'Current Team'!B$2:D$322,3,FALSE)</f>
        <v>#N/A</v>
      </c>
      <c r="AF73">
        <f>RANK(K73,K$2:K$501)</f>
        <v>339</v>
      </c>
      <c r="AG73">
        <f>RANK(L73,L$2:L$501)</f>
        <v>277</v>
      </c>
      <c r="AH73">
        <f>RANK(U73,U$2:U$501)</f>
        <v>23</v>
      </c>
      <c r="AI73">
        <f>RANK(X73,X$2:X$501)</f>
        <v>444</v>
      </c>
      <c r="AJ73">
        <f>RANK(Y73,Y$2:Y$501)</f>
        <v>195</v>
      </c>
      <c r="AK73">
        <f>RANK(Z73,Z$2:Z$501)</f>
        <v>355</v>
      </c>
      <c r="AL73">
        <f>RANK(AA73,AA$2:AA$501)</f>
        <v>266</v>
      </c>
      <c r="AM73">
        <f>RANK(AB73,AB$2:AB$501,1)</f>
        <v>77</v>
      </c>
      <c r="AN73">
        <f>RANK(AD73,AD$2:AD$501)</f>
        <v>360</v>
      </c>
      <c r="AO73">
        <f>COUNTIFS(AF73:AN73,"&lt;80")</f>
        <v>2</v>
      </c>
      <c r="AP73" t="e">
        <f>VLOOKUP(AE73,'First week Schedule'!A$2:C$31,3,FALSE)</f>
        <v>#N/A</v>
      </c>
    </row>
    <row r="74" spans="1:42" ht="26.65" hidden="1" x14ac:dyDescent="0.45">
      <c r="A74" s="15">
        <v>223</v>
      </c>
      <c r="B74" s="14" t="s">
        <v>353</v>
      </c>
      <c r="C74" s="14" t="s">
        <v>63</v>
      </c>
      <c r="D74" s="14">
        <v>24</v>
      </c>
      <c r="E74" s="14" t="s">
        <v>156</v>
      </c>
      <c r="F74" s="14">
        <v>3</v>
      </c>
      <c r="G74" s="14">
        <v>0</v>
      </c>
      <c r="H74" s="14">
        <v>10.7</v>
      </c>
      <c r="I74" s="14">
        <v>1.3</v>
      </c>
      <c r="J74" s="14">
        <v>2.7</v>
      </c>
      <c r="K74" s="14">
        <v>0.5</v>
      </c>
      <c r="L74" s="14">
        <v>0</v>
      </c>
      <c r="M74" s="14">
        <v>0</v>
      </c>
      <c r="N74" s="16"/>
      <c r="O74" s="14">
        <v>1.3</v>
      </c>
      <c r="P74" s="14">
        <v>2.7</v>
      </c>
      <c r="Q74" s="14">
        <v>0.5</v>
      </c>
      <c r="R74" s="14">
        <v>0.5</v>
      </c>
      <c r="S74" s="14">
        <v>1.3</v>
      </c>
      <c r="T74" s="14">
        <v>1.7</v>
      </c>
      <c r="U74" s="14">
        <v>0.8</v>
      </c>
      <c r="V74" s="14">
        <v>0.7</v>
      </c>
      <c r="W74" s="14">
        <v>1.7</v>
      </c>
      <c r="X74" s="14">
        <v>2.2999999999999998</v>
      </c>
      <c r="Y74" s="14">
        <v>0.7</v>
      </c>
      <c r="Z74" s="14">
        <v>0.3</v>
      </c>
      <c r="AA74" s="14">
        <v>1</v>
      </c>
      <c r="AB74" s="14">
        <v>0.3</v>
      </c>
      <c r="AC74" s="14">
        <v>1.7</v>
      </c>
      <c r="AD74" s="14">
        <v>4</v>
      </c>
      <c r="AE74" t="e">
        <f>VLOOKUP(B74,'Current Team'!B$2:D$322,3,FALSE)</f>
        <v>#N/A</v>
      </c>
      <c r="AF74">
        <f>RANK(K74,K$2:K$501)</f>
        <v>83</v>
      </c>
      <c r="AG74">
        <f>RANK(L74,L$2:L$501)</f>
        <v>424</v>
      </c>
      <c r="AH74">
        <f>RANK(U74,U$2:U$501)</f>
        <v>171</v>
      </c>
      <c r="AI74">
        <f>RANK(X74,X$2:X$501)</f>
        <v>321</v>
      </c>
      <c r="AJ74">
        <f>RANK(Y74,Y$2:Y$501)</f>
        <v>386</v>
      </c>
      <c r="AK74">
        <f>RANK(Z74,Z$2:Z$501)</f>
        <v>355</v>
      </c>
      <c r="AL74">
        <f>RANK(AA74,AA$2:AA$501)</f>
        <v>36</v>
      </c>
      <c r="AM74">
        <f>RANK(AB74,AB$2:AB$501,1)</f>
        <v>44</v>
      </c>
      <c r="AN74">
        <f>RANK(AD74,AD$2:AD$501)</f>
        <v>374</v>
      </c>
      <c r="AO74">
        <f>COUNTIFS(AF74:AN74,"&lt;80")</f>
        <v>2</v>
      </c>
      <c r="AP74" t="e">
        <f>VLOOKUP(AE74,'First week Schedule'!A$2:C$31,3,FALSE)</f>
        <v>#N/A</v>
      </c>
    </row>
    <row r="75" spans="1:42" hidden="1" x14ac:dyDescent="0.45">
      <c r="A75" s="15">
        <v>315</v>
      </c>
      <c r="B75" s="14" t="s">
        <v>268</v>
      </c>
      <c r="C75" s="14" t="s">
        <v>67</v>
      </c>
      <c r="D75" s="14">
        <v>29</v>
      </c>
      <c r="E75" s="14" t="s">
        <v>92</v>
      </c>
      <c r="F75" s="14">
        <v>1</v>
      </c>
      <c r="G75" s="14">
        <v>0</v>
      </c>
      <c r="H75" s="14">
        <v>6</v>
      </c>
      <c r="I75" s="14">
        <v>0</v>
      </c>
      <c r="J75" s="14">
        <v>1</v>
      </c>
      <c r="K75" s="14">
        <v>0</v>
      </c>
      <c r="L75" s="14">
        <v>0</v>
      </c>
      <c r="M75" s="14">
        <v>1</v>
      </c>
      <c r="N75" s="14">
        <v>0</v>
      </c>
      <c r="O75" s="14">
        <v>0</v>
      </c>
      <c r="P75" s="14">
        <v>0</v>
      </c>
      <c r="Q75" s="16"/>
      <c r="R75" s="14">
        <v>0</v>
      </c>
      <c r="S75" s="14">
        <v>2</v>
      </c>
      <c r="T75" s="14">
        <v>2</v>
      </c>
      <c r="U75" s="14">
        <v>1</v>
      </c>
      <c r="V75" s="14">
        <v>0</v>
      </c>
      <c r="W75" s="14">
        <v>3</v>
      </c>
      <c r="X75" s="14">
        <v>3</v>
      </c>
      <c r="Y75" s="14">
        <v>1</v>
      </c>
      <c r="Z75" s="14">
        <v>0</v>
      </c>
      <c r="AA75" s="14">
        <v>0</v>
      </c>
      <c r="AB75" s="14">
        <v>0</v>
      </c>
      <c r="AC75" s="14">
        <v>1</v>
      </c>
      <c r="AD75" s="14">
        <v>2</v>
      </c>
      <c r="AE75" t="e">
        <f>VLOOKUP(B75,'Current Team'!B$2:D$322,3,FALSE)</f>
        <v>#N/A</v>
      </c>
      <c r="AF75">
        <f>RANK(K75,K$2:K$501)</f>
        <v>489</v>
      </c>
      <c r="AG75">
        <f>RANK(L75,L$2:L$501)</f>
        <v>424</v>
      </c>
      <c r="AH75">
        <f>RANK(U75,U$2:U$501)</f>
        <v>1</v>
      </c>
      <c r="AI75">
        <f>RANK(X75,X$2:X$501)</f>
        <v>244</v>
      </c>
      <c r="AJ75">
        <f>RANK(Y75,Y$2:Y$501)</f>
        <v>308</v>
      </c>
      <c r="AK75">
        <f>RANK(Z75,Z$2:Z$501)</f>
        <v>471</v>
      </c>
      <c r="AL75">
        <f>RANK(AA75,AA$2:AA$501)</f>
        <v>417</v>
      </c>
      <c r="AM75">
        <f>RANK(AB75,AB$2:AB$501,1)</f>
        <v>1</v>
      </c>
      <c r="AN75">
        <f>RANK(AD75,AD$2:AD$501)</f>
        <v>446</v>
      </c>
      <c r="AO75">
        <f>COUNTIFS(AF75:AN75,"&lt;80")</f>
        <v>2</v>
      </c>
      <c r="AP75" t="e">
        <f>VLOOKUP(AE75,'First week Schedule'!A$2:C$31,3,FALSE)</f>
        <v>#N/A</v>
      </c>
    </row>
    <row r="76" spans="1:42" ht="39.75" hidden="1" x14ac:dyDescent="0.45">
      <c r="A76" s="15">
        <v>57</v>
      </c>
      <c r="B76" s="14" t="s">
        <v>139</v>
      </c>
      <c r="C76" s="14" t="s">
        <v>70</v>
      </c>
      <c r="D76" s="14">
        <v>29</v>
      </c>
      <c r="E76" s="14" t="s">
        <v>140</v>
      </c>
      <c r="F76" s="14">
        <v>81</v>
      </c>
      <c r="G76" s="14">
        <v>81</v>
      </c>
      <c r="H76" s="14">
        <v>31.8</v>
      </c>
      <c r="I76" s="14">
        <v>6.4</v>
      </c>
      <c r="J76" s="14">
        <v>13</v>
      </c>
      <c r="K76" s="14">
        <v>0.497</v>
      </c>
      <c r="L76" s="14">
        <v>2</v>
      </c>
      <c r="M76" s="14">
        <v>4.8</v>
      </c>
      <c r="N76" s="14">
        <v>0.42499999999999999</v>
      </c>
      <c r="O76" s="14">
        <v>4.4000000000000004</v>
      </c>
      <c r="P76" s="14">
        <v>8.1999999999999993</v>
      </c>
      <c r="Q76" s="14">
        <v>0.53800000000000003</v>
      </c>
      <c r="R76" s="14">
        <v>0.57499999999999996</v>
      </c>
      <c r="S76" s="14">
        <v>3</v>
      </c>
      <c r="T76" s="14">
        <v>3.8</v>
      </c>
      <c r="U76" s="14">
        <v>0.80700000000000005</v>
      </c>
      <c r="V76" s="14">
        <v>0.4</v>
      </c>
      <c r="W76" s="14">
        <v>3.7</v>
      </c>
      <c r="X76" s="14">
        <v>4.0999999999999996</v>
      </c>
      <c r="Y76" s="14">
        <v>2</v>
      </c>
      <c r="Z76" s="14">
        <v>0.9</v>
      </c>
      <c r="AA76" s="14">
        <v>0</v>
      </c>
      <c r="AB76" s="14">
        <v>1.7</v>
      </c>
      <c r="AC76" s="14">
        <v>1.7</v>
      </c>
      <c r="AD76" s="14">
        <v>18</v>
      </c>
      <c r="AE76" t="e">
        <f>VLOOKUP(B76,'Current Team'!B$2:D$322,3,FALSE)</f>
        <v>#N/A</v>
      </c>
      <c r="AF76">
        <f>RANK(K76,K$2:K$501)</f>
        <v>99</v>
      </c>
      <c r="AG76">
        <f>RANK(L76,L$2:L$501)</f>
        <v>54</v>
      </c>
      <c r="AH76">
        <f>RANK(U76,U$2:U$501)</f>
        <v>161</v>
      </c>
      <c r="AI76">
        <f>RANK(X76,X$2:X$501)</f>
        <v>155</v>
      </c>
      <c r="AJ76">
        <f>RANK(Y76,Y$2:Y$501)</f>
        <v>152</v>
      </c>
      <c r="AK76">
        <f>RANK(Z76,Z$2:Z$501)</f>
        <v>82</v>
      </c>
      <c r="AL76">
        <f>RANK(AA76,AA$2:AA$501)</f>
        <v>417</v>
      </c>
      <c r="AM76">
        <f>RANK(AB76,AB$2:AB$501,1)</f>
        <v>425</v>
      </c>
      <c r="AN76">
        <f>RANK(AD76,AD$2:AD$501)</f>
        <v>40</v>
      </c>
      <c r="AO76">
        <f>COUNTIFS(AF76:AN76,"&lt;80")</f>
        <v>2</v>
      </c>
      <c r="AP76" t="e">
        <f>VLOOKUP(AE76,'First week Schedule'!A$2:C$31,3,FALSE)</f>
        <v>#N/A</v>
      </c>
    </row>
    <row r="77" spans="1:42" ht="26.65" hidden="1" x14ac:dyDescent="0.45">
      <c r="A77" s="15">
        <v>311</v>
      </c>
      <c r="B77" s="14" t="s">
        <v>272</v>
      </c>
      <c r="C77" s="14" t="s">
        <v>75</v>
      </c>
      <c r="D77" s="14">
        <v>30</v>
      </c>
      <c r="E77" s="14" t="s">
        <v>100</v>
      </c>
      <c r="F77" s="14">
        <v>74</v>
      </c>
      <c r="G77" s="14">
        <v>36</v>
      </c>
      <c r="H77" s="14">
        <v>21.7</v>
      </c>
      <c r="I77" s="14">
        <v>4.0999999999999996</v>
      </c>
      <c r="J77" s="14">
        <v>7.2</v>
      </c>
      <c r="K77" s="14">
        <v>0.56799999999999995</v>
      </c>
      <c r="L77" s="14">
        <v>0.1</v>
      </c>
      <c r="M77" s="14">
        <v>0.4</v>
      </c>
      <c r="N77" s="14">
        <v>0.22600000000000001</v>
      </c>
      <c r="O77" s="14">
        <v>4</v>
      </c>
      <c r="P77" s="14">
        <v>6.8</v>
      </c>
      <c r="Q77" s="14">
        <v>0.58899999999999997</v>
      </c>
      <c r="R77" s="14">
        <v>0.57499999999999996</v>
      </c>
      <c r="S77" s="14">
        <v>1.2</v>
      </c>
      <c r="T77" s="14">
        <v>1.7</v>
      </c>
      <c r="U77" s="14">
        <v>0.72399999999999998</v>
      </c>
      <c r="V77" s="14">
        <v>1.9</v>
      </c>
      <c r="W77" s="14">
        <v>2</v>
      </c>
      <c r="X77" s="14">
        <v>3.9</v>
      </c>
      <c r="Y77" s="14">
        <v>1.2</v>
      </c>
      <c r="Z77" s="14">
        <v>0.1</v>
      </c>
      <c r="AA77" s="14">
        <v>1.1000000000000001</v>
      </c>
      <c r="AB77" s="14">
        <v>1.3</v>
      </c>
      <c r="AC77" s="14">
        <v>1.7</v>
      </c>
      <c r="AD77" s="14">
        <v>9.5</v>
      </c>
      <c r="AE77" t="e">
        <f>VLOOKUP(B77,'Current Team'!B$2:D$322,3,FALSE)</f>
        <v>#N/A</v>
      </c>
      <c r="AF77">
        <f>RANK(K77,K$2:K$501)</f>
        <v>44</v>
      </c>
      <c r="AG77">
        <f>RANK(L77,L$2:L$501)</f>
        <v>399</v>
      </c>
      <c r="AH77">
        <f>RANK(U77,U$2:U$501)</f>
        <v>303</v>
      </c>
      <c r="AI77">
        <f>RANK(X77,X$2:X$501)</f>
        <v>173</v>
      </c>
      <c r="AJ77">
        <f>RANK(Y77,Y$2:Y$501)</f>
        <v>257</v>
      </c>
      <c r="AK77">
        <f>RANK(Z77,Z$2:Z$501)</f>
        <v>451</v>
      </c>
      <c r="AL77">
        <f>RANK(AA77,AA$2:AA$501)</f>
        <v>24</v>
      </c>
      <c r="AM77">
        <f>RANK(AB77,AB$2:AB$501,1)</f>
        <v>353</v>
      </c>
      <c r="AN77">
        <f>RANK(AD77,AD$2:AD$501)</f>
        <v>171</v>
      </c>
      <c r="AO77">
        <f>COUNTIFS(AF77:AN77,"&lt;80")</f>
        <v>2</v>
      </c>
      <c r="AP77" t="e">
        <f>VLOOKUP(AE77,'First week Schedule'!A$2:C$31,3,FALSE)</f>
        <v>#N/A</v>
      </c>
    </row>
    <row r="78" spans="1:42" ht="26.65" hidden="1" x14ac:dyDescent="0.45">
      <c r="A78" s="15">
        <v>309</v>
      </c>
      <c r="B78" s="14" t="s">
        <v>274</v>
      </c>
      <c r="C78" s="14" t="s">
        <v>75</v>
      </c>
      <c r="D78" s="14">
        <v>22</v>
      </c>
      <c r="E78" s="14" t="s">
        <v>78</v>
      </c>
      <c r="F78" s="14">
        <v>80</v>
      </c>
      <c r="G78" s="14">
        <v>24</v>
      </c>
      <c r="H78" s="14">
        <v>18.5</v>
      </c>
      <c r="I78" s="14">
        <v>2.7</v>
      </c>
      <c r="J78" s="14">
        <v>4.3</v>
      </c>
      <c r="K78" s="14">
        <v>0.625</v>
      </c>
      <c r="L78" s="14">
        <v>0</v>
      </c>
      <c r="M78" s="14">
        <v>0.1</v>
      </c>
      <c r="N78" s="14">
        <v>0.1</v>
      </c>
      <c r="O78" s="14">
        <v>2.7</v>
      </c>
      <c r="P78" s="14">
        <v>4.2</v>
      </c>
      <c r="Q78" s="14">
        <v>0.64100000000000001</v>
      </c>
      <c r="R78" s="14">
        <v>0.627</v>
      </c>
      <c r="S78" s="14">
        <v>0.8</v>
      </c>
      <c r="T78" s="14">
        <v>1.3</v>
      </c>
      <c r="U78" s="14">
        <v>0.61899999999999999</v>
      </c>
      <c r="V78" s="14">
        <v>2.4</v>
      </c>
      <c r="W78" s="14">
        <v>2.8</v>
      </c>
      <c r="X78" s="14">
        <v>5.2</v>
      </c>
      <c r="Y78" s="14">
        <v>1.5</v>
      </c>
      <c r="Z78" s="14">
        <v>0.6</v>
      </c>
      <c r="AA78" s="14">
        <v>0.7</v>
      </c>
      <c r="AB78" s="14">
        <v>0.6</v>
      </c>
      <c r="AC78" s="14">
        <v>2.6</v>
      </c>
      <c r="AD78" s="14">
        <v>6.3</v>
      </c>
      <c r="AE78" t="e">
        <f>VLOOKUP(B78,'Current Team'!B$2:D$322,3,FALSE)</f>
        <v>#N/A</v>
      </c>
      <c r="AF78">
        <f>RANK(K78,K$2:K$501)</f>
        <v>15</v>
      </c>
      <c r="AG78">
        <f>RANK(L78,L$2:L$501)</f>
        <v>424</v>
      </c>
      <c r="AH78">
        <f>RANK(U78,U$2:U$501)</f>
        <v>404</v>
      </c>
      <c r="AI78">
        <f>RANK(X78,X$2:X$501)</f>
        <v>92</v>
      </c>
      <c r="AJ78">
        <f>RANK(Y78,Y$2:Y$501)</f>
        <v>204</v>
      </c>
      <c r="AK78">
        <f>RANK(Z78,Z$2:Z$501)</f>
        <v>186</v>
      </c>
      <c r="AL78">
        <f>RANK(AA78,AA$2:AA$501)</f>
        <v>64</v>
      </c>
      <c r="AM78">
        <f>RANK(AB78,AB$2:AB$501,1)</f>
        <v>139</v>
      </c>
      <c r="AN78">
        <f>RANK(AD78,AD$2:AD$501)</f>
        <v>280</v>
      </c>
      <c r="AO78">
        <f>COUNTIFS(AF78:AN78,"&lt;80")</f>
        <v>2</v>
      </c>
      <c r="AP78" t="e">
        <f>VLOOKUP(AE78,'First week Schedule'!A$2:C$31,3,FALSE)</f>
        <v>#N/A</v>
      </c>
    </row>
    <row r="79" spans="1:42" ht="26.65" hidden="1" x14ac:dyDescent="0.45">
      <c r="A79" s="15">
        <v>93</v>
      </c>
      <c r="B79" s="14" t="s">
        <v>467</v>
      </c>
      <c r="C79" s="14" t="s">
        <v>75</v>
      </c>
      <c r="D79" s="14">
        <v>19</v>
      </c>
      <c r="E79" s="14" t="s">
        <v>100</v>
      </c>
      <c r="F79" s="14">
        <v>44</v>
      </c>
      <c r="G79" s="14">
        <v>44</v>
      </c>
      <c r="H79" s="14">
        <v>25.2</v>
      </c>
      <c r="I79" s="14">
        <v>4.0999999999999996</v>
      </c>
      <c r="J79" s="14">
        <v>8.4</v>
      </c>
      <c r="K79" s="14">
        <v>0.48499999999999999</v>
      </c>
      <c r="L79" s="14">
        <v>0.1</v>
      </c>
      <c r="M79" s="14">
        <v>0.7</v>
      </c>
      <c r="N79" s="14">
        <v>0.188</v>
      </c>
      <c r="O79" s="14">
        <v>4</v>
      </c>
      <c r="P79" s="14">
        <v>7.7</v>
      </c>
      <c r="Q79" s="14">
        <v>0.51300000000000001</v>
      </c>
      <c r="R79" s="14">
        <v>0.49299999999999999</v>
      </c>
      <c r="S79" s="14">
        <v>2</v>
      </c>
      <c r="T79" s="14">
        <v>2.5</v>
      </c>
      <c r="U79" s="14">
        <v>0.79500000000000004</v>
      </c>
      <c r="V79" s="14">
        <v>2</v>
      </c>
      <c r="W79" s="14">
        <v>5</v>
      </c>
      <c r="X79" s="14">
        <v>7</v>
      </c>
      <c r="Y79" s="14">
        <v>1.8</v>
      </c>
      <c r="Z79" s="14">
        <v>0.6</v>
      </c>
      <c r="AA79" s="14">
        <v>1.3</v>
      </c>
      <c r="AB79" s="14">
        <v>1.5</v>
      </c>
      <c r="AC79" s="14">
        <v>3.5</v>
      </c>
      <c r="AD79" s="14">
        <v>10.3</v>
      </c>
      <c r="AE79" t="e">
        <f>VLOOKUP(B79,'Current Team'!B$2:D$322,3,FALSE)</f>
        <v>#N/A</v>
      </c>
      <c r="AF79">
        <f>RANK(K79,K$2:K$501)</f>
        <v>119</v>
      </c>
      <c r="AG79">
        <f>RANK(L79,L$2:L$501)</f>
        <v>399</v>
      </c>
      <c r="AH79">
        <f>RANK(U79,U$2:U$501)</f>
        <v>185</v>
      </c>
      <c r="AI79">
        <f>RANK(X79,X$2:X$501)</f>
        <v>50</v>
      </c>
      <c r="AJ79">
        <f>RANK(Y79,Y$2:Y$501)</f>
        <v>175</v>
      </c>
      <c r="AK79">
        <f>RANK(Z79,Z$2:Z$501)</f>
        <v>186</v>
      </c>
      <c r="AL79">
        <f>RANK(AA79,AA$2:AA$501)</f>
        <v>16</v>
      </c>
      <c r="AM79">
        <f>RANK(AB79,AB$2:AB$501,1)</f>
        <v>393</v>
      </c>
      <c r="AN79">
        <f>RANK(AD79,AD$2:AD$501)</f>
        <v>152</v>
      </c>
      <c r="AO79">
        <f>COUNTIFS(AF79:AN79,"&lt;80")</f>
        <v>2</v>
      </c>
      <c r="AP79" t="e">
        <f>VLOOKUP(AE79,'First week Schedule'!A$2:C$31,3,FALSE)</f>
        <v>#N/A</v>
      </c>
    </row>
    <row r="80" spans="1:42" ht="26.65" hidden="1" x14ac:dyDescent="0.45">
      <c r="A80" s="15">
        <v>190</v>
      </c>
      <c r="B80" s="14" t="s">
        <v>382</v>
      </c>
      <c r="C80" s="14" t="s">
        <v>80</v>
      </c>
      <c r="D80" s="14">
        <v>30</v>
      </c>
      <c r="E80" s="14" t="s">
        <v>68</v>
      </c>
      <c r="F80" s="14">
        <v>68</v>
      </c>
      <c r="G80" s="14">
        <v>53</v>
      </c>
      <c r="H80" s="14">
        <v>31.7</v>
      </c>
      <c r="I80" s="14">
        <v>5.6</v>
      </c>
      <c r="J80" s="14">
        <v>13.8</v>
      </c>
      <c r="K80" s="14">
        <v>0.40899999999999997</v>
      </c>
      <c r="L80" s="14">
        <v>3.2</v>
      </c>
      <c r="M80" s="14">
        <v>8.8000000000000007</v>
      </c>
      <c r="N80" s="14">
        <v>0.36</v>
      </c>
      <c r="O80" s="14">
        <v>2.5</v>
      </c>
      <c r="P80" s="14">
        <v>5</v>
      </c>
      <c r="Q80" s="14">
        <v>0.497</v>
      </c>
      <c r="R80" s="14">
        <v>0.52500000000000002</v>
      </c>
      <c r="S80" s="14">
        <v>1.8</v>
      </c>
      <c r="T80" s="14">
        <v>2.2000000000000002</v>
      </c>
      <c r="U80" s="14">
        <v>0.78300000000000003</v>
      </c>
      <c r="V80" s="14">
        <v>0.3</v>
      </c>
      <c r="W80" s="14">
        <v>1.9</v>
      </c>
      <c r="X80" s="14">
        <v>2.2000000000000002</v>
      </c>
      <c r="Y80" s="14">
        <v>1.9</v>
      </c>
      <c r="Z80" s="14">
        <v>0.6</v>
      </c>
      <c r="AA80" s="14">
        <v>0.4</v>
      </c>
      <c r="AB80" s="14">
        <v>1.3</v>
      </c>
      <c r="AC80" s="14">
        <v>2.1</v>
      </c>
      <c r="AD80" s="14">
        <v>16.2</v>
      </c>
      <c r="AE80" t="e">
        <f>VLOOKUP(B80,'Current Team'!B$2:D$322,3,FALSE)</f>
        <v>#N/A</v>
      </c>
      <c r="AF80">
        <f>RANK(K80,K$2:K$501)</f>
        <v>332</v>
      </c>
      <c r="AG80">
        <f>RANK(L80,L$2:L$501)</f>
        <v>6</v>
      </c>
      <c r="AH80">
        <f>RANK(U80,U$2:U$501)</f>
        <v>208</v>
      </c>
      <c r="AI80">
        <f>RANK(X80,X$2:X$501)</f>
        <v>333</v>
      </c>
      <c r="AJ80">
        <f>RANK(Y80,Y$2:Y$501)</f>
        <v>164</v>
      </c>
      <c r="AK80">
        <f>RANK(Z80,Z$2:Z$501)</f>
        <v>186</v>
      </c>
      <c r="AL80">
        <f>RANK(AA80,AA$2:AA$501)</f>
        <v>144</v>
      </c>
      <c r="AM80">
        <f>RANK(AB80,AB$2:AB$501,1)</f>
        <v>353</v>
      </c>
      <c r="AN80">
        <f>RANK(AD80,AD$2:AD$501)</f>
        <v>54</v>
      </c>
      <c r="AO80">
        <f>COUNTIFS(AF80:AN80,"&lt;80")</f>
        <v>2</v>
      </c>
      <c r="AP80" t="e">
        <f>VLOOKUP(AE80,'First week Schedule'!A$2:C$31,3,FALSE)</f>
        <v>#N/A</v>
      </c>
    </row>
    <row r="81" spans="1:42" hidden="1" x14ac:dyDescent="0.45">
      <c r="A81" s="15">
        <v>296</v>
      </c>
      <c r="B81" s="14" t="s">
        <v>285</v>
      </c>
      <c r="C81" s="14" t="s">
        <v>63</v>
      </c>
      <c r="D81" s="14">
        <v>21</v>
      </c>
      <c r="E81" s="14" t="s">
        <v>140</v>
      </c>
      <c r="F81" s="14">
        <v>58</v>
      </c>
      <c r="G81" s="14">
        <v>1</v>
      </c>
      <c r="H81" s="14">
        <v>9</v>
      </c>
      <c r="I81" s="14">
        <v>1.7</v>
      </c>
      <c r="J81" s="14">
        <v>3.2</v>
      </c>
      <c r="K81" s="14">
        <v>0.54100000000000004</v>
      </c>
      <c r="L81" s="14">
        <v>0.1</v>
      </c>
      <c r="M81" s="14">
        <v>0.5</v>
      </c>
      <c r="N81" s="14">
        <v>0.25800000000000001</v>
      </c>
      <c r="O81" s="14">
        <v>1.6</v>
      </c>
      <c r="P81" s="14">
        <v>2.6</v>
      </c>
      <c r="Q81" s="14">
        <v>0.59899999999999998</v>
      </c>
      <c r="R81" s="14">
        <v>0.56299999999999994</v>
      </c>
      <c r="S81" s="14">
        <v>0.3</v>
      </c>
      <c r="T81" s="14">
        <v>0.5</v>
      </c>
      <c r="U81" s="14">
        <v>0.61299999999999999</v>
      </c>
      <c r="V81" s="14">
        <v>0.7</v>
      </c>
      <c r="W81" s="14">
        <v>1.4</v>
      </c>
      <c r="X81" s="14">
        <v>2.2000000000000002</v>
      </c>
      <c r="Y81" s="14">
        <v>0.4</v>
      </c>
      <c r="Z81" s="14">
        <v>0.2</v>
      </c>
      <c r="AA81" s="14">
        <v>0.3</v>
      </c>
      <c r="AB81" s="14">
        <v>0.2</v>
      </c>
      <c r="AC81" s="14">
        <v>0.6</v>
      </c>
      <c r="AD81" s="14">
        <v>3.9</v>
      </c>
      <c r="AE81" t="e">
        <f>VLOOKUP(B81,'Current Team'!B$2:D$322,3,FALSE)</f>
        <v>#N/A</v>
      </c>
      <c r="AF81">
        <f>RANK(K81,K$2:K$501)</f>
        <v>51</v>
      </c>
      <c r="AG81">
        <f>RANK(L81,L$2:L$501)</f>
        <v>399</v>
      </c>
      <c r="AH81">
        <f>RANK(U81,U$2:U$501)</f>
        <v>407</v>
      </c>
      <c r="AI81">
        <f>RANK(X81,X$2:X$501)</f>
        <v>333</v>
      </c>
      <c r="AJ81">
        <f>RANK(Y81,Y$2:Y$501)</f>
        <v>445</v>
      </c>
      <c r="AK81">
        <f>RANK(Z81,Z$2:Z$501)</f>
        <v>416</v>
      </c>
      <c r="AL81">
        <f>RANK(AA81,AA$2:AA$501)</f>
        <v>199</v>
      </c>
      <c r="AM81">
        <f>RANK(AB81,AB$2:AB$501,1)</f>
        <v>33</v>
      </c>
      <c r="AN81">
        <f>RANK(AD81,AD$2:AD$501)</f>
        <v>383</v>
      </c>
      <c r="AO81">
        <f>COUNTIFS(AF81:AN81,"&lt;80")</f>
        <v>2</v>
      </c>
      <c r="AP81" t="e">
        <f>VLOOKUP(AE81,'First week Schedule'!A$2:C$31,3,FALSE)</f>
        <v>#N/A</v>
      </c>
    </row>
    <row r="82" spans="1:42" ht="26.65" hidden="1" x14ac:dyDescent="0.45">
      <c r="A82" s="15">
        <v>207</v>
      </c>
      <c r="B82" s="14" t="s">
        <v>368</v>
      </c>
      <c r="C82" s="14" t="s">
        <v>70</v>
      </c>
      <c r="D82" s="14">
        <v>25</v>
      </c>
      <c r="E82" s="14" t="s">
        <v>86</v>
      </c>
      <c r="F82" s="14">
        <v>60</v>
      </c>
      <c r="G82" s="14">
        <v>53</v>
      </c>
      <c r="H82" s="14">
        <v>23.6</v>
      </c>
      <c r="I82" s="14">
        <v>3.2</v>
      </c>
      <c r="J82" s="14">
        <v>6.5</v>
      </c>
      <c r="K82" s="14">
        <v>0.48699999999999999</v>
      </c>
      <c r="L82" s="14">
        <v>0.6</v>
      </c>
      <c r="M82" s="14">
        <v>2</v>
      </c>
      <c r="N82" s="14">
        <v>0.27500000000000002</v>
      </c>
      <c r="O82" s="14">
        <v>2.6</v>
      </c>
      <c r="P82" s="14">
        <v>4.5</v>
      </c>
      <c r="Q82" s="14">
        <v>0.58199999999999996</v>
      </c>
      <c r="R82" s="14">
        <v>0.53</v>
      </c>
      <c r="S82" s="14">
        <v>0.8</v>
      </c>
      <c r="T82" s="14">
        <v>1.2</v>
      </c>
      <c r="U82" s="14">
        <v>0.67100000000000004</v>
      </c>
      <c r="V82" s="14">
        <v>1.3</v>
      </c>
      <c r="W82" s="14">
        <v>3.2</v>
      </c>
      <c r="X82" s="14">
        <v>4.5</v>
      </c>
      <c r="Y82" s="14">
        <v>1.2</v>
      </c>
      <c r="Z82" s="14">
        <v>1.1000000000000001</v>
      </c>
      <c r="AA82" s="14">
        <v>0.9</v>
      </c>
      <c r="AB82" s="14">
        <v>0.8</v>
      </c>
      <c r="AC82" s="14">
        <v>2.7</v>
      </c>
      <c r="AD82" s="14">
        <v>7.7</v>
      </c>
      <c r="AE82" t="e">
        <f>VLOOKUP(B82,'Current Team'!B$2:D$322,3,FALSE)</f>
        <v>#N/A</v>
      </c>
      <c r="AF82">
        <f>RANK(K82,K$2:K$501)</f>
        <v>114</v>
      </c>
      <c r="AG82">
        <f>RANK(L82,L$2:L$501)</f>
        <v>277</v>
      </c>
      <c r="AH82">
        <f>RANK(U82,U$2:U$501)</f>
        <v>370</v>
      </c>
      <c r="AI82">
        <f>RANK(X82,X$2:X$501)</f>
        <v>132</v>
      </c>
      <c r="AJ82">
        <f>RANK(Y82,Y$2:Y$501)</f>
        <v>257</v>
      </c>
      <c r="AK82">
        <f>RANK(Z82,Z$2:Z$501)</f>
        <v>52</v>
      </c>
      <c r="AL82">
        <f>RANK(AA82,AA$2:AA$501)</f>
        <v>42</v>
      </c>
      <c r="AM82">
        <f>RANK(AB82,AB$2:AB$501,1)</f>
        <v>206</v>
      </c>
      <c r="AN82">
        <f>RANK(AD82,AD$2:AD$501)</f>
        <v>218</v>
      </c>
      <c r="AO82">
        <f>COUNTIFS(AF82:AN82,"&lt;80")</f>
        <v>2</v>
      </c>
      <c r="AP82" t="e">
        <f>VLOOKUP(AE82,'First week Schedule'!A$2:C$31,3,FALSE)</f>
        <v>#N/A</v>
      </c>
    </row>
    <row r="83" spans="1:42" ht="26.65" hidden="1" x14ac:dyDescent="0.45">
      <c r="A83" s="15">
        <v>205</v>
      </c>
      <c r="B83" s="14" t="s">
        <v>136</v>
      </c>
      <c r="C83" s="14" t="s">
        <v>80</v>
      </c>
      <c r="D83" s="14">
        <v>26</v>
      </c>
      <c r="E83" s="14" t="s">
        <v>123</v>
      </c>
      <c r="F83" s="14">
        <v>65</v>
      </c>
      <c r="G83" s="14">
        <v>63</v>
      </c>
      <c r="H83" s="14">
        <v>31.6</v>
      </c>
      <c r="I83" s="14">
        <v>6</v>
      </c>
      <c r="J83" s="14">
        <v>15.3</v>
      </c>
      <c r="K83" s="14">
        <v>0.39300000000000002</v>
      </c>
      <c r="L83" s="14">
        <v>2.5</v>
      </c>
      <c r="M83" s="14">
        <v>7.3</v>
      </c>
      <c r="N83" s="14">
        <v>0.34</v>
      </c>
      <c r="O83" s="14">
        <v>3.5</v>
      </c>
      <c r="P83" s="14">
        <v>7.9</v>
      </c>
      <c r="Q83" s="14">
        <v>0.442</v>
      </c>
      <c r="R83" s="14">
        <v>0.47399999999999998</v>
      </c>
      <c r="S83" s="14">
        <v>3.6</v>
      </c>
      <c r="T83" s="14">
        <v>4.2</v>
      </c>
      <c r="U83" s="14">
        <v>0.84099999999999997</v>
      </c>
      <c r="V83" s="14">
        <v>0.5</v>
      </c>
      <c r="W83" s="14">
        <v>2.9</v>
      </c>
      <c r="X83" s="14">
        <v>3.4</v>
      </c>
      <c r="Y83" s="14">
        <v>2.4</v>
      </c>
      <c r="Z83" s="14">
        <v>0.8</v>
      </c>
      <c r="AA83" s="14">
        <v>0.1</v>
      </c>
      <c r="AB83" s="14">
        <v>1.6</v>
      </c>
      <c r="AC83" s="14">
        <v>2.2000000000000002</v>
      </c>
      <c r="AD83" s="14">
        <v>18.100000000000001</v>
      </c>
      <c r="AE83" t="e">
        <f>VLOOKUP(B83,'Current Team'!B$2:D$322,3,FALSE)</f>
        <v>#N/A</v>
      </c>
      <c r="AF83">
        <f>RANK(K83,K$2:K$501)</f>
        <v>380</v>
      </c>
      <c r="AG83">
        <f>RANK(L83,L$2:L$501)</f>
        <v>14</v>
      </c>
      <c r="AH83">
        <f>RANK(U83,U$2:U$501)</f>
        <v>96</v>
      </c>
      <c r="AI83">
        <f>RANK(X83,X$2:X$501)</f>
        <v>214</v>
      </c>
      <c r="AJ83">
        <f>RANK(Y83,Y$2:Y$501)</f>
        <v>121</v>
      </c>
      <c r="AK83">
        <f>RANK(Z83,Z$2:Z$501)</f>
        <v>113</v>
      </c>
      <c r="AL83">
        <f>RANK(AA83,AA$2:AA$501)</f>
        <v>329</v>
      </c>
      <c r="AM83">
        <f>RANK(AB83,AB$2:AB$501,1)</f>
        <v>412</v>
      </c>
      <c r="AN83">
        <f>RANK(AD83,AD$2:AD$501)</f>
        <v>39</v>
      </c>
      <c r="AO83">
        <f>COUNTIFS(AF83:AN83,"&lt;80")</f>
        <v>2</v>
      </c>
      <c r="AP83" t="e">
        <f>VLOOKUP(AE83,'First week Schedule'!A$2:C$31,3,FALSE)</f>
        <v>#N/A</v>
      </c>
    </row>
    <row r="84" spans="1:42" hidden="1" x14ac:dyDescent="0.45">
      <c r="A84" s="15">
        <v>211</v>
      </c>
      <c r="B84" s="14" t="s">
        <v>364</v>
      </c>
      <c r="C84" s="14" t="s">
        <v>80</v>
      </c>
      <c r="D84" s="14">
        <v>27</v>
      </c>
      <c r="E84" s="14" t="s">
        <v>114</v>
      </c>
      <c r="F84" s="14">
        <v>76</v>
      </c>
      <c r="G84" s="14">
        <v>76</v>
      </c>
      <c r="H84" s="14">
        <v>30.2</v>
      </c>
      <c r="I84" s="14">
        <v>4.9000000000000004</v>
      </c>
      <c r="J84" s="14">
        <v>9.8000000000000007</v>
      </c>
      <c r="K84" s="14">
        <v>0.5</v>
      </c>
      <c r="L84" s="14">
        <v>2.4</v>
      </c>
      <c r="M84" s="14">
        <v>5.0999999999999996</v>
      </c>
      <c r="N84" s="14">
        <v>0.47399999999999998</v>
      </c>
      <c r="O84" s="14">
        <v>2.5</v>
      </c>
      <c r="P84" s="14">
        <v>4.8</v>
      </c>
      <c r="Q84" s="14">
        <v>0.52800000000000002</v>
      </c>
      <c r="R84" s="14">
        <v>0.622</v>
      </c>
      <c r="S84" s="14">
        <v>1.4</v>
      </c>
      <c r="T84" s="14">
        <v>1.8</v>
      </c>
      <c r="U84" s="14">
        <v>0.82699999999999996</v>
      </c>
      <c r="V84" s="14">
        <v>0.7</v>
      </c>
      <c r="W84" s="14">
        <v>3.1</v>
      </c>
      <c r="X84" s="14">
        <v>3.8</v>
      </c>
      <c r="Y84" s="14">
        <v>2.4</v>
      </c>
      <c r="Z84" s="14">
        <v>0.5</v>
      </c>
      <c r="AA84" s="14">
        <v>0.2</v>
      </c>
      <c r="AB84" s="14">
        <v>1.6</v>
      </c>
      <c r="AC84" s="14">
        <v>2.4</v>
      </c>
      <c r="AD84" s="14">
        <v>13.7</v>
      </c>
      <c r="AE84" t="str">
        <f>VLOOKUP(B84,'Current Team'!B$2:D$322,3,FALSE)</f>
        <v>BKN</v>
      </c>
      <c r="AF84">
        <f>RANK(K84,K$2:K$501)</f>
        <v>83</v>
      </c>
      <c r="AG84">
        <f>RANK(L84,L$2:L$501)</f>
        <v>22</v>
      </c>
      <c r="AH84">
        <f>RANK(U84,U$2:U$501)</f>
        <v>124</v>
      </c>
      <c r="AI84">
        <f>RANK(X84,X$2:X$501)</f>
        <v>178</v>
      </c>
      <c r="AJ84">
        <f>RANK(Y84,Y$2:Y$501)</f>
        <v>121</v>
      </c>
      <c r="AK84">
        <f>RANK(Z84,Z$2:Z$501)</f>
        <v>234</v>
      </c>
      <c r="AL84">
        <f>RANK(AA84,AA$2:AA$501)</f>
        <v>266</v>
      </c>
      <c r="AM84">
        <f>RANK(AB84,AB$2:AB$501,1)</f>
        <v>412</v>
      </c>
      <c r="AN84">
        <f>RANK(AD84,AD$2:AD$501)</f>
        <v>79</v>
      </c>
      <c r="AO84">
        <f>COUNTIFS(AF84:AN84,"&lt;80")</f>
        <v>2</v>
      </c>
      <c r="AP84" t="e">
        <f>VLOOKUP(AE84,'First week Schedule'!A$2:C$31,3,FALSE)</f>
        <v>#N/A</v>
      </c>
    </row>
    <row r="85" spans="1:42" ht="26.65" hidden="1" x14ac:dyDescent="0.45">
      <c r="A85" s="15">
        <v>292</v>
      </c>
      <c r="B85" s="14" t="s">
        <v>288</v>
      </c>
      <c r="C85" s="14" t="s">
        <v>63</v>
      </c>
      <c r="D85" s="14">
        <v>22</v>
      </c>
      <c r="E85" s="14" t="s">
        <v>86</v>
      </c>
      <c r="F85" s="14">
        <v>9</v>
      </c>
      <c r="G85" s="14">
        <v>1</v>
      </c>
      <c r="H85" s="14">
        <v>7</v>
      </c>
      <c r="I85" s="14">
        <v>1.4</v>
      </c>
      <c r="J85" s="14">
        <v>2.1</v>
      </c>
      <c r="K85" s="14">
        <v>0.68400000000000005</v>
      </c>
      <c r="L85" s="14">
        <v>0.2</v>
      </c>
      <c r="M85" s="14">
        <v>0.2</v>
      </c>
      <c r="N85" s="14">
        <v>1</v>
      </c>
      <c r="O85" s="14">
        <v>1.2</v>
      </c>
      <c r="P85" s="14">
        <v>1.9</v>
      </c>
      <c r="Q85" s="14">
        <v>0.64700000000000002</v>
      </c>
      <c r="R85" s="14">
        <v>0.73699999999999999</v>
      </c>
      <c r="S85" s="14">
        <v>0.3</v>
      </c>
      <c r="T85" s="14">
        <v>0.7</v>
      </c>
      <c r="U85" s="14">
        <v>0.5</v>
      </c>
      <c r="V85" s="14">
        <v>0.6</v>
      </c>
      <c r="W85" s="14">
        <v>1.6</v>
      </c>
      <c r="X85" s="14">
        <v>2.1</v>
      </c>
      <c r="Y85" s="14">
        <v>0.6</v>
      </c>
      <c r="Z85" s="14">
        <v>0.3</v>
      </c>
      <c r="AA85" s="14">
        <v>0.3</v>
      </c>
      <c r="AB85" s="14">
        <v>0.4</v>
      </c>
      <c r="AC85" s="14">
        <v>0.9</v>
      </c>
      <c r="AD85" s="14">
        <v>3.4</v>
      </c>
      <c r="AE85" t="e">
        <f>VLOOKUP(B85,'Current Team'!B$2:D$322,3,FALSE)</f>
        <v>#N/A</v>
      </c>
      <c r="AF85">
        <f>RANK(K85,K$2:K$501)</f>
        <v>3</v>
      </c>
      <c r="AG85">
        <f>RANK(L85,L$2:L$501)</f>
        <v>379</v>
      </c>
      <c r="AH85">
        <f>RANK(U85,U$2:U$501)</f>
        <v>442</v>
      </c>
      <c r="AI85">
        <f>RANK(X85,X$2:X$501)</f>
        <v>341</v>
      </c>
      <c r="AJ85">
        <f>RANK(Y85,Y$2:Y$501)</f>
        <v>405</v>
      </c>
      <c r="AK85">
        <f>RANK(Z85,Z$2:Z$501)</f>
        <v>355</v>
      </c>
      <c r="AL85">
        <f>RANK(AA85,AA$2:AA$501)</f>
        <v>199</v>
      </c>
      <c r="AM85">
        <f>RANK(AB85,AB$2:AB$501,1)</f>
        <v>77</v>
      </c>
      <c r="AN85">
        <f>RANK(AD85,AD$2:AD$501)</f>
        <v>407</v>
      </c>
      <c r="AO85">
        <f>COUNTIFS(AF85:AN85,"&lt;80")</f>
        <v>2</v>
      </c>
      <c r="AP85" t="e">
        <f>VLOOKUP(AE85,'First week Schedule'!A$2:C$31,3,FALSE)</f>
        <v>#N/A</v>
      </c>
    </row>
    <row r="86" spans="1:42" ht="26.65" hidden="1" x14ac:dyDescent="0.45">
      <c r="A86" s="15">
        <v>205</v>
      </c>
      <c r="B86" s="14" t="s">
        <v>136</v>
      </c>
      <c r="C86" s="14" t="s">
        <v>80</v>
      </c>
      <c r="D86" s="14">
        <v>26</v>
      </c>
      <c r="E86" s="14" t="s">
        <v>109</v>
      </c>
      <c r="F86" s="14">
        <v>19</v>
      </c>
      <c r="G86" s="14">
        <v>17</v>
      </c>
      <c r="H86" s="14">
        <v>29.4</v>
      </c>
      <c r="I86" s="14">
        <v>5.7</v>
      </c>
      <c r="J86" s="14">
        <v>14.1</v>
      </c>
      <c r="K86" s="14">
        <v>0.40400000000000003</v>
      </c>
      <c r="L86" s="14">
        <v>2.4</v>
      </c>
      <c r="M86" s="14">
        <v>7.4</v>
      </c>
      <c r="N86" s="14">
        <v>0.32100000000000001</v>
      </c>
      <c r="O86" s="14">
        <v>3.3</v>
      </c>
      <c r="P86" s="14">
        <v>6.7</v>
      </c>
      <c r="Q86" s="14">
        <v>0.496</v>
      </c>
      <c r="R86" s="14">
        <v>0.48899999999999999</v>
      </c>
      <c r="S86" s="14">
        <v>1.7</v>
      </c>
      <c r="T86" s="14">
        <v>2.2999999999999998</v>
      </c>
      <c r="U86" s="14">
        <v>0.76700000000000002</v>
      </c>
      <c r="V86" s="14">
        <v>0.4</v>
      </c>
      <c r="W86" s="14">
        <v>2.8</v>
      </c>
      <c r="X86" s="14">
        <v>3.2</v>
      </c>
      <c r="Y86" s="14">
        <v>1.9</v>
      </c>
      <c r="Z86" s="14">
        <v>0.6</v>
      </c>
      <c r="AA86" s="14">
        <v>0.1</v>
      </c>
      <c r="AB86" s="14">
        <v>1.3</v>
      </c>
      <c r="AC86" s="14">
        <v>1.8</v>
      </c>
      <c r="AD86" s="14">
        <v>15.5</v>
      </c>
      <c r="AE86" t="e">
        <f>VLOOKUP(B86,'Current Team'!B$2:D$322,3,FALSE)</f>
        <v>#N/A</v>
      </c>
      <c r="AF86">
        <f>RANK(K86,K$2:K$501)</f>
        <v>349</v>
      </c>
      <c r="AG86">
        <f>RANK(L86,L$2:L$501)</f>
        <v>22</v>
      </c>
      <c r="AH86">
        <f>RANK(U86,U$2:U$501)</f>
        <v>233</v>
      </c>
      <c r="AI86">
        <f>RANK(X86,X$2:X$501)</f>
        <v>228</v>
      </c>
      <c r="AJ86">
        <f>RANK(Y86,Y$2:Y$501)</f>
        <v>164</v>
      </c>
      <c r="AK86">
        <f>RANK(Z86,Z$2:Z$501)</f>
        <v>186</v>
      </c>
      <c r="AL86">
        <f>RANK(AA86,AA$2:AA$501)</f>
        <v>329</v>
      </c>
      <c r="AM86">
        <f>RANK(AB86,AB$2:AB$501,1)</f>
        <v>353</v>
      </c>
      <c r="AN86">
        <f>RANK(AD86,AD$2:AD$501)</f>
        <v>61</v>
      </c>
      <c r="AO86">
        <f>COUNTIFS(AF86:AN86,"&lt;80")</f>
        <v>2</v>
      </c>
      <c r="AP86" t="e">
        <f>VLOOKUP(AE86,'First week Schedule'!A$2:C$31,3,FALSE)</f>
        <v>#N/A</v>
      </c>
    </row>
    <row r="87" spans="1:42" ht="26.65" hidden="1" x14ac:dyDescent="0.45">
      <c r="A87" s="15">
        <v>146</v>
      </c>
      <c r="B87" s="14" t="s">
        <v>420</v>
      </c>
      <c r="C87" s="14" t="s">
        <v>67</v>
      </c>
      <c r="D87" s="14">
        <v>32</v>
      </c>
      <c r="E87" s="14" t="s">
        <v>155</v>
      </c>
      <c r="F87" s="14">
        <v>36</v>
      </c>
      <c r="G87" s="14">
        <v>22</v>
      </c>
      <c r="H87" s="14">
        <v>27.5</v>
      </c>
      <c r="I87" s="14">
        <v>5</v>
      </c>
      <c r="J87" s="14">
        <v>12</v>
      </c>
      <c r="K87" s="14">
        <v>0.41299999999999998</v>
      </c>
      <c r="L87" s="14">
        <v>1.6</v>
      </c>
      <c r="M87" s="14">
        <v>4.5999999999999996</v>
      </c>
      <c r="N87" s="14">
        <v>0.34799999999999998</v>
      </c>
      <c r="O87" s="14">
        <v>3.4</v>
      </c>
      <c r="P87" s="14">
        <v>7.5</v>
      </c>
      <c r="Q87" s="14">
        <v>0.45400000000000001</v>
      </c>
      <c r="R87" s="14">
        <v>0.47899999999999998</v>
      </c>
      <c r="S87" s="14">
        <v>2.2000000000000002</v>
      </c>
      <c r="T87" s="14">
        <v>2.8</v>
      </c>
      <c r="U87" s="14">
        <v>0.78200000000000003</v>
      </c>
      <c r="V87" s="14">
        <v>0.6</v>
      </c>
      <c r="W87" s="14">
        <v>2.5</v>
      </c>
      <c r="X87" s="14">
        <v>3.1</v>
      </c>
      <c r="Y87" s="14">
        <v>4.8</v>
      </c>
      <c r="Z87" s="14">
        <v>0.8</v>
      </c>
      <c r="AA87" s="14">
        <v>0.1</v>
      </c>
      <c r="AB87" s="14">
        <v>2</v>
      </c>
      <c r="AC87" s="14">
        <v>2.2999999999999998</v>
      </c>
      <c r="AD87" s="14">
        <v>13.7</v>
      </c>
      <c r="AE87" t="e">
        <f>VLOOKUP(B87,'Current Team'!B$2:D$322,3,FALSE)</f>
        <v>#N/A</v>
      </c>
      <c r="AF87">
        <f>RANK(K87,K$2:K$501)</f>
        <v>308</v>
      </c>
      <c r="AG87">
        <f>RANK(L87,L$2:L$501)</f>
        <v>89</v>
      </c>
      <c r="AH87">
        <f>RANK(U87,U$2:U$501)</f>
        <v>212</v>
      </c>
      <c r="AI87">
        <f>RANK(X87,X$2:X$501)</f>
        <v>235</v>
      </c>
      <c r="AJ87">
        <f>RANK(Y87,Y$2:Y$501)</f>
        <v>27</v>
      </c>
      <c r="AK87">
        <f>RANK(Z87,Z$2:Z$501)</f>
        <v>113</v>
      </c>
      <c r="AL87">
        <f>RANK(AA87,AA$2:AA$501)</f>
        <v>329</v>
      </c>
      <c r="AM87">
        <f>RANK(AB87,AB$2:AB$501,1)</f>
        <v>456</v>
      </c>
      <c r="AN87">
        <f>RANK(AD87,AD$2:AD$501)</f>
        <v>79</v>
      </c>
      <c r="AO87">
        <f>COUNTIFS(AF87:AN87,"&lt;80")</f>
        <v>2</v>
      </c>
      <c r="AP87" t="e">
        <f>VLOOKUP(AE87,'First week Schedule'!A$2:C$31,3,FALSE)</f>
        <v>#N/A</v>
      </c>
    </row>
    <row r="88" spans="1:42" ht="26.65" hidden="1" x14ac:dyDescent="0.45">
      <c r="A88" s="15">
        <v>279</v>
      </c>
      <c r="B88" s="14" t="s">
        <v>301</v>
      </c>
      <c r="C88" s="14" t="s">
        <v>75</v>
      </c>
      <c r="D88" s="14">
        <v>26</v>
      </c>
      <c r="E88" s="14" t="s">
        <v>86</v>
      </c>
      <c r="F88" s="14">
        <v>23</v>
      </c>
      <c r="G88" s="14">
        <v>8</v>
      </c>
      <c r="H88" s="14">
        <v>22.3</v>
      </c>
      <c r="I88" s="14">
        <v>5.4</v>
      </c>
      <c r="J88" s="14">
        <v>9.3000000000000007</v>
      </c>
      <c r="K88" s="14">
        <v>0.57699999999999996</v>
      </c>
      <c r="L88" s="14">
        <v>0.1</v>
      </c>
      <c r="M88" s="14">
        <v>0.5</v>
      </c>
      <c r="N88" s="14">
        <v>0.25</v>
      </c>
      <c r="O88" s="14">
        <v>5.3</v>
      </c>
      <c r="P88" s="14">
        <v>8.8000000000000007</v>
      </c>
      <c r="Q88" s="14">
        <v>0.59599999999999997</v>
      </c>
      <c r="R88" s="14">
        <v>0.58399999999999996</v>
      </c>
      <c r="S88" s="14">
        <v>2.2000000000000002</v>
      </c>
      <c r="T88" s="14">
        <v>3</v>
      </c>
      <c r="U88" s="14">
        <v>0.73499999999999999</v>
      </c>
      <c r="V88" s="14">
        <v>3.7</v>
      </c>
      <c r="W88" s="14">
        <v>4.9000000000000004</v>
      </c>
      <c r="X88" s="14">
        <v>8.6</v>
      </c>
      <c r="Y88" s="14">
        <v>1.4</v>
      </c>
      <c r="Z88" s="14">
        <v>0.6</v>
      </c>
      <c r="AA88" s="14">
        <v>0.4</v>
      </c>
      <c r="AB88" s="14">
        <v>1.7</v>
      </c>
      <c r="AC88" s="14">
        <v>2.7</v>
      </c>
      <c r="AD88" s="14">
        <v>13.1</v>
      </c>
      <c r="AE88" t="e">
        <f>VLOOKUP(B88,'Current Team'!B$2:D$322,3,FALSE)</f>
        <v>#N/A</v>
      </c>
      <c r="AF88">
        <f>RANK(K88,K$2:K$501)</f>
        <v>40</v>
      </c>
      <c r="AG88">
        <f>RANK(L88,L$2:L$501)</f>
        <v>399</v>
      </c>
      <c r="AH88">
        <f>RANK(U88,U$2:U$501)</f>
        <v>285</v>
      </c>
      <c r="AI88">
        <f>RANK(X88,X$2:X$501)</f>
        <v>20</v>
      </c>
      <c r="AJ88">
        <f>RANK(Y88,Y$2:Y$501)</f>
        <v>214</v>
      </c>
      <c r="AK88">
        <f>RANK(Z88,Z$2:Z$501)</f>
        <v>186</v>
      </c>
      <c r="AL88">
        <f>RANK(AA88,AA$2:AA$501)</f>
        <v>144</v>
      </c>
      <c r="AM88">
        <f>RANK(AB88,AB$2:AB$501,1)</f>
        <v>425</v>
      </c>
      <c r="AN88">
        <f>RANK(AD88,AD$2:AD$501)</f>
        <v>90</v>
      </c>
      <c r="AO88">
        <f>COUNTIFS(AF88:AN88,"&lt;80")</f>
        <v>2</v>
      </c>
      <c r="AP88" t="e">
        <f>VLOOKUP(AE88,'First week Schedule'!A$2:C$31,3,FALSE)</f>
        <v>#N/A</v>
      </c>
    </row>
    <row r="89" spans="1:42" ht="26.65" hidden="1" x14ac:dyDescent="0.45">
      <c r="A89" s="15">
        <v>48</v>
      </c>
      <c r="B89" s="14" t="s">
        <v>508</v>
      </c>
      <c r="C89" s="14" t="s">
        <v>63</v>
      </c>
      <c r="D89" s="14">
        <v>26</v>
      </c>
      <c r="E89" s="14" t="s">
        <v>106</v>
      </c>
      <c r="F89" s="14">
        <v>76</v>
      </c>
      <c r="G89" s="14">
        <v>12</v>
      </c>
      <c r="H89" s="14">
        <v>21.5</v>
      </c>
      <c r="I89" s="14">
        <v>2.7</v>
      </c>
      <c r="J89" s="14">
        <v>6</v>
      </c>
      <c r="K89" s="14">
        <v>0.45</v>
      </c>
      <c r="L89" s="14">
        <v>1.9</v>
      </c>
      <c r="M89" s="14">
        <v>4.4000000000000004</v>
      </c>
      <c r="N89" s="14">
        <v>0.42899999999999999</v>
      </c>
      <c r="O89" s="14">
        <v>0.8</v>
      </c>
      <c r="P89" s="14">
        <v>1.5</v>
      </c>
      <c r="Q89" s="14">
        <v>0.51300000000000001</v>
      </c>
      <c r="R89" s="14">
        <v>0.61</v>
      </c>
      <c r="S89" s="14">
        <v>0.7</v>
      </c>
      <c r="T89" s="14">
        <v>0.8</v>
      </c>
      <c r="U89" s="14">
        <v>0.88300000000000001</v>
      </c>
      <c r="V89" s="14">
        <v>0.3</v>
      </c>
      <c r="W89" s="14">
        <v>3.2</v>
      </c>
      <c r="X89" s="14">
        <v>3.5</v>
      </c>
      <c r="Y89" s="14">
        <v>1.3</v>
      </c>
      <c r="Z89" s="14">
        <v>0.5</v>
      </c>
      <c r="AA89" s="14">
        <v>0.4</v>
      </c>
      <c r="AB89" s="14">
        <v>0.6</v>
      </c>
      <c r="AC89" s="14">
        <v>1.8</v>
      </c>
      <c r="AD89" s="14">
        <v>8</v>
      </c>
      <c r="AE89" t="e">
        <f>VLOOKUP(B89,'Current Team'!B$2:D$322,3,FALSE)</f>
        <v>#N/A</v>
      </c>
      <c r="AF89">
        <f>RANK(K89,K$2:K$501)</f>
        <v>198</v>
      </c>
      <c r="AG89">
        <f>RANK(L89,L$2:L$501)</f>
        <v>62</v>
      </c>
      <c r="AH89">
        <f>RANK(U89,U$2:U$501)</f>
        <v>45</v>
      </c>
      <c r="AI89">
        <f>RANK(X89,X$2:X$501)</f>
        <v>207</v>
      </c>
      <c r="AJ89">
        <f>RANK(Y89,Y$2:Y$501)</f>
        <v>233</v>
      </c>
      <c r="AK89">
        <f>RANK(Z89,Z$2:Z$501)</f>
        <v>234</v>
      </c>
      <c r="AL89">
        <f>RANK(AA89,AA$2:AA$501)</f>
        <v>144</v>
      </c>
      <c r="AM89">
        <f>RANK(AB89,AB$2:AB$501,1)</f>
        <v>139</v>
      </c>
      <c r="AN89">
        <f>RANK(AD89,AD$2:AD$501)</f>
        <v>211</v>
      </c>
      <c r="AO89">
        <f>COUNTIFS(AF89:AN89,"&lt;80")</f>
        <v>2</v>
      </c>
      <c r="AP89" t="e">
        <f>VLOOKUP(AE89,'First week Schedule'!A$2:C$31,3,FALSE)</f>
        <v>#N/A</v>
      </c>
    </row>
    <row r="90" spans="1:42" ht="26.65" hidden="1" x14ac:dyDescent="0.45">
      <c r="A90" s="15">
        <v>344</v>
      </c>
      <c r="B90" s="14" t="s">
        <v>239</v>
      </c>
      <c r="C90" s="14" t="s">
        <v>67</v>
      </c>
      <c r="D90" s="14">
        <v>20</v>
      </c>
      <c r="E90" s="14" t="s">
        <v>81</v>
      </c>
      <c r="F90" s="14">
        <v>50</v>
      </c>
      <c r="G90" s="14">
        <v>31</v>
      </c>
      <c r="H90" s="14">
        <v>19.7</v>
      </c>
      <c r="I90" s="14">
        <v>2</v>
      </c>
      <c r="J90" s="14">
        <v>5.0999999999999996</v>
      </c>
      <c r="K90" s="14">
        <v>0.39100000000000001</v>
      </c>
      <c r="L90" s="14">
        <v>0.6</v>
      </c>
      <c r="M90" s="14">
        <v>1.9</v>
      </c>
      <c r="N90" s="14">
        <v>0.30499999999999999</v>
      </c>
      <c r="O90" s="14">
        <v>1.4</v>
      </c>
      <c r="P90" s="14">
        <v>3.2</v>
      </c>
      <c r="Q90" s="14">
        <v>0.441</v>
      </c>
      <c r="R90" s="14">
        <v>0.44700000000000001</v>
      </c>
      <c r="S90" s="14">
        <v>0.4</v>
      </c>
      <c r="T90" s="14">
        <v>0.6</v>
      </c>
      <c r="U90" s="14">
        <v>0.75</v>
      </c>
      <c r="V90" s="14">
        <v>0.5</v>
      </c>
      <c r="W90" s="14">
        <v>2.2000000000000002</v>
      </c>
      <c r="X90" s="14">
        <v>2.7</v>
      </c>
      <c r="Y90" s="14">
        <v>3.2</v>
      </c>
      <c r="Z90" s="14">
        <v>1.4</v>
      </c>
      <c r="AA90" s="14">
        <v>0.5</v>
      </c>
      <c r="AB90" s="14">
        <v>1.5</v>
      </c>
      <c r="AC90" s="14">
        <v>2.2999999999999998</v>
      </c>
      <c r="AD90" s="14">
        <v>5</v>
      </c>
      <c r="AE90" t="e">
        <f>VLOOKUP(B90,'Current Team'!B$2:D$322,3,FALSE)</f>
        <v>#N/A</v>
      </c>
      <c r="AF90">
        <f>RANK(K90,K$2:K$501)</f>
        <v>382</v>
      </c>
      <c r="AG90">
        <f>RANK(L90,L$2:L$501)</f>
        <v>277</v>
      </c>
      <c r="AH90">
        <f>RANK(U90,U$2:U$501)</f>
        <v>259</v>
      </c>
      <c r="AI90">
        <f>RANK(X90,X$2:X$501)</f>
        <v>274</v>
      </c>
      <c r="AJ90">
        <f>RANK(Y90,Y$2:Y$501)</f>
        <v>77</v>
      </c>
      <c r="AK90">
        <f>RANK(Z90,Z$2:Z$501)</f>
        <v>27</v>
      </c>
      <c r="AL90">
        <f>RANK(AA90,AA$2:AA$501)</f>
        <v>105</v>
      </c>
      <c r="AM90">
        <f>RANK(AB90,AB$2:AB$501,1)</f>
        <v>393</v>
      </c>
      <c r="AN90">
        <f>RANK(AD90,AD$2:AD$501)</f>
        <v>330</v>
      </c>
      <c r="AO90">
        <f>COUNTIFS(AF90:AN90,"&lt;80")</f>
        <v>2</v>
      </c>
      <c r="AP90" t="e">
        <f>VLOOKUP(AE90,'First week Schedule'!A$2:C$31,3,FALSE)</f>
        <v>#N/A</v>
      </c>
    </row>
    <row r="91" spans="1:42" ht="26.65" hidden="1" x14ac:dyDescent="0.45">
      <c r="A91" s="15">
        <v>325</v>
      </c>
      <c r="B91" s="14" t="s">
        <v>257</v>
      </c>
      <c r="C91" s="14" t="s">
        <v>75</v>
      </c>
      <c r="D91" s="14">
        <v>30</v>
      </c>
      <c r="E91" s="14" t="s">
        <v>123</v>
      </c>
      <c r="F91" s="14">
        <v>58</v>
      </c>
      <c r="G91" s="14">
        <v>12</v>
      </c>
      <c r="H91" s="14">
        <v>11.7</v>
      </c>
      <c r="I91" s="14">
        <v>2.8</v>
      </c>
      <c r="J91" s="14">
        <v>4.5</v>
      </c>
      <c r="K91" s="14">
        <v>0.61499999999999999</v>
      </c>
      <c r="L91" s="14">
        <v>0.1</v>
      </c>
      <c r="M91" s="14">
        <v>0.2</v>
      </c>
      <c r="N91" s="14">
        <v>0.4</v>
      </c>
      <c r="O91" s="14">
        <v>2.7</v>
      </c>
      <c r="P91" s="14">
        <v>4.3</v>
      </c>
      <c r="Q91" s="14">
        <v>0.624</v>
      </c>
      <c r="R91" s="14">
        <v>0.623</v>
      </c>
      <c r="S91" s="14">
        <v>1.7</v>
      </c>
      <c r="T91" s="14">
        <v>2.2999999999999998</v>
      </c>
      <c r="U91" s="14">
        <v>0.748</v>
      </c>
      <c r="V91" s="14">
        <v>1.5</v>
      </c>
      <c r="W91" s="14">
        <v>3.1</v>
      </c>
      <c r="X91" s="14">
        <v>4.5999999999999996</v>
      </c>
      <c r="Y91" s="14">
        <v>0.9</v>
      </c>
      <c r="Z91" s="14">
        <v>0.3</v>
      </c>
      <c r="AA91" s="14">
        <v>0.5</v>
      </c>
      <c r="AB91" s="14">
        <v>1</v>
      </c>
      <c r="AC91" s="14">
        <v>1.6</v>
      </c>
      <c r="AD91" s="14">
        <v>7.3</v>
      </c>
      <c r="AE91" t="e">
        <f>VLOOKUP(B91,'Current Team'!B$2:D$322,3,FALSE)</f>
        <v>#N/A</v>
      </c>
      <c r="AF91">
        <f>RANK(K91,K$2:K$501)</f>
        <v>24</v>
      </c>
      <c r="AG91">
        <f>RANK(L91,L$2:L$501)</f>
        <v>399</v>
      </c>
      <c r="AH91">
        <f>RANK(U91,U$2:U$501)</f>
        <v>269</v>
      </c>
      <c r="AI91">
        <f>RANK(X91,X$2:X$501)</f>
        <v>123</v>
      </c>
      <c r="AJ91">
        <f>RANK(Y91,Y$2:Y$501)</f>
        <v>338</v>
      </c>
      <c r="AK91">
        <f>RANK(Z91,Z$2:Z$501)</f>
        <v>355</v>
      </c>
      <c r="AL91">
        <f>RANK(AA91,AA$2:AA$501)</f>
        <v>105</v>
      </c>
      <c r="AM91">
        <f>RANK(AB91,AB$2:AB$501,1)</f>
        <v>285</v>
      </c>
      <c r="AN91">
        <f>RANK(AD91,AD$2:AD$501)</f>
        <v>234</v>
      </c>
      <c r="AO91">
        <f>COUNTIFS(AF91:AN91,"&lt;80")</f>
        <v>1</v>
      </c>
      <c r="AP91" t="e">
        <f>VLOOKUP(AE91,'First week Schedule'!A$2:C$31,3,FALSE)</f>
        <v>#N/A</v>
      </c>
    </row>
    <row r="92" spans="1:42" ht="26.65" hidden="1" x14ac:dyDescent="0.45">
      <c r="A92" s="15">
        <v>325</v>
      </c>
      <c r="B92" s="14" t="s">
        <v>257</v>
      </c>
      <c r="C92" s="14" t="s">
        <v>75</v>
      </c>
      <c r="D92" s="14">
        <v>30</v>
      </c>
      <c r="E92" s="14" t="s">
        <v>76</v>
      </c>
      <c r="F92" s="14">
        <v>22</v>
      </c>
      <c r="G92" s="14">
        <v>3</v>
      </c>
      <c r="H92" s="14">
        <v>13.9</v>
      </c>
      <c r="I92" s="14">
        <v>3.4</v>
      </c>
      <c r="J92" s="14">
        <v>5.5</v>
      </c>
      <c r="K92" s="14">
        <v>0.625</v>
      </c>
      <c r="L92" s="14">
        <v>0.2</v>
      </c>
      <c r="M92" s="14">
        <v>0.4</v>
      </c>
      <c r="N92" s="14">
        <v>0.5</v>
      </c>
      <c r="O92" s="14">
        <v>3.2</v>
      </c>
      <c r="P92" s="14">
        <v>5.0999999999999996</v>
      </c>
      <c r="Q92" s="14">
        <v>0.63400000000000001</v>
      </c>
      <c r="R92" s="14">
        <v>0.64200000000000002</v>
      </c>
      <c r="S92" s="14">
        <v>1.2</v>
      </c>
      <c r="T92" s="14">
        <v>1.6</v>
      </c>
      <c r="U92" s="14">
        <v>0.72199999999999998</v>
      </c>
      <c r="V92" s="14">
        <v>1.5</v>
      </c>
      <c r="W92" s="14">
        <v>3.7</v>
      </c>
      <c r="X92" s="14">
        <v>5.0999999999999996</v>
      </c>
      <c r="Y92" s="14">
        <v>1.5</v>
      </c>
      <c r="Z92" s="14">
        <v>0.2</v>
      </c>
      <c r="AA92" s="14">
        <v>0.5</v>
      </c>
      <c r="AB92" s="14">
        <v>1</v>
      </c>
      <c r="AC92" s="14">
        <v>1.5</v>
      </c>
      <c r="AD92" s="14">
        <v>8.1999999999999993</v>
      </c>
      <c r="AE92" t="e">
        <f>VLOOKUP(B92,'Current Team'!B$2:D$322,3,FALSE)</f>
        <v>#N/A</v>
      </c>
      <c r="AF92">
        <f>RANK(K92,K$2:K$501)</f>
        <v>15</v>
      </c>
      <c r="AG92">
        <f>RANK(L92,L$2:L$501)</f>
        <v>379</v>
      </c>
      <c r="AH92">
        <f>RANK(U92,U$2:U$501)</f>
        <v>306</v>
      </c>
      <c r="AI92">
        <f>RANK(X92,X$2:X$501)</f>
        <v>99</v>
      </c>
      <c r="AJ92">
        <f>RANK(Y92,Y$2:Y$501)</f>
        <v>204</v>
      </c>
      <c r="AK92">
        <f>RANK(Z92,Z$2:Z$501)</f>
        <v>416</v>
      </c>
      <c r="AL92">
        <f>RANK(AA92,AA$2:AA$501)</f>
        <v>105</v>
      </c>
      <c r="AM92">
        <f>RANK(AB92,AB$2:AB$501,1)</f>
        <v>285</v>
      </c>
      <c r="AN92">
        <f>RANK(AD92,AD$2:AD$501)</f>
        <v>204</v>
      </c>
      <c r="AO92">
        <f>COUNTIFS(AF92:AN92,"&lt;80")</f>
        <v>1</v>
      </c>
      <c r="AP92" t="e">
        <f>VLOOKUP(AE92,'First week Schedule'!A$2:C$31,3,FALSE)</f>
        <v>#N/A</v>
      </c>
    </row>
    <row r="93" spans="1:42" ht="26.65" hidden="1" x14ac:dyDescent="0.45">
      <c r="A93" s="15">
        <v>96</v>
      </c>
      <c r="B93" s="14" t="s">
        <v>464</v>
      </c>
      <c r="C93" s="14" t="s">
        <v>70</v>
      </c>
      <c r="D93" s="14">
        <v>30</v>
      </c>
      <c r="E93" s="14" t="s">
        <v>112</v>
      </c>
      <c r="F93" s="14">
        <v>36</v>
      </c>
      <c r="G93" s="14">
        <v>0</v>
      </c>
      <c r="H93" s="14">
        <v>14.4</v>
      </c>
      <c r="I93" s="14">
        <v>2.4</v>
      </c>
      <c r="J93" s="14">
        <v>4.5</v>
      </c>
      <c r="K93" s="14">
        <v>0.53400000000000003</v>
      </c>
      <c r="L93" s="14">
        <v>0.4</v>
      </c>
      <c r="M93" s="14">
        <v>1.2</v>
      </c>
      <c r="N93" s="14">
        <v>0.34899999999999998</v>
      </c>
      <c r="O93" s="14">
        <v>2</v>
      </c>
      <c r="P93" s="14">
        <v>3.3</v>
      </c>
      <c r="Q93" s="14">
        <v>0.60199999999999998</v>
      </c>
      <c r="R93" s="14">
        <v>0.58099999999999996</v>
      </c>
      <c r="S93" s="14">
        <v>1.1000000000000001</v>
      </c>
      <c r="T93" s="14">
        <v>1.6</v>
      </c>
      <c r="U93" s="14">
        <v>0.67200000000000004</v>
      </c>
      <c r="V93" s="14">
        <v>0.5</v>
      </c>
      <c r="W93" s="14">
        <v>2.7</v>
      </c>
      <c r="X93" s="14">
        <v>3.2</v>
      </c>
      <c r="Y93" s="14">
        <v>0.7</v>
      </c>
      <c r="Z93" s="14">
        <v>0.6</v>
      </c>
      <c r="AA93" s="14">
        <v>0.3</v>
      </c>
      <c r="AB93" s="14">
        <v>0.6</v>
      </c>
      <c r="AC93" s="14">
        <v>1</v>
      </c>
      <c r="AD93" s="14">
        <v>6.3</v>
      </c>
      <c r="AE93" t="e">
        <f>VLOOKUP(B93,'Current Team'!B$2:D$322,3,FALSE)</f>
        <v>#N/A</v>
      </c>
      <c r="AF93">
        <f>RANK(K93,K$2:K$501)</f>
        <v>55</v>
      </c>
      <c r="AG93">
        <f>RANK(L93,L$2:L$501)</f>
        <v>321</v>
      </c>
      <c r="AH93">
        <f>RANK(U93,U$2:U$501)</f>
        <v>369</v>
      </c>
      <c r="AI93">
        <f>RANK(X93,X$2:X$501)</f>
        <v>228</v>
      </c>
      <c r="AJ93">
        <f>RANK(Y93,Y$2:Y$501)</f>
        <v>386</v>
      </c>
      <c r="AK93">
        <f>RANK(Z93,Z$2:Z$501)</f>
        <v>186</v>
      </c>
      <c r="AL93">
        <f>RANK(AA93,AA$2:AA$501)</f>
        <v>199</v>
      </c>
      <c r="AM93">
        <f>RANK(AB93,AB$2:AB$501,1)</f>
        <v>139</v>
      </c>
      <c r="AN93">
        <f>RANK(AD93,AD$2:AD$501)</f>
        <v>280</v>
      </c>
      <c r="AO93">
        <f>COUNTIFS(AF93:AN93,"&lt;80")</f>
        <v>1</v>
      </c>
      <c r="AP93" t="e">
        <f>VLOOKUP(AE93,'First week Schedule'!A$2:C$31,3,FALSE)</f>
        <v>#N/A</v>
      </c>
    </row>
    <row r="94" spans="1:42" ht="26.65" hidden="1" x14ac:dyDescent="0.45">
      <c r="A94" s="15">
        <v>162</v>
      </c>
      <c r="B94" s="14" t="s">
        <v>407</v>
      </c>
      <c r="C94" s="14" t="s">
        <v>75</v>
      </c>
      <c r="D94" s="14">
        <v>29</v>
      </c>
      <c r="E94" s="14" t="s">
        <v>114</v>
      </c>
      <c r="F94" s="14">
        <v>12</v>
      </c>
      <c r="G94" s="14">
        <v>0</v>
      </c>
      <c r="H94" s="14">
        <v>9.8000000000000007</v>
      </c>
      <c r="I94" s="14">
        <v>2.1</v>
      </c>
      <c r="J94" s="14">
        <v>3.5</v>
      </c>
      <c r="K94" s="14">
        <v>0.59499999999999997</v>
      </c>
      <c r="L94" s="14">
        <v>0.1</v>
      </c>
      <c r="M94" s="14">
        <v>0.4</v>
      </c>
      <c r="N94" s="14">
        <v>0.2</v>
      </c>
      <c r="O94" s="14">
        <v>2</v>
      </c>
      <c r="P94" s="14">
        <v>3.1</v>
      </c>
      <c r="Q94" s="14">
        <v>0.64900000000000002</v>
      </c>
      <c r="R94" s="14">
        <v>0.60699999999999998</v>
      </c>
      <c r="S94" s="14">
        <v>0.8</v>
      </c>
      <c r="T94" s="14">
        <v>1.3</v>
      </c>
      <c r="U94" s="14">
        <v>0.625</v>
      </c>
      <c r="V94" s="14">
        <v>1.3</v>
      </c>
      <c r="W94" s="14">
        <v>2.4</v>
      </c>
      <c r="X94" s="14">
        <v>3.7</v>
      </c>
      <c r="Y94" s="14">
        <v>0.2</v>
      </c>
      <c r="Z94" s="14">
        <v>0.2</v>
      </c>
      <c r="AA94" s="14">
        <v>0.3</v>
      </c>
      <c r="AB94" s="14">
        <v>0.5</v>
      </c>
      <c r="AC94" s="14">
        <v>0.7</v>
      </c>
      <c r="AD94" s="14">
        <v>5.0999999999999996</v>
      </c>
      <c r="AE94" t="e">
        <f>VLOOKUP(B94,'Current Team'!B$2:D$322,3,FALSE)</f>
        <v>#N/A</v>
      </c>
      <c r="AF94">
        <f>RANK(K94,K$2:K$501)</f>
        <v>31</v>
      </c>
      <c r="AG94">
        <f>RANK(L94,L$2:L$501)</f>
        <v>399</v>
      </c>
      <c r="AH94">
        <f>RANK(U94,U$2:U$501)</f>
        <v>400</v>
      </c>
      <c r="AI94">
        <f>RANK(X94,X$2:X$501)</f>
        <v>192</v>
      </c>
      <c r="AJ94">
        <f>RANK(Y94,Y$2:Y$501)</f>
        <v>469</v>
      </c>
      <c r="AK94">
        <f>RANK(Z94,Z$2:Z$501)</f>
        <v>416</v>
      </c>
      <c r="AL94">
        <f>RANK(AA94,AA$2:AA$501)</f>
        <v>199</v>
      </c>
      <c r="AM94">
        <f>RANK(AB94,AB$2:AB$501,1)</f>
        <v>99</v>
      </c>
      <c r="AN94">
        <f>RANK(AD94,AD$2:AD$501)</f>
        <v>327</v>
      </c>
      <c r="AO94">
        <f>COUNTIFS(AF94:AN94,"&lt;80")</f>
        <v>1</v>
      </c>
      <c r="AP94" t="e">
        <f>VLOOKUP(AE94,'First week Schedule'!A$2:C$31,3,FALSE)</f>
        <v>#N/A</v>
      </c>
    </row>
    <row r="95" spans="1:42" hidden="1" x14ac:dyDescent="0.45">
      <c r="A95" s="15">
        <v>303</v>
      </c>
      <c r="B95" s="14" t="s">
        <v>279</v>
      </c>
      <c r="C95" s="14" t="s">
        <v>63</v>
      </c>
      <c r="D95" s="14">
        <v>29</v>
      </c>
      <c r="E95" s="14" t="s">
        <v>92</v>
      </c>
      <c r="F95" s="14">
        <v>41</v>
      </c>
      <c r="G95" s="14">
        <v>1</v>
      </c>
      <c r="H95" s="14">
        <v>9.8000000000000007</v>
      </c>
      <c r="I95" s="14">
        <v>1.6</v>
      </c>
      <c r="J95" s="14">
        <v>2.8</v>
      </c>
      <c r="K95" s="14">
        <v>0.58399999999999996</v>
      </c>
      <c r="L95" s="14">
        <v>0</v>
      </c>
      <c r="M95" s="14">
        <v>0.3</v>
      </c>
      <c r="N95" s="14">
        <v>9.0999999999999998E-2</v>
      </c>
      <c r="O95" s="14">
        <v>1.6</v>
      </c>
      <c r="P95" s="14">
        <v>2.5</v>
      </c>
      <c r="Q95" s="14">
        <v>0.63700000000000001</v>
      </c>
      <c r="R95" s="14">
        <v>0.58799999999999997</v>
      </c>
      <c r="S95" s="14">
        <v>0.6</v>
      </c>
      <c r="T95" s="14">
        <v>0.8</v>
      </c>
      <c r="U95" s="14">
        <v>0.74199999999999999</v>
      </c>
      <c r="V95" s="14">
        <v>0.7</v>
      </c>
      <c r="W95" s="14">
        <v>1.7</v>
      </c>
      <c r="X95" s="14">
        <v>2.4</v>
      </c>
      <c r="Y95" s="14">
        <v>0.3</v>
      </c>
      <c r="Z95" s="14">
        <v>0.3</v>
      </c>
      <c r="AA95" s="14">
        <v>0.1</v>
      </c>
      <c r="AB95" s="14">
        <v>0.6</v>
      </c>
      <c r="AC95" s="14">
        <v>1.5</v>
      </c>
      <c r="AD95" s="14">
        <v>3.8</v>
      </c>
      <c r="AE95" t="e">
        <f>VLOOKUP(B95,'Current Team'!B$2:D$322,3,FALSE)</f>
        <v>#N/A</v>
      </c>
      <c r="AF95">
        <f>RANK(K95,K$2:K$501)</f>
        <v>38</v>
      </c>
      <c r="AG95">
        <f>RANK(L95,L$2:L$501)</f>
        <v>424</v>
      </c>
      <c r="AH95">
        <f>RANK(U95,U$2:U$501)</f>
        <v>276</v>
      </c>
      <c r="AI95">
        <f>RANK(X95,X$2:X$501)</f>
        <v>312</v>
      </c>
      <c r="AJ95">
        <f>RANK(Y95,Y$2:Y$501)</f>
        <v>457</v>
      </c>
      <c r="AK95">
        <f>RANK(Z95,Z$2:Z$501)</f>
        <v>355</v>
      </c>
      <c r="AL95">
        <f>RANK(AA95,AA$2:AA$501)</f>
        <v>329</v>
      </c>
      <c r="AM95">
        <f>RANK(AB95,AB$2:AB$501,1)</f>
        <v>139</v>
      </c>
      <c r="AN95">
        <f>RANK(AD95,AD$2:AD$501)</f>
        <v>388</v>
      </c>
      <c r="AO95">
        <f>COUNTIFS(AF95:AN95,"&lt;80")</f>
        <v>1</v>
      </c>
      <c r="AP95" t="e">
        <f>VLOOKUP(AE95,'First week Schedule'!A$2:C$31,3,FALSE)</f>
        <v>#N/A</v>
      </c>
    </row>
    <row r="96" spans="1:42" hidden="1" x14ac:dyDescent="0.45">
      <c r="A96" s="15">
        <v>317</v>
      </c>
      <c r="B96" s="14" t="s">
        <v>266</v>
      </c>
      <c r="C96" s="14" t="s">
        <v>63</v>
      </c>
      <c r="D96" s="14">
        <v>22</v>
      </c>
      <c r="E96" s="14" t="s">
        <v>121</v>
      </c>
      <c r="F96" s="14">
        <v>25</v>
      </c>
      <c r="G96" s="14">
        <v>0</v>
      </c>
      <c r="H96" s="14">
        <v>3.8</v>
      </c>
      <c r="I96" s="14">
        <v>0.4</v>
      </c>
      <c r="J96" s="14">
        <v>0.7</v>
      </c>
      <c r="K96" s="14">
        <v>0.5</v>
      </c>
      <c r="L96" s="14">
        <v>0.2</v>
      </c>
      <c r="M96" s="14">
        <v>0.4</v>
      </c>
      <c r="N96" s="14">
        <v>0.4</v>
      </c>
      <c r="O96" s="14">
        <v>0.2</v>
      </c>
      <c r="P96" s="14">
        <v>0.3</v>
      </c>
      <c r="Q96" s="14">
        <v>0.625</v>
      </c>
      <c r="R96" s="14">
        <v>0.61099999999999999</v>
      </c>
      <c r="S96" s="14">
        <v>0</v>
      </c>
      <c r="T96" s="14">
        <v>0.1</v>
      </c>
      <c r="U96" s="14">
        <v>0.33300000000000002</v>
      </c>
      <c r="V96" s="14">
        <v>0.3</v>
      </c>
      <c r="W96" s="14">
        <v>0.4</v>
      </c>
      <c r="X96" s="14">
        <v>0.7</v>
      </c>
      <c r="Y96" s="14">
        <v>0.2</v>
      </c>
      <c r="Z96" s="14">
        <v>0.1</v>
      </c>
      <c r="AA96" s="14">
        <v>0</v>
      </c>
      <c r="AB96" s="14">
        <v>0.2</v>
      </c>
      <c r="AC96" s="14">
        <v>0.4</v>
      </c>
      <c r="AD96" s="14">
        <v>0.9</v>
      </c>
      <c r="AE96" t="e">
        <f>VLOOKUP(B96,'Current Team'!B$2:D$322,3,FALSE)</f>
        <v>#N/A</v>
      </c>
      <c r="AF96">
        <f>RANK(K96,K$2:K$501)</f>
        <v>83</v>
      </c>
      <c r="AG96">
        <f>RANK(L96,L$2:L$501)</f>
        <v>379</v>
      </c>
      <c r="AH96">
        <f>RANK(U96,U$2:U$501)</f>
        <v>462</v>
      </c>
      <c r="AI96">
        <f>RANK(X96,X$2:X$501)</f>
        <v>472</v>
      </c>
      <c r="AJ96">
        <f>RANK(Y96,Y$2:Y$501)</f>
        <v>469</v>
      </c>
      <c r="AK96">
        <f>RANK(Z96,Z$2:Z$501)</f>
        <v>451</v>
      </c>
      <c r="AL96">
        <f>RANK(AA96,AA$2:AA$501)</f>
        <v>417</v>
      </c>
      <c r="AM96">
        <f>RANK(AB96,AB$2:AB$501,1)</f>
        <v>33</v>
      </c>
      <c r="AN96">
        <f>RANK(AD96,AD$2:AD$501)</f>
        <v>482</v>
      </c>
      <c r="AO96">
        <f>COUNTIFS(AF96:AN96,"&lt;80")</f>
        <v>1</v>
      </c>
      <c r="AP96" t="e">
        <f>VLOOKUP(AE96,'First week Schedule'!A$2:C$31,3,FALSE)</f>
        <v>#N/A</v>
      </c>
    </row>
    <row r="97" spans="1:42" ht="26.65" hidden="1" x14ac:dyDescent="0.45">
      <c r="A97" s="15">
        <v>325</v>
      </c>
      <c r="B97" s="14" t="s">
        <v>257</v>
      </c>
      <c r="C97" s="14" t="s">
        <v>75</v>
      </c>
      <c r="D97" s="14">
        <v>30</v>
      </c>
      <c r="E97" s="14" t="s">
        <v>125</v>
      </c>
      <c r="F97" s="14">
        <v>36</v>
      </c>
      <c r="G97" s="14">
        <v>9</v>
      </c>
      <c r="H97" s="14">
        <v>10.4</v>
      </c>
      <c r="I97" s="14">
        <v>2.4</v>
      </c>
      <c r="J97" s="14">
        <v>3.9</v>
      </c>
      <c r="K97" s="14">
        <v>0.60699999999999998</v>
      </c>
      <c r="L97" s="14">
        <v>0</v>
      </c>
      <c r="M97" s="14">
        <v>0.1</v>
      </c>
      <c r="N97" s="14">
        <v>0</v>
      </c>
      <c r="O97" s="14">
        <v>2.4</v>
      </c>
      <c r="P97" s="14">
        <v>3.8</v>
      </c>
      <c r="Q97" s="14">
        <v>0.61599999999999999</v>
      </c>
      <c r="R97" s="14">
        <v>0.60699999999999998</v>
      </c>
      <c r="S97" s="14">
        <v>2</v>
      </c>
      <c r="T97" s="14">
        <v>2.6</v>
      </c>
      <c r="U97" s="14">
        <v>0.75800000000000001</v>
      </c>
      <c r="V97" s="14">
        <v>1.5</v>
      </c>
      <c r="W97" s="14">
        <v>2.7</v>
      </c>
      <c r="X97" s="14">
        <v>4.2</v>
      </c>
      <c r="Y97" s="14">
        <v>0.6</v>
      </c>
      <c r="Z97" s="14">
        <v>0.3</v>
      </c>
      <c r="AA97" s="14">
        <v>0.5</v>
      </c>
      <c r="AB97" s="14">
        <v>1</v>
      </c>
      <c r="AC97" s="14">
        <v>1.6</v>
      </c>
      <c r="AD97" s="14">
        <v>6.7</v>
      </c>
      <c r="AE97" t="e">
        <f>VLOOKUP(B97,'Current Team'!B$2:D$322,3,FALSE)</f>
        <v>#N/A</v>
      </c>
      <c r="AF97">
        <f>RANK(K97,K$2:K$501)</f>
        <v>28</v>
      </c>
      <c r="AG97">
        <f>RANK(L97,L$2:L$501)</f>
        <v>424</v>
      </c>
      <c r="AH97">
        <f>RANK(U97,U$2:U$501)</f>
        <v>250</v>
      </c>
      <c r="AI97">
        <f>RANK(X97,X$2:X$501)</f>
        <v>145</v>
      </c>
      <c r="AJ97">
        <f>RANK(Y97,Y$2:Y$501)</f>
        <v>405</v>
      </c>
      <c r="AK97">
        <f>RANK(Z97,Z$2:Z$501)</f>
        <v>355</v>
      </c>
      <c r="AL97">
        <f>RANK(AA97,AA$2:AA$501)</f>
        <v>105</v>
      </c>
      <c r="AM97">
        <f>RANK(AB97,AB$2:AB$501,1)</f>
        <v>285</v>
      </c>
      <c r="AN97">
        <f>RANK(AD97,AD$2:AD$501)</f>
        <v>262</v>
      </c>
      <c r="AO97">
        <f>COUNTIFS(AF97:AN97,"&lt;80")</f>
        <v>1</v>
      </c>
      <c r="AP97" t="e">
        <f>VLOOKUP(AE97,'First week Schedule'!A$2:C$31,3,FALSE)</f>
        <v>#N/A</v>
      </c>
    </row>
    <row r="98" spans="1:42" ht="26.65" hidden="1" x14ac:dyDescent="0.45">
      <c r="A98" s="15">
        <v>59</v>
      </c>
      <c r="B98" s="14" t="s">
        <v>498</v>
      </c>
      <c r="C98" s="14" t="s">
        <v>63</v>
      </c>
      <c r="D98" s="14">
        <v>23</v>
      </c>
      <c r="E98" s="14" t="s">
        <v>76</v>
      </c>
      <c r="F98" s="14">
        <v>44</v>
      </c>
      <c r="G98" s="14">
        <v>10</v>
      </c>
      <c r="H98" s="14">
        <v>14.5</v>
      </c>
      <c r="I98" s="14">
        <v>1.8</v>
      </c>
      <c r="J98" s="14">
        <v>3.7</v>
      </c>
      <c r="K98" s="14">
        <v>0.49399999999999999</v>
      </c>
      <c r="L98" s="14">
        <v>0.8</v>
      </c>
      <c r="M98" s="14">
        <v>2.2000000000000002</v>
      </c>
      <c r="N98" s="14">
        <v>0.35399999999999998</v>
      </c>
      <c r="O98" s="14">
        <v>1</v>
      </c>
      <c r="P98" s="14">
        <v>1.5</v>
      </c>
      <c r="Q98" s="14">
        <v>0.69699999999999995</v>
      </c>
      <c r="R98" s="14">
        <v>0.59899999999999998</v>
      </c>
      <c r="S98" s="14">
        <v>0.3</v>
      </c>
      <c r="T98" s="14">
        <v>0.6</v>
      </c>
      <c r="U98" s="14">
        <v>0.48099999999999998</v>
      </c>
      <c r="V98" s="14">
        <v>1.1000000000000001</v>
      </c>
      <c r="W98" s="14">
        <v>2.7</v>
      </c>
      <c r="X98" s="14">
        <v>3.8</v>
      </c>
      <c r="Y98" s="14">
        <v>0.9</v>
      </c>
      <c r="Z98" s="14">
        <v>0.4</v>
      </c>
      <c r="AA98" s="14">
        <v>0.9</v>
      </c>
      <c r="AB98" s="14">
        <v>0.8</v>
      </c>
      <c r="AC98" s="14">
        <v>2.2999999999999998</v>
      </c>
      <c r="AD98" s="14">
        <v>4.7</v>
      </c>
      <c r="AE98" t="e">
        <f>VLOOKUP(B98,'Current Team'!B$2:D$322,3,FALSE)</f>
        <v>#N/A</v>
      </c>
      <c r="AF98">
        <f>RANK(K98,K$2:K$501)</f>
        <v>104</v>
      </c>
      <c r="AG98">
        <f>RANK(L98,L$2:L$501)</f>
        <v>234</v>
      </c>
      <c r="AH98">
        <f>RANK(U98,U$2:U$501)</f>
        <v>457</v>
      </c>
      <c r="AI98">
        <f>RANK(X98,X$2:X$501)</f>
        <v>178</v>
      </c>
      <c r="AJ98">
        <f>RANK(Y98,Y$2:Y$501)</f>
        <v>338</v>
      </c>
      <c r="AK98">
        <f>RANK(Z98,Z$2:Z$501)</f>
        <v>300</v>
      </c>
      <c r="AL98">
        <f>RANK(AA98,AA$2:AA$501)</f>
        <v>42</v>
      </c>
      <c r="AM98">
        <f>RANK(AB98,AB$2:AB$501,1)</f>
        <v>206</v>
      </c>
      <c r="AN98">
        <f>RANK(AD98,AD$2:AD$501)</f>
        <v>347</v>
      </c>
      <c r="AO98">
        <f>COUNTIFS(AF98:AN98,"&lt;80")</f>
        <v>1</v>
      </c>
      <c r="AP98" t="e">
        <f>VLOOKUP(AE98,'First week Schedule'!A$2:C$31,3,FALSE)</f>
        <v>#N/A</v>
      </c>
    </row>
    <row r="99" spans="1:42" ht="26.65" hidden="1" x14ac:dyDescent="0.45">
      <c r="A99" s="15">
        <v>69</v>
      </c>
      <c r="B99" s="14" t="s">
        <v>489</v>
      </c>
      <c r="C99" s="14" t="s">
        <v>80</v>
      </c>
      <c r="D99" s="14">
        <v>28</v>
      </c>
      <c r="E99" s="14" t="s">
        <v>109</v>
      </c>
      <c r="F99" s="14">
        <v>42</v>
      </c>
      <c r="G99" s="14">
        <v>0</v>
      </c>
      <c r="H99" s="14">
        <v>10.8</v>
      </c>
      <c r="I99" s="14">
        <v>1.4</v>
      </c>
      <c r="J99" s="14">
        <v>3</v>
      </c>
      <c r="K99" s="14">
        <v>0.45200000000000001</v>
      </c>
      <c r="L99" s="14">
        <v>0.9</v>
      </c>
      <c r="M99" s="14">
        <v>2.2000000000000002</v>
      </c>
      <c r="N99" s="14">
        <v>0.40899999999999997</v>
      </c>
      <c r="O99" s="14">
        <v>0.5</v>
      </c>
      <c r="P99" s="14">
        <v>0.8</v>
      </c>
      <c r="Q99" s="14">
        <v>0.57599999999999996</v>
      </c>
      <c r="R99" s="14">
        <v>0.60299999999999998</v>
      </c>
      <c r="S99" s="14">
        <v>0.4</v>
      </c>
      <c r="T99" s="14">
        <v>0.5</v>
      </c>
      <c r="U99" s="14">
        <v>0.78900000000000003</v>
      </c>
      <c r="V99" s="14">
        <v>0.2</v>
      </c>
      <c r="W99" s="14">
        <v>1.3</v>
      </c>
      <c r="X99" s="14">
        <v>1.5</v>
      </c>
      <c r="Y99" s="14">
        <v>0.5</v>
      </c>
      <c r="Z99" s="14">
        <v>0.1</v>
      </c>
      <c r="AA99" s="14">
        <v>0.1</v>
      </c>
      <c r="AB99" s="14">
        <v>0.4</v>
      </c>
      <c r="AC99" s="14">
        <v>0.8</v>
      </c>
      <c r="AD99" s="14">
        <v>4</v>
      </c>
      <c r="AE99" t="e">
        <f>VLOOKUP(B99,'Current Team'!B$2:D$322,3,FALSE)</f>
        <v>#N/A</v>
      </c>
      <c r="AF99">
        <f>RANK(K99,K$2:K$501)</f>
        <v>192</v>
      </c>
      <c r="AG99">
        <f>RANK(L99,L$2:L$501)</f>
        <v>195</v>
      </c>
      <c r="AH99">
        <f>RANK(U99,U$2:U$501)</f>
        <v>195</v>
      </c>
      <c r="AI99">
        <f>RANK(X99,X$2:X$501)</f>
        <v>407</v>
      </c>
      <c r="AJ99">
        <f>RANK(Y99,Y$2:Y$501)</f>
        <v>425</v>
      </c>
      <c r="AK99">
        <f>RANK(Z99,Z$2:Z$501)</f>
        <v>451</v>
      </c>
      <c r="AL99">
        <f>RANK(AA99,AA$2:AA$501)</f>
        <v>329</v>
      </c>
      <c r="AM99">
        <f>RANK(AB99,AB$2:AB$501,1)</f>
        <v>77</v>
      </c>
      <c r="AN99">
        <f>RANK(AD99,AD$2:AD$501)</f>
        <v>374</v>
      </c>
      <c r="AO99">
        <f>COUNTIFS(AF99:AN99,"&lt;80")</f>
        <v>1</v>
      </c>
      <c r="AP99" t="e">
        <f>VLOOKUP(AE99,'First week Schedule'!A$2:C$31,3,FALSE)</f>
        <v>#N/A</v>
      </c>
    </row>
    <row r="100" spans="1:42" ht="26.65" hidden="1" x14ac:dyDescent="0.45">
      <c r="A100" s="15">
        <v>80</v>
      </c>
      <c r="B100" s="14" t="s">
        <v>478</v>
      </c>
      <c r="C100" s="14" t="s">
        <v>80</v>
      </c>
      <c r="D100" s="14">
        <v>27</v>
      </c>
      <c r="E100" s="14" t="s">
        <v>133</v>
      </c>
      <c r="F100" s="14">
        <v>19</v>
      </c>
      <c r="G100" s="14">
        <v>16</v>
      </c>
      <c r="H100" s="14">
        <v>27.6</v>
      </c>
      <c r="I100" s="14">
        <v>3.3</v>
      </c>
      <c r="J100" s="14">
        <v>8.1</v>
      </c>
      <c r="K100" s="14">
        <v>0.41199999999999998</v>
      </c>
      <c r="L100" s="14">
        <v>1.8</v>
      </c>
      <c r="M100" s="14">
        <v>5.2</v>
      </c>
      <c r="N100" s="14">
        <v>0.34300000000000003</v>
      </c>
      <c r="O100" s="14">
        <v>1.5</v>
      </c>
      <c r="P100" s="14">
        <v>2.8</v>
      </c>
      <c r="Q100" s="14">
        <v>0.53700000000000003</v>
      </c>
      <c r="R100" s="14">
        <v>0.52300000000000002</v>
      </c>
      <c r="S100" s="14">
        <v>0.9</v>
      </c>
      <c r="T100" s="14">
        <v>1.1000000000000001</v>
      </c>
      <c r="U100" s="14">
        <v>0.81</v>
      </c>
      <c r="V100" s="14">
        <v>0.1</v>
      </c>
      <c r="W100" s="14">
        <v>2.5</v>
      </c>
      <c r="X100" s="14">
        <v>2.6</v>
      </c>
      <c r="Y100" s="14">
        <v>1.1000000000000001</v>
      </c>
      <c r="Z100" s="14">
        <v>0.8</v>
      </c>
      <c r="AA100" s="14">
        <v>0.4</v>
      </c>
      <c r="AB100" s="14">
        <v>0.6</v>
      </c>
      <c r="AC100" s="14">
        <v>1.6</v>
      </c>
      <c r="AD100" s="14">
        <v>9.3000000000000007</v>
      </c>
      <c r="AE100" t="e">
        <f>VLOOKUP(B100,'Current Team'!B$2:D$322,3,FALSE)</f>
        <v>#N/A</v>
      </c>
      <c r="AF100">
        <f>RANK(K100,K$2:K$501)</f>
        <v>318</v>
      </c>
      <c r="AG100">
        <f>RANK(L100,L$2:L$501)</f>
        <v>75</v>
      </c>
      <c r="AH100">
        <f>RANK(U100,U$2:U$501)</f>
        <v>155</v>
      </c>
      <c r="AI100">
        <f>RANK(X100,X$2:X$501)</f>
        <v>285</v>
      </c>
      <c r="AJ100">
        <f>RANK(Y100,Y$2:Y$501)</f>
        <v>284</v>
      </c>
      <c r="AK100">
        <f>RANK(Z100,Z$2:Z$501)</f>
        <v>113</v>
      </c>
      <c r="AL100">
        <f>RANK(AA100,AA$2:AA$501)</f>
        <v>144</v>
      </c>
      <c r="AM100">
        <f>RANK(AB100,AB$2:AB$501,1)</f>
        <v>139</v>
      </c>
      <c r="AN100">
        <f>RANK(AD100,AD$2:AD$501)</f>
        <v>179</v>
      </c>
      <c r="AO100">
        <f>COUNTIFS(AF100:AN100,"&lt;80")</f>
        <v>1</v>
      </c>
      <c r="AP100" t="e">
        <f>VLOOKUP(AE100,'First week Schedule'!A$2:C$31,3,FALSE)</f>
        <v>#N/A</v>
      </c>
    </row>
    <row r="101" spans="1:42" ht="26.65" hidden="1" x14ac:dyDescent="0.45">
      <c r="A101" s="15">
        <v>98</v>
      </c>
      <c r="B101" s="14" t="s">
        <v>462</v>
      </c>
      <c r="C101" s="14" t="s">
        <v>67</v>
      </c>
      <c r="D101" s="14">
        <v>23</v>
      </c>
      <c r="E101" s="14" t="s">
        <v>117</v>
      </c>
      <c r="F101" s="14">
        <v>4</v>
      </c>
      <c r="G101" s="14">
        <v>0</v>
      </c>
      <c r="H101" s="14">
        <v>4</v>
      </c>
      <c r="I101" s="14">
        <v>1</v>
      </c>
      <c r="J101" s="14">
        <v>2</v>
      </c>
      <c r="K101" s="14">
        <v>0.5</v>
      </c>
      <c r="L101" s="14">
        <v>0.5</v>
      </c>
      <c r="M101" s="14">
        <v>0.8</v>
      </c>
      <c r="N101" s="14">
        <v>0.66700000000000004</v>
      </c>
      <c r="O101" s="14">
        <v>0.5</v>
      </c>
      <c r="P101" s="14">
        <v>1.3</v>
      </c>
      <c r="Q101" s="14">
        <v>0.4</v>
      </c>
      <c r="R101" s="14">
        <v>0.625</v>
      </c>
      <c r="S101" s="14">
        <v>0</v>
      </c>
      <c r="T101" s="14">
        <v>0</v>
      </c>
      <c r="U101" s="16"/>
      <c r="V101" s="14">
        <v>0.3</v>
      </c>
      <c r="W101" s="14">
        <v>0.5</v>
      </c>
      <c r="X101" s="14">
        <v>0.8</v>
      </c>
      <c r="Y101" s="14">
        <v>1</v>
      </c>
      <c r="Z101" s="14">
        <v>0.3</v>
      </c>
      <c r="AA101" s="14">
        <v>0</v>
      </c>
      <c r="AB101" s="14">
        <v>0</v>
      </c>
      <c r="AC101" s="14">
        <v>0</v>
      </c>
      <c r="AD101" s="14">
        <v>2.5</v>
      </c>
      <c r="AE101" t="e">
        <f>VLOOKUP(B101,'Current Team'!B$2:D$322,3,FALSE)</f>
        <v>#N/A</v>
      </c>
      <c r="AF101">
        <f>RANK(K101,K$2:K$501)</f>
        <v>83</v>
      </c>
      <c r="AG101">
        <f>RANK(L101,L$2:L$501)</f>
        <v>298</v>
      </c>
      <c r="AH101">
        <f>RANK(U101,U$2:U$501)</f>
        <v>464</v>
      </c>
      <c r="AI101">
        <f>RANK(X101,X$2:X$501)</f>
        <v>463</v>
      </c>
      <c r="AJ101">
        <f>RANK(Y101,Y$2:Y$501)</f>
        <v>308</v>
      </c>
      <c r="AK101">
        <f>RANK(Z101,Z$2:Z$501)</f>
        <v>355</v>
      </c>
      <c r="AL101">
        <f>RANK(AA101,AA$2:AA$501)</f>
        <v>417</v>
      </c>
      <c r="AM101">
        <f>RANK(AB101,AB$2:AB$501,1)</f>
        <v>1</v>
      </c>
      <c r="AN101">
        <f>RANK(AD101,AD$2:AD$501)</f>
        <v>435</v>
      </c>
      <c r="AO101">
        <f>COUNTIFS(AF101:AN101,"&lt;80")</f>
        <v>1</v>
      </c>
      <c r="AP101" t="e">
        <f>VLOOKUP(AE101,'First week Schedule'!A$2:C$31,3,FALSE)</f>
        <v>#N/A</v>
      </c>
    </row>
    <row r="102" spans="1:42" ht="26.65" hidden="1" x14ac:dyDescent="0.45">
      <c r="A102" s="15">
        <v>117</v>
      </c>
      <c r="B102" s="14" t="s">
        <v>445</v>
      </c>
      <c r="C102" s="14" t="s">
        <v>80</v>
      </c>
      <c r="D102" s="14">
        <v>26</v>
      </c>
      <c r="E102" s="14" t="s">
        <v>114</v>
      </c>
      <c r="F102" s="14">
        <v>43</v>
      </c>
      <c r="G102" s="14">
        <v>20</v>
      </c>
      <c r="H102" s="14">
        <v>26.3</v>
      </c>
      <c r="I102" s="14">
        <v>3.2</v>
      </c>
      <c r="J102" s="14">
        <v>8.6999999999999993</v>
      </c>
      <c r="K102" s="14">
        <v>0.36699999999999999</v>
      </c>
      <c r="L102" s="14">
        <v>2.2999999999999998</v>
      </c>
      <c r="M102" s="14">
        <v>6</v>
      </c>
      <c r="N102" s="14">
        <v>0.378</v>
      </c>
      <c r="O102" s="14">
        <v>0.9</v>
      </c>
      <c r="P102" s="14">
        <v>2.7</v>
      </c>
      <c r="Q102" s="14">
        <v>0.34200000000000003</v>
      </c>
      <c r="R102" s="14">
        <v>0.499</v>
      </c>
      <c r="S102" s="14">
        <v>1</v>
      </c>
      <c r="T102" s="14">
        <v>1.3</v>
      </c>
      <c r="U102" s="14">
        <v>0.73199999999999998</v>
      </c>
      <c r="V102" s="14">
        <v>0.4</v>
      </c>
      <c r="W102" s="14">
        <v>3.1</v>
      </c>
      <c r="X102" s="14">
        <v>3.4</v>
      </c>
      <c r="Y102" s="14">
        <v>1.1000000000000001</v>
      </c>
      <c r="Z102" s="14">
        <v>0.5</v>
      </c>
      <c r="AA102" s="14">
        <v>0.3</v>
      </c>
      <c r="AB102" s="14">
        <v>1.1000000000000001</v>
      </c>
      <c r="AC102" s="14">
        <v>2.4</v>
      </c>
      <c r="AD102" s="14">
        <v>9.6</v>
      </c>
      <c r="AE102" t="e">
        <f>VLOOKUP(B102,'Current Team'!B$2:D$322,3,FALSE)</f>
        <v>#N/A</v>
      </c>
      <c r="AF102">
        <f>RANK(K102,K$2:K$501)</f>
        <v>424</v>
      </c>
      <c r="AG102">
        <f>RANK(L102,L$2:L$501)</f>
        <v>30</v>
      </c>
      <c r="AH102">
        <f>RANK(U102,U$2:U$501)</f>
        <v>289</v>
      </c>
      <c r="AI102">
        <f>RANK(X102,X$2:X$501)</f>
        <v>214</v>
      </c>
      <c r="AJ102">
        <f>RANK(Y102,Y$2:Y$501)</f>
        <v>284</v>
      </c>
      <c r="AK102">
        <f>RANK(Z102,Z$2:Z$501)</f>
        <v>234</v>
      </c>
      <c r="AL102">
        <f>RANK(AA102,AA$2:AA$501)</f>
        <v>199</v>
      </c>
      <c r="AM102">
        <f>RANK(AB102,AB$2:AB$501,1)</f>
        <v>315</v>
      </c>
      <c r="AN102">
        <f>RANK(AD102,AD$2:AD$501)</f>
        <v>166</v>
      </c>
      <c r="AO102">
        <f>COUNTIFS(AF102:AN102,"&lt;80")</f>
        <v>1</v>
      </c>
      <c r="AP102" t="e">
        <f>VLOOKUP(AE102,'First week Schedule'!A$2:C$31,3,FALSE)</f>
        <v>#N/A</v>
      </c>
    </row>
    <row r="103" spans="1:42" ht="26.65" hidden="1" x14ac:dyDescent="0.45">
      <c r="A103" s="15">
        <v>136</v>
      </c>
      <c r="B103" s="14" t="s">
        <v>428</v>
      </c>
      <c r="C103" s="14" t="s">
        <v>63</v>
      </c>
      <c r="D103" s="14">
        <v>22</v>
      </c>
      <c r="E103" s="14" t="s">
        <v>78</v>
      </c>
      <c r="F103" s="14">
        <v>11</v>
      </c>
      <c r="G103" s="14">
        <v>0</v>
      </c>
      <c r="H103" s="14">
        <v>6.1</v>
      </c>
      <c r="I103" s="14">
        <v>1.5</v>
      </c>
      <c r="J103" s="14">
        <v>3</v>
      </c>
      <c r="K103" s="14">
        <v>0.48499999999999999</v>
      </c>
      <c r="L103" s="14">
        <v>0.9</v>
      </c>
      <c r="M103" s="14">
        <v>1.8</v>
      </c>
      <c r="N103" s="14">
        <v>0.5</v>
      </c>
      <c r="O103" s="14">
        <v>0.5</v>
      </c>
      <c r="P103" s="14">
        <v>1.2</v>
      </c>
      <c r="Q103" s="14">
        <v>0.46200000000000002</v>
      </c>
      <c r="R103" s="14">
        <v>0.63600000000000001</v>
      </c>
      <c r="S103" s="14">
        <v>0.4</v>
      </c>
      <c r="T103" s="14">
        <v>0.5</v>
      </c>
      <c r="U103" s="14">
        <v>0.8</v>
      </c>
      <c r="V103" s="14">
        <v>0.7</v>
      </c>
      <c r="W103" s="14">
        <v>0.5</v>
      </c>
      <c r="X103" s="14">
        <v>1.2</v>
      </c>
      <c r="Y103" s="14">
        <v>0.1</v>
      </c>
      <c r="Z103" s="14">
        <v>0</v>
      </c>
      <c r="AA103" s="14">
        <v>0.1</v>
      </c>
      <c r="AB103" s="14">
        <v>0.3</v>
      </c>
      <c r="AC103" s="14">
        <v>0.8</v>
      </c>
      <c r="AD103" s="14">
        <v>4.2</v>
      </c>
      <c r="AE103" t="e">
        <f>VLOOKUP(B103,'Current Team'!B$2:D$322,3,FALSE)</f>
        <v>#N/A</v>
      </c>
      <c r="AF103">
        <f>RANK(K103,K$2:K$501)</f>
        <v>119</v>
      </c>
      <c r="AG103">
        <f>RANK(L103,L$2:L$501)</f>
        <v>195</v>
      </c>
      <c r="AH103">
        <f>RANK(U103,U$2:U$501)</f>
        <v>171</v>
      </c>
      <c r="AI103">
        <f>RANK(X103,X$2:X$501)</f>
        <v>434</v>
      </c>
      <c r="AJ103">
        <f>RANK(Y103,Y$2:Y$501)</f>
        <v>476</v>
      </c>
      <c r="AK103">
        <f>RANK(Z103,Z$2:Z$501)</f>
        <v>471</v>
      </c>
      <c r="AL103">
        <f>RANK(AA103,AA$2:AA$501)</f>
        <v>329</v>
      </c>
      <c r="AM103">
        <f>RANK(AB103,AB$2:AB$501,1)</f>
        <v>44</v>
      </c>
      <c r="AN103">
        <f>RANK(AD103,AD$2:AD$501)</f>
        <v>366</v>
      </c>
      <c r="AO103">
        <f>COUNTIFS(AF103:AN103,"&lt;80")</f>
        <v>1</v>
      </c>
      <c r="AP103" t="e">
        <f>VLOOKUP(AE103,'First week Schedule'!A$2:C$31,3,FALSE)</f>
        <v>#N/A</v>
      </c>
    </row>
    <row r="104" spans="1:42" ht="26.65" hidden="1" x14ac:dyDescent="0.45">
      <c r="A104" s="15">
        <v>199</v>
      </c>
      <c r="B104" s="14" t="s">
        <v>373</v>
      </c>
      <c r="C104" s="14" t="s">
        <v>80</v>
      </c>
      <c r="D104" s="14">
        <v>33</v>
      </c>
      <c r="E104" s="14" t="s">
        <v>68</v>
      </c>
      <c r="F104" s="14">
        <v>73</v>
      </c>
      <c r="G104" s="14">
        <v>0</v>
      </c>
      <c r="H104" s="14">
        <v>20.2</v>
      </c>
      <c r="I104" s="14">
        <v>3.2</v>
      </c>
      <c r="J104" s="14">
        <v>7.9</v>
      </c>
      <c r="K104" s="14">
        <v>0.4</v>
      </c>
      <c r="L104" s="14">
        <v>2.1</v>
      </c>
      <c r="M104" s="14">
        <v>6</v>
      </c>
      <c r="N104" s="14">
        <v>0.35399999999999998</v>
      </c>
      <c r="O104" s="14">
        <v>1</v>
      </c>
      <c r="P104" s="14">
        <v>1.9</v>
      </c>
      <c r="Q104" s="14">
        <v>0.54700000000000004</v>
      </c>
      <c r="R104" s="14">
        <v>0.53500000000000003</v>
      </c>
      <c r="S104" s="14">
        <v>0.8</v>
      </c>
      <c r="T104" s="14">
        <v>0.9</v>
      </c>
      <c r="U104" s="14">
        <v>0.83799999999999997</v>
      </c>
      <c r="V104" s="14">
        <v>0.4</v>
      </c>
      <c r="W104" s="14">
        <v>2.1</v>
      </c>
      <c r="X104" s="14">
        <v>2.5</v>
      </c>
      <c r="Y104" s="14">
        <v>0.5</v>
      </c>
      <c r="Z104" s="14">
        <v>0.5</v>
      </c>
      <c r="AA104" s="14">
        <v>0.4</v>
      </c>
      <c r="AB104" s="14">
        <v>0.8</v>
      </c>
      <c r="AC104" s="14">
        <v>1.7</v>
      </c>
      <c r="AD104" s="14">
        <v>9.1999999999999993</v>
      </c>
      <c r="AE104" t="e">
        <f>VLOOKUP(B104,'Current Team'!B$2:D$322,3,FALSE)</f>
        <v>#N/A</v>
      </c>
      <c r="AF104">
        <f>RANK(K104,K$2:K$501)</f>
        <v>361</v>
      </c>
      <c r="AG104">
        <f>RANK(L104,L$2:L$501)</f>
        <v>46</v>
      </c>
      <c r="AH104">
        <f>RANK(U104,U$2:U$501)</f>
        <v>102</v>
      </c>
      <c r="AI104">
        <f>RANK(X104,X$2:X$501)</f>
        <v>296</v>
      </c>
      <c r="AJ104">
        <f>RANK(Y104,Y$2:Y$501)</f>
        <v>425</v>
      </c>
      <c r="AK104">
        <f>RANK(Z104,Z$2:Z$501)</f>
        <v>234</v>
      </c>
      <c r="AL104">
        <f>RANK(AA104,AA$2:AA$501)</f>
        <v>144</v>
      </c>
      <c r="AM104">
        <f>RANK(AB104,AB$2:AB$501,1)</f>
        <v>206</v>
      </c>
      <c r="AN104">
        <f>RANK(AD104,AD$2:AD$501)</f>
        <v>183</v>
      </c>
      <c r="AO104">
        <f>COUNTIFS(AF104:AN104,"&lt;80")</f>
        <v>1</v>
      </c>
      <c r="AP104" t="e">
        <f>VLOOKUP(AE104,'First week Schedule'!A$2:C$31,3,FALSE)</f>
        <v>#N/A</v>
      </c>
    </row>
    <row r="105" spans="1:42" ht="26.65" hidden="1" x14ac:dyDescent="0.45">
      <c r="A105" s="15">
        <v>348</v>
      </c>
      <c r="B105" s="14" t="s">
        <v>236</v>
      </c>
      <c r="C105" s="14" t="s">
        <v>70</v>
      </c>
      <c r="D105" s="14">
        <v>28</v>
      </c>
      <c r="E105" s="14" t="s">
        <v>104</v>
      </c>
      <c r="F105" s="14">
        <v>69</v>
      </c>
      <c r="G105" s="14">
        <v>15</v>
      </c>
      <c r="H105" s="14">
        <v>25.5</v>
      </c>
      <c r="I105" s="14">
        <v>2.7</v>
      </c>
      <c r="J105" s="14">
        <v>7</v>
      </c>
      <c r="K105" s="14">
        <v>0.39</v>
      </c>
      <c r="L105" s="14">
        <v>1.9</v>
      </c>
      <c r="M105" s="14">
        <v>5.3</v>
      </c>
      <c r="N105" s="14">
        <v>0.36499999999999999</v>
      </c>
      <c r="O105" s="14">
        <v>0.8</v>
      </c>
      <c r="P105" s="14">
        <v>1.7</v>
      </c>
      <c r="Q105" s="14">
        <v>0.46700000000000003</v>
      </c>
      <c r="R105" s="14">
        <v>0.52800000000000002</v>
      </c>
      <c r="S105" s="14">
        <v>0.8</v>
      </c>
      <c r="T105" s="14">
        <v>1</v>
      </c>
      <c r="U105" s="14">
        <v>0.78900000000000003</v>
      </c>
      <c r="V105" s="14">
        <v>0.2</v>
      </c>
      <c r="W105" s="14">
        <v>1.7</v>
      </c>
      <c r="X105" s="14">
        <v>1.9</v>
      </c>
      <c r="Y105" s="14">
        <v>2.1</v>
      </c>
      <c r="Z105" s="14">
        <v>0.6</v>
      </c>
      <c r="AA105" s="14">
        <v>0.3</v>
      </c>
      <c r="AB105" s="14">
        <v>0.9</v>
      </c>
      <c r="AC105" s="14">
        <v>2.4</v>
      </c>
      <c r="AD105" s="14">
        <v>8.1999999999999993</v>
      </c>
      <c r="AE105" t="e">
        <f>VLOOKUP(B105,'Current Team'!B$2:D$322,3,FALSE)</f>
        <v>#N/A</v>
      </c>
      <c r="AF105">
        <f>RANK(K105,K$2:K$501)</f>
        <v>386</v>
      </c>
      <c r="AG105">
        <f>RANK(L105,L$2:L$501)</f>
        <v>62</v>
      </c>
      <c r="AH105">
        <f>RANK(U105,U$2:U$501)</f>
        <v>195</v>
      </c>
      <c r="AI105">
        <f>RANK(X105,X$2:X$501)</f>
        <v>358</v>
      </c>
      <c r="AJ105">
        <f>RANK(Y105,Y$2:Y$501)</f>
        <v>148</v>
      </c>
      <c r="AK105">
        <f>RANK(Z105,Z$2:Z$501)</f>
        <v>186</v>
      </c>
      <c r="AL105">
        <f>RANK(AA105,AA$2:AA$501)</f>
        <v>199</v>
      </c>
      <c r="AM105">
        <f>RANK(AB105,AB$2:AB$501,1)</f>
        <v>255</v>
      </c>
      <c r="AN105">
        <f>RANK(AD105,AD$2:AD$501)</f>
        <v>204</v>
      </c>
      <c r="AO105">
        <f>COUNTIFS(AF105:AN105,"&lt;80")</f>
        <v>1</v>
      </c>
      <c r="AP105" t="e">
        <f>VLOOKUP(AE105,'First week Schedule'!A$2:C$31,3,FALSE)</f>
        <v>#N/A</v>
      </c>
    </row>
    <row r="106" spans="1:42" ht="26.65" hidden="1" x14ac:dyDescent="0.45">
      <c r="A106" s="15">
        <v>349</v>
      </c>
      <c r="B106" s="14" t="s">
        <v>235</v>
      </c>
      <c r="C106" s="14" t="s">
        <v>70</v>
      </c>
      <c r="D106" s="14">
        <v>25</v>
      </c>
      <c r="E106" s="14" t="s">
        <v>83</v>
      </c>
      <c r="F106" s="14">
        <v>10</v>
      </c>
      <c r="G106" s="14">
        <v>0</v>
      </c>
      <c r="H106" s="14">
        <v>6.7</v>
      </c>
      <c r="I106" s="14">
        <v>1.1000000000000001</v>
      </c>
      <c r="J106" s="14">
        <v>2.6</v>
      </c>
      <c r="K106" s="14">
        <v>0.42299999999999999</v>
      </c>
      <c r="L106" s="14">
        <v>1</v>
      </c>
      <c r="M106" s="14">
        <v>2.1</v>
      </c>
      <c r="N106" s="14">
        <v>0.47599999999999998</v>
      </c>
      <c r="O106" s="14">
        <v>0.1</v>
      </c>
      <c r="P106" s="14">
        <v>0.5</v>
      </c>
      <c r="Q106" s="14">
        <v>0.2</v>
      </c>
      <c r="R106" s="14">
        <v>0.61499999999999999</v>
      </c>
      <c r="S106" s="14">
        <v>0.3</v>
      </c>
      <c r="T106" s="14">
        <v>0.4</v>
      </c>
      <c r="U106" s="14">
        <v>0.75</v>
      </c>
      <c r="V106" s="14">
        <v>0.1</v>
      </c>
      <c r="W106" s="14">
        <v>0.4</v>
      </c>
      <c r="X106" s="14">
        <v>0.5</v>
      </c>
      <c r="Y106" s="14">
        <v>0.1</v>
      </c>
      <c r="Z106" s="14">
        <v>0.1</v>
      </c>
      <c r="AA106" s="14">
        <v>0.1</v>
      </c>
      <c r="AB106" s="14">
        <v>0.1</v>
      </c>
      <c r="AC106" s="14">
        <v>0.5</v>
      </c>
      <c r="AD106" s="14">
        <v>3.5</v>
      </c>
      <c r="AE106" t="e">
        <f>VLOOKUP(B106,'Current Team'!B$2:D$322,3,FALSE)</f>
        <v>#N/A</v>
      </c>
      <c r="AF106">
        <f>RANK(K106,K$2:K$501)</f>
        <v>280</v>
      </c>
      <c r="AG106">
        <f>RANK(L106,L$2:L$501)</f>
        <v>175</v>
      </c>
      <c r="AH106">
        <f>RANK(U106,U$2:U$501)</f>
        <v>259</v>
      </c>
      <c r="AI106">
        <f>RANK(X106,X$2:X$501)</f>
        <v>482</v>
      </c>
      <c r="AJ106">
        <f>RANK(Y106,Y$2:Y$501)</f>
        <v>476</v>
      </c>
      <c r="AK106">
        <f>RANK(Z106,Z$2:Z$501)</f>
        <v>451</v>
      </c>
      <c r="AL106">
        <f>RANK(AA106,AA$2:AA$501)</f>
        <v>329</v>
      </c>
      <c r="AM106">
        <f>RANK(AB106,AB$2:AB$501,1)</f>
        <v>27</v>
      </c>
      <c r="AN106">
        <f>RANK(AD106,AD$2:AD$501)</f>
        <v>403</v>
      </c>
      <c r="AO106">
        <f>COUNTIFS(AF106:AN106,"&lt;80")</f>
        <v>1</v>
      </c>
      <c r="AP106" t="e">
        <f>VLOOKUP(AE106,'First week Schedule'!A$2:C$31,3,FALSE)</f>
        <v>#N/A</v>
      </c>
    </row>
    <row r="107" spans="1:42" hidden="1" x14ac:dyDescent="0.45">
      <c r="A107" s="15">
        <v>2</v>
      </c>
      <c r="B107" s="14" t="s">
        <v>551</v>
      </c>
      <c r="C107" s="14" t="s">
        <v>63</v>
      </c>
      <c r="D107" s="14">
        <v>28</v>
      </c>
      <c r="E107" s="14" t="s">
        <v>81</v>
      </c>
      <c r="F107" s="14">
        <v>10</v>
      </c>
      <c r="G107" s="14">
        <v>0</v>
      </c>
      <c r="H107" s="14">
        <v>12.3</v>
      </c>
      <c r="I107" s="14">
        <v>0.4</v>
      </c>
      <c r="J107" s="14">
        <v>1.8</v>
      </c>
      <c r="K107" s="14">
        <v>0.222</v>
      </c>
      <c r="L107" s="14">
        <v>0.2</v>
      </c>
      <c r="M107" s="14">
        <v>1.5</v>
      </c>
      <c r="N107" s="14">
        <v>0.13300000000000001</v>
      </c>
      <c r="O107" s="14">
        <v>0.2</v>
      </c>
      <c r="P107" s="14">
        <v>0.3</v>
      </c>
      <c r="Q107" s="14">
        <v>0.66700000000000004</v>
      </c>
      <c r="R107" s="14">
        <v>0.27800000000000002</v>
      </c>
      <c r="S107" s="14">
        <v>0.7</v>
      </c>
      <c r="T107" s="14">
        <v>1</v>
      </c>
      <c r="U107" s="14">
        <v>0.7</v>
      </c>
      <c r="V107" s="14">
        <v>0.3</v>
      </c>
      <c r="W107" s="14">
        <v>2.2000000000000002</v>
      </c>
      <c r="X107" s="14">
        <v>2.5</v>
      </c>
      <c r="Y107" s="14">
        <v>0.8</v>
      </c>
      <c r="Z107" s="14">
        <v>0.1</v>
      </c>
      <c r="AA107" s="14">
        <v>0.4</v>
      </c>
      <c r="AB107" s="14">
        <v>0.4</v>
      </c>
      <c r="AC107" s="14">
        <v>2.4</v>
      </c>
      <c r="AD107" s="14">
        <v>1.7</v>
      </c>
      <c r="AE107" t="e">
        <f>VLOOKUP(B107,'Current Team'!B$2:D$322,3,FALSE)</f>
        <v>#N/A</v>
      </c>
      <c r="AF107">
        <f>RANK(K107,K$2:K$501)</f>
        <v>479</v>
      </c>
      <c r="AG107">
        <f>RANK(L107,L$2:L$501)</f>
        <v>379</v>
      </c>
      <c r="AH107">
        <f>RANK(U107,U$2:U$501)</f>
        <v>338</v>
      </c>
      <c r="AI107">
        <f>RANK(X107,X$2:X$501)</f>
        <v>296</v>
      </c>
      <c r="AJ107">
        <f>RANK(Y107,Y$2:Y$501)</f>
        <v>357</v>
      </c>
      <c r="AK107">
        <f>RANK(Z107,Z$2:Z$501)</f>
        <v>451</v>
      </c>
      <c r="AL107">
        <f>RANK(AA107,AA$2:AA$501)</f>
        <v>144</v>
      </c>
      <c r="AM107">
        <f>RANK(AB107,AB$2:AB$501,1)</f>
        <v>77</v>
      </c>
      <c r="AN107">
        <f>RANK(AD107,AD$2:AD$501)</f>
        <v>459</v>
      </c>
      <c r="AO107">
        <f>COUNTIFS(AF107:AN107,"&lt;80")</f>
        <v>1</v>
      </c>
      <c r="AP107" t="e">
        <f>VLOOKUP(AE107,'First week Schedule'!A$2:C$31,3,FALSE)</f>
        <v>#N/A</v>
      </c>
    </row>
    <row r="108" spans="1:42" ht="26.65" hidden="1" x14ac:dyDescent="0.45">
      <c r="A108" s="15">
        <v>12</v>
      </c>
      <c r="B108" s="14" t="s">
        <v>542</v>
      </c>
      <c r="C108" s="14" t="s">
        <v>80</v>
      </c>
      <c r="D108" s="14">
        <v>26</v>
      </c>
      <c r="E108" s="14" t="s">
        <v>156</v>
      </c>
      <c r="F108" s="14">
        <v>19</v>
      </c>
      <c r="G108" s="14">
        <v>1</v>
      </c>
      <c r="H108" s="14">
        <v>21.9</v>
      </c>
      <c r="I108" s="14">
        <v>3.4</v>
      </c>
      <c r="J108" s="14">
        <v>7.4</v>
      </c>
      <c r="K108" s="14">
        <v>0.46100000000000002</v>
      </c>
      <c r="L108" s="14">
        <v>0.9</v>
      </c>
      <c r="M108" s="14">
        <v>1.9</v>
      </c>
      <c r="N108" s="14">
        <v>0.47199999999999998</v>
      </c>
      <c r="O108" s="14">
        <v>2.5</v>
      </c>
      <c r="P108" s="14">
        <v>5.5</v>
      </c>
      <c r="Q108" s="14">
        <v>0.45700000000000002</v>
      </c>
      <c r="R108" s="14">
        <v>0.52100000000000002</v>
      </c>
      <c r="S108" s="14">
        <v>2.2000000000000002</v>
      </c>
      <c r="T108" s="14">
        <v>2.8</v>
      </c>
      <c r="U108" s="14">
        <v>0.77800000000000002</v>
      </c>
      <c r="V108" s="14">
        <v>0.4</v>
      </c>
      <c r="W108" s="14">
        <v>2.2999999999999998</v>
      </c>
      <c r="X108" s="14">
        <v>2.7</v>
      </c>
      <c r="Y108" s="14">
        <v>4</v>
      </c>
      <c r="Z108" s="14">
        <v>0.8</v>
      </c>
      <c r="AA108" s="14">
        <v>0.2</v>
      </c>
      <c r="AB108" s="14">
        <v>1.4</v>
      </c>
      <c r="AC108" s="14">
        <v>2.4</v>
      </c>
      <c r="AD108" s="14">
        <v>9.9</v>
      </c>
      <c r="AE108" t="e">
        <f>VLOOKUP(B108,'Current Team'!B$2:D$322,3,FALSE)</f>
        <v>#N/A</v>
      </c>
      <c r="AF108">
        <f>RANK(K108,K$2:K$501)</f>
        <v>175</v>
      </c>
      <c r="AG108">
        <f>RANK(L108,L$2:L$501)</f>
        <v>195</v>
      </c>
      <c r="AH108">
        <f>RANK(U108,U$2:U$501)</f>
        <v>218</v>
      </c>
      <c r="AI108">
        <f>RANK(X108,X$2:X$501)</f>
        <v>274</v>
      </c>
      <c r="AJ108">
        <f>RANK(Y108,Y$2:Y$501)</f>
        <v>45</v>
      </c>
      <c r="AK108">
        <f>RANK(Z108,Z$2:Z$501)</f>
        <v>113</v>
      </c>
      <c r="AL108">
        <f>RANK(AA108,AA$2:AA$501)</f>
        <v>266</v>
      </c>
      <c r="AM108">
        <f>RANK(AB108,AB$2:AB$501,1)</f>
        <v>377</v>
      </c>
      <c r="AN108">
        <f>RANK(AD108,AD$2:AD$501)</f>
        <v>156</v>
      </c>
      <c r="AO108">
        <f>COUNTIFS(AF108:AN108,"&lt;80")</f>
        <v>1</v>
      </c>
      <c r="AP108" t="e">
        <f>VLOOKUP(AE108,'First week Schedule'!A$2:C$31,3,FALSE)</f>
        <v>#N/A</v>
      </c>
    </row>
    <row r="109" spans="1:42" hidden="1" x14ac:dyDescent="0.45">
      <c r="A109" s="15">
        <v>82</v>
      </c>
      <c r="B109" s="14" t="s">
        <v>476</v>
      </c>
      <c r="C109" s="14" t="s">
        <v>80</v>
      </c>
      <c r="D109" s="14">
        <v>27</v>
      </c>
      <c r="E109" s="14" t="s">
        <v>146</v>
      </c>
      <c r="F109" s="14">
        <v>34</v>
      </c>
      <c r="G109" s="14">
        <v>24</v>
      </c>
      <c r="H109" s="14">
        <v>28.8</v>
      </c>
      <c r="I109" s="14">
        <v>4</v>
      </c>
      <c r="J109" s="14">
        <v>10</v>
      </c>
      <c r="K109" s="14">
        <v>0.4</v>
      </c>
      <c r="L109" s="14">
        <v>1.3</v>
      </c>
      <c r="M109" s="14">
        <v>3.5</v>
      </c>
      <c r="N109" s="14">
        <v>0.378</v>
      </c>
      <c r="O109" s="14">
        <v>2.7</v>
      </c>
      <c r="P109" s="14">
        <v>6.5</v>
      </c>
      <c r="Q109" s="14">
        <v>0.41199999999999998</v>
      </c>
      <c r="R109" s="14">
        <v>0.46600000000000003</v>
      </c>
      <c r="S109" s="14">
        <v>2.2999999999999998</v>
      </c>
      <c r="T109" s="14">
        <v>2.9</v>
      </c>
      <c r="U109" s="14">
        <v>0.80600000000000005</v>
      </c>
      <c r="V109" s="14">
        <v>0.8</v>
      </c>
      <c r="W109" s="14">
        <v>4.7</v>
      </c>
      <c r="X109" s="14">
        <v>5.5</v>
      </c>
      <c r="Y109" s="14">
        <v>2.9</v>
      </c>
      <c r="Z109" s="14">
        <v>0.7</v>
      </c>
      <c r="AA109" s="14">
        <v>0.5</v>
      </c>
      <c r="AB109" s="14">
        <v>1.4</v>
      </c>
      <c r="AC109" s="14">
        <v>1.8</v>
      </c>
      <c r="AD109" s="14">
        <v>11.6</v>
      </c>
      <c r="AE109" t="e">
        <f>VLOOKUP(B109,'Current Team'!B$2:D$322,3,FALSE)</f>
        <v>#N/A</v>
      </c>
      <c r="AF109">
        <f>RANK(K109,K$2:K$501)</f>
        <v>361</v>
      </c>
      <c r="AG109">
        <f>RANK(L109,L$2:L$501)</f>
        <v>127</v>
      </c>
      <c r="AH109">
        <f>RANK(U109,U$2:U$501)</f>
        <v>162</v>
      </c>
      <c r="AI109">
        <f>RANK(X109,X$2:X$501)</f>
        <v>75</v>
      </c>
      <c r="AJ109">
        <f>RANK(Y109,Y$2:Y$501)</f>
        <v>92</v>
      </c>
      <c r="AK109">
        <f>RANK(Z109,Z$2:Z$501)</f>
        <v>143</v>
      </c>
      <c r="AL109">
        <f>RANK(AA109,AA$2:AA$501)</f>
        <v>105</v>
      </c>
      <c r="AM109">
        <f>RANK(AB109,AB$2:AB$501,1)</f>
        <v>377</v>
      </c>
      <c r="AN109">
        <f>RANK(AD109,AD$2:AD$501)</f>
        <v>114</v>
      </c>
      <c r="AO109">
        <f>COUNTIFS(AF109:AN109,"&lt;80")</f>
        <v>1</v>
      </c>
      <c r="AP109" t="e">
        <f>VLOOKUP(AE109,'First week Schedule'!A$2:C$31,3,FALSE)</f>
        <v>#N/A</v>
      </c>
    </row>
    <row r="110" spans="1:42" hidden="1" x14ac:dyDescent="0.45">
      <c r="A110" s="15">
        <v>82</v>
      </c>
      <c r="B110" s="14" t="s">
        <v>476</v>
      </c>
      <c r="C110" s="14" t="s">
        <v>80</v>
      </c>
      <c r="D110" s="14">
        <v>27</v>
      </c>
      <c r="E110" s="14" t="s">
        <v>119</v>
      </c>
      <c r="F110" s="14">
        <v>13</v>
      </c>
      <c r="G110" s="14">
        <v>0</v>
      </c>
      <c r="H110" s="14">
        <v>9.8000000000000007</v>
      </c>
      <c r="I110" s="14">
        <v>0.7</v>
      </c>
      <c r="J110" s="14">
        <v>1.5</v>
      </c>
      <c r="K110" s="14">
        <v>0.45</v>
      </c>
      <c r="L110" s="14">
        <v>0</v>
      </c>
      <c r="M110" s="14">
        <v>0.5</v>
      </c>
      <c r="N110" s="14">
        <v>0</v>
      </c>
      <c r="O110" s="14">
        <v>0.7</v>
      </c>
      <c r="P110" s="14">
        <v>1.1000000000000001</v>
      </c>
      <c r="Q110" s="14">
        <v>0.64300000000000002</v>
      </c>
      <c r="R110" s="14">
        <v>0.45</v>
      </c>
      <c r="S110" s="14">
        <v>0.3</v>
      </c>
      <c r="T110" s="14">
        <v>0.4</v>
      </c>
      <c r="U110" s="14">
        <v>0.8</v>
      </c>
      <c r="V110" s="14">
        <v>0.2</v>
      </c>
      <c r="W110" s="14">
        <v>1.5</v>
      </c>
      <c r="X110" s="14">
        <v>1.7</v>
      </c>
      <c r="Y110" s="14">
        <v>0.8</v>
      </c>
      <c r="Z110" s="14">
        <v>0.6</v>
      </c>
      <c r="AA110" s="14">
        <v>0.1</v>
      </c>
      <c r="AB110" s="14">
        <v>0.3</v>
      </c>
      <c r="AC110" s="14">
        <v>0.5</v>
      </c>
      <c r="AD110" s="14">
        <v>1.7</v>
      </c>
      <c r="AE110" t="e">
        <f>VLOOKUP(B110,'Current Team'!B$2:D$322,3,FALSE)</f>
        <v>#N/A</v>
      </c>
      <c r="AF110">
        <f>RANK(K110,K$2:K$501)</f>
        <v>198</v>
      </c>
      <c r="AG110">
        <f>RANK(L110,L$2:L$501)</f>
        <v>424</v>
      </c>
      <c r="AH110">
        <f>RANK(U110,U$2:U$501)</f>
        <v>171</v>
      </c>
      <c r="AI110">
        <f>RANK(X110,X$2:X$501)</f>
        <v>386</v>
      </c>
      <c r="AJ110">
        <f>RANK(Y110,Y$2:Y$501)</f>
        <v>357</v>
      </c>
      <c r="AK110">
        <f>RANK(Z110,Z$2:Z$501)</f>
        <v>186</v>
      </c>
      <c r="AL110">
        <f>RANK(AA110,AA$2:AA$501)</f>
        <v>329</v>
      </c>
      <c r="AM110">
        <f>RANK(AB110,AB$2:AB$501,1)</f>
        <v>44</v>
      </c>
      <c r="AN110">
        <f>RANK(AD110,AD$2:AD$501)</f>
        <v>459</v>
      </c>
      <c r="AO110">
        <f>COUNTIFS(AF110:AN110,"&lt;80")</f>
        <v>1</v>
      </c>
      <c r="AP110" t="e">
        <f>VLOOKUP(AE110,'First week Schedule'!A$2:C$31,3,FALSE)</f>
        <v>#N/A</v>
      </c>
    </row>
    <row r="111" spans="1:42" ht="26.65" hidden="1" x14ac:dyDescent="0.45">
      <c r="A111" s="15">
        <v>95</v>
      </c>
      <c r="B111" s="14" t="s">
        <v>465</v>
      </c>
      <c r="C111" s="14" t="s">
        <v>67</v>
      </c>
      <c r="D111" s="14">
        <v>24</v>
      </c>
      <c r="E111" s="14" t="s">
        <v>133</v>
      </c>
      <c r="F111" s="14">
        <v>25</v>
      </c>
      <c r="G111" s="14">
        <v>4</v>
      </c>
      <c r="H111" s="14">
        <v>21.2</v>
      </c>
      <c r="I111" s="14">
        <v>3.1</v>
      </c>
      <c r="J111" s="14">
        <v>6.9</v>
      </c>
      <c r="K111" s="14">
        <v>0.44500000000000001</v>
      </c>
      <c r="L111" s="14">
        <v>1</v>
      </c>
      <c r="M111" s="14">
        <v>2</v>
      </c>
      <c r="N111" s="14">
        <v>0.48</v>
      </c>
      <c r="O111" s="14">
        <v>2.1</v>
      </c>
      <c r="P111" s="14">
        <v>4.9000000000000004</v>
      </c>
      <c r="Q111" s="14">
        <v>0.43099999999999999</v>
      </c>
      <c r="R111" s="14">
        <v>0.51400000000000001</v>
      </c>
      <c r="S111" s="14">
        <v>2</v>
      </c>
      <c r="T111" s="14">
        <v>2.6</v>
      </c>
      <c r="U111" s="14">
        <v>0.79700000000000004</v>
      </c>
      <c r="V111" s="14">
        <v>0.8</v>
      </c>
      <c r="W111" s="14">
        <v>1.9</v>
      </c>
      <c r="X111" s="14">
        <v>2.7</v>
      </c>
      <c r="Y111" s="14">
        <v>3.1</v>
      </c>
      <c r="Z111" s="14">
        <v>1</v>
      </c>
      <c r="AA111" s="14">
        <v>0.4</v>
      </c>
      <c r="AB111" s="14">
        <v>1.7</v>
      </c>
      <c r="AC111" s="14">
        <v>2.2000000000000002</v>
      </c>
      <c r="AD111" s="14">
        <v>9.1999999999999993</v>
      </c>
      <c r="AE111" t="e">
        <f>VLOOKUP(B111,'Current Team'!B$2:D$322,3,FALSE)</f>
        <v>#N/A</v>
      </c>
      <c r="AF111">
        <f>RANK(K111,K$2:K$501)</f>
        <v>218</v>
      </c>
      <c r="AG111">
        <f>RANK(L111,L$2:L$501)</f>
        <v>175</v>
      </c>
      <c r="AH111">
        <f>RANK(U111,U$2:U$501)</f>
        <v>182</v>
      </c>
      <c r="AI111">
        <f>RANK(X111,X$2:X$501)</f>
        <v>274</v>
      </c>
      <c r="AJ111">
        <f>RANK(Y111,Y$2:Y$501)</f>
        <v>83</v>
      </c>
      <c r="AK111">
        <f>RANK(Z111,Z$2:Z$501)</f>
        <v>64</v>
      </c>
      <c r="AL111">
        <f>RANK(AA111,AA$2:AA$501)</f>
        <v>144</v>
      </c>
      <c r="AM111">
        <f>RANK(AB111,AB$2:AB$501,1)</f>
        <v>425</v>
      </c>
      <c r="AN111">
        <f>RANK(AD111,AD$2:AD$501)</f>
        <v>183</v>
      </c>
      <c r="AO111">
        <f>COUNTIFS(AF111:AN111,"&lt;80")</f>
        <v>1</v>
      </c>
      <c r="AP111" t="e">
        <f>VLOOKUP(AE111,'First week Schedule'!A$2:C$31,3,FALSE)</f>
        <v>#N/A</v>
      </c>
    </row>
    <row r="112" spans="1:42" ht="26.65" hidden="1" x14ac:dyDescent="0.45">
      <c r="A112" s="15">
        <v>120</v>
      </c>
      <c r="B112" s="14" t="s">
        <v>442</v>
      </c>
      <c r="C112" s="14" t="s">
        <v>70</v>
      </c>
      <c r="D112" s="14">
        <v>26</v>
      </c>
      <c r="E112" s="14" t="s">
        <v>94</v>
      </c>
      <c r="F112" s="14">
        <v>1</v>
      </c>
      <c r="G112" s="14">
        <v>0</v>
      </c>
      <c r="H112" s="14">
        <v>12</v>
      </c>
      <c r="I112" s="14">
        <v>3</v>
      </c>
      <c r="J112" s="14">
        <v>6</v>
      </c>
      <c r="K112" s="14">
        <v>0.5</v>
      </c>
      <c r="L112" s="14">
        <v>0</v>
      </c>
      <c r="M112" s="14">
        <v>1</v>
      </c>
      <c r="N112" s="14">
        <v>0</v>
      </c>
      <c r="O112" s="14">
        <v>3</v>
      </c>
      <c r="P112" s="14">
        <v>5</v>
      </c>
      <c r="Q112" s="14">
        <v>0.6</v>
      </c>
      <c r="R112" s="14">
        <v>0.5</v>
      </c>
      <c r="S112" s="14">
        <v>0</v>
      </c>
      <c r="T112" s="14">
        <v>0</v>
      </c>
      <c r="U112" s="16"/>
      <c r="V112" s="14">
        <v>1</v>
      </c>
      <c r="W112" s="14">
        <v>1</v>
      </c>
      <c r="X112" s="14">
        <v>2</v>
      </c>
      <c r="Y112" s="14">
        <v>1</v>
      </c>
      <c r="Z112" s="14">
        <v>1</v>
      </c>
      <c r="AA112" s="14">
        <v>0</v>
      </c>
      <c r="AB112" s="14">
        <v>1</v>
      </c>
      <c r="AC112" s="14">
        <v>0</v>
      </c>
      <c r="AD112" s="14">
        <v>6</v>
      </c>
      <c r="AE112" t="e">
        <f>VLOOKUP(B112,'Current Team'!B$2:D$322,3,FALSE)</f>
        <v>#N/A</v>
      </c>
      <c r="AF112">
        <f>RANK(K112,K$2:K$501)</f>
        <v>83</v>
      </c>
      <c r="AG112">
        <f>RANK(L112,L$2:L$501)</f>
        <v>424</v>
      </c>
      <c r="AH112">
        <f>RANK(U112,U$2:U$501)</f>
        <v>464</v>
      </c>
      <c r="AI112">
        <f>RANK(X112,X$2:X$501)</f>
        <v>350</v>
      </c>
      <c r="AJ112">
        <f>RANK(Y112,Y$2:Y$501)</f>
        <v>308</v>
      </c>
      <c r="AK112">
        <f>RANK(Z112,Z$2:Z$501)</f>
        <v>64</v>
      </c>
      <c r="AL112">
        <f>RANK(AA112,AA$2:AA$501)</f>
        <v>417</v>
      </c>
      <c r="AM112">
        <f>RANK(AB112,AB$2:AB$501,1)</f>
        <v>285</v>
      </c>
      <c r="AN112">
        <f>RANK(AD112,AD$2:AD$501)</f>
        <v>292</v>
      </c>
      <c r="AO112">
        <f>COUNTIFS(AF112:AN112,"&lt;80")</f>
        <v>1</v>
      </c>
      <c r="AP112" t="e">
        <f>VLOOKUP(AE112,'First week Schedule'!A$2:C$31,3,FALSE)</f>
        <v>#N/A</v>
      </c>
    </row>
    <row r="113" spans="1:42" ht="39.75" hidden="1" x14ac:dyDescent="0.45">
      <c r="A113" s="15">
        <v>122</v>
      </c>
      <c r="B113" s="14" t="s">
        <v>440</v>
      </c>
      <c r="C113" s="14" t="s">
        <v>63</v>
      </c>
      <c r="D113" s="14">
        <v>31</v>
      </c>
      <c r="E113" s="14" t="s">
        <v>106</v>
      </c>
      <c r="F113" s="14">
        <v>64</v>
      </c>
      <c r="G113" s="14">
        <v>21</v>
      </c>
      <c r="H113" s="14">
        <v>14.5</v>
      </c>
      <c r="I113" s="14">
        <v>1.2</v>
      </c>
      <c r="J113" s="14">
        <v>2.5</v>
      </c>
      <c r="K113" s="14">
        <v>0.47499999999999998</v>
      </c>
      <c r="L113" s="14">
        <v>0.5</v>
      </c>
      <c r="M113" s="14">
        <v>1</v>
      </c>
      <c r="N113" s="14">
        <v>0.46200000000000002</v>
      </c>
      <c r="O113" s="14">
        <v>0.7</v>
      </c>
      <c r="P113" s="14">
        <v>1.5</v>
      </c>
      <c r="Q113" s="14">
        <v>0.48399999999999999</v>
      </c>
      <c r="R113" s="14">
        <v>0.56999999999999995</v>
      </c>
      <c r="S113" s="14">
        <v>0.2</v>
      </c>
      <c r="T113" s="14">
        <v>0.3</v>
      </c>
      <c r="U113" s="14">
        <v>0.77800000000000002</v>
      </c>
      <c r="V113" s="14">
        <v>0.8</v>
      </c>
      <c r="W113" s="14">
        <v>2.2000000000000002</v>
      </c>
      <c r="X113" s="14">
        <v>2.9</v>
      </c>
      <c r="Y113" s="14">
        <v>0.8</v>
      </c>
      <c r="Z113" s="14">
        <v>0.4</v>
      </c>
      <c r="AA113" s="14">
        <v>0.2</v>
      </c>
      <c r="AB113" s="14">
        <v>0.3</v>
      </c>
      <c r="AC113" s="14">
        <v>1.1000000000000001</v>
      </c>
      <c r="AD113" s="14">
        <v>3</v>
      </c>
      <c r="AE113" t="e">
        <f>VLOOKUP(B113,'Current Team'!B$2:D$322,3,FALSE)</f>
        <v>#N/A</v>
      </c>
      <c r="AF113">
        <f>RANK(K113,K$2:K$501)</f>
        <v>136</v>
      </c>
      <c r="AG113">
        <f>RANK(L113,L$2:L$501)</f>
        <v>298</v>
      </c>
      <c r="AH113">
        <f>RANK(U113,U$2:U$501)</f>
        <v>218</v>
      </c>
      <c r="AI113">
        <f>RANK(X113,X$2:X$501)</f>
        <v>252</v>
      </c>
      <c r="AJ113">
        <f>RANK(Y113,Y$2:Y$501)</f>
        <v>357</v>
      </c>
      <c r="AK113">
        <f>RANK(Z113,Z$2:Z$501)</f>
        <v>300</v>
      </c>
      <c r="AL113">
        <f>RANK(AA113,AA$2:AA$501)</f>
        <v>266</v>
      </c>
      <c r="AM113">
        <f>RANK(AB113,AB$2:AB$501,1)</f>
        <v>44</v>
      </c>
      <c r="AN113">
        <f>RANK(AD113,AD$2:AD$501)</f>
        <v>420</v>
      </c>
      <c r="AO113">
        <f>COUNTIFS(AF113:AN113,"&lt;80")</f>
        <v>1</v>
      </c>
      <c r="AP113" t="e">
        <f>VLOOKUP(AE113,'First week Schedule'!A$2:C$31,3,FALSE)</f>
        <v>#N/A</v>
      </c>
    </row>
    <row r="114" spans="1:42" ht="26.65" hidden="1" x14ac:dyDescent="0.45">
      <c r="A114" s="15">
        <v>164</v>
      </c>
      <c r="B114" s="14" t="s">
        <v>405</v>
      </c>
      <c r="C114" s="14" t="s">
        <v>75</v>
      </c>
      <c r="D114" s="14">
        <v>26</v>
      </c>
      <c r="E114" s="14" t="s">
        <v>100</v>
      </c>
      <c r="F114" s="14">
        <v>60</v>
      </c>
      <c r="G114" s="14">
        <v>0</v>
      </c>
      <c r="H114" s="14">
        <v>12.4</v>
      </c>
      <c r="I114" s="14">
        <v>1.6</v>
      </c>
      <c r="J114" s="14">
        <v>3</v>
      </c>
      <c r="K114" s="14">
        <v>0.53100000000000003</v>
      </c>
      <c r="L114" s="14">
        <v>0</v>
      </c>
      <c r="M114" s="14">
        <v>0.1</v>
      </c>
      <c r="N114" s="14">
        <v>0</v>
      </c>
      <c r="O114" s="14">
        <v>1.6</v>
      </c>
      <c r="P114" s="14">
        <v>2.9</v>
      </c>
      <c r="Q114" s="14">
        <v>0.54300000000000004</v>
      </c>
      <c r="R114" s="14">
        <v>0.53100000000000003</v>
      </c>
      <c r="S114" s="14">
        <v>0.8</v>
      </c>
      <c r="T114" s="14">
        <v>1.2</v>
      </c>
      <c r="U114" s="14">
        <v>0.68500000000000005</v>
      </c>
      <c r="V114" s="14">
        <v>1.3</v>
      </c>
      <c r="W114" s="14">
        <v>2.2999999999999998</v>
      </c>
      <c r="X114" s="14">
        <v>3.6</v>
      </c>
      <c r="Y114" s="14">
        <v>0.6</v>
      </c>
      <c r="Z114" s="14">
        <v>0.2</v>
      </c>
      <c r="AA114" s="14">
        <v>0.1</v>
      </c>
      <c r="AB114" s="14">
        <v>0.6</v>
      </c>
      <c r="AC114" s="14">
        <v>1.2</v>
      </c>
      <c r="AD114" s="14">
        <v>4</v>
      </c>
      <c r="AE114" t="e">
        <f>VLOOKUP(B114,'Current Team'!B$2:D$322,3,FALSE)</f>
        <v>#N/A</v>
      </c>
      <c r="AF114">
        <f>RANK(K114,K$2:K$501)</f>
        <v>60</v>
      </c>
      <c r="AG114">
        <f>RANK(L114,L$2:L$501)</f>
        <v>424</v>
      </c>
      <c r="AH114">
        <f>RANK(U114,U$2:U$501)</f>
        <v>360</v>
      </c>
      <c r="AI114">
        <f>RANK(X114,X$2:X$501)</f>
        <v>199</v>
      </c>
      <c r="AJ114">
        <f>RANK(Y114,Y$2:Y$501)</f>
        <v>405</v>
      </c>
      <c r="AK114">
        <f>RANK(Z114,Z$2:Z$501)</f>
        <v>416</v>
      </c>
      <c r="AL114">
        <f>RANK(AA114,AA$2:AA$501)</f>
        <v>329</v>
      </c>
      <c r="AM114">
        <f>RANK(AB114,AB$2:AB$501,1)</f>
        <v>139</v>
      </c>
      <c r="AN114">
        <f>RANK(AD114,AD$2:AD$501)</f>
        <v>374</v>
      </c>
      <c r="AO114">
        <f>COUNTIFS(AF114:AN114,"&lt;80")</f>
        <v>1</v>
      </c>
      <c r="AP114" t="e">
        <f>VLOOKUP(AE114,'First week Schedule'!A$2:C$31,3,FALSE)</f>
        <v>#N/A</v>
      </c>
    </row>
    <row r="115" spans="1:42" ht="26.65" hidden="1" x14ac:dyDescent="0.45">
      <c r="A115" s="15">
        <v>175</v>
      </c>
      <c r="B115" s="14" t="s">
        <v>395</v>
      </c>
      <c r="C115" s="14" t="s">
        <v>75</v>
      </c>
      <c r="D115" s="14">
        <v>35</v>
      </c>
      <c r="E115" s="14" t="s">
        <v>146</v>
      </c>
      <c r="F115" s="14">
        <v>36</v>
      </c>
      <c r="G115" s="14">
        <v>6</v>
      </c>
      <c r="H115" s="14">
        <v>9.5</v>
      </c>
      <c r="I115" s="14">
        <v>1.2</v>
      </c>
      <c r="J115" s="14">
        <v>3.3</v>
      </c>
      <c r="K115" s="14">
        <v>0.36799999999999999</v>
      </c>
      <c r="L115" s="14">
        <v>0.9</v>
      </c>
      <c r="M115" s="14">
        <v>2.2000000000000002</v>
      </c>
      <c r="N115" s="14">
        <v>0.40500000000000003</v>
      </c>
      <c r="O115" s="14">
        <v>0.3</v>
      </c>
      <c r="P115" s="14">
        <v>1.1000000000000001</v>
      </c>
      <c r="Q115" s="14">
        <v>0.28899999999999998</v>
      </c>
      <c r="R115" s="14">
        <v>0.504</v>
      </c>
      <c r="S115" s="14">
        <v>0.3</v>
      </c>
      <c r="T115" s="14">
        <v>0.4</v>
      </c>
      <c r="U115" s="14">
        <v>0.78600000000000003</v>
      </c>
      <c r="V115" s="14">
        <v>0.1</v>
      </c>
      <c r="W115" s="14">
        <v>1.3</v>
      </c>
      <c r="X115" s="14">
        <v>1.4</v>
      </c>
      <c r="Y115" s="14">
        <v>0.6</v>
      </c>
      <c r="Z115" s="14">
        <v>0.2</v>
      </c>
      <c r="AA115" s="14">
        <v>0.1</v>
      </c>
      <c r="AB115" s="14">
        <v>0.4</v>
      </c>
      <c r="AC115" s="14">
        <v>1.2</v>
      </c>
      <c r="AD115" s="14">
        <v>3.6</v>
      </c>
      <c r="AE115" t="e">
        <f>VLOOKUP(B115,'Current Team'!B$2:D$322,3,FALSE)</f>
        <v>#N/A</v>
      </c>
      <c r="AF115">
        <f>RANK(K115,K$2:K$501)</f>
        <v>422</v>
      </c>
      <c r="AG115">
        <f>RANK(L115,L$2:L$501)</f>
        <v>195</v>
      </c>
      <c r="AH115">
        <f>RANK(U115,U$2:U$501)</f>
        <v>201</v>
      </c>
      <c r="AI115">
        <f>RANK(X115,X$2:X$501)</f>
        <v>424</v>
      </c>
      <c r="AJ115">
        <f>RANK(Y115,Y$2:Y$501)</f>
        <v>405</v>
      </c>
      <c r="AK115">
        <f>RANK(Z115,Z$2:Z$501)</f>
        <v>416</v>
      </c>
      <c r="AL115">
        <f>RANK(AA115,AA$2:AA$501)</f>
        <v>329</v>
      </c>
      <c r="AM115">
        <f>RANK(AB115,AB$2:AB$501,1)</f>
        <v>77</v>
      </c>
      <c r="AN115">
        <f>RANK(AD115,AD$2:AD$501)</f>
        <v>399</v>
      </c>
      <c r="AO115">
        <f>COUNTIFS(AF115:AN115,"&lt;80")</f>
        <v>1</v>
      </c>
      <c r="AP115" t="e">
        <f>VLOOKUP(AE115,'First week Schedule'!A$2:C$31,3,FALSE)</f>
        <v>#N/A</v>
      </c>
    </row>
    <row r="116" spans="1:42" ht="26.65" hidden="1" x14ac:dyDescent="0.45">
      <c r="A116" s="15">
        <v>213</v>
      </c>
      <c r="B116" s="14" t="s">
        <v>363</v>
      </c>
      <c r="C116" s="14" t="s">
        <v>67</v>
      </c>
      <c r="D116" s="14">
        <v>24</v>
      </c>
      <c r="E116" s="14" t="s">
        <v>112</v>
      </c>
      <c r="F116" s="14">
        <v>1</v>
      </c>
      <c r="G116" s="14">
        <v>0</v>
      </c>
      <c r="H116" s="14">
        <v>5</v>
      </c>
      <c r="I116" s="14">
        <v>1</v>
      </c>
      <c r="J116" s="14">
        <v>2</v>
      </c>
      <c r="K116" s="14">
        <v>0.5</v>
      </c>
      <c r="L116" s="14">
        <v>0</v>
      </c>
      <c r="M116" s="14">
        <v>1</v>
      </c>
      <c r="N116" s="14">
        <v>0</v>
      </c>
      <c r="O116" s="14">
        <v>1</v>
      </c>
      <c r="P116" s="14">
        <v>1</v>
      </c>
      <c r="Q116" s="14">
        <v>1</v>
      </c>
      <c r="R116" s="14">
        <v>0.5</v>
      </c>
      <c r="S116" s="14">
        <v>0</v>
      </c>
      <c r="T116" s="14">
        <v>0</v>
      </c>
      <c r="U116" s="16"/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1</v>
      </c>
      <c r="AD116" s="14">
        <v>2</v>
      </c>
      <c r="AE116" t="e">
        <f>VLOOKUP(B116,'Current Team'!B$2:D$322,3,FALSE)</f>
        <v>#N/A</v>
      </c>
      <c r="AF116">
        <f>RANK(K116,K$2:K$501)</f>
        <v>83</v>
      </c>
      <c r="AG116">
        <f>RANK(L116,L$2:L$501)</f>
        <v>424</v>
      </c>
      <c r="AH116">
        <f>RANK(U116,U$2:U$501)</f>
        <v>464</v>
      </c>
      <c r="AI116">
        <f>RANK(X116,X$2:X$501)</f>
        <v>493</v>
      </c>
      <c r="AJ116">
        <f>RANK(Y116,Y$2:Y$501)</f>
        <v>482</v>
      </c>
      <c r="AK116">
        <f>RANK(Z116,Z$2:Z$501)</f>
        <v>471</v>
      </c>
      <c r="AL116">
        <f>RANK(AA116,AA$2:AA$501)</f>
        <v>417</v>
      </c>
      <c r="AM116">
        <f>RANK(AB116,AB$2:AB$501,1)</f>
        <v>1</v>
      </c>
      <c r="AN116">
        <f>RANK(AD116,AD$2:AD$501)</f>
        <v>446</v>
      </c>
      <c r="AO116">
        <f>COUNTIFS(AF116:AN116,"&lt;80")</f>
        <v>1</v>
      </c>
      <c r="AP116" t="e">
        <f>VLOOKUP(AE116,'First week Schedule'!A$2:C$31,3,FALSE)</f>
        <v>#N/A</v>
      </c>
    </row>
    <row r="117" spans="1:42" ht="39.75" hidden="1" x14ac:dyDescent="0.45">
      <c r="A117" s="15">
        <v>221</v>
      </c>
      <c r="B117" s="14" t="s">
        <v>355</v>
      </c>
      <c r="C117" s="14" t="s">
        <v>75</v>
      </c>
      <c r="D117" s="14">
        <v>24</v>
      </c>
      <c r="E117" s="14" t="s">
        <v>90</v>
      </c>
      <c r="F117" s="14">
        <v>58</v>
      </c>
      <c r="G117" s="14">
        <v>3</v>
      </c>
      <c r="H117" s="14">
        <v>14</v>
      </c>
      <c r="I117" s="14">
        <v>2.6</v>
      </c>
      <c r="J117" s="14">
        <v>5.0999999999999996</v>
      </c>
      <c r="K117" s="14">
        <v>0.51900000000000002</v>
      </c>
      <c r="L117" s="14">
        <v>0.3</v>
      </c>
      <c r="M117" s="14">
        <v>0.7</v>
      </c>
      <c r="N117" s="14">
        <v>0.38500000000000001</v>
      </c>
      <c r="O117" s="14">
        <v>2.4</v>
      </c>
      <c r="P117" s="14">
        <v>4.4000000000000004</v>
      </c>
      <c r="Q117" s="14">
        <v>0.53900000000000003</v>
      </c>
      <c r="R117" s="14">
        <v>0.54400000000000004</v>
      </c>
      <c r="S117" s="14">
        <v>1.7</v>
      </c>
      <c r="T117" s="14">
        <v>2.5</v>
      </c>
      <c r="U117" s="14">
        <v>0.69399999999999995</v>
      </c>
      <c r="V117" s="14">
        <v>2</v>
      </c>
      <c r="W117" s="14">
        <v>3.3</v>
      </c>
      <c r="X117" s="14">
        <v>5.4</v>
      </c>
      <c r="Y117" s="14">
        <v>1</v>
      </c>
      <c r="Z117" s="14">
        <v>0.3</v>
      </c>
      <c r="AA117" s="14">
        <v>0.3</v>
      </c>
      <c r="AB117" s="14">
        <v>1</v>
      </c>
      <c r="AC117" s="14">
        <v>1.7</v>
      </c>
      <c r="AD117" s="14">
        <v>7.3</v>
      </c>
      <c r="AE117" t="e">
        <f>VLOOKUP(B117,'Current Team'!B$2:D$322,3,FALSE)</f>
        <v>#N/A</v>
      </c>
      <c r="AF117">
        <f>RANK(K117,K$2:K$501)</f>
        <v>66</v>
      </c>
      <c r="AG117">
        <f>RANK(L117,L$2:L$501)</f>
        <v>344</v>
      </c>
      <c r="AH117">
        <f>RANK(U117,U$2:U$501)</f>
        <v>348</v>
      </c>
      <c r="AI117">
        <f>RANK(X117,X$2:X$501)</f>
        <v>82</v>
      </c>
      <c r="AJ117">
        <f>RANK(Y117,Y$2:Y$501)</f>
        <v>308</v>
      </c>
      <c r="AK117">
        <f>RANK(Z117,Z$2:Z$501)</f>
        <v>355</v>
      </c>
      <c r="AL117">
        <f>RANK(AA117,AA$2:AA$501)</f>
        <v>199</v>
      </c>
      <c r="AM117">
        <f>RANK(AB117,AB$2:AB$501,1)</f>
        <v>285</v>
      </c>
      <c r="AN117">
        <f>RANK(AD117,AD$2:AD$501)</f>
        <v>234</v>
      </c>
      <c r="AO117">
        <f>COUNTIFS(AF117:AN117,"&lt;80")</f>
        <v>1</v>
      </c>
      <c r="AP117" t="e">
        <f>VLOOKUP(AE117,'First week Schedule'!A$2:C$31,3,FALSE)</f>
        <v>#N/A</v>
      </c>
    </row>
    <row r="118" spans="1:42" ht="26.65" hidden="1" x14ac:dyDescent="0.45">
      <c r="A118" s="15">
        <v>225</v>
      </c>
      <c r="B118" s="14" t="s">
        <v>352</v>
      </c>
      <c r="C118" s="14" t="s">
        <v>70</v>
      </c>
      <c r="D118" s="14">
        <v>22</v>
      </c>
      <c r="E118" s="14" t="s">
        <v>76</v>
      </c>
      <c r="F118" s="14">
        <v>5</v>
      </c>
      <c r="G118" s="14">
        <v>0</v>
      </c>
      <c r="H118" s="14">
        <v>8</v>
      </c>
      <c r="I118" s="14">
        <v>0.8</v>
      </c>
      <c r="J118" s="14">
        <v>2</v>
      </c>
      <c r="K118" s="14">
        <v>0.4</v>
      </c>
      <c r="L118" s="14">
        <v>0.2</v>
      </c>
      <c r="M118" s="14">
        <v>1</v>
      </c>
      <c r="N118" s="14">
        <v>0.2</v>
      </c>
      <c r="O118" s="14">
        <v>0.6</v>
      </c>
      <c r="P118" s="14">
        <v>1</v>
      </c>
      <c r="Q118" s="14">
        <v>0.6</v>
      </c>
      <c r="R118" s="14">
        <v>0.45</v>
      </c>
      <c r="S118" s="14">
        <v>0</v>
      </c>
      <c r="T118" s="14">
        <v>0.4</v>
      </c>
      <c r="U118" s="14">
        <v>0</v>
      </c>
      <c r="V118" s="14">
        <v>0</v>
      </c>
      <c r="W118" s="14">
        <v>1</v>
      </c>
      <c r="X118" s="14">
        <v>1</v>
      </c>
      <c r="Y118" s="14">
        <v>0.4</v>
      </c>
      <c r="Z118" s="14">
        <v>0.2</v>
      </c>
      <c r="AA118" s="14">
        <v>0</v>
      </c>
      <c r="AB118" s="14">
        <v>0.2</v>
      </c>
      <c r="AC118" s="14">
        <v>0.2</v>
      </c>
      <c r="AD118" s="14">
        <v>1.8</v>
      </c>
      <c r="AE118" t="e">
        <f>VLOOKUP(B118,'Current Team'!B$2:D$322,3,FALSE)</f>
        <v>#N/A</v>
      </c>
      <c r="AF118">
        <f>RANK(K118,K$2:K$501)</f>
        <v>361</v>
      </c>
      <c r="AG118">
        <f>RANK(L118,L$2:L$501)</f>
        <v>379</v>
      </c>
      <c r="AH118">
        <f>RANK(U118,U$2:U$501)</f>
        <v>464</v>
      </c>
      <c r="AI118">
        <f>RANK(X118,X$2:X$501)</f>
        <v>444</v>
      </c>
      <c r="AJ118">
        <f>RANK(Y118,Y$2:Y$501)</f>
        <v>445</v>
      </c>
      <c r="AK118">
        <f>RANK(Z118,Z$2:Z$501)</f>
        <v>416</v>
      </c>
      <c r="AL118">
        <f>RANK(AA118,AA$2:AA$501)</f>
        <v>417</v>
      </c>
      <c r="AM118">
        <f>RANK(AB118,AB$2:AB$501,1)</f>
        <v>33</v>
      </c>
      <c r="AN118">
        <f>RANK(AD118,AD$2:AD$501)</f>
        <v>454</v>
      </c>
      <c r="AO118">
        <f>COUNTIFS(AF118:AN118,"&lt;80")</f>
        <v>1</v>
      </c>
      <c r="AP118" t="e">
        <f>VLOOKUP(AE118,'First week Schedule'!A$2:C$31,3,FALSE)</f>
        <v>#N/A</v>
      </c>
    </row>
    <row r="119" spans="1:42" ht="26.65" hidden="1" x14ac:dyDescent="0.45">
      <c r="A119" s="15">
        <v>255</v>
      </c>
      <c r="B119" s="14" t="s">
        <v>324</v>
      </c>
      <c r="C119" s="14" t="s">
        <v>80</v>
      </c>
      <c r="D119" s="14">
        <v>21</v>
      </c>
      <c r="E119" s="14" t="s">
        <v>81</v>
      </c>
      <c r="F119" s="14">
        <v>79</v>
      </c>
      <c r="G119" s="14">
        <v>29</v>
      </c>
      <c r="H119" s="14">
        <v>25.2</v>
      </c>
      <c r="I119" s="14">
        <v>4.4000000000000004</v>
      </c>
      <c r="J119" s="14">
        <v>10.6</v>
      </c>
      <c r="K119" s="14">
        <v>0.41299999999999998</v>
      </c>
      <c r="L119" s="14">
        <v>0.9</v>
      </c>
      <c r="M119" s="14">
        <v>2.8</v>
      </c>
      <c r="N119" s="14">
        <v>0.32400000000000001</v>
      </c>
      <c r="O119" s="14">
        <v>3.5</v>
      </c>
      <c r="P119" s="14">
        <v>7.8</v>
      </c>
      <c r="Q119" s="14">
        <v>0.44500000000000001</v>
      </c>
      <c r="R119" s="14">
        <v>0.45600000000000002</v>
      </c>
      <c r="S119" s="14">
        <v>1.8</v>
      </c>
      <c r="T119" s="14">
        <v>2.7</v>
      </c>
      <c r="U119" s="14">
        <v>0.67100000000000004</v>
      </c>
      <c r="V119" s="14">
        <v>0.8</v>
      </c>
      <c r="W119" s="14">
        <v>3.6</v>
      </c>
      <c r="X119" s="14">
        <v>4.4000000000000004</v>
      </c>
      <c r="Y119" s="14">
        <v>2.2999999999999998</v>
      </c>
      <c r="Z119" s="14">
        <v>0.9</v>
      </c>
      <c r="AA119" s="14">
        <v>0.7</v>
      </c>
      <c r="AB119" s="14">
        <v>2.2000000000000002</v>
      </c>
      <c r="AC119" s="14">
        <v>2.6</v>
      </c>
      <c r="AD119" s="14">
        <v>11.5</v>
      </c>
      <c r="AE119" t="e">
        <f>VLOOKUP(B119,'Current Team'!B$2:D$322,3,FALSE)</f>
        <v>#N/A</v>
      </c>
      <c r="AF119">
        <f>RANK(K119,K$2:K$501)</f>
        <v>308</v>
      </c>
      <c r="AG119">
        <f>RANK(L119,L$2:L$501)</f>
        <v>195</v>
      </c>
      <c r="AH119">
        <f>RANK(U119,U$2:U$501)</f>
        <v>370</v>
      </c>
      <c r="AI119">
        <f>RANK(X119,X$2:X$501)</f>
        <v>139</v>
      </c>
      <c r="AJ119">
        <f>RANK(Y119,Y$2:Y$501)</f>
        <v>130</v>
      </c>
      <c r="AK119">
        <f>RANK(Z119,Z$2:Z$501)</f>
        <v>82</v>
      </c>
      <c r="AL119">
        <f>RANK(AA119,AA$2:AA$501)</f>
        <v>64</v>
      </c>
      <c r="AM119">
        <f>RANK(AB119,AB$2:AB$501,1)</f>
        <v>466</v>
      </c>
      <c r="AN119">
        <f>RANK(AD119,AD$2:AD$501)</f>
        <v>118</v>
      </c>
      <c r="AO119">
        <f>COUNTIFS(AF119:AN119,"&lt;80")</f>
        <v>1</v>
      </c>
      <c r="AP119" t="e">
        <f>VLOOKUP(AE119,'First week Schedule'!A$2:C$31,3,FALSE)</f>
        <v>#N/A</v>
      </c>
    </row>
    <row r="120" spans="1:42" ht="26.65" hidden="1" x14ac:dyDescent="0.45">
      <c r="A120" s="15">
        <v>262</v>
      </c>
      <c r="B120" s="14" t="s">
        <v>317</v>
      </c>
      <c r="C120" s="14" t="s">
        <v>63</v>
      </c>
      <c r="D120" s="14">
        <v>22</v>
      </c>
      <c r="E120" s="14" t="s">
        <v>140</v>
      </c>
      <c r="F120" s="14">
        <v>14</v>
      </c>
      <c r="G120" s="14">
        <v>0</v>
      </c>
      <c r="H120" s="14">
        <v>4.5999999999999996</v>
      </c>
      <c r="I120" s="14">
        <v>0.3</v>
      </c>
      <c r="J120" s="14">
        <v>1.1000000000000001</v>
      </c>
      <c r="K120" s="14">
        <v>0.25</v>
      </c>
      <c r="L120" s="14">
        <v>0.1</v>
      </c>
      <c r="M120" s="14">
        <v>0.1</v>
      </c>
      <c r="N120" s="14">
        <v>0.5</v>
      </c>
      <c r="O120" s="14">
        <v>0.2</v>
      </c>
      <c r="P120" s="14">
        <v>1</v>
      </c>
      <c r="Q120" s="14">
        <v>0.214</v>
      </c>
      <c r="R120" s="14">
        <v>0.28100000000000003</v>
      </c>
      <c r="S120" s="14">
        <v>0.3</v>
      </c>
      <c r="T120" s="14">
        <v>0.6</v>
      </c>
      <c r="U120" s="14">
        <v>0.5</v>
      </c>
      <c r="V120" s="14">
        <v>0.3</v>
      </c>
      <c r="W120" s="14">
        <v>1.1000000000000001</v>
      </c>
      <c r="X120" s="14">
        <v>1.4</v>
      </c>
      <c r="Y120" s="14">
        <v>0.1</v>
      </c>
      <c r="Z120" s="14">
        <v>0.1</v>
      </c>
      <c r="AA120" s="14">
        <v>0.2</v>
      </c>
      <c r="AB120" s="14">
        <v>0</v>
      </c>
      <c r="AC120" s="14">
        <v>0.5</v>
      </c>
      <c r="AD120" s="14">
        <v>0.9</v>
      </c>
      <c r="AE120" t="e">
        <f>VLOOKUP(B120,'Current Team'!B$2:D$322,3,FALSE)</f>
        <v>#N/A</v>
      </c>
      <c r="AF120">
        <f>RANK(K120,K$2:K$501)</f>
        <v>467</v>
      </c>
      <c r="AG120">
        <f>RANK(L120,L$2:L$501)</f>
        <v>399</v>
      </c>
      <c r="AH120">
        <f>RANK(U120,U$2:U$501)</f>
        <v>442</v>
      </c>
      <c r="AI120">
        <f>RANK(X120,X$2:X$501)</f>
        <v>424</v>
      </c>
      <c r="AJ120">
        <f>RANK(Y120,Y$2:Y$501)</f>
        <v>476</v>
      </c>
      <c r="AK120">
        <f>RANK(Z120,Z$2:Z$501)</f>
        <v>451</v>
      </c>
      <c r="AL120">
        <f>RANK(AA120,AA$2:AA$501)</f>
        <v>266</v>
      </c>
      <c r="AM120">
        <f>RANK(AB120,AB$2:AB$501,1)</f>
        <v>1</v>
      </c>
      <c r="AN120">
        <f>RANK(AD120,AD$2:AD$501)</f>
        <v>482</v>
      </c>
      <c r="AO120">
        <f>COUNTIFS(AF120:AN120,"&lt;80")</f>
        <v>1</v>
      </c>
      <c r="AP120" t="e">
        <f>VLOOKUP(AE120,'First week Schedule'!A$2:C$31,3,FALSE)</f>
        <v>#N/A</v>
      </c>
    </row>
    <row r="121" spans="1:42" ht="26.65" hidden="1" x14ac:dyDescent="0.45">
      <c r="A121" s="15">
        <v>264</v>
      </c>
      <c r="B121" s="14" t="s">
        <v>315</v>
      </c>
      <c r="C121" s="14" t="s">
        <v>70</v>
      </c>
      <c r="D121" s="14">
        <v>23</v>
      </c>
      <c r="E121" s="14" t="s">
        <v>119</v>
      </c>
      <c r="F121" s="14">
        <v>1</v>
      </c>
      <c r="G121" s="14">
        <v>0</v>
      </c>
      <c r="H121" s="14">
        <v>6</v>
      </c>
      <c r="I121" s="14">
        <v>1</v>
      </c>
      <c r="J121" s="14">
        <v>2</v>
      </c>
      <c r="K121" s="14">
        <v>0.5</v>
      </c>
      <c r="L121" s="14">
        <v>0</v>
      </c>
      <c r="M121" s="14">
        <v>1</v>
      </c>
      <c r="N121" s="14">
        <v>0</v>
      </c>
      <c r="O121" s="14">
        <v>1</v>
      </c>
      <c r="P121" s="14">
        <v>1</v>
      </c>
      <c r="Q121" s="14">
        <v>1</v>
      </c>
      <c r="R121" s="14">
        <v>0.5</v>
      </c>
      <c r="S121" s="14">
        <v>0</v>
      </c>
      <c r="T121" s="14">
        <v>0</v>
      </c>
      <c r="U121" s="16"/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1</v>
      </c>
      <c r="AD121" s="14">
        <v>2</v>
      </c>
      <c r="AE121" t="e">
        <f>VLOOKUP(B121,'Current Team'!B$2:D$322,3,FALSE)</f>
        <v>#N/A</v>
      </c>
      <c r="AF121">
        <f>RANK(K121,K$2:K$501)</f>
        <v>83</v>
      </c>
      <c r="AG121">
        <f>RANK(L121,L$2:L$501)</f>
        <v>424</v>
      </c>
      <c r="AH121">
        <f>RANK(U121,U$2:U$501)</f>
        <v>464</v>
      </c>
      <c r="AI121">
        <f>RANK(X121,X$2:X$501)</f>
        <v>493</v>
      </c>
      <c r="AJ121">
        <f>RANK(Y121,Y$2:Y$501)</f>
        <v>482</v>
      </c>
      <c r="AK121">
        <f>RANK(Z121,Z$2:Z$501)</f>
        <v>471</v>
      </c>
      <c r="AL121">
        <f>RANK(AA121,AA$2:AA$501)</f>
        <v>417</v>
      </c>
      <c r="AM121">
        <f>RANK(AB121,AB$2:AB$501,1)</f>
        <v>1</v>
      </c>
      <c r="AN121">
        <f>RANK(AD121,AD$2:AD$501)</f>
        <v>446</v>
      </c>
      <c r="AO121">
        <f>COUNTIFS(AF121:AN121,"&lt;80")</f>
        <v>1</v>
      </c>
      <c r="AP121" t="e">
        <f>VLOOKUP(AE121,'First week Schedule'!A$2:C$31,3,FALSE)</f>
        <v>#N/A</v>
      </c>
    </row>
    <row r="122" spans="1:42" hidden="1" x14ac:dyDescent="0.45">
      <c r="A122" s="15">
        <v>306</v>
      </c>
      <c r="B122" s="14" t="s">
        <v>277</v>
      </c>
      <c r="C122" s="14" t="s">
        <v>67</v>
      </c>
      <c r="D122" s="14">
        <v>30</v>
      </c>
      <c r="E122" s="14" t="s">
        <v>128</v>
      </c>
      <c r="F122" s="14">
        <v>51</v>
      </c>
      <c r="G122" s="14">
        <v>1</v>
      </c>
      <c r="H122" s="14">
        <v>19.7</v>
      </c>
      <c r="I122" s="14">
        <v>3.5</v>
      </c>
      <c r="J122" s="14">
        <v>7.6</v>
      </c>
      <c r="K122" s="14">
        <v>0.46600000000000003</v>
      </c>
      <c r="L122" s="14">
        <v>0.9</v>
      </c>
      <c r="M122" s="14">
        <v>2.6</v>
      </c>
      <c r="N122" s="14">
        <v>0.33300000000000002</v>
      </c>
      <c r="O122" s="14">
        <v>2.7</v>
      </c>
      <c r="P122" s="14">
        <v>5</v>
      </c>
      <c r="Q122" s="14">
        <v>0.53500000000000003</v>
      </c>
      <c r="R122" s="14">
        <v>0.52300000000000002</v>
      </c>
      <c r="S122" s="14">
        <v>2.8</v>
      </c>
      <c r="T122" s="14">
        <v>3.3</v>
      </c>
      <c r="U122" s="14">
        <v>0.84499999999999997</v>
      </c>
      <c r="V122" s="14">
        <v>0.3</v>
      </c>
      <c r="W122" s="14">
        <v>2</v>
      </c>
      <c r="X122" s="14">
        <v>2.2999999999999998</v>
      </c>
      <c r="Y122" s="14">
        <v>3.5</v>
      </c>
      <c r="Z122" s="14">
        <v>0.7</v>
      </c>
      <c r="AA122" s="14">
        <v>0.1</v>
      </c>
      <c r="AB122" s="14">
        <v>1.9</v>
      </c>
      <c r="AC122" s="14">
        <v>1.9</v>
      </c>
      <c r="AD122" s="14">
        <v>10.7</v>
      </c>
      <c r="AE122" t="e">
        <f>VLOOKUP(B122,'Current Team'!B$2:D$322,3,FALSE)</f>
        <v>#N/A</v>
      </c>
      <c r="AF122">
        <f>RANK(K122,K$2:K$501)</f>
        <v>157</v>
      </c>
      <c r="AG122">
        <f>RANK(L122,L$2:L$501)</f>
        <v>195</v>
      </c>
      <c r="AH122">
        <f>RANK(U122,U$2:U$501)</f>
        <v>87</v>
      </c>
      <c r="AI122">
        <f>RANK(X122,X$2:X$501)</f>
        <v>321</v>
      </c>
      <c r="AJ122">
        <f>RANK(Y122,Y$2:Y$501)</f>
        <v>65</v>
      </c>
      <c r="AK122">
        <f>RANK(Z122,Z$2:Z$501)</f>
        <v>143</v>
      </c>
      <c r="AL122">
        <f>RANK(AA122,AA$2:AA$501)</f>
        <v>329</v>
      </c>
      <c r="AM122">
        <f>RANK(AB122,AB$2:AB$501,1)</f>
        <v>450</v>
      </c>
      <c r="AN122">
        <f>RANK(AD122,AD$2:AD$501)</f>
        <v>145</v>
      </c>
      <c r="AO122">
        <f>COUNTIFS(AF122:AN122,"&lt;80")</f>
        <v>1</v>
      </c>
      <c r="AP122" t="e">
        <f>VLOOKUP(AE122,'First week Schedule'!A$2:C$31,3,FALSE)</f>
        <v>#N/A</v>
      </c>
    </row>
    <row r="123" spans="1:42" ht="26.65" hidden="1" x14ac:dyDescent="0.45">
      <c r="A123" s="15">
        <v>307</v>
      </c>
      <c r="B123" s="14" t="s">
        <v>276</v>
      </c>
      <c r="C123" s="14" t="s">
        <v>67</v>
      </c>
      <c r="D123" s="14">
        <v>33</v>
      </c>
      <c r="E123" s="14" t="s">
        <v>78</v>
      </c>
      <c r="F123" s="14">
        <v>64</v>
      </c>
      <c r="G123" s="14">
        <v>0</v>
      </c>
      <c r="H123" s="14">
        <v>15.1</v>
      </c>
      <c r="I123" s="14">
        <v>1.7</v>
      </c>
      <c r="J123" s="14">
        <v>3.3</v>
      </c>
      <c r="K123" s="14">
        <v>0.51900000000000002</v>
      </c>
      <c r="L123" s="14">
        <v>0</v>
      </c>
      <c r="M123" s="14">
        <v>0</v>
      </c>
      <c r="N123" s="14">
        <v>0</v>
      </c>
      <c r="O123" s="14">
        <v>1.7</v>
      </c>
      <c r="P123" s="14">
        <v>3.3</v>
      </c>
      <c r="Q123" s="14">
        <v>0.52400000000000002</v>
      </c>
      <c r="R123" s="14">
        <v>0.51900000000000002</v>
      </c>
      <c r="S123" s="14">
        <v>0.6</v>
      </c>
      <c r="T123" s="14">
        <v>0.8</v>
      </c>
      <c r="U123" s="14">
        <v>0.78400000000000003</v>
      </c>
      <c r="V123" s="14">
        <v>0.7</v>
      </c>
      <c r="W123" s="14">
        <v>1.2</v>
      </c>
      <c r="X123" s="14">
        <v>1.8</v>
      </c>
      <c r="Y123" s="14">
        <v>1.8</v>
      </c>
      <c r="Z123" s="14">
        <v>0.5</v>
      </c>
      <c r="AA123" s="14">
        <v>0.4</v>
      </c>
      <c r="AB123" s="14">
        <v>0.6</v>
      </c>
      <c r="AC123" s="14">
        <v>1.2</v>
      </c>
      <c r="AD123" s="14">
        <v>4</v>
      </c>
      <c r="AE123" t="e">
        <f>VLOOKUP(B123,'Current Team'!B$2:D$322,3,FALSE)</f>
        <v>#N/A</v>
      </c>
      <c r="AF123">
        <f>RANK(K123,K$2:K$501)</f>
        <v>66</v>
      </c>
      <c r="AG123">
        <f>RANK(L123,L$2:L$501)</f>
        <v>424</v>
      </c>
      <c r="AH123">
        <f>RANK(U123,U$2:U$501)</f>
        <v>205</v>
      </c>
      <c r="AI123">
        <f>RANK(X123,X$2:X$501)</f>
        <v>373</v>
      </c>
      <c r="AJ123">
        <f>RANK(Y123,Y$2:Y$501)</f>
        <v>175</v>
      </c>
      <c r="AK123">
        <f>RANK(Z123,Z$2:Z$501)</f>
        <v>234</v>
      </c>
      <c r="AL123">
        <f>RANK(AA123,AA$2:AA$501)</f>
        <v>144</v>
      </c>
      <c r="AM123">
        <f>RANK(AB123,AB$2:AB$501,1)</f>
        <v>139</v>
      </c>
      <c r="AN123">
        <f>RANK(AD123,AD$2:AD$501)</f>
        <v>374</v>
      </c>
      <c r="AO123">
        <f>COUNTIFS(AF123:AN123,"&lt;80")</f>
        <v>1</v>
      </c>
      <c r="AP123" t="e">
        <f>VLOOKUP(AE123,'First week Schedule'!A$2:C$31,3,FALSE)</f>
        <v>#N/A</v>
      </c>
    </row>
    <row r="124" spans="1:42" ht="26.65" hidden="1" x14ac:dyDescent="0.45">
      <c r="A124" s="15">
        <v>314</v>
      </c>
      <c r="B124" s="14" t="s">
        <v>269</v>
      </c>
      <c r="C124" s="14" t="s">
        <v>67</v>
      </c>
      <c r="D124" s="14">
        <v>25</v>
      </c>
      <c r="E124" s="14" t="s">
        <v>83</v>
      </c>
      <c r="F124" s="14">
        <v>12</v>
      </c>
      <c r="G124" s="14">
        <v>0</v>
      </c>
      <c r="H124" s="14">
        <v>4.5999999999999996</v>
      </c>
      <c r="I124" s="14">
        <v>0.7</v>
      </c>
      <c r="J124" s="14">
        <v>1.5</v>
      </c>
      <c r="K124" s="14">
        <v>0.44400000000000001</v>
      </c>
      <c r="L124" s="14">
        <v>0.3</v>
      </c>
      <c r="M124" s="14">
        <v>0.7</v>
      </c>
      <c r="N124" s="14">
        <v>0.5</v>
      </c>
      <c r="O124" s="14">
        <v>0.3</v>
      </c>
      <c r="P124" s="14">
        <v>0.8</v>
      </c>
      <c r="Q124" s="14">
        <v>0.4</v>
      </c>
      <c r="R124" s="14">
        <v>0.55600000000000005</v>
      </c>
      <c r="S124" s="14">
        <v>0.8</v>
      </c>
      <c r="T124" s="14">
        <v>0.9</v>
      </c>
      <c r="U124" s="14">
        <v>0.81799999999999995</v>
      </c>
      <c r="V124" s="14">
        <v>0.1</v>
      </c>
      <c r="W124" s="14">
        <v>0.7</v>
      </c>
      <c r="X124" s="14">
        <v>0.8</v>
      </c>
      <c r="Y124" s="14">
        <v>0.5</v>
      </c>
      <c r="Z124" s="14">
        <v>0</v>
      </c>
      <c r="AA124" s="14">
        <v>0</v>
      </c>
      <c r="AB124" s="14">
        <v>0.2</v>
      </c>
      <c r="AC124" s="14">
        <v>0.4</v>
      </c>
      <c r="AD124" s="14">
        <v>2.4</v>
      </c>
      <c r="AE124" t="e">
        <f>VLOOKUP(B124,'Current Team'!B$2:D$322,3,FALSE)</f>
        <v>#N/A</v>
      </c>
      <c r="AF124">
        <f>RANK(K124,K$2:K$501)</f>
        <v>220</v>
      </c>
      <c r="AG124">
        <f>RANK(L124,L$2:L$501)</f>
        <v>344</v>
      </c>
      <c r="AH124">
        <f>RANK(U124,U$2:U$501)</f>
        <v>139</v>
      </c>
      <c r="AI124">
        <f>RANK(X124,X$2:X$501)</f>
        <v>463</v>
      </c>
      <c r="AJ124">
        <f>RANK(Y124,Y$2:Y$501)</f>
        <v>425</v>
      </c>
      <c r="AK124">
        <f>RANK(Z124,Z$2:Z$501)</f>
        <v>471</v>
      </c>
      <c r="AL124">
        <f>RANK(AA124,AA$2:AA$501)</f>
        <v>417</v>
      </c>
      <c r="AM124">
        <f>RANK(AB124,AB$2:AB$501,1)</f>
        <v>33</v>
      </c>
      <c r="AN124">
        <f>RANK(AD124,AD$2:AD$501)</f>
        <v>440</v>
      </c>
      <c r="AO124">
        <f>COUNTIFS(AF124:AN124,"&lt;80")</f>
        <v>1</v>
      </c>
      <c r="AP124" t="e">
        <f>VLOOKUP(AE124,'First week Schedule'!A$2:C$31,3,FALSE)</f>
        <v>#N/A</v>
      </c>
    </row>
    <row r="125" spans="1:42" ht="26.65" hidden="1" x14ac:dyDescent="0.45">
      <c r="A125" s="15">
        <v>322</v>
      </c>
      <c r="B125" s="14" t="s">
        <v>261</v>
      </c>
      <c r="C125" s="14" t="s">
        <v>80</v>
      </c>
      <c r="D125" s="14">
        <v>23</v>
      </c>
      <c r="E125" s="14" t="s">
        <v>90</v>
      </c>
      <c r="F125" s="14">
        <v>2</v>
      </c>
      <c r="G125" s="14">
        <v>0</v>
      </c>
      <c r="H125" s="14">
        <v>8.5</v>
      </c>
      <c r="I125" s="14">
        <v>1.5</v>
      </c>
      <c r="J125" s="14">
        <v>4.5</v>
      </c>
      <c r="K125" s="14">
        <v>0.33300000000000002</v>
      </c>
      <c r="L125" s="14">
        <v>0</v>
      </c>
      <c r="M125" s="14">
        <v>2</v>
      </c>
      <c r="N125" s="14">
        <v>0</v>
      </c>
      <c r="O125" s="14">
        <v>1.5</v>
      </c>
      <c r="P125" s="14">
        <v>2.5</v>
      </c>
      <c r="Q125" s="14">
        <v>0.6</v>
      </c>
      <c r="R125" s="14">
        <v>0.33300000000000002</v>
      </c>
      <c r="S125" s="14">
        <v>0</v>
      </c>
      <c r="T125" s="14">
        <v>0</v>
      </c>
      <c r="U125" s="16"/>
      <c r="V125" s="14">
        <v>0</v>
      </c>
      <c r="W125" s="14">
        <v>1.5</v>
      </c>
      <c r="X125" s="14">
        <v>1.5</v>
      </c>
      <c r="Y125" s="14">
        <v>1</v>
      </c>
      <c r="Z125" s="14">
        <v>0</v>
      </c>
      <c r="AA125" s="14">
        <v>0</v>
      </c>
      <c r="AB125" s="14">
        <v>0</v>
      </c>
      <c r="AC125" s="14">
        <v>0</v>
      </c>
      <c r="AD125" s="14">
        <v>3</v>
      </c>
      <c r="AE125" t="e">
        <f>VLOOKUP(B125,'Current Team'!B$2:D$322,3,FALSE)</f>
        <v>#N/A</v>
      </c>
      <c r="AF125">
        <f>RANK(K125,K$2:K$501)</f>
        <v>438</v>
      </c>
      <c r="AG125">
        <f>RANK(L125,L$2:L$501)</f>
        <v>424</v>
      </c>
      <c r="AH125">
        <f>RANK(U125,U$2:U$501)</f>
        <v>464</v>
      </c>
      <c r="AI125">
        <f>RANK(X125,X$2:X$501)</f>
        <v>407</v>
      </c>
      <c r="AJ125">
        <f>RANK(Y125,Y$2:Y$501)</f>
        <v>308</v>
      </c>
      <c r="AK125">
        <f>RANK(Z125,Z$2:Z$501)</f>
        <v>471</v>
      </c>
      <c r="AL125">
        <f>RANK(AA125,AA$2:AA$501)</f>
        <v>417</v>
      </c>
      <c r="AM125">
        <f>RANK(AB125,AB$2:AB$501,1)</f>
        <v>1</v>
      </c>
      <c r="AN125">
        <f>RANK(AD125,AD$2:AD$501)</f>
        <v>420</v>
      </c>
      <c r="AO125">
        <f>COUNTIFS(AF125:AN125,"&lt;80")</f>
        <v>1</v>
      </c>
      <c r="AP125" t="e">
        <f>VLOOKUP(AE125,'First week Schedule'!A$2:C$31,3,FALSE)</f>
        <v>#N/A</v>
      </c>
    </row>
    <row r="126" spans="1:42" ht="26.65" hidden="1" x14ac:dyDescent="0.45">
      <c r="A126" s="15">
        <v>339</v>
      </c>
      <c r="B126" s="14" t="s">
        <v>244</v>
      </c>
      <c r="C126" s="14" t="s">
        <v>70</v>
      </c>
      <c r="D126" s="14">
        <v>26</v>
      </c>
      <c r="E126" s="14" t="s">
        <v>78</v>
      </c>
      <c r="F126" s="14">
        <v>72</v>
      </c>
      <c r="G126" s="14">
        <v>5</v>
      </c>
      <c r="H126" s="14">
        <v>13.9</v>
      </c>
      <c r="I126" s="14">
        <v>1.9</v>
      </c>
      <c r="J126" s="14">
        <v>3.8</v>
      </c>
      <c r="K126" s="14">
        <v>0.48699999999999999</v>
      </c>
      <c r="L126" s="14">
        <v>0.6</v>
      </c>
      <c r="M126" s="14">
        <v>1.6</v>
      </c>
      <c r="N126" s="14">
        <v>0.35599999999999998</v>
      </c>
      <c r="O126" s="14">
        <v>1.3</v>
      </c>
      <c r="P126" s="14">
        <v>2.2000000000000002</v>
      </c>
      <c r="Q126" s="14">
        <v>0.58599999999999997</v>
      </c>
      <c r="R126" s="14">
        <v>0.56399999999999995</v>
      </c>
      <c r="S126" s="14">
        <v>0.4</v>
      </c>
      <c r="T126" s="14">
        <v>0.7</v>
      </c>
      <c r="U126" s="14">
        <v>0.56299999999999994</v>
      </c>
      <c r="V126" s="14">
        <v>1.1000000000000001</v>
      </c>
      <c r="W126" s="14">
        <v>2.2999999999999998</v>
      </c>
      <c r="X126" s="14">
        <v>3.4</v>
      </c>
      <c r="Y126" s="14">
        <v>0.4</v>
      </c>
      <c r="Z126" s="14">
        <v>0.3</v>
      </c>
      <c r="AA126" s="14">
        <v>0.2</v>
      </c>
      <c r="AB126" s="14">
        <v>0.4</v>
      </c>
      <c r="AC126" s="14">
        <v>1.9</v>
      </c>
      <c r="AD126" s="14">
        <v>4.7</v>
      </c>
      <c r="AE126" t="e">
        <f>VLOOKUP(B126,'Current Team'!B$2:D$322,3,FALSE)</f>
        <v>#N/A</v>
      </c>
      <c r="AF126">
        <f>RANK(K126,K$2:K$501)</f>
        <v>114</v>
      </c>
      <c r="AG126">
        <f>RANK(L126,L$2:L$501)</f>
        <v>277</v>
      </c>
      <c r="AH126">
        <f>RANK(U126,U$2:U$501)</f>
        <v>434</v>
      </c>
      <c r="AI126">
        <f>RANK(X126,X$2:X$501)</f>
        <v>214</v>
      </c>
      <c r="AJ126">
        <f>RANK(Y126,Y$2:Y$501)</f>
        <v>445</v>
      </c>
      <c r="AK126">
        <f>RANK(Z126,Z$2:Z$501)</f>
        <v>355</v>
      </c>
      <c r="AL126">
        <f>RANK(AA126,AA$2:AA$501)</f>
        <v>266</v>
      </c>
      <c r="AM126">
        <f>RANK(AB126,AB$2:AB$501,1)</f>
        <v>77</v>
      </c>
      <c r="AN126">
        <f>RANK(AD126,AD$2:AD$501)</f>
        <v>347</v>
      </c>
      <c r="AO126">
        <f>COUNTIFS(AF126:AN126,"&lt;80")</f>
        <v>1</v>
      </c>
      <c r="AP126" t="e">
        <f>VLOOKUP(AE126,'First week Schedule'!A$2:C$31,3,FALSE)</f>
        <v>#N/A</v>
      </c>
    </row>
    <row r="127" spans="1:42" ht="26.65" hidden="1" x14ac:dyDescent="0.45">
      <c r="A127" s="15">
        <v>368</v>
      </c>
      <c r="B127" s="14" t="s">
        <v>218</v>
      </c>
      <c r="C127" s="14" t="s">
        <v>80</v>
      </c>
      <c r="D127" s="14">
        <v>19</v>
      </c>
      <c r="E127" s="14" t="s">
        <v>114</v>
      </c>
      <c r="F127" s="14">
        <v>9</v>
      </c>
      <c r="G127" s="14">
        <v>0</v>
      </c>
      <c r="H127" s="14">
        <v>4.3</v>
      </c>
      <c r="I127" s="14">
        <v>1</v>
      </c>
      <c r="J127" s="14">
        <v>2.4</v>
      </c>
      <c r="K127" s="14">
        <v>0.40899999999999997</v>
      </c>
      <c r="L127" s="14">
        <v>0.1</v>
      </c>
      <c r="M127" s="14">
        <v>1.1000000000000001</v>
      </c>
      <c r="N127" s="14">
        <v>0.1</v>
      </c>
      <c r="O127" s="14">
        <v>0.9</v>
      </c>
      <c r="P127" s="14">
        <v>1.3</v>
      </c>
      <c r="Q127" s="14">
        <v>0.66700000000000004</v>
      </c>
      <c r="R127" s="14">
        <v>0.432</v>
      </c>
      <c r="S127" s="14">
        <v>0</v>
      </c>
      <c r="T127" s="14">
        <v>0.2</v>
      </c>
      <c r="U127" s="14">
        <v>0</v>
      </c>
      <c r="V127" s="14">
        <v>0.1</v>
      </c>
      <c r="W127" s="14">
        <v>0.4</v>
      </c>
      <c r="X127" s="14">
        <v>0.6</v>
      </c>
      <c r="Y127" s="14">
        <v>0.2</v>
      </c>
      <c r="Z127" s="14">
        <v>0.2</v>
      </c>
      <c r="AA127" s="14">
        <v>0</v>
      </c>
      <c r="AB127" s="14">
        <v>0.4</v>
      </c>
      <c r="AC127" s="14">
        <v>0.1</v>
      </c>
      <c r="AD127" s="14">
        <v>2.1</v>
      </c>
      <c r="AE127" t="e">
        <f>VLOOKUP(B127,'Current Team'!B$2:D$322,3,FALSE)</f>
        <v>#N/A</v>
      </c>
      <c r="AF127">
        <f>RANK(K127,K$2:K$501)</f>
        <v>332</v>
      </c>
      <c r="AG127">
        <f>RANK(L127,L$2:L$501)</f>
        <v>399</v>
      </c>
      <c r="AH127">
        <f>RANK(U127,U$2:U$501)</f>
        <v>464</v>
      </c>
      <c r="AI127">
        <f>RANK(X127,X$2:X$501)</f>
        <v>477</v>
      </c>
      <c r="AJ127">
        <f>RANK(Y127,Y$2:Y$501)</f>
        <v>469</v>
      </c>
      <c r="AK127">
        <f>RANK(Z127,Z$2:Z$501)</f>
        <v>416</v>
      </c>
      <c r="AL127">
        <f>RANK(AA127,AA$2:AA$501)</f>
        <v>417</v>
      </c>
      <c r="AM127">
        <f>RANK(AB127,AB$2:AB$501,1)</f>
        <v>77</v>
      </c>
      <c r="AN127">
        <f>RANK(AD127,AD$2:AD$501)</f>
        <v>444</v>
      </c>
      <c r="AO127">
        <f>COUNTIFS(AF127:AN127,"&lt;80")</f>
        <v>1</v>
      </c>
      <c r="AP127" t="e">
        <f>VLOOKUP(AE127,'First week Schedule'!A$2:C$31,3,FALSE)</f>
        <v>#N/A</v>
      </c>
    </row>
    <row r="128" spans="1:42" ht="26.65" hidden="1" x14ac:dyDescent="0.45">
      <c r="A128" s="15">
        <v>370</v>
      </c>
      <c r="B128" s="14" t="s">
        <v>216</v>
      </c>
      <c r="C128" s="14" t="s">
        <v>70</v>
      </c>
      <c r="D128" s="14">
        <v>21</v>
      </c>
      <c r="E128" s="14" t="s">
        <v>92</v>
      </c>
      <c r="F128" s="14">
        <v>3</v>
      </c>
      <c r="G128" s="14">
        <v>0</v>
      </c>
      <c r="H128" s="14">
        <v>6.7</v>
      </c>
      <c r="I128" s="14">
        <v>0.7</v>
      </c>
      <c r="J128" s="14">
        <v>2.7</v>
      </c>
      <c r="K128" s="14">
        <v>0.25</v>
      </c>
      <c r="L128" s="14">
        <v>0.7</v>
      </c>
      <c r="M128" s="14">
        <v>1.3</v>
      </c>
      <c r="N128" s="14">
        <v>0.5</v>
      </c>
      <c r="O128" s="14">
        <v>0</v>
      </c>
      <c r="P128" s="14">
        <v>1.3</v>
      </c>
      <c r="Q128" s="14">
        <v>0</v>
      </c>
      <c r="R128" s="14">
        <v>0.375</v>
      </c>
      <c r="S128" s="14">
        <v>0</v>
      </c>
      <c r="T128" s="14">
        <v>0</v>
      </c>
      <c r="U128" s="16"/>
      <c r="V128" s="14">
        <v>0.3</v>
      </c>
      <c r="W128" s="14">
        <v>0.3</v>
      </c>
      <c r="X128" s="14">
        <v>0.7</v>
      </c>
      <c r="Y128" s="14">
        <v>1.3</v>
      </c>
      <c r="Z128" s="14">
        <v>0.3</v>
      </c>
      <c r="AA128" s="14">
        <v>0</v>
      </c>
      <c r="AB128" s="14">
        <v>0.3</v>
      </c>
      <c r="AC128" s="14">
        <v>0</v>
      </c>
      <c r="AD128" s="14">
        <v>2</v>
      </c>
      <c r="AE128" t="e">
        <f>VLOOKUP(B128,'Current Team'!B$2:D$322,3,FALSE)</f>
        <v>#N/A</v>
      </c>
      <c r="AF128">
        <f>RANK(K128,K$2:K$501)</f>
        <v>467</v>
      </c>
      <c r="AG128">
        <f>RANK(L128,L$2:L$501)</f>
        <v>256</v>
      </c>
      <c r="AH128">
        <f>RANK(U128,U$2:U$501)</f>
        <v>464</v>
      </c>
      <c r="AI128">
        <f>RANK(X128,X$2:X$501)</f>
        <v>472</v>
      </c>
      <c r="AJ128">
        <f>RANK(Y128,Y$2:Y$501)</f>
        <v>233</v>
      </c>
      <c r="AK128">
        <f>RANK(Z128,Z$2:Z$501)</f>
        <v>355</v>
      </c>
      <c r="AL128">
        <f>RANK(AA128,AA$2:AA$501)</f>
        <v>417</v>
      </c>
      <c r="AM128">
        <f>RANK(AB128,AB$2:AB$501,1)</f>
        <v>44</v>
      </c>
      <c r="AN128">
        <f>RANK(AD128,AD$2:AD$501)</f>
        <v>446</v>
      </c>
      <c r="AO128">
        <f>COUNTIFS(AF128:AN128,"&lt;80")</f>
        <v>1</v>
      </c>
      <c r="AP128" t="e">
        <f>VLOOKUP(AE128,'First week Schedule'!A$2:C$31,3,FALSE)</f>
        <v>#N/A</v>
      </c>
    </row>
    <row r="129" spans="1:42" ht="26.65" hidden="1" x14ac:dyDescent="0.45">
      <c r="A129" s="15">
        <v>1</v>
      </c>
      <c r="B129" s="14" t="s">
        <v>552</v>
      </c>
      <c r="C129" s="14" t="s">
        <v>80</v>
      </c>
      <c r="D129" s="14">
        <v>25</v>
      </c>
      <c r="E129" s="14" t="s">
        <v>71</v>
      </c>
      <c r="F129" s="14">
        <v>31</v>
      </c>
      <c r="G129" s="14">
        <v>2</v>
      </c>
      <c r="H129" s="14">
        <v>19</v>
      </c>
      <c r="I129" s="14">
        <v>1.8</v>
      </c>
      <c r="J129" s="14">
        <v>5.0999999999999996</v>
      </c>
      <c r="K129" s="14">
        <v>0.35699999999999998</v>
      </c>
      <c r="L129" s="14">
        <v>1.3</v>
      </c>
      <c r="M129" s="14">
        <v>4.0999999999999996</v>
      </c>
      <c r="N129" s="14">
        <v>0.32300000000000001</v>
      </c>
      <c r="O129" s="14">
        <v>0.5</v>
      </c>
      <c r="P129" s="14">
        <v>1</v>
      </c>
      <c r="Q129" s="14">
        <v>0.5</v>
      </c>
      <c r="R129" s="14">
        <v>0.48699999999999999</v>
      </c>
      <c r="S129" s="14">
        <v>0.4</v>
      </c>
      <c r="T129" s="14">
        <v>0.4</v>
      </c>
      <c r="U129" s="14">
        <v>0.92300000000000004</v>
      </c>
      <c r="V129" s="14">
        <v>0.2</v>
      </c>
      <c r="W129" s="14">
        <v>1.4</v>
      </c>
      <c r="X129" s="14">
        <v>1.5</v>
      </c>
      <c r="Y129" s="14">
        <v>0.6</v>
      </c>
      <c r="Z129" s="14">
        <v>0.5</v>
      </c>
      <c r="AA129" s="14">
        <v>0.2</v>
      </c>
      <c r="AB129" s="14">
        <v>0.5</v>
      </c>
      <c r="AC129" s="14">
        <v>1.7</v>
      </c>
      <c r="AD129" s="14">
        <v>5.3</v>
      </c>
      <c r="AE129" t="e">
        <f>VLOOKUP(B129,'Current Team'!B$2:D$322,3,FALSE)</f>
        <v>#N/A</v>
      </c>
      <c r="AF129">
        <f>RANK(K129,K$2:K$501)</f>
        <v>428</v>
      </c>
      <c r="AG129">
        <f>RANK(L129,L$2:L$501)</f>
        <v>127</v>
      </c>
      <c r="AH129">
        <f>RANK(U129,U$2:U$501)</f>
        <v>23</v>
      </c>
      <c r="AI129">
        <f>RANK(X129,X$2:X$501)</f>
        <v>407</v>
      </c>
      <c r="AJ129">
        <f>RANK(Y129,Y$2:Y$501)</f>
        <v>405</v>
      </c>
      <c r="AK129">
        <f>RANK(Z129,Z$2:Z$501)</f>
        <v>234</v>
      </c>
      <c r="AL129">
        <f>RANK(AA129,AA$2:AA$501)</f>
        <v>266</v>
      </c>
      <c r="AM129">
        <f>RANK(AB129,AB$2:AB$501,1)</f>
        <v>99</v>
      </c>
      <c r="AN129">
        <f>RANK(AD129,AD$2:AD$501)</f>
        <v>319</v>
      </c>
      <c r="AO129">
        <f>COUNTIFS(AF129:AN129,"&lt;80")</f>
        <v>1</v>
      </c>
      <c r="AP129" t="e">
        <f>VLOOKUP(AE129,'First week Schedule'!A$2:C$31,3,FALSE)</f>
        <v>#N/A</v>
      </c>
    </row>
    <row r="130" spans="1:42" ht="39.75" hidden="1" x14ac:dyDescent="0.45">
      <c r="A130" s="15">
        <v>7</v>
      </c>
      <c r="B130" s="14" t="s">
        <v>546</v>
      </c>
      <c r="C130" s="14" t="s">
        <v>80</v>
      </c>
      <c r="D130" s="14">
        <v>25</v>
      </c>
      <c r="E130" s="14" t="s">
        <v>121</v>
      </c>
      <c r="F130" s="14">
        <v>7</v>
      </c>
      <c r="G130" s="14">
        <v>0</v>
      </c>
      <c r="H130" s="14">
        <v>3.1</v>
      </c>
      <c r="I130" s="14">
        <v>0.4</v>
      </c>
      <c r="J130" s="14">
        <v>1.4</v>
      </c>
      <c r="K130" s="14">
        <v>0.3</v>
      </c>
      <c r="L130" s="14">
        <v>0</v>
      </c>
      <c r="M130" s="14">
        <v>0.6</v>
      </c>
      <c r="N130" s="14">
        <v>0</v>
      </c>
      <c r="O130" s="14">
        <v>0.4</v>
      </c>
      <c r="P130" s="14">
        <v>0.9</v>
      </c>
      <c r="Q130" s="14">
        <v>0.5</v>
      </c>
      <c r="R130" s="14">
        <v>0.3</v>
      </c>
      <c r="S130" s="14">
        <v>0.1</v>
      </c>
      <c r="T130" s="14">
        <v>0.3</v>
      </c>
      <c r="U130" s="14">
        <v>0.5</v>
      </c>
      <c r="V130" s="14">
        <v>0.1</v>
      </c>
      <c r="W130" s="14">
        <v>0.4</v>
      </c>
      <c r="X130" s="14">
        <v>0.6</v>
      </c>
      <c r="Y130" s="14">
        <v>0.9</v>
      </c>
      <c r="Z130" s="14">
        <v>0.3</v>
      </c>
      <c r="AA130" s="14">
        <v>0</v>
      </c>
      <c r="AB130" s="14">
        <v>0.3</v>
      </c>
      <c r="AC130" s="14">
        <v>0.6</v>
      </c>
      <c r="AD130" s="14">
        <v>1</v>
      </c>
      <c r="AE130" t="e">
        <f>VLOOKUP(B130,'Current Team'!B$2:D$322,3,FALSE)</f>
        <v>#N/A</v>
      </c>
      <c r="AF130">
        <f>RANK(K130,K$2:K$501)</f>
        <v>460</v>
      </c>
      <c r="AG130">
        <f>RANK(L130,L$2:L$501)</f>
        <v>424</v>
      </c>
      <c r="AH130">
        <f>RANK(U130,U$2:U$501)</f>
        <v>442</v>
      </c>
      <c r="AI130">
        <f>RANK(X130,X$2:X$501)</f>
        <v>477</v>
      </c>
      <c r="AJ130">
        <f>RANK(Y130,Y$2:Y$501)</f>
        <v>338</v>
      </c>
      <c r="AK130">
        <f>RANK(Z130,Z$2:Z$501)</f>
        <v>355</v>
      </c>
      <c r="AL130">
        <f>RANK(AA130,AA$2:AA$501)</f>
        <v>417</v>
      </c>
      <c r="AM130">
        <f>RANK(AB130,AB$2:AB$501,1)</f>
        <v>44</v>
      </c>
      <c r="AN130">
        <f>RANK(AD130,AD$2:AD$501)</f>
        <v>478</v>
      </c>
      <c r="AO130">
        <f>COUNTIFS(AF130:AN130,"&lt;80")</f>
        <v>1</v>
      </c>
      <c r="AP130" t="e">
        <f>VLOOKUP(AE130,'First week Schedule'!A$2:C$31,3,FALSE)</f>
        <v>#N/A</v>
      </c>
    </row>
    <row r="131" spans="1:42" ht="26.65" hidden="1" x14ac:dyDescent="0.45">
      <c r="A131" s="15">
        <v>16</v>
      </c>
      <c r="B131" s="14" t="s">
        <v>538</v>
      </c>
      <c r="C131" s="14" t="s">
        <v>63</v>
      </c>
      <c r="D131" s="14">
        <v>30</v>
      </c>
      <c r="E131" s="14" t="s">
        <v>155</v>
      </c>
      <c r="F131" s="14">
        <v>10</v>
      </c>
      <c r="G131" s="14">
        <v>0</v>
      </c>
      <c r="H131" s="14">
        <v>4.4000000000000004</v>
      </c>
      <c r="I131" s="14">
        <v>0.2</v>
      </c>
      <c r="J131" s="14">
        <v>0.9</v>
      </c>
      <c r="K131" s="14">
        <v>0.222</v>
      </c>
      <c r="L131" s="14">
        <v>0.2</v>
      </c>
      <c r="M131" s="14">
        <v>0.6</v>
      </c>
      <c r="N131" s="14">
        <v>0.33300000000000002</v>
      </c>
      <c r="O131" s="14">
        <v>0</v>
      </c>
      <c r="P131" s="14">
        <v>0.3</v>
      </c>
      <c r="Q131" s="14">
        <v>0</v>
      </c>
      <c r="R131" s="14">
        <v>0.33300000000000002</v>
      </c>
      <c r="S131" s="14">
        <v>0.1</v>
      </c>
      <c r="T131" s="14">
        <v>0.2</v>
      </c>
      <c r="U131" s="14">
        <v>0.5</v>
      </c>
      <c r="V131" s="14">
        <v>0.4</v>
      </c>
      <c r="W131" s="14">
        <v>0.5</v>
      </c>
      <c r="X131" s="14">
        <v>0.9</v>
      </c>
      <c r="Y131" s="14">
        <v>0.2</v>
      </c>
      <c r="Z131" s="14">
        <v>0.1</v>
      </c>
      <c r="AA131" s="14">
        <v>0</v>
      </c>
      <c r="AB131" s="14">
        <v>0.2</v>
      </c>
      <c r="AC131" s="14">
        <v>0.2</v>
      </c>
      <c r="AD131" s="14">
        <v>0.7</v>
      </c>
      <c r="AE131" t="e">
        <f>VLOOKUP(B131,'Current Team'!B$2:D$322,3,FALSE)</f>
        <v>#N/A</v>
      </c>
      <c r="AF131">
        <f>RANK(K131,K$2:K$501)</f>
        <v>479</v>
      </c>
      <c r="AG131">
        <f>RANK(L131,L$2:L$501)</f>
        <v>379</v>
      </c>
      <c r="AH131">
        <f>RANK(U131,U$2:U$501)</f>
        <v>442</v>
      </c>
      <c r="AI131">
        <f>RANK(X131,X$2:X$501)</f>
        <v>456</v>
      </c>
      <c r="AJ131">
        <f>RANK(Y131,Y$2:Y$501)</f>
        <v>469</v>
      </c>
      <c r="AK131">
        <f>RANK(Z131,Z$2:Z$501)</f>
        <v>451</v>
      </c>
      <c r="AL131">
        <f>RANK(AA131,AA$2:AA$501)</f>
        <v>417</v>
      </c>
      <c r="AM131">
        <f>RANK(AB131,AB$2:AB$501,1)</f>
        <v>33</v>
      </c>
      <c r="AN131">
        <f>RANK(AD131,AD$2:AD$501)</f>
        <v>490</v>
      </c>
      <c r="AO131">
        <f>COUNTIFS(AF131:AN131,"&lt;80")</f>
        <v>1</v>
      </c>
      <c r="AP131" t="e">
        <f>VLOOKUP(AE131,'First week Schedule'!A$2:C$31,3,FALSE)</f>
        <v>#N/A</v>
      </c>
    </row>
    <row r="132" spans="1:42" ht="26.65" hidden="1" x14ac:dyDescent="0.45">
      <c r="A132" s="15">
        <v>17</v>
      </c>
      <c r="B132" s="14" t="s">
        <v>537</v>
      </c>
      <c r="C132" s="14" t="s">
        <v>75</v>
      </c>
      <c r="D132" s="14">
        <v>20</v>
      </c>
      <c r="E132" s="14" t="s">
        <v>140</v>
      </c>
      <c r="F132" s="14">
        <v>3</v>
      </c>
      <c r="G132" s="14">
        <v>0</v>
      </c>
      <c r="H132" s="14">
        <v>2</v>
      </c>
      <c r="I132" s="14">
        <v>0</v>
      </c>
      <c r="J132" s="14">
        <v>1</v>
      </c>
      <c r="K132" s="14">
        <v>0</v>
      </c>
      <c r="L132" s="14">
        <v>0</v>
      </c>
      <c r="M132" s="14">
        <v>0</v>
      </c>
      <c r="N132" s="16"/>
      <c r="O132" s="14">
        <v>0</v>
      </c>
      <c r="P132" s="14">
        <v>1</v>
      </c>
      <c r="Q132" s="14">
        <v>0</v>
      </c>
      <c r="R132" s="14">
        <v>0</v>
      </c>
      <c r="S132" s="14">
        <v>0</v>
      </c>
      <c r="T132" s="14">
        <v>0</v>
      </c>
      <c r="U132" s="16"/>
      <c r="V132" s="14">
        <v>0.3</v>
      </c>
      <c r="W132" s="14">
        <v>0.7</v>
      </c>
      <c r="X132" s="14">
        <v>1</v>
      </c>
      <c r="Y132" s="14">
        <v>0.3</v>
      </c>
      <c r="Z132" s="14">
        <v>0</v>
      </c>
      <c r="AA132" s="14">
        <v>0.3</v>
      </c>
      <c r="AB132" s="14">
        <v>0.3</v>
      </c>
      <c r="AC132" s="14">
        <v>0</v>
      </c>
      <c r="AD132" s="14">
        <v>0</v>
      </c>
      <c r="AE132" t="e">
        <f>VLOOKUP(B132,'Current Team'!B$2:D$322,3,FALSE)</f>
        <v>#N/A</v>
      </c>
      <c r="AF132">
        <f>RANK(K132,K$2:K$501)</f>
        <v>489</v>
      </c>
      <c r="AG132">
        <f>RANK(L132,L$2:L$501)</f>
        <v>424</v>
      </c>
      <c r="AH132">
        <f>RANK(U132,U$2:U$501)</f>
        <v>464</v>
      </c>
      <c r="AI132">
        <f>RANK(X132,X$2:X$501)</f>
        <v>444</v>
      </c>
      <c r="AJ132">
        <f>RANK(Y132,Y$2:Y$501)</f>
        <v>457</v>
      </c>
      <c r="AK132">
        <f>RANK(Z132,Z$2:Z$501)</f>
        <v>471</v>
      </c>
      <c r="AL132">
        <f>RANK(AA132,AA$2:AA$501)</f>
        <v>199</v>
      </c>
      <c r="AM132">
        <f>RANK(AB132,AB$2:AB$501,1)</f>
        <v>44</v>
      </c>
      <c r="AN132">
        <f>RANK(AD132,AD$2:AD$501)</f>
        <v>491</v>
      </c>
      <c r="AO132">
        <f>COUNTIFS(AF132:AN132,"&lt;80")</f>
        <v>1</v>
      </c>
      <c r="AP132" t="e">
        <f>VLOOKUP(AE132,'First week Schedule'!A$2:C$31,3,FALSE)</f>
        <v>#N/A</v>
      </c>
    </row>
    <row r="133" spans="1:42" ht="39.75" hidden="1" x14ac:dyDescent="0.45">
      <c r="A133" s="15">
        <v>19</v>
      </c>
      <c r="B133" s="14" t="s">
        <v>536</v>
      </c>
      <c r="C133" s="14" t="s">
        <v>63</v>
      </c>
      <c r="D133" s="14">
        <v>21</v>
      </c>
      <c r="E133" s="14" t="s">
        <v>109</v>
      </c>
      <c r="F133" s="14">
        <v>2</v>
      </c>
      <c r="G133" s="14">
        <v>0</v>
      </c>
      <c r="H133" s="14">
        <v>5.5</v>
      </c>
      <c r="I133" s="14">
        <v>0</v>
      </c>
      <c r="J133" s="14">
        <v>1.5</v>
      </c>
      <c r="K133" s="14">
        <v>0</v>
      </c>
      <c r="L133" s="14">
        <v>0</v>
      </c>
      <c r="M133" s="14">
        <v>0</v>
      </c>
      <c r="N133" s="16"/>
      <c r="O133" s="14">
        <v>0</v>
      </c>
      <c r="P133" s="14">
        <v>1.5</v>
      </c>
      <c r="Q133" s="14">
        <v>0</v>
      </c>
      <c r="R133" s="14">
        <v>0</v>
      </c>
      <c r="S133" s="14">
        <v>1</v>
      </c>
      <c r="T133" s="14">
        <v>2</v>
      </c>
      <c r="U133" s="14">
        <v>0.5</v>
      </c>
      <c r="V133" s="14">
        <v>0</v>
      </c>
      <c r="W133" s="14">
        <v>0.5</v>
      </c>
      <c r="X133" s="14">
        <v>0.5</v>
      </c>
      <c r="Y133" s="14">
        <v>0</v>
      </c>
      <c r="Z133" s="14">
        <v>1</v>
      </c>
      <c r="AA133" s="14">
        <v>0</v>
      </c>
      <c r="AB133" s="14">
        <v>0.5</v>
      </c>
      <c r="AC133" s="14">
        <v>0</v>
      </c>
      <c r="AD133" s="14">
        <v>1</v>
      </c>
      <c r="AE133" t="e">
        <f>VLOOKUP(B133,'Current Team'!B$2:D$322,3,FALSE)</f>
        <v>#N/A</v>
      </c>
      <c r="AF133">
        <f>RANK(K133,K$2:K$501)</f>
        <v>489</v>
      </c>
      <c r="AG133">
        <f>RANK(L133,L$2:L$501)</f>
        <v>424</v>
      </c>
      <c r="AH133">
        <f>RANK(U133,U$2:U$501)</f>
        <v>442</v>
      </c>
      <c r="AI133">
        <f>RANK(X133,X$2:X$501)</f>
        <v>482</v>
      </c>
      <c r="AJ133">
        <f>RANK(Y133,Y$2:Y$501)</f>
        <v>482</v>
      </c>
      <c r="AK133">
        <f>RANK(Z133,Z$2:Z$501)</f>
        <v>64</v>
      </c>
      <c r="AL133">
        <f>RANK(AA133,AA$2:AA$501)</f>
        <v>417</v>
      </c>
      <c r="AM133">
        <f>RANK(AB133,AB$2:AB$501,1)</f>
        <v>99</v>
      </c>
      <c r="AN133">
        <f>RANK(AD133,AD$2:AD$501)</f>
        <v>478</v>
      </c>
      <c r="AO133">
        <f>COUNTIFS(AF133:AN133,"&lt;80")</f>
        <v>1</v>
      </c>
      <c r="AP133" t="e">
        <f>VLOOKUP(AE133,'First week Schedule'!A$2:C$31,3,FALSE)</f>
        <v>#N/A</v>
      </c>
    </row>
    <row r="134" spans="1:42" hidden="1" x14ac:dyDescent="0.45">
      <c r="A134" s="15">
        <v>28</v>
      </c>
      <c r="B134" s="14" t="s">
        <v>527</v>
      </c>
      <c r="C134" s="14" t="s">
        <v>80</v>
      </c>
      <c r="D134" s="14">
        <v>25</v>
      </c>
      <c r="E134" s="14" t="s">
        <v>123</v>
      </c>
      <c r="F134" s="14">
        <v>15</v>
      </c>
      <c r="G134" s="14">
        <v>0</v>
      </c>
      <c r="H134" s="14">
        <v>10.1</v>
      </c>
      <c r="I134" s="14">
        <v>0.3</v>
      </c>
      <c r="J134" s="14">
        <v>1.3</v>
      </c>
      <c r="K134" s="14">
        <v>0.2</v>
      </c>
      <c r="L134" s="14">
        <v>0.1</v>
      </c>
      <c r="M134" s="14">
        <v>0.9</v>
      </c>
      <c r="N134" s="14">
        <v>7.6999999999999999E-2</v>
      </c>
      <c r="O134" s="14">
        <v>0.2</v>
      </c>
      <c r="P134" s="14">
        <v>0.5</v>
      </c>
      <c r="Q134" s="14">
        <v>0.42899999999999999</v>
      </c>
      <c r="R134" s="14">
        <v>0.22500000000000001</v>
      </c>
      <c r="S134" s="14">
        <v>0.3</v>
      </c>
      <c r="T134" s="14">
        <v>0.4</v>
      </c>
      <c r="U134" s="14">
        <v>0.83299999999999996</v>
      </c>
      <c r="V134" s="14">
        <v>0.1</v>
      </c>
      <c r="W134" s="14">
        <v>0.7</v>
      </c>
      <c r="X134" s="14">
        <v>0.7</v>
      </c>
      <c r="Y134" s="14">
        <v>1</v>
      </c>
      <c r="Z134" s="14">
        <v>0.4</v>
      </c>
      <c r="AA134" s="14">
        <v>0.1</v>
      </c>
      <c r="AB134" s="14">
        <v>0.3</v>
      </c>
      <c r="AC134" s="14">
        <v>1.2</v>
      </c>
      <c r="AD134" s="14">
        <v>0.9</v>
      </c>
      <c r="AE134" t="e">
        <f>VLOOKUP(B134,'Current Team'!B$2:D$322,3,FALSE)</f>
        <v>#N/A</v>
      </c>
      <c r="AF134">
        <f>RANK(K134,K$2:K$501)</f>
        <v>484</v>
      </c>
      <c r="AG134">
        <f>RANK(L134,L$2:L$501)</f>
        <v>399</v>
      </c>
      <c r="AH134">
        <f>RANK(U134,U$2:U$501)</f>
        <v>110</v>
      </c>
      <c r="AI134">
        <f>RANK(X134,X$2:X$501)</f>
        <v>472</v>
      </c>
      <c r="AJ134">
        <f>RANK(Y134,Y$2:Y$501)</f>
        <v>308</v>
      </c>
      <c r="AK134">
        <f>RANK(Z134,Z$2:Z$501)</f>
        <v>300</v>
      </c>
      <c r="AL134">
        <f>RANK(AA134,AA$2:AA$501)</f>
        <v>329</v>
      </c>
      <c r="AM134">
        <f>RANK(AB134,AB$2:AB$501,1)</f>
        <v>44</v>
      </c>
      <c r="AN134">
        <f>RANK(AD134,AD$2:AD$501)</f>
        <v>482</v>
      </c>
      <c r="AO134">
        <f>COUNTIFS(AF134:AN134,"&lt;80")</f>
        <v>1</v>
      </c>
      <c r="AP134" t="e">
        <f>VLOOKUP(AE134,'First week Schedule'!A$2:C$31,3,FALSE)</f>
        <v>#N/A</v>
      </c>
    </row>
    <row r="135" spans="1:42" hidden="1" x14ac:dyDescent="0.45">
      <c r="A135" s="15">
        <v>28</v>
      </c>
      <c r="B135" s="14" t="s">
        <v>527</v>
      </c>
      <c r="C135" s="14" t="s">
        <v>80</v>
      </c>
      <c r="D135" s="14">
        <v>25</v>
      </c>
      <c r="E135" s="14" t="s">
        <v>156</v>
      </c>
      <c r="F135" s="14">
        <v>11</v>
      </c>
      <c r="G135" s="14">
        <v>0</v>
      </c>
      <c r="H135" s="14">
        <v>9.6999999999999993</v>
      </c>
      <c r="I135" s="14">
        <v>0.4</v>
      </c>
      <c r="J135" s="14">
        <v>1.5</v>
      </c>
      <c r="K135" s="14">
        <v>0.25</v>
      </c>
      <c r="L135" s="14">
        <v>0.1</v>
      </c>
      <c r="M135" s="14">
        <v>0.8</v>
      </c>
      <c r="N135" s="14">
        <v>0.111</v>
      </c>
      <c r="O135" s="14">
        <v>0.3</v>
      </c>
      <c r="P135" s="14">
        <v>0.6</v>
      </c>
      <c r="Q135" s="14">
        <v>0.42899999999999999</v>
      </c>
      <c r="R135" s="14">
        <v>0.28100000000000003</v>
      </c>
      <c r="S135" s="14">
        <v>0.5</v>
      </c>
      <c r="T135" s="14">
        <v>0.5</v>
      </c>
      <c r="U135" s="14">
        <v>0.83299999999999996</v>
      </c>
      <c r="V135" s="14">
        <v>0.1</v>
      </c>
      <c r="W135" s="14">
        <v>0.5</v>
      </c>
      <c r="X135" s="14">
        <v>0.6</v>
      </c>
      <c r="Y135" s="14">
        <v>1.2</v>
      </c>
      <c r="Z135" s="14">
        <v>0.5</v>
      </c>
      <c r="AA135" s="14">
        <v>0</v>
      </c>
      <c r="AB135" s="14">
        <v>0.3</v>
      </c>
      <c r="AC135" s="14">
        <v>1.5</v>
      </c>
      <c r="AD135" s="14">
        <v>1.3</v>
      </c>
      <c r="AE135" t="e">
        <f>VLOOKUP(B135,'Current Team'!B$2:D$322,3,FALSE)</f>
        <v>#N/A</v>
      </c>
      <c r="AF135">
        <f>RANK(K135,K$2:K$501)</f>
        <v>467</v>
      </c>
      <c r="AG135">
        <f>RANK(L135,L$2:L$501)</f>
        <v>399</v>
      </c>
      <c r="AH135">
        <f>RANK(U135,U$2:U$501)</f>
        <v>110</v>
      </c>
      <c r="AI135">
        <f>RANK(X135,X$2:X$501)</f>
        <v>477</v>
      </c>
      <c r="AJ135">
        <f>RANK(Y135,Y$2:Y$501)</f>
        <v>257</v>
      </c>
      <c r="AK135">
        <f>RANK(Z135,Z$2:Z$501)</f>
        <v>234</v>
      </c>
      <c r="AL135">
        <f>RANK(AA135,AA$2:AA$501)</f>
        <v>417</v>
      </c>
      <c r="AM135">
        <f>RANK(AB135,AB$2:AB$501,1)</f>
        <v>44</v>
      </c>
      <c r="AN135">
        <f>RANK(AD135,AD$2:AD$501)</f>
        <v>474</v>
      </c>
      <c r="AO135">
        <f>COUNTIFS(AF135:AN135,"&lt;80")</f>
        <v>1</v>
      </c>
      <c r="AP135" t="e">
        <f>VLOOKUP(AE135,'First week Schedule'!A$2:C$31,3,FALSE)</f>
        <v>#N/A</v>
      </c>
    </row>
    <row r="136" spans="1:42" hidden="1" x14ac:dyDescent="0.45">
      <c r="A136" s="15">
        <v>32</v>
      </c>
      <c r="B136" s="14" t="s">
        <v>523</v>
      </c>
      <c r="C136" s="14" t="s">
        <v>67</v>
      </c>
      <c r="D136" s="14">
        <v>34</v>
      </c>
      <c r="E136" s="14" t="s">
        <v>109</v>
      </c>
      <c r="F136" s="14">
        <v>38</v>
      </c>
      <c r="G136" s="14">
        <v>0</v>
      </c>
      <c r="H136" s="14">
        <v>19.8</v>
      </c>
      <c r="I136" s="14">
        <v>4.2</v>
      </c>
      <c r="J136" s="14">
        <v>10.1</v>
      </c>
      <c r="K136" s="14">
        <v>0.41799999999999998</v>
      </c>
      <c r="L136" s="14">
        <v>1</v>
      </c>
      <c r="M136" s="14">
        <v>3.4</v>
      </c>
      <c r="N136" s="14">
        <v>0.29699999999999999</v>
      </c>
      <c r="O136" s="14">
        <v>3.2</v>
      </c>
      <c r="P136" s="14">
        <v>6.8</v>
      </c>
      <c r="Q136" s="14">
        <v>0.47899999999999998</v>
      </c>
      <c r="R136" s="14">
        <v>0.46800000000000003</v>
      </c>
      <c r="S136" s="14">
        <v>1.4</v>
      </c>
      <c r="T136" s="14">
        <v>2.1</v>
      </c>
      <c r="U136" s="14">
        <v>0.70499999999999996</v>
      </c>
      <c r="V136" s="14">
        <v>0.3</v>
      </c>
      <c r="W136" s="14">
        <v>2.2000000000000002</v>
      </c>
      <c r="X136" s="14">
        <v>2.5</v>
      </c>
      <c r="Y136" s="14">
        <v>5.6</v>
      </c>
      <c r="Z136" s="14">
        <v>0.6</v>
      </c>
      <c r="AA136" s="14">
        <v>0</v>
      </c>
      <c r="AB136" s="14">
        <v>1.9</v>
      </c>
      <c r="AC136" s="14">
        <v>1.3</v>
      </c>
      <c r="AD136" s="14">
        <v>10.9</v>
      </c>
      <c r="AE136" t="e">
        <f>VLOOKUP(B136,'Current Team'!B$2:D$322,3,FALSE)</f>
        <v>#N/A</v>
      </c>
      <c r="AF136">
        <f>RANK(K136,K$2:K$501)</f>
        <v>295</v>
      </c>
      <c r="AG136">
        <f>RANK(L136,L$2:L$501)</f>
        <v>175</v>
      </c>
      <c r="AH136">
        <f>RANK(U136,U$2:U$501)</f>
        <v>334</v>
      </c>
      <c r="AI136">
        <f>RANK(X136,X$2:X$501)</f>
        <v>296</v>
      </c>
      <c r="AJ136">
        <f>RANK(Y136,Y$2:Y$501)</f>
        <v>19</v>
      </c>
      <c r="AK136">
        <f>RANK(Z136,Z$2:Z$501)</f>
        <v>186</v>
      </c>
      <c r="AL136">
        <f>RANK(AA136,AA$2:AA$501)</f>
        <v>417</v>
      </c>
      <c r="AM136">
        <f>RANK(AB136,AB$2:AB$501,1)</f>
        <v>450</v>
      </c>
      <c r="AN136">
        <f>RANK(AD136,AD$2:AD$501)</f>
        <v>134</v>
      </c>
      <c r="AO136">
        <f>COUNTIFS(AF136:AN136,"&lt;80")</f>
        <v>1</v>
      </c>
      <c r="AP136" t="e">
        <f>VLOOKUP(AE136,'First week Schedule'!A$2:C$31,3,FALSE)</f>
        <v>#N/A</v>
      </c>
    </row>
    <row r="137" spans="1:42" ht="26.65" hidden="1" x14ac:dyDescent="0.45">
      <c r="A137" s="15">
        <v>37</v>
      </c>
      <c r="B137" s="14" t="s">
        <v>518</v>
      </c>
      <c r="C137" s="14" t="s">
        <v>67</v>
      </c>
      <c r="D137" s="14">
        <v>30</v>
      </c>
      <c r="E137" s="14" t="s">
        <v>94</v>
      </c>
      <c r="F137" s="14">
        <v>34</v>
      </c>
      <c r="G137" s="14">
        <v>6</v>
      </c>
      <c r="H137" s="14">
        <v>19.3</v>
      </c>
      <c r="I137" s="14">
        <v>2.4</v>
      </c>
      <c r="J137" s="14">
        <v>6.8</v>
      </c>
      <c r="K137" s="14">
        <v>0.35699999999999998</v>
      </c>
      <c r="L137" s="14">
        <v>0.9</v>
      </c>
      <c r="M137" s="14">
        <v>2.9</v>
      </c>
      <c r="N137" s="14">
        <v>0.29599999999999999</v>
      </c>
      <c r="O137" s="14">
        <v>1.6</v>
      </c>
      <c r="P137" s="14">
        <v>3.9</v>
      </c>
      <c r="Q137" s="14">
        <v>0.40200000000000002</v>
      </c>
      <c r="R137" s="14">
        <v>0.42</v>
      </c>
      <c r="S137" s="14">
        <v>0.5</v>
      </c>
      <c r="T137" s="14">
        <v>0.8</v>
      </c>
      <c r="U137" s="14">
        <v>0.57099999999999995</v>
      </c>
      <c r="V137" s="14">
        <v>0.3</v>
      </c>
      <c r="W137" s="14">
        <v>1.5</v>
      </c>
      <c r="X137" s="14">
        <v>1.8</v>
      </c>
      <c r="Y137" s="14">
        <v>3.5</v>
      </c>
      <c r="Z137" s="14">
        <v>0.5</v>
      </c>
      <c r="AA137" s="14">
        <v>0.1</v>
      </c>
      <c r="AB137" s="14">
        <v>0.9</v>
      </c>
      <c r="AC137" s="14">
        <v>1.6</v>
      </c>
      <c r="AD137" s="14">
        <v>6.1</v>
      </c>
      <c r="AE137" t="e">
        <f>VLOOKUP(B137,'Current Team'!B$2:D$322,3,FALSE)</f>
        <v>#N/A</v>
      </c>
      <c r="AF137">
        <f>RANK(K137,K$2:K$501)</f>
        <v>428</v>
      </c>
      <c r="AG137">
        <f>RANK(L137,L$2:L$501)</f>
        <v>195</v>
      </c>
      <c r="AH137">
        <f>RANK(U137,U$2:U$501)</f>
        <v>431</v>
      </c>
      <c r="AI137">
        <f>RANK(X137,X$2:X$501)</f>
        <v>373</v>
      </c>
      <c r="AJ137">
        <f>RANK(Y137,Y$2:Y$501)</f>
        <v>65</v>
      </c>
      <c r="AK137">
        <f>RANK(Z137,Z$2:Z$501)</f>
        <v>234</v>
      </c>
      <c r="AL137">
        <f>RANK(AA137,AA$2:AA$501)</f>
        <v>329</v>
      </c>
      <c r="AM137">
        <f>RANK(AB137,AB$2:AB$501,1)</f>
        <v>255</v>
      </c>
      <c r="AN137">
        <f>RANK(AD137,AD$2:AD$501)</f>
        <v>289</v>
      </c>
      <c r="AO137">
        <f>COUNTIFS(AF137:AN137,"&lt;80")</f>
        <v>1</v>
      </c>
      <c r="AP137" t="e">
        <f>VLOOKUP(AE137,'First week Schedule'!A$2:C$31,3,FALSE)</f>
        <v>#N/A</v>
      </c>
    </row>
    <row r="138" spans="1:42" ht="26.65" hidden="1" x14ac:dyDescent="0.45">
      <c r="A138" s="15">
        <v>47</v>
      </c>
      <c r="B138" s="14" t="s">
        <v>509</v>
      </c>
      <c r="C138" s="14" t="s">
        <v>80</v>
      </c>
      <c r="D138" s="14">
        <v>29</v>
      </c>
      <c r="E138" s="14" t="s">
        <v>104</v>
      </c>
      <c r="F138" s="14">
        <v>12</v>
      </c>
      <c r="G138" s="14">
        <v>0</v>
      </c>
      <c r="H138" s="14">
        <v>13.9</v>
      </c>
      <c r="I138" s="14">
        <v>1</v>
      </c>
      <c r="J138" s="14">
        <v>3.9</v>
      </c>
      <c r="K138" s="14">
        <v>0.255</v>
      </c>
      <c r="L138" s="14">
        <v>0.8</v>
      </c>
      <c r="M138" s="14">
        <v>2.8</v>
      </c>
      <c r="N138" s="14">
        <v>0.29399999999999998</v>
      </c>
      <c r="O138" s="14">
        <v>0.2</v>
      </c>
      <c r="P138" s="14">
        <v>1.1000000000000001</v>
      </c>
      <c r="Q138" s="14">
        <v>0.154</v>
      </c>
      <c r="R138" s="14">
        <v>0.36199999999999999</v>
      </c>
      <c r="S138" s="14">
        <v>0</v>
      </c>
      <c r="T138" s="14">
        <v>0</v>
      </c>
      <c r="U138" s="16"/>
      <c r="V138" s="14">
        <v>0.2</v>
      </c>
      <c r="W138" s="14">
        <v>0.6</v>
      </c>
      <c r="X138" s="14">
        <v>0.8</v>
      </c>
      <c r="Y138" s="14">
        <v>0.8</v>
      </c>
      <c r="Z138" s="14">
        <v>0.1</v>
      </c>
      <c r="AA138" s="14">
        <v>0</v>
      </c>
      <c r="AB138" s="14">
        <v>0.2</v>
      </c>
      <c r="AC138" s="14">
        <v>0.6</v>
      </c>
      <c r="AD138" s="14">
        <v>2.8</v>
      </c>
      <c r="AE138" t="e">
        <f>VLOOKUP(B138,'Current Team'!B$2:D$322,3,FALSE)</f>
        <v>#N/A</v>
      </c>
      <c r="AF138">
        <f>RANK(K138,K$2:K$501)</f>
        <v>466</v>
      </c>
      <c r="AG138">
        <f>RANK(L138,L$2:L$501)</f>
        <v>234</v>
      </c>
      <c r="AH138">
        <f>RANK(U138,U$2:U$501)</f>
        <v>464</v>
      </c>
      <c r="AI138">
        <f>RANK(X138,X$2:X$501)</f>
        <v>463</v>
      </c>
      <c r="AJ138">
        <f>RANK(Y138,Y$2:Y$501)</f>
        <v>357</v>
      </c>
      <c r="AK138">
        <f>RANK(Z138,Z$2:Z$501)</f>
        <v>451</v>
      </c>
      <c r="AL138">
        <f>RANK(AA138,AA$2:AA$501)</f>
        <v>417</v>
      </c>
      <c r="AM138">
        <f>RANK(AB138,AB$2:AB$501,1)</f>
        <v>33</v>
      </c>
      <c r="AN138">
        <f>RANK(AD138,AD$2:AD$501)</f>
        <v>428</v>
      </c>
      <c r="AO138">
        <f>COUNTIFS(AF138:AN138,"&lt;80")</f>
        <v>1</v>
      </c>
      <c r="AP138" t="e">
        <f>VLOOKUP(AE138,'First week Schedule'!A$2:C$31,3,FALSE)</f>
        <v>#N/A</v>
      </c>
    </row>
    <row r="139" spans="1:42" ht="39.75" hidden="1" x14ac:dyDescent="0.45">
      <c r="A139" s="15">
        <v>55</v>
      </c>
      <c r="B139" s="14" t="s">
        <v>501</v>
      </c>
      <c r="C139" s="14" t="s">
        <v>70</v>
      </c>
      <c r="D139" s="14">
        <v>25</v>
      </c>
      <c r="E139" s="14" t="s">
        <v>146</v>
      </c>
      <c r="F139" s="14">
        <v>27</v>
      </c>
      <c r="G139" s="14">
        <v>4</v>
      </c>
      <c r="H139" s="14">
        <v>16.3</v>
      </c>
      <c r="I139" s="14">
        <v>1.7</v>
      </c>
      <c r="J139" s="14">
        <v>3.9</v>
      </c>
      <c r="K139" s="14">
        <v>0.443</v>
      </c>
      <c r="L139" s="14">
        <v>0.4</v>
      </c>
      <c r="M139" s="14">
        <v>1.4</v>
      </c>
      <c r="N139" s="14">
        <v>0.25600000000000001</v>
      </c>
      <c r="O139" s="14">
        <v>1.4</v>
      </c>
      <c r="P139" s="14">
        <v>2.5</v>
      </c>
      <c r="Q139" s="14">
        <v>0.55200000000000005</v>
      </c>
      <c r="R139" s="14">
        <v>0.49099999999999999</v>
      </c>
      <c r="S139" s="14">
        <v>0.4</v>
      </c>
      <c r="T139" s="14">
        <v>0.5</v>
      </c>
      <c r="U139" s="14">
        <v>0.76900000000000002</v>
      </c>
      <c r="V139" s="14">
        <v>1</v>
      </c>
      <c r="W139" s="14">
        <v>2.7</v>
      </c>
      <c r="X139" s="14">
        <v>3.6</v>
      </c>
      <c r="Y139" s="14">
        <v>0.5</v>
      </c>
      <c r="Z139" s="14">
        <v>0.3</v>
      </c>
      <c r="AA139" s="14">
        <v>0.3</v>
      </c>
      <c r="AB139" s="14">
        <v>0.4</v>
      </c>
      <c r="AC139" s="14">
        <v>0.7</v>
      </c>
      <c r="AD139" s="14">
        <v>4.2</v>
      </c>
      <c r="AE139" t="e">
        <f>VLOOKUP(B139,'Current Team'!B$2:D$322,3,FALSE)</f>
        <v>#N/A</v>
      </c>
      <c r="AF139">
        <f>RANK(K139,K$2:K$501)</f>
        <v>226</v>
      </c>
      <c r="AG139">
        <f>RANK(L139,L$2:L$501)</f>
        <v>321</v>
      </c>
      <c r="AH139">
        <f>RANK(U139,U$2:U$501)</f>
        <v>229</v>
      </c>
      <c r="AI139">
        <f>RANK(X139,X$2:X$501)</f>
        <v>199</v>
      </c>
      <c r="AJ139">
        <f>RANK(Y139,Y$2:Y$501)</f>
        <v>425</v>
      </c>
      <c r="AK139">
        <f>RANK(Z139,Z$2:Z$501)</f>
        <v>355</v>
      </c>
      <c r="AL139">
        <f>RANK(AA139,AA$2:AA$501)</f>
        <v>199</v>
      </c>
      <c r="AM139">
        <f>RANK(AB139,AB$2:AB$501,1)</f>
        <v>77</v>
      </c>
      <c r="AN139">
        <f>RANK(AD139,AD$2:AD$501)</f>
        <v>366</v>
      </c>
      <c r="AO139">
        <f>COUNTIFS(AF139:AN139,"&lt;80")</f>
        <v>1</v>
      </c>
      <c r="AP139" t="e">
        <f>VLOOKUP(AE139,'First week Schedule'!A$2:C$31,3,FALSE)</f>
        <v>#N/A</v>
      </c>
    </row>
    <row r="140" spans="1:42" ht="26.65" hidden="1" x14ac:dyDescent="0.45">
      <c r="A140" s="15">
        <v>64</v>
      </c>
      <c r="B140" s="14" t="s">
        <v>494</v>
      </c>
      <c r="C140" s="14" t="s">
        <v>75</v>
      </c>
      <c r="D140" s="14">
        <v>21</v>
      </c>
      <c r="E140" s="14" t="s">
        <v>98</v>
      </c>
      <c r="F140" s="14">
        <v>3</v>
      </c>
      <c r="G140" s="14">
        <v>0</v>
      </c>
      <c r="H140" s="14">
        <v>12</v>
      </c>
      <c r="I140" s="14">
        <v>2.7</v>
      </c>
      <c r="J140" s="14">
        <v>5.3</v>
      </c>
      <c r="K140" s="14">
        <v>0.5</v>
      </c>
      <c r="L140" s="14">
        <v>0</v>
      </c>
      <c r="M140" s="14">
        <v>0</v>
      </c>
      <c r="N140" s="16"/>
      <c r="O140" s="14">
        <v>2.7</v>
      </c>
      <c r="P140" s="14">
        <v>5.3</v>
      </c>
      <c r="Q140" s="14">
        <v>0.5</v>
      </c>
      <c r="R140" s="14">
        <v>0.5</v>
      </c>
      <c r="S140" s="14">
        <v>0.3</v>
      </c>
      <c r="T140" s="14">
        <v>0.7</v>
      </c>
      <c r="U140" s="14">
        <v>0.5</v>
      </c>
      <c r="V140" s="14">
        <v>3</v>
      </c>
      <c r="W140" s="14">
        <v>2</v>
      </c>
      <c r="X140" s="14">
        <v>5</v>
      </c>
      <c r="Y140" s="14">
        <v>0.3</v>
      </c>
      <c r="Z140" s="14">
        <v>0.7</v>
      </c>
      <c r="AA140" s="14">
        <v>0.7</v>
      </c>
      <c r="AB140" s="14">
        <v>1</v>
      </c>
      <c r="AC140" s="14">
        <v>2</v>
      </c>
      <c r="AD140" s="14">
        <v>5.7</v>
      </c>
      <c r="AE140" t="e">
        <f>VLOOKUP(B140,'Current Team'!B$2:D$322,3,FALSE)</f>
        <v>#N/A</v>
      </c>
      <c r="AF140">
        <f>RANK(K140,K$2:K$501)</f>
        <v>83</v>
      </c>
      <c r="AG140">
        <f>RANK(L140,L$2:L$501)</f>
        <v>424</v>
      </c>
      <c r="AH140">
        <f>RANK(U140,U$2:U$501)</f>
        <v>442</v>
      </c>
      <c r="AI140">
        <f>RANK(X140,X$2:X$501)</f>
        <v>103</v>
      </c>
      <c r="AJ140">
        <f>RANK(Y140,Y$2:Y$501)</f>
        <v>457</v>
      </c>
      <c r="AK140">
        <f>RANK(Z140,Z$2:Z$501)</f>
        <v>143</v>
      </c>
      <c r="AL140">
        <f>RANK(AA140,AA$2:AA$501)</f>
        <v>64</v>
      </c>
      <c r="AM140">
        <f>RANK(AB140,AB$2:AB$501,1)</f>
        <v>285</v>
      </c>
      <c r="AN140">
        <f>RANK(AD140,AD$2:AD$501)</f>
        <v>308</v>
      </c>
      <c r="AO140">
        <f>COUNTIFS(AF140:AN140,"&lt;80")</f>
        <v>1</v>
      </c>
      <c r="AP140" t="e">
        <f>VLOOKUP(AE140,'First week Schedule'!A$2:C$31,3,FALSE)</f>
        <v>#N/A</v>
      </c>
    </row>
    <row r="141" spans="1:42" ht="26.65" hidden="1" x14ac:dyDescent="0.45">
      <c r="A141" s="15">
        <v>65</v>
      </c>
      <c r="B141" s="14" t="s">
        <v>493</v>
      </c>
      <c r="C141" s="14" t="s">
        <v>70</v>
      </c>
      <c r="D141" s="14">
        <v>32</v>
      </c>
      <c r="E141" s="14" t="s">
        <v>123</v>
      </c>
      <c r="F141" s="14">
        <v>31</v>
      </c>
      <c r="G141" s="14">
        <v>3</v>
      </c>
      <c r="H141" s="14">
        <v>15.9</v>
      </c>
      <c r="I141" s="14">
        <v>1.7</v>
      </c>
      <c r="J141" s="14">
        <v>4</v>
      </c>
      <c r="K141" s="14">
        <v>0.43099999999999999</v>
      </c>
      <c r="L141" s="14">
        <v>0.5</v>
      </c>
      <c r="M141" s="14">
        <v>1.4</v>
      </c>
      <c r="N141" s="14">
        <v>0.318</v>
      </c>
      <c r="O141" s="14">
        <v>1.3</v>
      </c>
      <c r="P141" s="14">
        <v>2.5</v>
      </c>
      <c r="Q141" s="14">
        <v>0.49399999999999999</v>
      </c>
      <c r="R141" s="14">
        <v>0.48799999999999999</v>
      </c>
      <c r="S141" s="14">
        <v>1</v>
      </c>
      <c r="T141" s="14">
        <v>1.4</v>
      </c>
      <c r="U141" s="14">
        <v>0.72099999999999997</v>
      </c>
      <c r="V141" s="14">
        <v>0.8</v>
      </c>
      <c r="W141" s="14">
        <v>1.6</v>
      </c>
      <c r="X141" s="14">
        <v>2.5</v>
      </c>
      <c r="Y141" s="14">
        <v>1.3</v>
      </c>
      <c r="Z141" s="14">
        <v>1</v>
      </c>
      <c r="AA141" s="14">
        <v>0.2</v>
      </c>
      <c r="AB141" s="14">
        <v>0.6</v>
      </c>
      <c r="AC141" s="14">
        <v>2</v>
      </c>
      <c r="AD141" s="14">
        <v>4.9000000000000004</v>
      </c>
      <c r="AE141" t="e">
        <f>VLOOKUP(B141,'Current Team'!B$2:D$322,3,FALSE)</f>
        <v>#N/A</v>
      </c>
      <c r="AF141">
        <f>RANK(K141,K$2:K$501)</f>
        <v>257</v>
      </c>
      <c r="AG141">
        <f>RANK(L141,L$2:L$501)</f>
        <v>298</v>
      </c>
      <c r="AH141">
        <f>RANK(U141,U$2:U$501)</f>
        <v>309</v>
      </c>
      <c r="AI141">
        <f>RANK(X141,X$2:X$501)</f>
        <v>296</v>
      </c>
      <c r="AJ141">
        <f>RANK(Y141,Y$2:Y$501)</f>
        <v>233</v>
      </c>
      <c r="AK141">
        <f>RANK(Z141,Z$2:Z$501)</f>
        <v>64</v>
      </c>
      <c r="AL141">
        <f>RANK(AA141,AA$2:AA$501)</f>
        <v>266</v>
      </c>
      <c r="AM141">
        <f>RANK(AB141,AB$2:AB$501,1)</f>
        <v>139</v>
      </c>
      <c r="AN141">
        <f>RANK(AD141,AD$2:AD$501)</f>
        <v>338</v>
      </c>
      <c r="AO141">
        <f>COUNTIFS(AF141:AN141,"&lt;80")</f>
        <v>1</v>
      </c>
      <c r="AP141" t="e">
        <f>VLOOKUP(AE141,'First week Schedule'!A$2:C$31,3,FALSE)</f>
        <v>#N/A</v>
      </c>
    </row>
    <row r="142" spans="1:42" ht="26.65" hidden="1" x14ac:dyDescent="0.45">
      <c r="A142" s="15">
        <v>65</v>
      </c>
      <c r="B142" s="14" t="s">
        <v>493</v>
      </c>
      <c r="C142" s="14" t="s">
        <v>70</v>
      </c>
      <c r="D142" s="14">
        <v>32</v>
      </c>
      <c r="E142" s="14" t="s">
        <v>76</v>
      </c>
      <c r="F142" s="14">
        <v>7</v>
      </c>
      <c r="G142" s="14">
        <v>3</v>
      </c>
      <c r="H142" s="14">
        <v>20</v>
      </c>
      <c r="I142" s="14">
        <v>2.9</v>
      </c>
      <c r="J142" s="14">
        <v>7</v>
      </c>
      <c r="K142" s="14">
        <v>0.40799999999999997</v>
      </c>
      <c r="L142" s="14">
        <v>0.6</v>
      </c>
      <c r="M142" s="14">
        <v>2</v>
      </c>
      <c r="N142" s="14">
        <v>0.28599999999999998</v>
      </c>
      <c r="O142" s="14">
        <v>2.2999999999999998</v>
      </c>
      <c r="P142" s="14">
        <v>5</v>
      </c>
      <c r="Q142" s="14">
        <v>0.45700000000000002</v>
      </c>
      <c r="R142" s="14">
        <v>0.44900000000000001</v>
      </c>
      <c r="S142" s="14">
        <v>1.3</v>
      </c>
      <c r="T142" s="14">
        <v>1.9</v>
      </c>
      <c r="U142" s="14">
        <v>0.69199999999999995</v>
      </c>
      <c r="V142" s="14">
        <v>0.6</v>
      </c>
      <c r="W142" s="14">
        <v>1.9</v>
      </c>
      <c r="X142" s="14">
        <v>2.4</v>
      </c>
      <c r="Y142" s="14">
        <v>1.4</v>
      </c>
      <c r="Z142" s="14">
        <v>1.7</v>
      </c>
      <c r="AA142" s="14">
        <v>0.3</v>
      </c>
      <c r="AB142" s="14">
        <v>1.1000000000000001</v>
      </c>
      <c r="AC142" s="14">
        <v>2.2999999999999998</v>
      </c>
      <c r="AD142" s="14">
        <v>7.6</v>
      </c>
      <c r="AE142" t="e">
        <f>VLOOKUP(B142,'Current Team'!B$2:D$322,3,FALSE)</f>
        <v>#N/A</v>
      </c>
      <c r="AF142">
        <f>RANK(K142,K$2:K$501)</f>
        <v>335</v>
      </c>
      <c r="AG142">
        <f>RANK(L142,L$2:L$501)</f>
        <v>277</v>
      </c>
      <c r="AH142">
        <f>RANK(U142,U$2:U$501)</f>
        <v>350</v>
      </c>
      <c r="AI142">
        <f>RANK(X142,X$2:X$501)</f>
        <v>312</v>
      </c>
      <c r="AJ142">
        <f>RANK(Y142,Y$2:Y$501)</f>
        <v>214</v>
      </c>
      <c r="AK142">
        <f>RANK(Z142,Z$2:Z$501)</f>
        <v>12</v>
      </c>
      <c r="AL142">
        <f>RANK(AA142,AA$2:AA$501)</f>
        <v>199</v>
      </c>
      <c r="AM142">
        <f>RANK(AB142,AB$2:AB$501,1)</f>
        <v>315</v>
      </c>
      <c r="AN142">
        <f>RANK(AD142,AD$2:AD$501)</f>
        <v>219</v>
      </c>
      <c r="AO142">
        <f>COUNTIFS(AF142:AN142,"&lt;80")</f>
        <v>1</v>
      </c>
      <c r="AP142" t="e">
        <f>VLOOKUP(AE142,'First week Schedule'!A$2:C$31,3,FALSE)</f>
        <v>#N/A</v>
      </c>
    </row>
    <row r="143" spans="1:42" ht="26.65" hidden="1" x14ac:dyDescent="0.45">
      <c r="A143" s="15">
        <v>75</v>
      </c>
      <c r="B143" s="14" t="s">
        <v>483</v>
      </c>
      <c r="C143" s="14" t="s">
        <v>67</v>
      </c>
      <c r="D143" s="14">
        <v>28</v>
      </c>
      <c r="E143" s="14" t="s">
        <v>83</v>
      </c>
      <c r="F143" s="14">
        <v>26</v>
      </c>
      <c r="G143" s="14">
        <v>0</v>
      </c>
      <c r="H143" s="14">
        <v>8.1999999999999993</v>
      </c>
      <c r="I143" s="14">
        <v>0.9</v>
      </c>
      <c r="J143" s="14">
        <v>2.7</v>
      </c>
      <c r="K143" s="14">
        <v>0.32400000000000001</v>
      </c>
      <c r="L143" s="14">
        <v>0.2</v>
      </c>
      <c r="M143" s="14">
        <v>1.1000000000000001</v>
      </c>
      <c r="N143" s="14">
        <v>0.214</v>
      </c>
      <c r="O143" s="14">
        <v>0.7</v>
      </c>
      <c r="P143" s="14">
        <v>1.7</v>
      </c>
      <c r="Q143" s="14">
        <v>0.39500000000000002</v>
      </c>
      <c r="R143" s="14">
        <v>0.36599999999999999</v>
      </c>
      <c r="S143" s="14">
        <v>0.1</v>
      </c>
      <c r="T143" s="14">
        <v>0.1</v>
      </c>
      <c r="U143" s="14">
        <v>1</v>
      </c>
      <c r="V143" s="14">
        <v>0.2</v>
      </c>
      <c r="W143" s="14">
        <v>1</v>
      </c>
      <c r="X143" s="14">
        <v>1.2</v>
      </c>
      <c r="Y143" s="14">
        <v>1.1000000000000001</v>
      </c>
      <c r="Z143" s="14">
        <v>0.5</v>
      </c>
      <c r="AA143" s="14">
        <v>0.2</v>
      </c>
      <c r="AB143" s="14">
        <v>0.6</v>
      </c>
      <c r="AC143" s="14">
        <v>0.8</v>
      </c>
      <c r="AD143" s="14">
        <v>2.1</v>
      </c>
      <c r="AE143" t="e">
        <f>VLOOKUP(B143,'Current Team'!B$2:D$322,3,FALSE)</f>
        <v>#N/A</v>
      </c>
      <c r="AF143">
        <f>RANK(K143,K$2:K$501)</f>
        <v>449</v>
      </c>
      <c r="AG143">
        <f>RANK(L143,L$2:L$501)</f>
        <v>379</v>
      </c>
      <c r="AH143">
        <f>RANK(U143,U$2:U$501)</f>
        <v>1</v>
      </c>
      <c r="AI143">
        <f>RANK(X143,X$2:X$501)</f>
        <v>434</v>
      </c>
      <c r="AJ143">
        <f>RANK(Y143,Y$2:Y$501)</f>
        <v>284</v>
      </c>
      <c r="AK143">
        <f>RANK(Z143,Z$2:Z$501)</f>
        <v>234</v>
      </c>
      <c r="AL143">
        <f>RANK(AA143,AA$2:AA$501)</f>
        <v>266</v>
      </c>
      <c r="AM143">
        <f>RANK(AB143,AB$2:AB$501,1)</f>
        <v>139</v>
      </c>
      <c r="AN143">
        <f>RANK(AD143,AD$2:AD$501)</f>
        <v>444</v>
      </c>
      <c r="AO143">
        <f>COUNTIFS(AF143:AN143,"&lt;80")</f>
        <v>1</v>
      </c>
      <c r="AP143" t="e">
        <f>VLOOKUP(AE143,'First week Schedule'!A$2:C$31,3,FALSE)</f>
        <v>#N/A</v>
      </c>
    </row>
    <row r="144" spans="1:42" hidden="1" x14ac:dyDescent="0.45">
      <c r="A144" s="15">
        <v>82</v>
      </c>
      <c r="B144" s="14" t="s">
        <v>476</v>
      </c>
      <c r="C144" s="14" t="s">
        <v>80</v>
      </c>
      <c r="D144" s="14">
        <v>27</v>
      </c>
      <c r="E144" s="14" t="s">
        <v>98</v>
      </c>
      <c r="F144" s="14">
        <v>17</v>
      </c>
      <c r="G144" s="14">
        <v>0</v>
      </c>
      <c r="H144" s="14">
        <v>15.8</v>
      </c>
      <c r="I144" s="14">
        <v>2.8</v>
      </c>
      <c r="J144" s="14">
        <v>6.7</v>
      </c>
      <c r="K144" s="14">
        <v>0.41199999999999998</v>
      </c>
      <c r="L144" s="14">
        <v>0.9</v>
      </c>
      <c r="M144" s="14">
        <v>2.5</v>
      </c>
      <c r="N144" s="14">
        <v>0.372</v>
      </c>
      <c r="O144" s="14">
        <v>1.8</v>
      </c>
      <c r="P144" s="14">
        <v>4.2</v>
      </c>
      <c r="Q144" s="14">
        <v>0.437</v>
      </c>
      <c r="R144" s="14">
        <v>0.48199999999999998</v>
      </c>
      <c r="S144" s="14">
        <v>1.9</v>
      </c>
      <c r="T144" s="14">
        <v>2.2000000000000002</v>
      </c>
      <c r="U144" s="14">
        <v>0.86799999999999999</v>
      </c>
      <c r="V144" s="14">
        <v>0.1</v>
      </c>
      <c r="W144" s="14">
        <v>1.5</v>
      </c>
      <c r="X144" s="14">
        <v>1.6</v>
      </c>
      <c r="Y144" s="14">
        <v>1.2</v>
      </c>
      <c r="Z144" s="14">
        <v>0.4</v>
      </c>
      <c r="AA144" s="14">
        <v>0.2</v>
      </c>
      <c r="AB144" s="14">
        <v>0.9</v>
      </c>
      <c r="AC144" s="14">
        <v>1.3</v>
      </c>
      <c r="AD144" s="14">
        <v>8.4</v>
      </c>
      <c r="AE144" t="e">
        <f>VLOOKUP(B144,'Current Team'!B$2:D$322,3,FALSE)</f>
        <v>#N/A</v>
      </c>
      <c r="AF144">
        <f>RANK(K144,K$2:K$501)</f>
        <v>318</v>
      </c>
      <c r="AG144">
        <f>RANK(L144,L$2:L$501)</f>
        <v>195</v>
      </c>
      <c r="AH144">
        <f>RANK(U144,U$2:U$501)</f>
        <v>58</v>
      </c>
      <c r="AI144">
        <f>RANK(X144,X$2:X$501)</f>
        <v>397</v>
      </c>
      <c r="AJ144">
        <f>RANK(Y144,Y$2:Y$501)</f>
        <v>257</v>
      </c>
      <c r="AK144">
        <f>RANK(Z144,Z$2:Z$501)</f>
        <v>300</v>
      </c>
      <c r="AL144">
        <f>RANK(AA144,AA$2:AA$501)</f>
        <v>266</v>
      </c>
      <c r="AM144">
        <f>RANK(AB144,AB$2:AB$501,1)</f>
        <v>255</v>
      </c>
      <c r="AN144">
        <f>RANK(AD144,AD$2:AD$501)</f>
        <v>198</v>
      </c>
      <c r="AO144">
        <f>COUNTIFS(AF144:AN144,"&lt;80")</f>
        <v>1</v>
      </c>
      <c r="AP144" t="e">
        <f>VLOOKUP(AE144,'First week Schedule'!A$2:C$31,3,FALSE)</f>
        <v>#N/A</v>
      </c>
    </row>
    <row r="145" spans="1:42" ht="26.65" hidden="1" x14ac:dyDescent="0.45">
      <c r="A145" s="15">
        <v>83</v>
      </c>
      <c r="B145" s="14" t="s">
        <v>475</v>
      </c>
      <c r="C145" s="14" t="s">
        <v>80</v>
      </c>
      <c r="D145" s="14">
        <v>25</v>
      </c>
      <c r="E145" s="14" t="s">
        <v>71</v>
      </c>
      <c r="F145" s="14">
        <v>32</v>
      </c>
      <c r="G145" s="14">
        <v>0</v>
      </c>
      <c r="H145" s="14">
        <v>7.5</v>
      </c>
      <c r="I145" s="14">
        <v>1</v>
      </c>
      <c r="J145" s="14">
        <v>2.6</v>
      </c>
      <c r="K145" s="14">
        <v>0.40200000000000002</v>
      </c>
      <c r="L145" s="14">
        <v>0.3</v>
      </c>
      <c r="M145" s="14">
        <v>0.8</v>
      </c>
      <c r="N145" s="14">
        <v>0.29599999999999999</v>
      </c>
      <c r="O145" s="14">
        <v>0.8</v>
      </c>
      <c r="P145" s="14">
        <v>1.7</v>
      </c>
      <c r="Q145" s="14">
        <v>0.45500000000000002</v>
      </c>
      <c r="R145" s="14">
        <v>0.45100000000000001</v>
      </c>
      <c r="S145" s="14">
        <v>0.3</v>
      </c>
      <c r="T145" s="14">
        <v>0.4</v>
      </c>
      <c r="U145" s="14">
        <v>0.66700000000000004</v>
      </c>
      <c r="V145" s="14">
        <v>0.1</v>
      </c>
      <c r="W145" s="14">
        <v>0.8</v>
      </c>
      <c r="X145" s="14">
        <v>0.9</v>
      </c>
      <c r="Y145" s="14">
        <v>0.3</v>
      </c>
      <c r="Z145" s="14">
        <v>0.2</v>
      </c>
      <c r="AA145" s="14">
        <v>0.3</v>
      </c>
      <c r="AB145" s="14">
        <v>0.3</v>
      </c>
      <c r="AC145" s="14">
        <v>1</v>
      </c>
      <c r="AD145" s="14">
        <v>2.6</v>
      </c>
      <c r="AE145" t="e">
        <f>VLOOKUP(B145,'Current Team'!B$2:D$322,3,FALSE)</f>
        <v>#N/A</v>
      </c>
      <c r="AF145">
        <f>RANK(K145,K$2:K$501)</f>
        <v>355</v>
      </c>
      <c r="AG145">
        <f>RANK(L145,L$2:L$501)</f>
        <v>344</v>
      </c>
      <c r="AH145">
        <f>RANK(U145,U$2:U$501)</f>
        <v>372</v>
      </c>
      <c r="AI145">
        <f>RANK(X145,X$2:X$501)</f>
        <v>456</v>
      </c>
      <c r="AJ145">
        <f>RANK(Y145,Y$2:Y$501)</f>
        <v>457</v>
      </c>
      <c r="AK145">
        <f>RANK(Z145,Z$2:Z$501)</f>
        <v>416</v>
      </c>
      <c r="AL145">
        <f>RANK(AA145,AA$2:AA$501)</f>
        <v>199</v>
      </c>
      <c r="AM145">
        <f>RANK(AB145,AB$2:AB$501,1)</f>
        <v>44</v>
      </c>
      <c r="AN145">
        <f>RANK(AD145,AD$2:AD$501)</f>
        <v>433</v>
      </c>
      <c r="AO145">
        <f>COUNTIFS(AF145:AN145,"&lt;80")</f>
        <v>1</v>
      </c>
      <c r="AP145" t="e">
        <f>VLOOKUP(AE145,'First week Schedule'!A$2:C$31,3,FALSE)</f>
        <v>#N/A</v>
      </c>
    </row>
    <row r="146" spans="1:42" ht="26.65" hidden="1" x14ac:dyDescent="0.45">
      <c r="A146" s="15">
        <v>88</v>
      </c>
      <c r="B146" s="14" t="s">
        <v>471</v>
      </c>
      <c r="C146" s="14" t="s">
        <v>67</v>
      </c>
      <c r="D146" s="14">
        <v>27</v>
      </c>
      <c r="E146" s="14" t="s">
        <v>81</v>
      </c>
      <c r="F146" s="14">
        <v>19</v>
      </c>
      <c r="G146" s="14">
        <v>15</v>
      </c>
      <c r="H146" s="14">
        <v>26.5</v>
      </c>
      <c r="I146" s="14">
        <v>2.7</v>
      </c>
      <c r="J146" s="14">
        <v>6.8</v>
      </c>
      <c r="K146" s="14">
        <v>0.39500000000000002</v>
      </c>
      <c r="L146" s="14">
        <v>1.3</v>
      </c>
      <c r="M146" s="14">
        <v>3.8</v>
      </c>
      <c r="N146" s="14">
        <v>0.34699999999999998</v>
      </c>
      <c r="O146" s="14">
        <v>1.4</v>
      </c>
      <c r="P146" s="14">
        <v>3</v>
      </c>
      <c r="Q146" s="14">
        <v>0.45600000000000002</v>
      </c>
      <c r="R146" s="14">
        <v>0.49199999999999999</v>
      </c>
      <c r="S146" s="14">
        <v>0.8</v>
      </c>
      <c r="T146" s="14">
        <v>1.1000000000000001</v>
      </c>
      <c r="U146" s="14">
        <v>0.75</v>
      </c>
      <c r="V146" s="14">
        <v>0.3</v>
      </c>
      <c r="W146" s="14">
        <v>2.2999999999999998</v>
      </c>
      <c r="X146" s="14">
        <v>2.6</v>
      </c>
      <c r="Y146" s="14">
        <v>3.3</v>
      </c>
      <c r="Z146" s="14">
        <v>0.6</v>
      </c>
      <c r="AA146" s="14">
        <v>0</v>
      </c>
      <c r="AB146" s="14">
        <v>1.5</v>
      </c>
      <c r="AC146" s="14">
        <v>2.4</v>
      </c>
      <c r="AD146" s="14">
        <v>7.5</v>
      </c>
      <c r="AE146" t="e">
        <f>VLOOKUP(B146,'Current Team'!B$2:D$322,3,FALSE)</f>
        <v>#N/A</v>
      </c>
      <c r="AF146">
        <f>RANK(K146,K$2:K$501)</f>
        <v>376</v>
      </c>
      <c r="AG146">
        <f>RANK(L146,L$2:L$501)</f>
        <v>127</v>
      </c>
      <c r="AH146">
        <f>RANK(U146,U$2:U$501)</f>
        <v>259</v>
      </c>
      <c r="AI146">
        <f>RANK(X146,X$2:X$501)</f>
        <v>285</v>
      </c>
      <c r="AJ146">
        <f>RANK(Y146,Y$2:Y$501)</f>
        <v>71</v>
      </c>
      <c r="AK146">
        <f>RANK(Z146,Z$2:Z$501)</f>
        <v>186</v>
      </c>
      <c r="AL146">
        <f>RANK(AA146,AA$2:AA$501)</f>
        <v>417</v>
      </c>
      <c r="AM146">
        <f>RANK(AB146,AB$2:AB$501,1)</f>
        <v>393</v>
      </c>
      <c r="AN146">
        <f>RANK(AD146,AD$2:AD$501)</f>
        <v>224</v>
      </c>
      <c r="AO146">
        <f>COUNTIFS(AF146:AN146,"&lt;80")</f>
        <v>1</v>
      </c>
      <c r="AP146" t="e">
        <f>VLOOKUP(AE146,'First week Schedule'!A$2:C$31,3,FALSE)</f>
        <v>#N/A</v>
      </c>
    </row>
    <row r="147" spans="1:42" ht="26.65" hidden="1" x14ac:dyDescent="0.45">
      <c r="A147" s="15">
        <v>88</v>
      </c>
      <c r="B147" s="14" t="s">
        <v>471</v>
      </c>
      <c r="C147" s="14" t="s">
        <v>67</v>
      </c>
      <c r="D147" s="14">
        <v>27</v>
      </c>
      <c r="E147" s="14" t="s">
        <v>94</v>
      </c>
      <c r="F147" s="14">
        <v>7</v>
      </c>
      <c r="G147" s="14">
        <v>1</v>
      </c>
      <c r="H147" s="14">
        <v>13.6</v>
      </c>
      <c r="I147" s="14">
        <v>1.6</v>
      </c>
      <c r="J147" s="14">
        <v>4.0999999999999996</v>
      </c>
      <c r="K147" s="14">
        <v>0.379</v>
      </c>
      <c r="L147" s="14">
        <v>1</v>
      </c>
      <c r="M147" s="14">
        <v>2.7</v>
      </c>
      <c r="N147" s="14">
        <v>0.36799999999999999</v>
      </c>
      <c r="O147" s="14">
        <v>0.6</v>
      </c>
      <c r="P147" s="14">
        <v>1.4</v>
      </c>
      <c r="Q147" s="14">
        <v>0.4</v>
      </c>
      <c r="R147" s="14">
        <v>0.5</v>
      </c>
      <c r="S147" s="14">
        <v>0.6</v>
      </c>
      <c r="T147" s="14">
        <v>0.6</v>
      </c>
      <c r="U147" s="14">
        <v>1</v>
      </c>
      <c r="V147" s="14">
        <v>0</v>
      </c>
      <c r="W147" s="14">
        <v>0.7</v>
      </c>
      <c r="X147" s="14">
        <v>0.7</v>
      </c>
      <c r="Y147" s="14">
        <v>2.7</v>
      </c>
      <c r="Z147" s="14">
        <v>0.3</v>
      </c>
      <c r="AA147" s="14">
        <v>0.1</v>
      </c>
      <c r="AB147" s="14">
        <v>0.6</v>
      </c>
      <c r="AC147" s="14">
        <v>0.6</v>
      </c>
      <c r="AD147" s="14">
        <v>4.7</v>
      </c>
      <c r="AE147" t="e">
        <f>VLOOKUP(B147,'Current Team'!B$2:D$322,3,FALSE)</f>
        <v>#N/A</v>
      </c>
      <c r="AF147">
        <f>RANK(K147,K$2:K$501)</f>
        <v>409</v>
      </c>
      <c r="AG147">
        <f>RANK(L147,L$2:L$501)</f>
        <v>175</v>
      </c>
      <c r="AH147">
        <f>RANK(U147,U$2:U$501)</f>
        <v>1</v>
      </c>
      <c r="AI147">
        <f>RANK(X147,X$2:X$501)</f>
        <v>472</v>
      </c>
      <c r="AJ147">
        <f>RANK(Y147,Y$2:Y$501)</f>
        <v>101</v>
      </c>
      <c r="AK147">
        <f>RANK(Z147,Z$2:Z$501)</f>
        <v>355</v>
      </c>
      <c r="AL147">
        <f>RANK(AA147,AA$2:AA$501)</f>
        <v>329</v>
      </c>
      <c r="AM147">
        <f>RANK(AB147,AB$2:AB$501,1)</f>
        <v>139</v>
      </c>
      <c r="AN147">
        <f>RANK(AD147,AD$2:AD$501)</f>
        <v>347</v>
      </c>
      <c r="AO147">
        <f>COUNTIFS(AF147:AN147,"&lt;80")</f>
        <v>1</v>
      </c>
      <c r="AP147" t="e">
        <f>VLOOKUP(AE147,'First week Schedule'!A$2:C$31,3,FALSE)</f>
        <v>#N/A</v>
      </c>
    </row>
    <row r="148" spans="1:42" ht="26.65" hidden="1" x14ac:dyDescent="0.45">
      <c r="A148" s="15">
        <v>102</v>
      </c>
      <c r="B148" s="14" t="s">
        <v>457</v>
      </c>
      <c r="C148" s="14" t="s">
        <v>67</v>
      </c>
      <c r="D148" s="14">
        <v>23</v>
      </c>
      <c r="E148" s="14" t="s">
        <v>90</v>
      </c>
      <c r="F148" s="14">
        <v>1</v>
      </c>
      <c r="G148" s="14">
        <v>0</v>
      </c>
      <c r="H148" s="14">
        <v>8</v>
      </c>
      <c r="I148" s="14">
        <v>1</v>
      </c>
      <c r="J148" s="14">
        <v>3</v>
      </c>
      <c r="K148" s="14">
        <v>0.33300000000000002</v>
      </c>
      <c r="L148" s="14">
        <v>0</v>
      </c>
      <c r="M148" s="14">
        <v>0</v>
      </c>
      <c r="N148" s="16"/>
      <c r="O148" s="14">
        <v>1</v>
      </c>
      <c r="P148" s="14">
        <v>3</v>
      </c>
      <c r="Q148" s="14">
        <v>0.33300000000000002</v>
      </c>
      <c r="R148" s="14">
        <v>0.33300000000000002</v>
      </c>
      <c r="S148" s="14">
        <v>0</v>
      </c>
      <c r="T148" s="14">
        <v>0</v>
      </c>
      <c r="U148" s="16"/>
      <c r="V148" s="14">
        <v>0</v>
      </c>
      <c r="W148" s="14">
        <v>0</v>
      </c>
      <c r="X148" s="14">
        <v>0</v>
      </c>
      <c r="Y148" s="14">
        <v>1</v>
      </c>
      <c r="Z148" s="14">
        <v>0</v>
      </c>
      <c r="AA148" s="14">
        <v>0</v>
      </c>
      <c r="AB148" s="14">
        <v>0</v>
      </c>
      <c r="AC148" s="14">
        <v>1</v>
      </c>
      <c r="AD148" s="14">
        <v>2</v>
      </c>
      <c r="AE148" t="e">
        <f>VLOOKUP(B148,'Current Team'!B$2:D$322,3,FALSE)</f>
        <v>#N/A</v>
      </c>
      <c r="AF148">
        <f>RANK(K148,K$2:K$501)</f>
        <v>438</v>
      </c>
      <c r="AG148">
        <f>RANK(L148,L$2:L$501)</f>
        <v>424</v>
      </c>
      <c r="AH148">
        <f>RANK(U148,U$2:U$501)</f>
        <v>464</v>
      </c>
      <c r="AI148">
        <f>RANK(X148,X$2:X$501)</f>
        <v>493</v>
      </c>
      <c r="AJ148">
        <f>RANK(Y148,Y$2:Y$501)</f>
        <v>308</v>
      </c>
      <c r="AK148">
        <f>RANK(Z148,Z$2:Z$501)</f>
        <v>471</v>
      </c>
      <c r="AL148">
        <f>RANK(AA148,AA$2:AA$501)</f>
        <v>417</v>
      </c>
      <c r="AM148">
        <f>RANK(AB148,AB$2:AB$501,1)</f>
        <v>1</v>
      </c>
      <c r="AN148">
        <f>RANK(AD148,AD$2:AD$501)</f>
        <v>446</v>
      </c>
      <c r="AO148">
        <f>COUNTIFS(AF148:AN148,"&lt;80")</f>
        <v>1</v>
      </c>
      <c r="AP148" t="e">
        <f>VLOOKUP(AE148,'First week Schedule'!A$2:C$31,3,FALSE)</f>
        <v>#N/A</v>
      </c>
    </row>
    <row r="149" spans="1:42" hidden="1" x14ac:dyDescent="0.45">
      <c r="A149" s="15">
        <v>106</v>
      </c>
      <c r="B149" s="14" t="s">
        <v>453</v>
      </c>
      <c r="C149" s="14" t="s">
        <v>80</v>
      </c>
      <c r="D149" s="14">
        <v>27</v>
      </c>
      <c r="E149" s="14" t="s">
        <v>104</v>
      </c>
      <c r="F149" s="14">
        <v>60</v>
      </c>
      <c r="G149" s="14">
        <v>6</v>
      </c>
      <c r="H149" s="14">
        <v>16.2</v>
      </c>
      <c r="I149" s="14">
        <v>2.5</v>
      </c>
      <c r="J149" s="14">
        <v>6.4</v>
      </c>
      <c r="K149" s="14">
        <v>0.39400000000000002</v>
      </c>
      <c r="L149" s="14">
        <v>1.1000000000000001</v>
      </c>
      <c r="M149" s="14">
        <v>3.4</v>
      </c>
      <c r="N149" s="14">
        <v>0.32700000000000001</v>
      </c>
      <c r="O149" s="14">
        <v>1.4</v>
      </c>
      <c r="P149" s="14">
        <v>3</v>
      </c>
      <c r="Q149" s="14">
        <v>0.47</v>
      </c>
      <c r="R149" s="14">
        <v>0.48</v>
      </c>
      <c r="S149" s="14">
        <v>0.6</v>
      </c>
      <c r="T149" s="14">
        <v>0.6</v>
      </c>
      <c r="U149" s="14">
        <v>0.89200000000000002</v>
      </c>
      <c r="V149" s="14">
        <v>0.2</v>
      </c>
      <c r="W149" s="14">
        <v>1.3</v>
      </c>
      <c r="X149" s="14">
        <v>1.5</v>
      </c>
      <c r="Y149" s="14">
        <v>1.6</v>
      </c>
      <c r="Z149" s="14">
        <v>0.4</v>
      </c>
      <c r="AA149" s="14">
        <v>0.1</v>
      </c>
      <c r="AB149" s="14">
        <v>1</v>
      </c>
      <c r="AC149" s="14">
        <v>1.6</v>
      </c>
      <c r="AD149" s="14">
        <v>6.7</v>
      </c>
      <c r="AE149" t="e">
        <f>VLOOKUP(B149,'Current Team'!B$2:D$322,3,FALSE)</f>
        <v>#N/A</v>
      </c>
      <c r="AF149">
        <f>RANK(K149,K$2:K$501)</f>
        <v>378</v>
      </c>
      <c r="AG149">
        <f>RANK(L149,L$2:L$501)</f>
        <v>149</v>
      </c>
      <c r="AH149">
        <f>RANK(U149,U$2:U$501)</f>
        <v>36</v>
      </c>
      <c r="AI149">
        <f>RANK(X149,X$2:X$501)</f>
        <v>407</v>
      </c>
      <c r="AJ149">
        <f>RANK(Y149,Y$2:Y$501)</f>
        <v>195</v>
      </c>
      <c r="AK149">
        <f>RANK(Z149,Z$2:Z$501)</f>
        <v>300</v>
      </c>
      <c r="AL149">
        <f>RANK(AA149,AA$2:AA$501)</f>
        <v>329</v>
      </c>
      <c r="AM149">
        <f>RANK(AB149,AB$2:AB$501,1)</f>
        <v>285</v>
      </c>
      <c r="AN149">
        <f>RANK(AD149,AD$2:AD$501)</f>
        <v>262</v>
      </c>
      <c r="AO149">
        <f>COUNTIFS(AF149:AN149,"&lt;80")</f>
        <v>1</v>
      </c>
      <c r="AP149" t="e">
        <f>VLOOKUP(AE149,'First week Schedule'!A$2:C$31,3,FALSE)</f>
        <v>#N/A</v>
      </c>
    </row>
    <row r="150" spans="1:42" ht="26.65" hidden="1" x14ac:dyDescent="0.45">
      <c r="A150" s="15">
        <v>119</v>
      </c>
      <c r="B150" s="14" t="s">
        <v>443</v>
      </c>
      <c r="C150" s="14" t="s">
        <v>80</v>
      </c>
      <c r="D150" s="14">
        <v>38</v>
      </c>
      <c r="E150" s="14" t="s">
        <v>81</v>
      </c>
      <c r="F150" s="14">
        <v>64</v>
      </c>
      <c r="G150" s="14">
        <v>0</v>
      </c>
      <c r="H150" s="14">
        <v>18.899999999999999</v>
      </c>
      <c r="I150" s="14">
        <v>2.7</v>
      </c>
      <c r="J150" s="14">
        <v>6.8</v>
      </c>
      <c r="K150" s="14">
        <v>0.39700000000000002</v>
      </c>
      <c r="L150" s="14">
        <v>1</v>
      </c>
      <c r="M150" s="14">
        <v>3.2</v>
      </c>
      <c r="N150" s="14">
        <v>0.33200000000000002</v>
      </c>
      <c r="O150" s="14">
        <v>1.7</v>
      </c>
      <c r="P150" s="14">
        <v>3.7</v>
      </c>
      <c r="Q150" s="14">
        <v>0.45300000000000001</v>
      </c>
      <c r="R150" s="14">
        <v>0.47399999999999998</v>
      </c>
      <c r="S150" s="14">
        <v>1.5</v>
      </c>
      <c r="T150" s="14">
        <v>1.7</v>
      </c>
      <c r="U150" s="14">
        <v>0.84499999999999997</v>
      </c>
      <c r="V150" s="14">
        <v>0.1</v>
      </c>
      <c r="W150" s="14">
        <v>1.2</v>
      </c>
      <c r="X150" s="14">
        <v>1.3</v>
      </c>
      <c r="Y150" s="14">
        <v>3.6</v>
      </c>
      <c r="Z150" s="14">
        <v>0.5</v>
      </c>
      <c r="AA150" s="14">
        <v>0.2</v>
      </c>
      <c r="AB150" s="14">
        <v>1.5</v>
      </c>
      <c r="AC150" s="14">
        <v>1.2</v>
      </c>
      <c r="AD150" s="14">
        <v>7.9</v>
      </c>
      <c r="AE150" t="e">
        <f>VLOOKUP(B150,'Current Team'!B$2:D$322,3,FALSE)</f>
        <v>#N/A</v>
      </c>
      <c r="AF150">
        <f>RANK(K150,K$2:K$501)</f>
        <v>375</v>
      </c>
      <c r="AG150">
        <f>RANK(L150,L$2:L$501)</f>
        <v>175</v>
      </c>
      <c r="AH150">
        <f>RANK(U150,U$2:U$501)</f>
        <v>87</v>
      </c>
      <c r="AI150">
        <f>RANK(X150,X$2:X$501)</f>
        <v>430</v>
      </c>
      <c r="AJ150">
        <f>RANK(Y150,Y$2:Y$501)</f>
        <v>61</v>
      </c>
      <c r="AK150">
        <f>RANK(Z150,Z$2:Z$501)</f>
        <v>234</v>
      </c>
      <c r="AL150">
        <f>RANK(AA150,AA$2:AA$501)</f>
        <v>266</v>
      </c>
      <c r="AM150">
        <f>RANK(AB150,AB$2:AB$501,1)</f>
        <v>393</v>
      </c>
      <c r="AN150">
        <f>RANK(AD150,AD$2:AD$501)</f>
        <v>213</v>
      </c>
      <c r="AO150">
        <f>COUNTIFS(AF150:AN150,"&lt;80")</f>
        <v>1</v>
      </c>
      <c r="AP150" t="e">
        <f>VLOOKUP(AE150,'First week Schedule'!A$2:C$31,3,FALSE)</f>
        <v>#N/A</v>
      </c>
    </row>
    <row r="151" spans="1:42" ht="26.65" hidden="1" x14ac:dyDescent="0.45">
      <c r="A151" s="15">
        <v>120</v>
      </c>
      <c r="B151" s="14" t="s">
        <v>442</v>
      </c>
      <c r="C151" s="14" t="s">
        <v>70</v>
      </c>
      <c r="D151" s="14">
        <v>26</v>
      </c>
      <c r="E151" s="14" t="s">
        <v>123</v>
      </c>
      <c r="F151" s="14">
        <v>5</v>
      </c>
      <c r="G151" s="14">
        <v>0</v>
      </c>
      <c r="H151" s="14">
        <v>9.6</v>
      </c>
      <c r="I151" s="14">
        <v>1.6</v>
      </c>
      <c r="J151" s="14">
        <v>3.2</v>
      </c>
      <c r="K151" s="14">
        <v>0.5</v>
      </c>
      <c r="L151" s="14">
        <v>0</v>
      </c>
      <c r="M151" s="14">
        <v>0.4</v>
      </c>
      <c r="N151" s="14">
        <v>0</v>
      </c>
      <c r="O151" s="14">
        <v>1.6</v>
      </c>
      <c r="P151" s="14">
        <v>2.8</v>
      </c>
      <c r="Q151" s="14">
        <v>0.57099999999999995</v>
      </c>
      <c r="R151" s="14">
        <v>0.5</v>
      </c>
      <c r="S151" s="14">
        <v>1</v>
      </c>
      <c r="T151" s="14">
        <v>1.4</v>
      </c>
      <c r="U151" s="14">
        <v>0.71399999999999997</v>
      </c>
      <c r="V151" s="14">
        <v>1.2</v>
      </c>
      <c r="W151" s="14">
        <v>1.2</v>
      </c>
      <c r="X151" s="14">
        <v>2.4</v>
      </c>
      <c r="Y151" s="14">
        <v>1.2</v>
      </c>
      <c r="Z151" s="14">
        <v>0.4</v>
      </c>
      <c r="AA151" s="14">
        <v>0</v>
      </c>
      <c r="AB151" s="14">
        <v>0.2</v>
      </c>
      <c r="AC151" s="14">
        <v>0.6</v>
      </c>
      <c r="AD151" s="14">
        <v>4.2</v>
      </c>
      <c r="AE151" t="e">
        <f>VLOOKUP(B151,'Current Team'!B$2:D$322,3,FALSE)</f>
        <v>#N/A</v>
      </c>
      <c r="AF151">
        <f>RANK(K151,K$2:K$501)</f>
        <v>83</v>
      </c>
      <c r="AG151">
        <f>RANK(L151,L$2:L$501)</f>
        <v>424</v>
      </c>
      <c r="AH151">
        <f>RANK(U151,U$2:U$501)</f>
        <v>318</v>
      </c>
      <c r="AI151">
        <f>RANK(X151,X$2:X$501)</f>
        <v>312</v>
      </c>
      <c r="AJ151">
        <f>RANK(Y151,Y$2:Y$501)</f>
        <v>257</v>
      </c>
      <c r="AK151">
        <f>RANK(Z151,Z$2:Z$501)</f>
        <v>300</v>
      </c>
      <c r="AL151">
        <f>RANK(AA151,AA$2:AA$501)</f>
        <v>417</v>
      </c>
      <c r="AM151">
        <f>RANK(AB151,AB$2:AB$501,1)</f>
        <v>33</v>
      </c>
      <c r="AN151">
        <f>RANK(AD151,AD$2:AD$501)</f>
        <v>366</v>
      </c>
      <c r="AO151">
        <f>COUNTIFS(AF151:AN151,"&lt;80")</f>
        <v>1</v>
      </c>
      <c r="AP151" t="e">
        <f>VLOOKUP(AE151,'First week Schedule'!A$2:C$31,3,FALSE)</f>
        <v>#N/A</v>
      </c>
    </row>
    <row r="152" spans="1:42" ht="26.65" hidden="1" x14ac:dyDescent="0.45">
      <c r="A152" s="15">
        <v>120</v>
      </c>
      <c r="B152" s="14" t="s">
        <v>442</v>
      </c>
      <c r="C152" s="14" t="s">
        <v>70</v>
      </c>
      <c r="D152" s="14">
        <v>26</v>
      </c>
      <c r="E152" s="14" t="s">
        <v>114</v>
      </c>
      <c r="F152" s="14">
        <v>4</v>
      </c>
      <c r="G152" s="14">
        <v>0</v>
      </c>
      <c r="H152" s="14">
        <v>9</v>
      </c>
      <c r="I152" s="14">
        <v>1.3</v>
      </c>
      <c r="J152" s="14">
        <v>2.5</v>
      </c>
      <c r="K152" s="14">
        <v>0.5</v>
      </c>
      <c r="L152" s="14">
        <v>0</v>
      </c>
      <c r="M152" s="14">
        <v>0.3</v>
      </c>
      <c r="N152" s="14">
        <v>0</v>
      </c>
      <c r="O152" s="14">
        <v>1.3</v>
      </c>
      <c r="P152" s="14">
        <v>2.2999999999999998</v>
      </c>
      <c r="Q152" s="14">
        <v>0.55600000000000005</v>
      </c>
      <c r="R152" s="14">
        <v>0.5</v>
      </c>
      <c r="S152" s="14">
        <v>1.3</v>
      </c>
      <c r="T152" s="14">
        <v>1.8</v>
      </c>
      <c r="U152" s="14">
        <v>0.71399999999999997</v>
      </c>
      <c r="V152" s="14">
        <v>1.3</v>
      </c>
      <c r="W152" s="14">
        <v>1.3</v>
      </c>
      <c r="X152" s="14">
        <v>2.5</v>
      </c>
      <c r="Y152" s="14">
        <v>1.3</v>
      </c>
      <c r="Z152" s="14">
        <v>0.3</v>
      </c>
      <c r="AA152" s="14">
        <v>0</v>
      </c>
      <c r="AB152" s="14">
        <v>0</v>
      </c>
      <c r="AC152" s="14">
        <v>0.8</v>
      </c>
      <c r="AD152" s="14">
        <v>3.8</v>
      </c>
      <c r="AE152" t="e">
        <f>VLOOKUP(B152,'Current Team'!B$2:D$322,3,FALSE)</f>
        <v>#N/A</v>
      </c>
      <c r="AF152">
        <f>RANK(K152,K$2:K$501)</f>
        <v>83</v>
      </c>
      <c r="AG152">
        <f>RANK(L152,L$2:L$501)</f>
        <v>424</v>
      </c>
      <c r="AH152">
        <f>RANK(U152,U$2:U$501)</f>
        <v>318</v>
      </c>
      <c r="AI152">
        <f>RANK(X152,X$2:X$501)</f>
        <v>296</v>
      </c>
      <c r="AJ152">
        <f>RANK(Y152,Y$2:Y$501)</f>
        <v>233</v>
      </c>
      <c r="AK152">
        <f>RANK(Z152,Z$2:Z$501)</f>
        <v>355</v>
      </c>
      <c r="AL152">
        <f>RANK(AA152,AA$2:AA$501)</f>
        <v>417</v>
      </c>
      <c r="AM152">
        <f>RANK(AB152,AB$2:AB$501,1)</f>
        <v>1</v>
      </c>
      <c r="AN152">
        <f>RANK(AD152,AD$2:AD$501)</f>
        <v>388</v>
      </c>
      <c r="AO152">
        <f>COUNTIFS(AF152:AN152,"&lt;80")</f>
        <v>1</v>
      </c>
      <c r="AP152" t="e">
        <f>VLOOKUP(AE152,'First week Schedule'!A$2:C$31,3,FALSE)</f>
        <v>#N/A</v>
      </c>
    </row>
    <row r="153" spans="1:42" hidden="1" x14ac:dyDescent="0.45">
      <c r="A153" s="15">
        <v>129</v>
      </c>
      <c r="B153" s="14" t="s">
        <v>434</v>
      </c>
      <c r="C153" s="14" t="s">
        <v>75</v>
      </c>
      <c r="D153" s="14">
        <v>21</v>
      </c>
      <c r="E153" s="14" t="s">
        <v>71</v>
      </c>
      <c r="F153" s="14">
        <v>1</v>
      </c>
      <c r="G153" s="14">
        <v>0</v>
      </c>
      <c r="H153" s="14">
        <v>1</v>
      </c>
      <c r="I153" s="14">
        <v>0</v>
      </c>
      <c r="J153" s="14">
        <v>1</v>
      </c>
      <c r="K153" s="14">
        <v>0</v>
      </c>
      <c r="L153" s="14">
        <v>0</v>
      </c>
      <c r="M153" s="14">
        <v>0</v>
      </c>
      <c r="N153" s="16"/>
      <c r="O153" s="14">
        <v>0</v>
      </c>
      <c r="P153" s="14">
        <v>1</v>
      </c>
      <c r="Q153" s="14">
        <v>0</v>
      </c>
      <c r="R153" s="14">
        <v>0</v>
      </c>
      <c r="S153" s="14">
        <v>0</v>
      </c>
      <c r="T153" s="14">
        <v>0</v>
      </c>
      <c r="U153" s="16"/>
      <c r="V153" s="14">
        <v>1</v>
      </c>
      <c r="W153" s="14">
        <v>0</v>
      </c>
      <c r="X153" s="14">
        <v>1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t="e">
        <f>VLOOKUP(B153,'Current Team'!B$2:D$322,3,FALSE)</f>
        <v>#N/A</v>
      </c>
      <c r="AF153">
        <f>RANK(K153,K$2:K$501)</f>
        <v>489</v>
      </c>
      <c r="AG153">
        <f>RANK(L153,L$2:L$501)</f>
        <v>424</v>
      </c>
      <c r="AH153">
        <f>RANK(U153,U$2:U$501)</f>
        <v>464</v>
      </c>
      <c r="AI153">
        <f>RANK(X153,X$2:X$501)</f>
        <v>444</v>
      </c>
      <c r="AJ153">
        <f>RANK(Y153,Y$2:Y$501)</f>
        <v>482</v>
      </c>
      <c r="AK153">
        <f>RANK(Z153,Z$2:Z$501)</f>
        <v>471</v>
      </c>
      <c r="AL153">
        <f>RANK(AA153,AA$2:AA$501)</f>
        <v>417</v>
      </c>
      <c r="AM153">
        <f>RANK(AB153,AB$2:AB$501,1)</f>
        <v>1</v>
      </c>
      <c r="AN153">
        <f>RANK(AD153,AD$2:AD$501)</f>
        <v>491</v>
      </c>
      <c r="AO153">
        <f>COUNTIFS(AF153:AN153,"&lt;80")</f>
        <v>1</v>
      </c>
      <c r="AP153" t="e">
        <f>VLOOKUP(AE153,'First week Schedule'!A$2:C$31,3,FALSE)</f>
        <v>#N/A</v>
      </c>
    </row>
    <row r="154" spans="1:42" ht="26.65" hidden="1" x14ac:dyDescent="0.45">
      <c r="A154" s="15">
        <v>131</v>
      </c>
      <c r="B154" s="14" t="s">
        <v>432</v>
      </c>
      <c r="C154" s="14" t="s">
        <v>63</v>
      </c>
      <c r="D154" s="14">
        <v>24</v>
      </c>
      <c r="E154" s="14" t="s">
        <v>146</v>
      </c>
      <c r="F154" s="14">
        <v>9</v>
      </c>
      <c r="G154" s="14">
        <v>5</v>
      </c>
      <c r="H154" s="14">
        <v>18.8</v>
      </c>
      <c r="I154" s="14">
        <v>2.4</v>
      </c>
      <c r="J154" s="14">
        <v>5.3</v>
      </c>
      <c r="K154" s="14">
        <v>0.45800000000000002</v>
      </c>
      <c r="L154" s="14">
        <v>0.6</v>
      </c>
      <c r="M154" s="14">
        <v>1.4</v>
      </c>
      <c r="N154" s="14">
        <v>0.38500000000000001</v>
      </c>
      <c r="O154" s="14">
        <v>1.9</v>
      </c>
      <c r="P154" s="14">
        <v>3.9</v>
      </c>
      <c r="Q154" s="14">
        <v>0.48599999999999999</v>
      </c>
      <c r="R154" s="14">
        <v>0.51</v>
      </c>
      <c r="S154" s="14">
        <v>0.9</v>
      </c>
      <c r="T154" s="14">
        <v>1.1000000000000001</v>
      </c>
      <c r="U154" s="14">
        <v>0.8</v>
      </c>
      <c r="V154" s="14">
        <v>1</v>
      </c>
      <c r="W154" s="14">
        <v>2.7</v>
      </c>
      <c r="X154" s="14">
        <v>3.7</v>
      </c>
      <c r="Y154" s="14">
        <v>1</v>
      </c>
      <c r="Z154" s="14">
        <v>1.2</v>
      </c>
      <c r="AA154" s="14">
        <v>0</v>
      </c>
      <c r="AB154" s="14">
        <v>0.6</v>
      </c>
      <c r="AC154" s="14">
        <v>1.4</v>
      </c>
      <c r="AD154" s="14">
        <v>6.3</v>
      </c>
      <c r="AE154" t="e">
        <f>VLOOKUP(B154,'Current Team'!B$2:D$322,3,FALSE)</f>
        <v>#N/A</v>
      </c>
      <c r="AF154">
        <f>RANK(K154,K$2:K$501)</f>
        <v>182</v>
      </c>
      <c r="AG154">
        <f>RANK(L154,L$2:L$501)</f>
        <v>277</v>
      </c>
      <c r="AH154">
        <f>RANK(U154,U$2:U$501)</f>
        <v>171</v>
      </c>
      <c r="AI154">
        <f>RANK(X154,X$2:X$501)</f>
        <v>192</v>
      </c>
      <c r="AJ154">
        <f>RANK(Y154,Y$2:Y$501)</f>
        <v>308</v>
      </c>
      <c r="AK154">
        <f>RANK(Z154,Z$2:Z$501)</f>
        <v>42</v>
      </c>
      <c r="AL154">
        <f>RANK(AA154,AA$2:AA$501)</f>
        <v>417</v>
      </c>
      <c r="AM154">
        <f>RANK(AB154,AB$2:AB$501,1)</f>
        <v>139</v>
      </c>
      <c r="AN154">
        <f>RANK(AD154,AD$2:AD$501)</f>
        <v>280</v>
      </c>
      <c r="AO154">
        <f>COUNTIFS(AF154:AN154,"&lt;80")</f>
        <v>1</v>
      </c>
      <c r="AP154" t="e">
        <f>VLOOKUP(AE154,'First week Schedule'!A$2:C$31,3,FALSE)</f>
        <v>#N/A</v>
      </c>
    </row>
    <row r="155" spans="1:42" ht="26.65" hidden="1" x14ac:dyDescent="0.45">
      <c r="A155" s="15">
        <v>132</v>
      </c>
      <c r="B155" s="14" t="s">
        <v>431</v>
      </c>
      <c r="C155" s="14" t="s">
        <v>75</v>
      </c>
      <c r="D155" s="14">
        <v>24</v>
      </c>
      <c r="E155" s="14" t="s">
        <v>125</v>
      </c>
      <c r="F155" s="14">
        <v>2</v>
      </c>
      <c r="G155" s="14">
        <v>0</v>
      </c>
      <c r="H155" s="14">
        <v>7.5</v>
      </c>
      <c r="I155" s="14">
        <v>0.5</v>
      </c>
      <c r="J155" s="14">
        <v>2.5</v>
      </c>
      <c r="K155" s="14">
        <v>0.2</v>
      </c>
      <c r="L155" s="14">
        <v>0</v>
      </c>
      <c r="M155" s="14">
        <v>0</v>
      </c>
      <c r="N155" s="16"/>
      <c r="O155" s="14">
        <v>0.5</v>
      </c>
      <c r="P155" s="14">
        <v>2.5</v>
      </c>
      <c r="Q155" s="14">
        <v>0.2</v>
      </c>
      <c r="R155" s="14">
        <v>0.2</v>
      </c>
      <c r="S155" s="14">
        <v>0.5</v>
      </c>
      <c r="T155" s="14">
        <v>1</v>
      </c>
      <c r="U155" s="14">
        <v>0.5</v>
      </c>
      <c r="V155" s="14">
        <v>1</v>
      </c>
      <c r="W155" s="14">
        <v>1</v>
      </c>
      <c r="X155" s="14">
        <v>2</v>
      </c>
      <c r="Y155" s="14">
        <v>0</v>
      </c>
      <c r="Z155" s="14">
        <v>0.5</v>
      </c>
      <c r="AA155" s="14">
        <v>0</v>
      </c>
      <c r="AB155" s="14">
        <v>0</v>
      </c>
      <c r="AC155" s="14">
        <v>1</v>
      </c>
      <c r="AD155" s="14">
        <v>1.5</v>
      </c>
      <c r="AE155" t="e">
        <f>VLOOKUP(B155,'Current Team'!B$2:D$322,3,FALSE)</f>
        <v>#N/A</v>
      </c>
      <c r="AF155">
        <f>RANK(K155,K$2:K$501)</f>
        <v>484</v>
      </c>
      <c r="AG155">
        <f>RANK(L155,L$2:L$501)</f>
        <v>424</v>
      </c>
      <c r="AH155">
        <f>RANK(U155,U$2:U$501)</f>
        <v>442</v>
      </c>
      <c r="AI155">
        <f>RANK(X155,X$2:X$501)</f>
        <v>350</v>
      </c>
      <c r="AJ155">
        <f>RANK(Y155,Y$2:Y$501)</f>
        <v>482</v>
      </c>
      <c r="AK155">
        <f>RANK(Z155,Z$2:Z$501)</f>
        <v>234</v>
      </c>
      <c r="AL155">
        <f>RANK(AA155,AA$2:AA$501)</f>
        <v>417</v>
      </c>
      <c r="AM155">
        <f>RANK(AB155,AB$2:AB$501,1)</f>
        <v>1</v>
      </c>
      <c r="AN155">
        <f>RANK(AD155,AD$2:AD$501)</f>
        <v>466</v>
      </c>
      <c r="AO155">
        <f>COUNTIFS(AF155:AN155,"&lt;80")</f>
        <v>1</v>
      </c>
      <c r="AP155" t="e">
        <f>VLOOKUP(AE155,'First week Schedule'!A$2:C$31,3,FALSE)</f>
        <v>#N/A</v>
      </c>
    </row>
    <row r="156" spans="1:42" ht="26.65" hidden="1" x14ac:dyDescent="0.45">
      <c r="A156" s="15">
        <v>143</v>
      </c>
      <c r="B156" s="14" t="s">
        <v>423</v>
      </c>
      <c r="C156" s="14" t="s">
        <v>80</v>
      </c>
      <c r="D156" s="14">
        <v>22</v>
      </c>
      <c r="E156" s="14" t="s">
        <v>128</v>
      </c>
      <c r="F156" s="14">
        <v>27</v>
      </c>
      <c r="G156" s="14">
        <v>0</v>
      </c>
      <c r="H156" s="14">
        <v>9.3000000000000007</v>
      </c>
      <c r="I156" s="14">
        <v>1.2</v>
      </c>
      <c r="J156" s="14">
        <v>3.3</v>
      </c>
      <c r="K156" s="14">
        <v>0.36</v>
      </c>
      <c r="L156" s="14">
        <v>0.4</v>
      </c>
      <c r="M156" s="14">
        <v>1.4</v>
      </c>
      <c r="N156" s="14">
        <v>0.25600000000000001</v>
      </c>
      <c r="O156" s="14">
        <v>0.8</v>
      </c>
      <c r="P156" s="14">
        <v>1.9</v>
      </c>
      <c r="Q156" s="14">
        <v>0.44</v>
      </c>
      <c r="R156" s="14">
        <v>0.41599999999999998</v>
      </c>
      <c r="S156" s="14">
        <v>0.6</v>
      </c>
      <c r="T156" s="14">
        <v>1</v>
      </c>
      <c r="U156" s="14">
        <v>0.61499999999999999</v>
      </c>
      <c r="V156" s="14">
        <v>0.3</v>
      </c>
      <c r="W156" s="14">
        <v>1.3</v>
      </c>
      <c r="X156" s="14">
        <v>1.6</v>
      </c>
      <c r="Y156" s="14">
        <v>0.6</v>
      </c>
      <c r="Z156" s="14">
        <v>0.3</v>
      </c>
      <c r="AA156" s="14">
        <v>0</v>
      </c>
      <c r="AB156" s="14">
        <v>0.4</v>
      </c>
      <c r="AC156" s="14">
        <v>0.7</v>
      </c>
      <c r="AD156" s="14">
        <v>3.3</v>
      </c>
      <c r="AE156" t="e">
        <f>VLOOKUP(B156,'Current Team'!B$2:D$322,3,FALSE)</f>
        <v>#N/A</v>
      </c>
      <c r="AF156">
        <f>RANK(K156,K$2:K$501)</f>
        <v>426</v>
      </c>
      <c r="AG156">
        <f>RANK(L156,L$2:L$501)</f>
        <v>321</v>
      </c>
      <c r="AH156">
        <f>RANK(U156,U$2:U$501)</f>
        <v>406</v>
      </c>
      <c r="AI156">
        <f>RANK(X156,X$2:X$501)</f>
        <v>397</v>
      </c>
      <c r="AJ156">
        <f>RANK(Y156,Y$2:Y$501)</f>
        <v>405</v>
      </c>
      <c r="AK156">
        <f>RANK(Z156,Z$2:Z$501)</f>
        <v>355</v>
      </c>
      <c r="AL156">
        <f>RANK(AA156,AA$2:AA$501)</f>
        <v>417</v>
      </c>
      <c r="AM156">
        <f>RANK(AB156,AB$2:AB$501,1)</f>
        <v>77</v>
      </c>
      <c r="AN156">
        <f>RANK(AD156,AD$2:AD$501)</f>
        <v>409</v>
      </c>
      <c r="AO156">
        <f>COUNTIFS(AF156:AN156,"&lt;80")</f>
        <v>1</v>
      </c>
      <c r="AP156" t="e">
        <f>VLOOKUP(AE156,'First week Schedule'!A$2:C$31,3,FALSE)</f>
        <v>#N/A</v>
      </c>
    </row>
    <row r="157" spans="1:42" hidden="1" x14ac:dyDescent="0.45">
      <c r="A157" s="15">
        <v>145</v>
      </c>
      <c r="B157" s="14" t="s">
        <v>421</v>
      </c>
      <c r="C157" s="14" t="s">
        <v>80</v>
      </c>
      <c r="D157" s="14">
        <v>22</v>
      </c>
      <c r="E157" s="14" t="s">
        <v>96</v>
      </c>
      <c r="F157" s="14">
        <v>6</v>
      </c>
      <c r="G157" s="14">
        <v>0</v>
      </c>
      <c r="H157" s="14">
        <v>8.5</v>
      </c>
      <c r="I157" s="14">
        <v>1.3</v>
      </c>
      <c r="J157" s="14">
        <v>3.5</v>
      </c>
      <c r="K157" s="14">
        <v>0.38100000000000001</v>
      </c>
      <c r="L157" s="14">
        <v>0.3</v>
      </c>
      <c r="M157" s="14">
        <v>1.3</v>
      </c>
      <c r="N157" s="14">
        <v>0.25</v>
      </c>
      <c r="O157" s="14">
        <v>1</v>
      </c>
      <c r="P157" s="14">
        <v>2.2000000000000002</v>
      </c>
      <c r="Q157" s="14">
        <v>0.46200000000000002</v>
      </c>
      <c r="R157" s="14">
        <v>0.42899999999999999</v>
      </c>
      <c r="S157" s="14">
        <v>0.2</v>
      </c>
      <c r="T157" s="14">
        <v>0.3</v>
      </c>
      <c r="U157" s="14">
        <v>0.5</v>
      </c>
      <c r="V157" s="14">
        <v>1</v>
      </c>
      <c r="W157" s="14">
        <v>1.8</v>
      </c>
      <c r="X157" s="14">
        <v>2.8</v>
      </c>
      <c r="Y157" s="14">
        <v>0.8</v>
      </c>
      <c r="Z157" s="14">
        <v>0.3</v>
      </c>
      <c r="AA157" s="14">
        <v>0</v>
      </c>
      <c r="AB157" s="14">
        <v>0</v>
      </c>
      <c r="AC157" s="14">
        <v>0.3</v>
      </c>
      <c r="AD157" s="14">
        <v>3.2</v>
      </c>
      <c r="AE157" t="e">
        <f>VLOOKUP(B157,'Current Team'!B$2:D$322,3,FALSE)</f>
        <v>#N/A</v>
      </c>
      <c r="AF157">
        <f>RANK(K157,K$2:K$501)</f>
        <v>405</v>
      </c>
      <c r="AG157">
        <f>RANK(L157,L$2:L$501)</f>
        <v>344</v>
      </c>
      <c r="AH157">
        <f>RANK(U157,U$2:U$501)</f>
        <v>442</v>
      </c>
      <c r="AI157">
        <f>RANK(X157,X$2:X$501)</f>
        <v>263</v>
      </c>
      <c r="AJ157">
        <f>RANK(Y157,Y$2:Y$501)</f>
        <v>357</v>
      </c>
      <c r="AK157">
        <f>RANK(Z157,Z$2:Z$501)</f>
        <v>355</v>
      </c>
      <c r="AL157">
        <f>RANK(AA157,AA$2:AA$501)</f>
        <v>417</v>
      </c>
      <c r="AM157">
        <f>RANK(AB157,AB$2:AB$501,1)</f>
        <v>1</v>
      </c>
      <c r="AN157">
        <f>RANK(AD157,AD$2:AD$501)</f>
        <v>414</v>
      </c>
      <c r="AO157">
        <f>COUNTIFS(AF157:AN157,"&lt;80")</f>
        <v>1</v>
      </c>
      <c r="AP157" t="e">
        <f>VLOOKUP(AE157,'First week Schedule'!A$2:C$31,3,FALSE)</f>
        <v>#N/A</v>
      </c>
    </row>
    <row r="158" spans="1:42" ht="26.65" hidden="1" x14ac:dyDescent="0.45">
      <c r="A158" s="15">
        <v>152</v>
      </c>
      <c r="B158" s="14" t="s">
        <v>416</v>
      </c>
      <c r="C158" s="14" t="s">
        <v>70</v>
      </c>
      <c r="D158" s="14">
        <v>22</v>
      </c>
      <c r="E158" s="14" t="s">
        <v>68</v>
      </c>
      <c r="F158" s="14">
        <v>2</v>
      </c>
      <c r="G158" s="14">
        <v>0</v>
      </c>
      <c r="H158" s="14">
        <v>8</v>
      </c>
      <c r="I158" s="14">
        <v>0.5</v>
      </c>
      <c r="J158" s="14">
        <v>2</v>
      </c>
      <c r="K158" s="14">
        <v>0.25</v>
      </c>
      <c r="L158" s="14">
        <v>0.5</v>
      </c>
      <c r="M158" s="14">
        <v>2</v>
      </c>
      <c r="N158" s="14">
        <v>0.25</v>
      </c>
      <c r="O158" s="14">
        <v>0</v>
      </c>
      <c r="P158" s="14">
        <v>0</v>
      </c>
      <c r="Q158" s="16"/>
      <c r="R158" s="14">
        <v>0.375</v>
      </c>
      <c r="S158" s="14">
        <v>0</v>
      </c>
      <c r="T158" s="14">
        <v>0</v>
      </c>
      <c r="U158" s="16"/>
      <c r="V158" s="14">
        <v>0.5</v>
      </c>
      <c r="W158" s="14">
        <v>0.5</v>
      </c>
      <c r="X158" s="14">
        <v>1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1.5</v>
      </c>
      <c r="AE158" t="e">
        <f>VLOOKUP(B158,'Current Team'!B$2:D$322,3,FALSE)</f>
        <v>#N/A</v>
      </c>
      <c r="AF158">
        <f>RANK(K158,K$2:K$501)</f>
        <v>467</v>
      </c>
      <c r="AG158">
        <f>RANK(L158,L$2:L$501)</f>
        <v>298</v>
      </c>
      <c r="AH158">
        <f>RANK(U158,U$2:U$501)</f>
        <v>464</v>
      </c>
      <c r="AI158">
        <f>RANK(X158,X$2:X$501)</f>
        <v>444</v>
      </c>
      <c r="AJ158">
        <f>RANK(Y158,Y$2:Y$501)</f>
        <v>482</v>
      </c>
      <c r="AK158">
        <f>RANK(Z158,Z$2:Z$501)</f>
        <v>471</v>
      </c>
      <c r="AL158">
        <f>RANK(AA158,AA$2:AA$501)</f>
        <v>417</v>
      </c>
      <c r="AM158">
        <f>RANK(AB158,AB$2:AB$501,1)</f>
        <v>1</v>
      </c>
      <c r="AN158">
        <f>RANK(AD158,AD$2:AD$501)</f>
        <v>466</v>
      </c>
      <c r="AO158">
        <f>COUNTIFS(AF158:AN158,"&lt;80")</f>
        <v>1</v>
      </c>
      <c r="AP158" t="e">
        <f>VLOOKUP(AE158,'First week Schedule'!A$2:C$31,3,FALSE)</f>
        <v>#N/A</v>
      </c>
    </row>
    <row r="159" spans="1:42" ht="26.65" hidden="1" x14ac:dyDescent="0.45">
      <c r="A159" s="15">
        <v>159</v>
      </c>
      <c r="B159" s="14" t="s">
        <v>410</v>
      </c>
      <c r="C159" s="14" t="s">
        <v>67</v>
      </c>
      <c r="D159" s="14">
        <v>22</v>
      </c>
      <c r="E159" s="14" t="s">
        <v>71</v>
      </c>
      <c r="F159" s="14">
        <v>1</v>
      </c>
      <c r="G159" s="14">
        <v>0</v>
      </c>
      <c r="H159" s="14">
        <v>1</v>
      </c>
      <c r="I159" s="14">
        <v>0</v>
      </c>
      <c r="J159" s="14">
        <v>1</v>
      </c>
      <c r="K159" s="14">
        <v>0</v>
      </c>
      <c r="L159" s="14">
        <v>0</v>
      </c>
      <c r="M159" s="14">
        <v>1</v>
      </c>
      <c r="N159" s="14">
        <v>0</v>
      </c>
      <c r="O159" s="14">
        <v>0</v>
      </c>
      <c r="P159" s="14">
        <v>0</v>
      </c>
      <c r="Q159" s="16"/>
      <c r="R159" s="14">
        <v>0</v>
      </c>
      <c r="S159" s="14">
        <v>0</v>
      </c>
      <c r="T159" s="14">
        <v>0</v>
      </c>
      <c r="U159" s="16"/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t="e">
        <f>VLOOKUP(B159,'Current Team'!B$2:D$322,3,FALSE)</f>
        <v>#N/A</v>
      </c>
      <c r="AF159">
        <f>RANK(K159,K$2:K$501)</f>
        <v>489</v>
      </c>
      <c r="AG159">
        <f>RANK(L159,L$2:L$501)</f>
        <v>424</v>
      </c>
      <c r="AH159">
        <f>RANK(U159,U$2:U$501)</f>
        <v>464</v>
      </c>
      <c r="AI159">
        <f>RANK(X159,X$2:X$501)</f>
        <v>493</v>
      </c>
      <c r="AJ159">
        <f>RANK(Y159,Y$2:Y$501)</f>
        <v>482</v>
      </c>
      <c r="AK159">
        <f>RANK(Z159,Z$2:Z$501)</f>
        <v>471</v>
      </c>
      <c r="AL159">
        <f>RANK(AA159,AA$2:AA$501)</f>
        <v>417</v>
      </c>
      <c r="AM159">
        <f>RANK(AB159,AB$2:AB$501,1)</f>
        <v>1</v>
      </c>
      <c r="AN159">
        <f>RANK(AD159,AD$2:AD$501)</f>
        <v>491</v>
      </c>
      <c r="AO159">
        <f>COUNTIFS(AF159:AN159,"&lt;80")</f>
        <v>1</v>
      </c>
      <c r="AP159" t="e">
        <f>VLOOKUP(AE159,'First week Schedule'!A$2:C$31,3,FALSE)</f>
        <v>#N/A</v>
      </c>
    </row>
    <row r="160" spans="1:42" ht="26.65" hidden="1" x14ac:dyDescent="0.45">
      <c r="A160" s="15">
        <v>172</v>
      </c>
      <c r="B160" s="14" t="s">
        <v>398</v>
      </c>
      <c r="C160" s="14" t="s">
        <v>80</v>
      </c>
      <c r="D160" s="14">
        <v>22</v>
      </c>
      <c r="E160" s="14" t="s">
        <v>117</v>
      </c>
      <c r="F160" s="14">
        <v>10</v>
      </c>
      <c r="G160" s="14">
        <v>0</v>
      </c>
      <c r="H160" s="14">
        <v>4.4000000000000004</v>
      </c>
      <c r="I160" s="14">
        <v>0.7</v>
      </c>
      <c r="J160" s="14">
        <v>2.1</v>
      </c>
      <c r="K160" s="14">
        <v>0.33300000000000002</v>
      </c>
      <c r="L160" s="14">
        <v>0</v>
      </c>
      <c r="M160" s="14">
        <v>0.6</v>
      </c>
      <c r="N160" s="14">
        <v>0</v>
      </c>
      <c r="O160" s="14">
        <v>0.7</v>
      </c>
      <c r="P160" s="14">
        <v>1.5</v>
      </c>
      <c r="Q160" s="14">
        <v>0.46700000000000003</v>
      </c>
      <c r="R160" s="14">
        <v>0.33300000000000002</v>
      </c>
      <c r="S160" s="14">
        <v>0.1</v>
      </c>
      <c r="T160" s="14">
        <v>0.4</v>
      </c>
      <c r="U160" s="14">
        <v>0.25</v>
      </c>
      <c r="V160" s="14">
        <v>0.3</v>
      </c>
      <c r="W160" s="14">
        <v>0.2</v>
      </c>
      <c r="X160" s="14">
        <v>0.5</v>
      </c>
      <c r="Y160" s="14">
        <v>0.1</v>
      </c>
      <c r="Z160" s="14">
        <v>0.1</v>
      </c>
      <c r="AA160" s="14">
        <v>0</v>
      </c>
      <c r="AB160" s="14">
        <v>0.1</v>
      </c>
      <c r="AC160" s="14">
        <v>0.6</v>
      </c>
      <c r="AD160" s="14">
        <v>1.5</v>
      </c>
      <c r="AE160" t="e">
        <f>VLOOKUP(B160,'Current Team'!B$2:D$322,3,FALSE)</f>
        <v>#N/A</v>
      </c>
      <c r="AF160">
        <f>RANK(K160,K$2:K$501)</f>
        <v>438</v>
      </c>
      <c r="AG160">
        <f>RANK(L160,L$2:L$501)</f>
        <v>424</v>
      </c>
      <c r="AH160">
        <f>RANK(U160,U$2:U$501)</f>
        <v>463</v>
      </c>
      <c r="AI160">
        <f>RANK(X160,X$2:X$501)</f>
        <v>482</v>
      </c>
      <c r="AJ160">
        <f>RANK(Y160,Y$2:Y$501)</f>
        <v>476</v>
      </c>
      <c r="AK160">
        <f>RANK(Z160,Z$2:Z$501)</f>
        <v>451</v>
      </c>
      <c r="AL160">
        <f>RANK(AA160,AA$2:AA$501)</f>
        <v>417</v>
      </c>
      <c r="AM160">
        <f>RANK(AB160,AB$2:AB$501,1)</f>
        <v>27</v>
      </c>
      <c r="AN160">
        <f>RANK(AD160,AD$2:AD$501)</f>
        <v>466</v>
      </c>
      <c r="AO160">
        <f>COUNTIFS(AF160:AN160,"&lt;80")</f>
        <v>1</v>
      </c>
      <c r="AP160" t="e">
        <f>VLOOKUP(AE160,'First week Schedule'!A$2:C$31,3,FALSE)</f>
        <v>#N/A</v>
      </c>
    </row>
    <row r="161" spans="1:42" ht="26.65" hidden="1" x14ac:dyDescent="0.45">
      <c r="A161" s="15">
        <v>174</v>
      </c>
      <c r="B161" s="14" t="s">
        <v>396</v>
      </c>
      <c r="C161" s="14" t="s">
        <v>80</v>
      </c>
      <c r="D161" s="14">
        <v>29</v>
      </c>
      <c r="E161" s="14" t="s">
        <v>81</v>
      </c>
      <c r="F161" s="14">
        <v>6</v>
      </c>
      <c r="G161" s="14">
        <v>0</v>
      </c>
      <c r="H161" s="14">
        <v>10.8</v>
      </c>
      <c r="I161" s="14">
        <v>1.3</v>
      </c>
      <c r="J161" s="14">
        <v>4.8</v>
      </c>
      <c r="K161" s="14">
        <v>0.27600000000000002</v>
      </c>
      <c r="L161" s="14">
        <v>0</v>
      </c>
      <c r="M161" s="14">
        <v>2.2000000000000002</v>
      </c>
      <c r="N161" s="14">
        <v>0</v>
      </c>
      <c r="O161" s="14">
        <v>1.3</v>
      </c>
      <c r="P161" s="14">
        <v>2.7</v>
      </c>
      <c r="Q161" s="14">
        <v>0.5</v>
      </c>
      <c r="R161" s="14">
        <v>0.27600000000000002</v>
      </c>
      <c r="S161" s="14">
        <v>1</v>
      </c>
      <c r="T161" s="14">
        <v>1</v>
      </c>
      <c r="U161" s="14">
        <v>1</v>
      </c>
      <c r="V161" s="14">
        <v>0.2</v>
      </c>
      <c r="W161" s="14">
        <v>1</v>
      </c>
      <c r="X161" s="14">
        <v>1.2</v>
      </c>
      <c r="Y161" s="14">
        <v>1.3</v>
      </c>
      <c r="Z161" s="14">
        <v>0.5</v>
      </c>
      <c r="AA161" s="14">
        <v>0</v>
      </c>
      <c r="AB161" s="14">
        <v>0.8</v>
      </c>
      <c r="AC161" s="14">
        <v>0.8</v>
      </c>
      <c r="AD161" s="14">
        <v>3.7</v>
      </c>
      <c r="AE161" t="e">
        <f>VLOOKUP(B161,'Current Team'!B$2:D$322,3,FALSE)</f>
        <v>#N/A</v>
      </c>
      <c r="AF161">
        <f>RANK(K161,K$2:K$501)</f>
        <v>464</v>
      </c>
      <c r="AG161">
        <f>RANK(L161,L$2:L$501)</f>
        <v>424</v>
      </c>
      <c r="AH161">
        <f>RANK(U161,U$2:U$501)</f>
        <v>1</v>
      </c>
      <c r="AI161">
        <f>RANK(X161,X$2:X$501)</f>
        <v>434</v>
      </c>
      <c r="AJ161">
        <f>RANK(Y161,Y$2:Y$501)</f>
        <v>233</v>
      </c>
      <c r="AK161">
        <f>RANK(Z161,Z$2:Z$501)</f>
        <v>234</v>
      </c>
      <c r="AL161">
        <f>RANK(AA161,AA$2:AA$501)</f>
        <v>417</v>
      </c>
      <c r="AM161">
        <f>RANK(AB161,AB$2:AB$501,1)</f>
        <v>206</v>
      </c>
      <c r="AN161">
        <f>RANK(AD161,AD$2:AD$501)</f>
        <v>390</v>
      </c>
      <c r="AO161">
        <f>COUNTIFS(AF161:AN161,"&lt;80")</f>
        <v>1</v>
      </c>
      <c r="AP161" t="e">
        <f>VLOOKUP(AE161,'First week Schedule'!A$2:C$31,3,FALSE)</f>
        <v>#N/A</v>
      </c>
    </row>
    <row r="162" spans="1:42" ht="26.65" hidden="1" x14ac:dyDescent="0.45">
      <c r="A162" s="15">
        <v>179</v>
      </c>
      <c r="B162" s="14" t="s">
        <v>392</v>
      </c>
      <c r="C162" s="14" t="s">
        <v>80</v>
      </c>
      <c r="D162" s="14">
        <v>24</v>
      </c>
      <c r="E162" s="14" t="s">
        <v>156</v>
      </c>
      <c r="F162" s="14">
        <v>4</v>
      </c>
      <c r="G162" s="14">
        <v>0</v>
      </c>
      <c r="H162" s="14">
        <v>15.8</v>
      </c>
      <c r="I162" s="14">
        <v>2.8</v>
      </c>
      <c r="J162" s="14">
        <v>6.8</v>
      </c>
      <c r="K162" s="14">
        <v>0.40699999999999997</v>
      </c>
      <c r="L162" s="14">
        <v>0</v>
      </c>
      <c r="M162" s="14">
        <v>2</v>
      </c>
      <c r="N162" s="14">
        <v>0</v>
      </c>
      <c r="O162" s="14">
        <v>2.8</v>
      </c>
      <c r="P162" s="14">
        <v>4.8</v>
      </c>
      <c r="Q162" s="14">
        <v>0.57899999999999996</v>
      </c>
      <c r="R162" s="14">
        <v>0.40699999999999997</v>
      </c>
      <c r="S162" s="14">
        <v>1</v>
      </c>
      <c r="T162" s="14">
        <v>1</v>
      </c>
      <c r="U162" s="14">
        <v>1</v>
      </c>
      <c r="V162" s="14">
        <v>0</v>
      </c>
      <c r="W162" s="14">
        <v>0.8</v>
      </c>
      <c r="X162" s="14">
        <v>0.8</v>
      </c>
      <c r="Y162" s="14">
        <v>1.8</v>
      </c>
      <c r="Z162" s="14">
        <v>0.3</v>
      </c>
      <c r="AA162" s="14">
        <v>0.3</v>
      </c>
      <c r="AB162" s="14">
        <v>0.5</v>
      </c>
      <c r="AC162" s="14">
        <v>0.8</v>
      </c>
      <c r="AD162" s="14">
        <v>6.5</v>
      </c>
      <c r="AE162" t="e">
        <f>VLOOKUP(B162,'Current Team'!B$2:D$322,3,FALSE)</f>
        <v>#N/A</v>
      </c>
      <c r="AF162">
        <f>RANK(K162,K$2:K$501)</f>
        <v>339</v>
      </c>
      <c r="AG162">
        <f>RANK(L162,L$2:L$501)</f>
        <v>424</v>
      </c>
      <c r="AH162">
        <f>RANK(U162,U$2:U$501)</f>
        <v>1</v>
      </c>
      <c r="AI162">
        <f>RANK(X162,X$2:X$501)</f>
        <v>463</v>
      </c>
      <c r="AJ162">
        <f>RANK(Y162,Y$2:Y$501)</f>
        <v>175</v>
      </c>
      <c r="AK162">
        <f>RANK(Z162,Z$2:Z$501)</f>
        <v>355</v>
      </c>
      <c r="AL162">
        <f>RANK(AA162,AA$2:AA$501)</f>
        <v>199</v>
      </c>
      <c r="AM162">
        <f>RANK(AB162,AB$2:AB$501,1)</f>
        <v>99</v>
      </c>
      <c r="AN162">
        <f>RANK(AD162,AD$2:AD$501)</f>
        <v>271</v>
      </c>
      <c r="AO162">
        <f>COUNTIFS(AF162:AN162,"&lt;80")</f>
        <v>1</v>
      </c>
      <c r="AP162" t="e">
        <f>VLOOKUP(AE162,'First week Schedule'!A$2:C$31,3,FALSE)</f>
        <v>#N/A</v>
      </c>
    </row>
    <row r="163" spans="1:42" ht="26.65" hidden="1" x14ac:dyDescent="0.45">
      <c r="A163" s="15">
        <v>188</v>
      </c>
      <c r="B163" s="14" t="s">
        <v>384</v>
      </c>
      <c r="C163" s="14" t="s">
        <v>67</v>
      </c>
      <c r="D163" s="14">
        <v>23</v>
      </c>
      <c r="E163" s="14" t="s">
        <v>121</v>
      </c>
      <c r="F163" s="14">
        <v>16</v>
      </c>
      <c r="G163" s="14">
        <v>0</v>
      </c>
      <c r="H163" s="14">
        <v>3.6</v>
      </c>
      <c r="I163" s="14">
        <v>0.4</v>
      </c>
      <c r="J163" s="14">
        <v>1.4</v>
      </c>
      <c r="K163" s="14">
        <v>0.26100000000000001</v>
      </c>
      <c r="L163" s="14">
        <v>0.1</v>
      </c>
      <c r="M163" s="14">
        <v>0.4</v>
      </c>
      <c r="N163" s="14">
        <v>0.33300000000000002</v>
      </c>
      <c r="O163" s="14">
        <v>0.3</v>
      </c>
      <c r="P163" s="14">
        <v>1.1000000000000001</v>
      </c>
      <c r="Q163" s="14">
        <v>0.23499999999999999</v>
      </c>
      <c r="R163" s="14">
        <v>0.30399999999999999</v>
      </c>
      <c r="S163" s="14">
        <v>0.6</v>
      </c>
      <c r="T163" s="14">
        <v>0.7</v>
      </c>
      <c r="U163" s="14">
        <v>0.81799999999999995</v>
      </c>
      <c r="V163" s="14">
        <v>0.1</v>
      </c>
      <c r="W163" s="14">
        <v>0.1</v>
      </c>
      <c r="X163" s="14">
        <v>0.2</v>
      </c>
      <c r="Y163" s="14">
        <v>0.9</v>
      </c>
      <c r="Z163" s="14">
        <v>0</v>
      </c>
      <c r="AA163" s="14">
        <v>0</v>
      </c>
      <c r="AB163" s="14">
        <v>0.2</v>
      </c>
      <c r="AC163" s="14">
        <v>0.4</v>
      </c>
      <c r="AD163" s="14">
        <v>1.4</v>
      </c>
      <c r="AE163" t="e">
        <f>VLOOKUP(B163,'Current Team'!B$2:D$322,3,FALSE)</f>
        <v>#N/A</v>
      </c>
      <c r="AF163">
        <f>RANK(K163,K$2:K$501)</f>
        <v>465</v>
      </c>
      <c r="AG163">
        <f>RANK(L163,L$2:L$501)</f>
        <v>399</v>
      </c>
      <c r="AH163">
        <f>RANK(U163,U$2:U$501)</f>
        <v>139</v>
      </c>
      <c r="AI163">
        <f>RANK(X163,X$2:X$501)</f>
        <v>492</v>
      </c>
      <c r="AJ163">
        <f>RANK(Y163,Y$2:Y$501)</f>
        <v>338</v>
      </c>
      <c r="AK163">
        <f>RANK(Z163,Z$2:Z$501)</f>
        <v>471</v>
      </c>
      <c r="AL163">
        <f>RANK(AA163,AA$2:AA$501)</f>
        <v>417</v>
      </c>
      <c r="AM163">
        <f>RANK(AB163,AB$2:AB$501,1)</f>
        <v>33</v>
      </c>
      <c r="AN163">
        <f>RANK(AD163,AD$2:AD$501)</f>
        <v>472</v>
      </c>
      <c r="AO163">
        <f>COUNTIFS(AF163:AN163,"&lt;80")</f>
        <v>1</v>
      </c>
      <c r="AP163" t="e">
        <f>VLOOKUP(AE163,'First week Schedule'!A$2:C$31,3,FALSE)</f>
        <v>#N/A</v>
      </c>
    </row>
    <row r="164" spans="1:42" ht="26.65" hidden="1" x14ac:dyDescent="0.45">
      <c r="A164" s="15">
        <v>196</v>
      </c>
      <c r="B164" s="14" t="s">
        <v>376</v>
      </c>
      <c r="C164" s="14" t="s">
        <v>70</v>
      </c>
      <c r="D164" s="14">
        <v>23</v>
      </c>
      <c r="E164" s="14" t="s">
        <v>71</v>
      </c>
      <c r="F164" s="14">
        <v>3</v>
      </c>
      <c r="G164" s="14">
        <v>0</v>
      </c>
      <c r="H164" s="14">
        <v>0.7</v>
      </c>
      <c r="I164" s="14">
        <v>0</v>
      </c>
      <c r="J164" s="14">
        <v>0.7</v>
      </c>
      <c r="K164" s="14">
        <v>0</v>
      </c>
      <c r="L164" s="14">
        <v>0</v>
      </c>
      <c r="M164" s="14">
        <v>0.7</v>
      </c>
      <c r="N164" s="14">
        <v>0</v>
      </c>
      <c r="O164" s="14">
        <v>0</v>
      </c>
      <c r="P164" s="14">
        <v>0</v>
      </c>
      <c r="Q164" s="16"/>
      <c r="R164" s="14">
        <v>0</v>
      </c>
      <c r="S164" s="14">
        <v>0</v>
      </c>
      <c r="T164" s="14">
        <v>0</v>
      </c>
      <c r="U164" s="16"/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t="e">
        <f>VLOOKUP(B164,'Current Team'!B$2:D$322,3,FALSE)</f>
        <v>#N/A</v>
      </c>
      <c r="AF164">
        <f>RANK(K164,K$2:K$501)</f>
        <v>489</v>
      </c>
      <c r="AG164">
        <f>RANK(L164,L$2:L$501)</f>
        <v>424</v>
      </c>
      <c r="AH164">
        <f>RANK(U164,U$2:U$501)</f>
        <v>464</v>
      </c>
      <c r="AI164">
        <f>RANK(X164,X$2:X$501)</f>
        <v>493</v>
      </c>
      <c r="AJ164">
        <f>RANK(Y164,Y$2:Y$501)</f>
        <v>482</v>
      </c>
      <c r="AK164">
        <f>RANK(Z164,Z$2:Z$501)</f>
        <v>471</v>
      </c>
      <c r="AL164">
        <f>RANK(AA164,AA$2:AA$501)</f>
        <v>417</v>
      </c>
      <c r="AM164">
        <f>RANK(AB164,AB$2:AB$501,1)</f>
        <v>1</v>
      </c>
      <c r="AN164">
        <f>RANK(AD164,AD$2:AD$501)</f>
        <v>491</v>
      </c>
      <c r="AO164">
        <f>COUNTIFS(AF164:AN164,"&lt;80")</f>
        <v>1</v>
      </c>
      <c r="AP164" t="e">
        <f>VLOOKUP(AE164,'First week Schedule'!A$2:C$31,3,FALSE)</f>
        <v>#N/A</v>
      </c>
    </row>
    <row r="165" spans="1:42" ht="26.65" hidden="1" x14ac:dyDescent="0.45">
      <c r="A165" s="15">
        <v>204</v>
      </c>
      <c r="B165" s="14" t="s">
        <v>369</v>
      </c>
      <c r="C165" s="14" t="s">
        <v>80</v>
      </c>
      <c r="D165" s="14">
        <v>25</v>
      </c>
      <c r="E165" s="14" t="s">
        <v>112</v>
      </c>
      <c r="F165" s="14">
        <v>2</v>
      </c>
      <c r="G165" s="14">
        <v>0</v>
      </c>
      <c r="H165" s="14">
        <v>13</v>
      </c>
      <c r="I165" s="14">
        <v>1.5</v>
      </c>
      <c r="J165" s="14">
        <v>6</v>
      </c>
      <c r="K165" s="14">
        <v>0.25</v>
      </c>
      <c r="L165" s="14">
        <v>0</v>
      </c>
      <c r="M165" s="14">
        <v>2.5</v>
      </c>
      <c r="N165" s="14">
        <v>0</v>
      </c>
      <c r="O165" s="14">
        <v>1.5</v>
      </c>
      <c r="P165" s="14">
        <v>3.5</v>
      </c>
      <c r="Q165" s="14">
        <v>0.42899999999999999</v>
      </c>
      <c r="R165" s="14">
        <v>0.25</v>
      </c>
      <c r="S165" s="14">
        <v>1</v>
      </c>
      <c r="T165" s="14">
        <v>1</v>
      </c>
      <c r="U165" s="14">
        <v>1</v>
      </c>
      <c r="V165" s="14">
        <v>0</v>
      </c>
      <c r="W165" s="14">
        <v>0.5</v>
      </c>
      <c r="X165" s="14">
        <v>0.5</v>
      </c>
      <c r="Y165" s="14">
        <v>2.5</v>
      </c>
      <c r="Z165" s="14">
        <v>0.5</v>
      </c>
      <c r="AA165" s="14">
        <v>0</v>
      </c>
      <c r="AB165" s="14">
        <v>0.5</v>
      </c>
      <c r="AC165" s="14">
        <v>0.5</v>
      </c>
      <c r="AD165" s="14">
        <v>4</v>
      </c>
      <c r="AE165" t="e">
        <f>VLOOKUP(B165,'Current Team'!B$2:D$322,3,FALSE)</f>
        <v>#N/A</v>
      </c>
      <c r="AF165">
        <f>RANK(K165,K$2:K$501)</f>
        <v>467</v>
      </c>
      <c r="AG165">
        <f>RANK(L165,L$2:L$501)</f>
        <v>424</v>
      </c>
      <c r="AH165">
        <f>RANK(U165,U$2:U$501)</f>
        <v>1</v>
      </c>
      <c r="AI165">
        <f>RANK(X165,X$2:X$501)</f>
        <v>482</v>
      </c>
      <c r="AJ165">
        <f>RANK(Y165,Y$2:Y$501)</f>
        <v>112</v>
      </c>
      <c r="AK165">
        <f>RANK(Z165,Z$2:Z$501)</f>
        <v>234</v>
      </c>
      <c r="AL165">
        <f>RANK(AA165,AA$2:AA$501)</f>
        <v>417</v>
      </c>
      <c r="AM165">
        <f>RANK(AB165,AB$2:AB$501,1)</f>
        <v>99</v>
      </c>
      <c r="AN165">
        <f>RANK(AD165,AD$2:AD$501)</f>
        <v>374</v>
      </c>
      <c r="AO165">
        <f>COUNTIFS(AF165:AN165,"&lt;80")</f>
        <v>1</v>
      </c>
      <c r="AP165" t="e">
        <f>VLOOKUP(AE165,'First week Schedule'!A$2:C$31,3,FALSE)</f>
        <v>#N/A</v>
      </c>
    </row>
    <row r="166" spans="1:42" ht="26.65" hidden="1" x14ac:dyDescent="0.45">
      <c r="A166" s="15">
        <v>213</v>
      </c>
      <c r="B166" s="14" t="s">
        <v>363</v>
      </c>
      <c r="C166" s="14" t="s">
        <v>67</v>
      </c>
      <c r="D166" s="14">
        <v>24</v>
      </c>
      <c r="E166" s="14" t="s">
        <v>123</v>
      </c>
      <c r="F166" s="14">
        <v>17</v>
      </c>
      <c r="G166" s="14">
        <v>0</v>
      </c>
      <c r="H166" s="14">
        <v>11</v>
      </c>
      <c r="I166" s="14">
        <v>0.9</v>
      </c>
      <c r="J166" s="14">
        <v>3.1</v>
      </c>
      <c r="K166" s="14">
        <v>0.30199999999999999</v>
      </c>
      <c r="L166" s="14">
        <v>0.3</v>
      </c>
      <c r="M166" s="14">
        <v>1.5</v>
      </c>
      <c r="N166" s="14">
        <v>0.2</v>
      </c>
      <c r="O166" s="14">
        <v>0.6</v>
      </c>
      <c r="P166" s="14">
        <v>1.6</v>
      </c>
      <c r="Q166" s="14">
        <v>0.39300000000000002</v>
      </c>
      <c r="R166" s="14">
        <v>0.34899999999999998</v>
      </c>
      <c r="S166" s="14">
        <v>1</v>
      </c>
      <c r="T166" s="14">
        <v>1.1000000000000001</v>
      </c>
      <c r="U166" s="14">
        <v>0.94399999999999995</v>
      </c>
      <c r="V166" s="14">
        <v>0.4</v>
      </c>
      <c r="W166" s="14">
        <v>0.8</v>
      </c>
      <c r="X166" s="14">
        <v>1.2</v>
      </c>
      <c r="Y166" s="14">
        <v>1.4</v>
      </c>
      <c r="Z166" s="14">
        <v>0.2</v>
      </c>
      <c r="AA166" s="14">
        <v>0.1</v>
      </c>
      <c r="AB166" s="14">
        <v>0.7</v>
      </c>
      <c r="AC166" s="14">
        <v>2</v>
      </c>
      <c r="AD166" s="14">
        <v>3.2</v>
      </c>
      <c r="AE166" t="e">
        <f>VLOOKUP(B166,'Current Team'!B$2:D$322,3,FALSE)</f>
        <v>#N/A</v>
      </c>
      <c r="AF166">
        <f>RANK(K166,K$2:K$501)</f>
        <v>458</v>
      </c>
      <c r="AG166">
        <f>RANK(L166,L$2:L$501)</f>
        <v>344</v>
      </c>
      <c r="AH166">
        <f>RANK(U166,U$2:U$501)</f>
        <v>20</v>
      </c>
      <c r="AI166">
        <f>RANK(X166,X$2:X$501)</f>
        <v>434</v>
      </c>
      <c r="AJ166">
        <f>RANK(Y166,Y$2:Y$501)</f>
        <v>214</v>
      </c>
      <c r="AK166">
        <f>RANK(Z166,Z$2:Z$501)</f>
        <v>416</v>
      </c>
      <c r="AL166">
        <f>RANK(AA166,AA$2:AA$501)</f>
        <v>329</v>
      </c>
      <c r="AM166">
        <f>RANK(AB166,AB$2:AB$501,1)</f>
        <v>181</v>
      </c>
      <c r="AN166">
        <f>RANK(AD166,AD$2:AD$501)</f>
        <v>414</v>
      </c>
      <c r="AO166">
        <f>COUNTIFS(AF166:AN166,"&lt;80")</f>
        <v>1</v>
      </c>
      <c r="AP166" t="e">
        <f>VLOOKUP(AE166,'First week Schedule'!A$2:C$31,3,FALSE)</f>
        <v>#N/A</v>
      </c>
    </row>
    <row r="167" spans="1:42" ht="26.65" hidden="1" x14ac:dyDescent="0.45">
      <c r="A167" s="15">
        <v>213</v>
      </c>
      <c r="B167" s="14" t="s">
        <v>363</v>
      </c>
      <c r="C167" s="14" t="s">
        <v>67</v>
      </c>
      <c r="D167" s="14">
        <v>24</v>
      </c>
      <c r="E167" s="14" t="s">
        <v>146</v>
      </c>
      <c r="F167" s="14">
        <v>10</v>
      </c>
      <c r="G167" s="14">
        <v>0</v>
      </c>
      <c r="H167" s="14">
        <v>14.4</v>
      </c>
      <c r="I167" s="14">
        <v>1.2</v>
      </c>
      <c r="J167" s="14">
        <v>3.9</v>
      </c>
      <c r="K167" s="14">
        <v>0.308</v>
      </c>
      <c r="L167" s="14">
        <v>0.3</v>
      </c>
      <c r="M167" s="14">
        <v>1.4</v>
      </c>
      <c r="N167" s="14">
        <v>0.214</v>
      </c>
      <c r="O167" s="14">
        <v>0.9</v>
      </c>
      <c r="P167" s="14">
        <v>2.5</v>
      </c>
      <c r="Q167" s="14">
        <v>0.36</v>
      </c>
      <c r="R167" s="14">
        <v>0.34599999999999997</v>
      </c>
      <c r="S167" s="14">
        <v>1.6</v>
      </c>
      <c r="T167" s="14">
        <v>1.6</v>
      </c>
      <c r="U167" s="14">
        <v>1</v>
      </c>
      <c r="V167" s="14">
        <v>0.4</v>
      </c>
      <c r="W167" s="14">
        <v>1.1000000000000001</v>
      </c>
      <c r="X167" s="14">
        <v>1.5</v>
      </c>
      <c r="Y167" s="14">
        <v>1.7</v>
      </c>
      <c r="Z167" s="14">
        <v>0.4</v>
      </c>
      <c r="AA167" s="14">
        <v>0.2</v>
      </c>
      <c r="AB167" s="14">
        <v>1</v>
      </c>
      <c r="AC167" s="14">
        <v>2.6</v>
      </c>
      <c r="AD167" s="14">
        <v>4.3</v>
      </c>
      <c r="AE167" t="e">
        <f>VLOOKUP(B167,'Current Team'!B$2:D$322,3,FALSE)</f>
        <v>#N/A</v>
      </c>
      <c r="AF167">
        <f>RANK(K167,K$2:K$501)</f>
        <v>453</v>
      </c>
      <c r="AG167">
        <f>RANK(L167,L$2:L$501)</f>
        <v>344</v>
      </c>
      <c r="AH167">
        <f>RANK(U167,U$2:U$501)</f>
        <v>1</v>
      </c>
      <c r="AI167">
        <f>RANK(X167,X$2:X$501)</f>
        <v>407</v>
      </c>
      <c r="AJ167">
        <f>RANK(Y167,Y$2:Y$501)</f>
        <v>188</v>
      </c>
      <c r="AK167">
        <f>RANK(Z167,Z$2:Z$501)</f>
        <v>300</v>
      </c>
      <c r="AL167">
        <f>RANK(AA167,AA$2:AA$501)</f>
        <v>266</v>
      </c>
      <c r="AM167">
        <f>RANK(AB167,AB$2:AB$501,1)</f>
        <v>285</v>
      </c>
      <c r="AN167">
        <f>RANK(AD167,AD$2:AD$501)</f>
        <v>360</v>
      </c>
      <c r="AO167">
        <f>COUNTIFS(AF167:AN167,"&lt;80")</f>
        <v>1</v>
      </c>
      <c r="AP167" t="e">
        <f>VLOOKUP(AE167,'First week Schedule'!A$2:C$31,3,FALSE)</f>
        <v>#N/A</v>
      </c>
    </row>
    <row r="168" spans="1:42" ht="26.65" hidden="1" x14ac:dyDescent="0.45">
      <c r="A168" s="15">
        <v>213</v>
      </c>
      <c r="B168" s="14" t="s">
        <v>363</v>
      </c>
      <c r="C168" s="14" t="s">
        <v>67</v>
      </c>
      <c r="D168" s="14">
        <v>24</v>
      </c>
      <c r="E168" s="14" t="s">
        <v>104</v>
      </c>
      <c r="F168" s="14">
        <v>6</v>
      </c>
      <c r="G168" s="14">
        <v>0</v>
      </c>
      <c r="H168" s="14">
        <v>6.3</v>
      </c>
      <c r="I168" s="14">
        <v>0.5</v>
      </c>
      <c r="J168" s="14">
        <v>2</v>
      </c>
      <c r="K168" s="14">
        <v>0.25</v>
      </c>
      <c r="L168" s="14">
        <v>0.3</v>
      </c>
      <c r="M168" s="14">
        <v>1.7</v>
      </c>
      <c r="N168" s="14">
        <v>0.2</v>
      </c>
      <c r="O168" s="14">
        <v>0.2</v>
      </c>
      <c r="P168" s="14">
        <v>0.3</v>
      </c>
      <c r="Q168" s="14">
        <v>0.5</v>
      </c>
      <c r="R168" s="14">
        <v>0.33300000000000002</v>
      </c>
      <c r="S168" s="14">
        <v>0.2</v>
      </c>
      <c r="T168" s="14">
        <v>0.3</v>
      </c>
      <c r="U168" s="14">
        <v>0.5</v>
      </c>
      <c r="V168" s="14">
        <v>0.3</v>
      </c>
      <c r="W168" s="14">
        <v>0.5</v>
      </c>
      <c r="X168" s="14">
        <v>0.8</v>
      </c>
      <c r="Y168" s="14">
        <v>1.2</v>
      </c>
      <c r="Z168" s="14">
        <v>0</v>
      </c>
      <c r="AA168" s="14">
        <v>0</v>
      </c>
      <c r="AB168" s="14">
        <v>0.3</v>
      </c>
      <c r="AC168" s="14">
        <v>1.2</v>
      </c>
      <c r="AD168" s="14">
        <v>1.5</v>
      </c>
      <c r="AE168" t="e">
        <f>VLOOKUP(B168,'Current Team'!B$2:D$322,3,FALSE)</f>
        <v>#N/A</v>
      </c>
      <c r="AF168">
        <f>RANK(K168,K$2:K$501)</f>
        <v>467</v>
      </c>
      <c r="AG168">
        <f>RANK(L168,L$2:L$501)</f>
        <v>344</v>
      </c>
      <c r="AH168">
        <f>RANK(U168,U$2:U$501)</f>
        <v>442</v>
      </c>
      <c r="AI168">
        <f>RANK(X168,X$2:X$501)</f>
        <v>463</v>
      </c>
      <c r="AJ168">
        <f>RANK(Y168,Y$2:Y$501)</f>
        <v>257</v>
      </c>
      <c r="AK168">
        <f>RANK(Z168,Z$2:Z$501)</f>
        <v>471</v>
      </c>
      <c r="AL168">
        <f>RANK(AA168,AA$2:AA$501)</f>
        <v>417</v>
      </c>
      <c r="AM168">
        <f>RANK(AB168,AB$2:AB$501,1)</f>
        <v>44</v>
      </c>
      <c r="AN168">
        <f>RANK(AD168,AD$2:AD$501)</f>
        <v>466</v>
      </c>
      <c r="AO168">
        <f>COUNTIFS(AF168:AN168,"&lt;80")</f>
        <v>1</v>
      </c>
      <c r="AP168" t="e">
        <f>VLOOKUP(AE168,'First week Schedule'!A$2:C$31,3,FALSE)</f>
        <v>#N/A</v>
      </c>
    </row>
    <row r="169" spans="1:42" ht="26.65" hidden="1" x14ac:dyDescent="0.45">
      <c r="A169" s="15">
        <v>214</v>
      </c>
      <c r="B169" s="14" t="s">
        <v>362</v>
      </c>
      <c r="C169" s="14" t="s">
        <v>67</v>
      </c>
      <c r="D169" s="14">
        <v>25</v>
      </c>
      <c r="E169" s="14" t="s">
        <v>100</v>
      </c>
      <c r="F169" s="14">
        <v>73</v>
      </c>
      <c r="G169" s="14">
        <v>11</v>
      </c>
      <c r="H169" s="14">
        <v>19.600000000000001</v>
      </c>
      <c r="I169" s="14">
        <v>2.5</v>
      </c>
      <c r="J169" s="14">
        <v>5.8</v>
      </c>
      <c r="K169" s="14">
        <v>0.432</v>
      </c>
      <c r="L169" s="14">
        <v>0.3</v>
      </c>
      <c r="M169" s="14">
        <v>1.2</v>
      </c>
      <c r="N169" s="14">
        <v>0.27</v>
      </c>
      <c r="O169" s="14">
        <v>2.2000000000000002</v>
      </c>
      <c r="P169" s="14">
        <v>4.5999999999999996</v>
      </c>
      <c r="Q169" s="14">
        <v>0.47499999999999998</v>
      </c>
      <c r="R169" s="14">
        <v>0.46</v>
      </c>
      <c r="S169" s="14">
        <v>1.1000000000000001</v>
      </c>
      <c r="T169" s="14">
        <v>1.7</v>
      </c>
      <c r="U169" s="14">
        <v>0.66700000000000004</v>
      </c>
      <c r="V169" s="14">
        <v>0.5</v>
      </c>
      <c r="W169" s="14">
        <v>2.6</v>
      </c>
      <c r="X169" s="14">
        <v>3</v>
      </c>
      <c r="Y169" s="14">
        <v>1.9</v>
      </c>
      <c r="Z169" s="14">
        <v>1.2</v>
      </c>
      <c r="AA169" s="14">
        <v>0.4</v>
      </c>
      <c r="AB169" s="14">
        <v>0.8</v>
      </c>
      <c r="AC169" s="14">
        <v>1.7</v>
      </c>
      <c r="AD169" s="14">
        <v>6.5</v>
      </c>
      <c r="AE169" t="e">
        <f>VLOOKUP(B169,'Current Team'!B$2:D$322,3,FALSE)</f>
        <v>#N/A</v>
      </c>
      <c r="AF169">
        <f>RANK(K169,K$2:K$501)</f>
        <v>254</v>
      </c>
      <c r="AG169">
        <f>RANK(L169,L$2:L$501)</f>
        <v>344</v>
      </c>
      <c r="AH169">
        <f>RANK(U169,U$2:U$501)</f>
        <v>372</v>
      </c>
      <c r="AI169">
        <f>RANK(X169,X$2:X$501)</f>
        <v>244</v>
      </c>
      <c r="AJ169">
        <f>RANK(Y169,Y$2:Y$501)</f>
        <v>164</v>
      </c>
      <c r="AK169">
        <f>RANK(Z169,Z$2:Z$501)</f>
        <v>42</v>
      </c>
      <c r="AL169">
        <f>RANK(AA169,AA$2:AA$501)</f>
        <v>144</v>
      </c>
      <c r="AM169">
        <f>RANK(AB169,AB$2:AB$501,1)</f>
        <v>206</v>
      </c>
      <c r="AN169">
        <f>RANK(AD169,AD$2:AD$501)</f>
        <v>271</v>
      </c>
      <c r="AO169">
        <f>COUNTIFS(AF169:AN169,"&lt;80")</f>
        <v>1</v>
      </c>
      <c r="AP169" t="e">
        <f>VLOOKUP(AE169,'First week Schedule'!A$2:C$31,3,FALSE)</f>
        <v>#N/A</v>
      </c>
    </row>
    <row r="170" spans="1:42" ht="26.65" hidden="1" x14ac:dyDescent="0.45">
      <c r="A170" s="15">
        <v>217</v>
      </c>
      <c r="B170" s="14" t="s">
        <v>359</v>
      </c>
      <c r="C170" s="14" t="s">
        <v>75</v>
      </c>
      <c r="D170" s="14">
        <v>38</v>
      </c>
      <c r="E170" s="14" t="s">
        <v>155</v>
      </c>
      <c r="F170" s="14">
        <v>10</v>
      </c>
      <c r="G170" s="14">
        <v>1</v>
      </c>
      <c r="H170" s="14">
        <v>7.4</v>
      </c>
      <c r="I170" s="14">
        <v>1.1000000000000001</v>
      </c>
      <c r="J170" s="14">
        <v>3.3</v>
      </c>
      <c r="K170" s="14">
        <v>0.33300000000000002</v>
      </c>
      <c r="L170" s="14">
        <v>0</v>
      </c>
      <c r="M170" s="14">
        <v>1.2</v>
      </c>
      <c r="N170" s="14">
        <v>0</v>
      </c>
      <c r="O170" s="14">
        <v>1.1000000000000001</v>
      </c>
      <c r="P170" s="14">
        <v>2.1</v>
      </c>
      <c r="Q170" s="14">
        <v>0.52400000000000002</v>
      </c>
      <c r="R170" s="14">
        <v>0.33300000000000002</v>
      </c>
      <c r="S170" s="14">
        <v>0.3</v>
      </c>
      <c r="T170" s="14">
        <v>0.4</v>
      </c>
      <c r="U170" s="14">
        <v>0.75</v>
      </c>
      <c r="V170" s="14">
        <v>0.3</v>
      </c>
      <c r="W170" s="14">
        <v>2.4</v>
      </c>
      <c r="X170" s="14">
        <v>2.7</v>
      </c>
      <c r="Y170" s="14">
        <v>0.2</v>
      </c>
      <c r="Z170" s="14">
        <v>0</v>
      </c>
      <c r="AA170" s="14">
        <v>0</v>
      </c>
      <c r="AB170" s="14">
        <v>0.3</v>
      </c>
      <c r="AC170" s="14">
        <v>0.9</v>
      </c>
      <c r="AD170" s="14">
        <v>2.5</v>
      </c>
      <c r="AE170" t="e">
        <f>VLOOKUP(B170,'Current Team'!B$2:D$322,3,FALSE)</f>
        <v>#N/A</v>
      </c>
      <c r="AF170">
        <f>RANK(K170,K$2:K$501)</f>
        <v>438</v>
      </c>
      <c r="AG170">
        <f>RANK(L170,L$2:L$501)</f>
        <v>424</v>
      </c>
      <c r="AH170">
        <f>RANK(U170,U$2:U$501)</f>
        <v>259</v>
      </c>
      <c r="AI170">
        <f>RANK(X170,X$2:X$501)</f>
        <v>274</v>
      </c>
      <c r="AJ170">
        <f>RANK(Y170,Y$2:Y$501)</f>
        <v>469</v>
      </c>
      <c r="AK170">
        <f>RANK(Z170,Z$2:Z$501)</f>
        <v>471</v>
      </c>
      <c r="AL170">
        <f>RANK(AA170,AA$2:AA$501)</f>
        <v>417</v>
      </c>
      <c r="AM170">
        <f>RANK(AB170,AB$2:AB$501,1)</f>
        <v>44</v>
      </c>
      <c r="AN170">
        <f>RANK(AD170,AD$2:AD$501)</f>
        <v>435</v>
      </c>
      <c r="AO170">
        <f>COUNTIFS(AF170:AN170,"&lt;80")</f>
        <v>1</v>
      </c>
      <c r="AP170" t="e">
        <f>VLOOKUP(AE170,'First week Schedule'!A$2:C$31,3,FALSE)</f>
        <v>#N/A</v>
      </c>
    </row>
    <row r="171" spans="1:42" ht="26.65" hidden="1" x14ac:dyDescent="0.45">
      <c r="A171" s="15">
        <v>219</v>
      </c>
      <c r="B171" s="14" t="s">
        <v>357</v>
      </c>
      <c r="C171" s="14" t="s">
        <v>75</v>
      </c>
      <c r="D171" s="14">
        <v>28</v>
      </c>
      <c r="E171" s="14" t="s">
        <v>73</v>
      </c>
      <c r="F171" s="14">
        <v>14</v>
      </c>
      <c r="G171" s="14">
        <v>0</v>
      </c>
      <c r="H171" s="14">
        <v>13.4</v>
      </c>
      <c r="I171" s="14">
        <v>2.2000000000000002</v>
      </c>
      <c r="J171" s="14">
        <v>4.8</v>
      </c>
      <c r="K171" s="14">
        <v>0.46300000000000002</v>
      </c>
      <c r="L171" s="14">
        <v>0.8</v>
      </c>
      <c r="M171" s="14">
        <v>2.2000000000000002</v>
      </c>
      <c r="N171" s="14">
        <v>0.35499999999999998</v>
      </c>
      <c r="O171" s="14">
        <v>1.4</v>
      </c>
      <c r="P171" s="14">
        <v>2.6</v>
      </c>
      <c r="Q171" s="14">
        <v>0.55600000000000005</v>
      </c>
      <c r="R171" s="14">
        <v>0.54500000000000004</v>
      </c>
      <c r="S171" s="14">
        <v>0.4</v>
      </c>
      <c r="T171" s="14">
        <v>0.7</v>
      </c>
      <c r="U171" s="14">
        <v>0.6</v>
      </c>
      <c r="V171" s="14">
        <v>1.1000000000000001</v>
      </c>
      <c r="W171" s="14">
        <v>3.9</v>
      </c>
      <c r="X171" s="14">
        <v>5.0999999999999996</v>
      </c>
      <c r="Y171" s="14">
        <v>1</v>
      </c>
      <c r="Z171" s="14">
        <v>0.5</v>
      </c>
      <c r="AA171" s="14">
        <v>0.8</v>
      </c>
      <c r="AB171" s="14">
        <v>0.9</v>
      </c>
      <c r="AC171" s="14">
        <v>1.1000000000000001</v>
      </c>
      <c r="AD171" s="14">
        <v>5.6</v>
      </c>
      <c r="AE171" t="e">
        <f>VLOOKUP(B171,'Current Team'!B$2:D$322,3,FALSE)</f>
        <v>#N/A</v>
      </c>
      <c r="AF171">
        <f>RANK(K171,K$2:K$501)</f>
        <v>167</v>
      </c>
      <c r="AG171">
        <f>RANK(L171,L$2:L$501)</f>
        <v>234</v>
      </c>
      <c r="AH171">
        <f>RANK(U171,U$2:U$501)</f>
        <v>415</v>
      </c>
      <c r="AI171">
        <f>RANK(X171,X$2:X$501)</f>
        <v>99</v>
      </c>
      <c r="AJ171">
        <f>RANK(Y171,Y$2:Y$501)</f>
        <v>308</v>
      </c>
      <c r="AK171">
        <f>RANK(Z171,Z$2:Z$501)</f>
        <v>234</v>
      </c>
      <c r="AL171">
        <f>RANK(AA171,AA$2:AA$501)</f>
        <v>52</v>
      </c>
      <c r="AM171">
        <f>RANK(AB171,AB$2:AB$501,1)</f>
        <v>255</v>
      </c>
      <c r="AN171">
        <f>RANK(AD171,AD$2:AD$501)</f>
        <v>312</v>
      </c>
      <c r="AO171">
        <f>COUNTIFS(AF171:AN171,"&lt;80")</f>
        <v>1</v>
      </c>
      <c r="AP171" t="e">
        <f>VLOOKUP(AE171,'First week Schedule'!A$2:C$31,3,FALSE)</f>
        <v>#N/A</v>
      </c>
    </row>
    <row r="172" spans="1:42" ht="26.65" hidden="1" x14ac:dyDescent="0.45">
      <c r="A172" s="15">
        <v>232</v>
      </c>
      <c r="B172" s="14" t="s">
        <v>346</v>
      </c>
      <c r="C172" s="14" t="s">
        <v>70</v>
      </c>
      <c r="D172" s="14">
        <v>30</v>
      </c>
      <c r="E172" s="14" t="s">
        <v>146</v>
      </c>
      <c r="F172" s="14">
        <v>1</v>
      </c>
      <c r="G172" s="14">
        <v>0</v>
      </c>
      <c r="H172" s="14">
        <v>1</v>
      </c>
      <c r="I172" s="14">
        <v>0</v>
      </c>
      <c r="J172" s="14">
        <v>0</v>
      </c>
      <c r="K172" s="16"/>
      <c r="L172" s="14">
        <v>0</v>
      </c>
      <c r="M172" s="14">
        <v>0</v>
      </c>
      <c r="N172" s="16"/>
      <c r="O172" s="14">
        <v>0</v>
      </c>
      <c r="P172" s="14">
        <v>0</v>
      </c>
      <c r="Q172" s="16"/>
      <c r="R172" s="16"/>
      <c r="S172" s="14">
        <v>0</v>
      </c>
      <c r="T172" s="14">
        <v>0</v>
      </c>
      <c r="U172" s="16"/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t="e">
        <f>VLOOKUP(B172,'Current Team'!B$2:D$322,3,FALSE)</f>
        <v>#N/A</v>
      </c>
      <c r="AF172">
        <f>RANK(K172,K$2:K$501)</f>
        <v>489</v>
      </c>
      <c r="AG172">
        <f>RANK(L172,L$2:L$501)</f>
        <v>424</v>
      </c>
      <c r="AH172">
        <f>RANK(U172,U$2:U$501)</f>
        <v>464</v>
      </c>
      <c r="AI172">
        <f>RANK(X172,X$2:X$501)</f>
        <v>493</v>
      </c>
      <c r="AJ172">
        <f>RANK(Y172,Y$2:Y$501)</f>
        <v>482</v>
      </c>
      <c r="AK172">
        <f>RANK(Z172,Z$2:Z$501)</f>
        <v>471</v>
      </c>
      <c r="AL172">
        <f>RANK(AA172,AA$2:AA$501)</f>
        <v>417</v>
      </c>
      <c r="AM172">
        <f>RANK(AB172,AB$2:AB$501,1)</f>
        <v>1</v>
      </c>
      <c r="AN172">
        <f>RANK(AD172,AD$2:AD$501)</f>
        <v>491</v>
      </c>
      <c r="AO172">
        <f>COUNTIFS(AF172:AN172,"&lt;80")</f>
        <v>1</v>
      </c>
      <c r="AP172" t="e">
        <f>VLOOKUP(AE172,'First week Schedule'!A$2:C$31,3,FALSE)</f>
        <v>#N/A</v>
      </c>
    </row>
    <row r="173" spans="1:42" ht="26.65" hidden="1" x14ac:dyDescent="0.45">
      <c r="A173" s="15">
        <v>240</v>
      </c>
      <c r="B173" s="14" t="s">
        <v>338</v>
      </c>
      <c r="C173" s="14" t="s">
        <v>75</v>
      </c>
      <c r="D173" s="14">
        <v>21</v>
      </c>
      <c r="E173" s="14" t="s">
        <v>128</v>
      </c>
      <c r="F173" s="14">
        <v>5</v>
      </c>
      <c r="G173" s="14">
        <v>1</v>
      </c>
      <c r="H173" s="14">
        <v>11.2</v>
      </c>
      <c r="I173" s="14">
        <v>1.2</v>
      </c>
      <c r="J173" s="14">
        <v>4.2</v>
      </c>
      <c r="K173" s="14">
        <v>0.28599999999999998</v>
      </c>
      <c r="L173" s="14">
        <v>0.6</v>
      </c>
      <c r="M173" s="14">
        <v>2.2000000000000002</v>
      </c>
      <c r="N173" s="14">
        <v>0.27300000000000002</v>
      </c>
      <c r="O173" s="14">
        <v>0.6</v>
      </c>
      <c r="P173" s="14">
        <v>2</v>
      </c>
      <c r="Q173" s="14">
        <v>0.3</v>
      </c>
      <c r="R173" s="14">
        <v>0.35699999999999998</v>
      </c>
      <c r="S173" s="14">
        <v>0</v>
      </c>
      <c r="T173" s="14">
        <v>0</v>
      </c>
      <c r="U173" s="16"/>
      <c r="V173" s="14">
        <v>0.8</v>
      </c>
      <c r="W173" s="14">
        <v>1.4</v>
      </c>
      <c r="X173" s="14">
        <v>2.2000000000000002</v>
      </c>
      <c r="Y173" s="14">
        <v>0</v>
      </c>
      <c r="Z173" s="14">
        <v>0.2</v>
      </c>
      <c r="AA173" s="14">
        <v>0</v>
      </c>
      <c r="AB173" s="14">
        <v>0</v>
      </c>
      <c r="AC173" s="14">
        <v>1.4</v>
      </c>
      <c r="AD173" s="14">
        <v>3</v>
      </c>
      <c r="AE173" t="e">
        <f>VLOOKUP(B173,'Current Team'!B$2:D$322,3,FALSE)</f>
        <v>#N/A</v>
      </c>
      <c r="AF173">
        <f>RANK(K173,K$2:K$501)</f>
        <v>463</v>
      </c>
      <c r="AG173">
        <f>RANK(L173,L$2:L$501)</f>
        <v>277</v>
      </c>
      <c r="AH173">
        <f>RANK(U173,U$2:U$501)</f>
        <v>464</v>
      </c>
      <c r="AI173">
        <f>RANK(X173,X$2:X$501)</f>
        <v>333</v>
      </c>
      <c r="AJ173">
        <f>RANK(Y173,Y$2:Y$501)</f>
        <v>482</v>
      </c>
      <c r="AK173">
        <f>RANK(Z173,Z$2:Z$501)</f>
        <v>416</v>
      </c>
      <c r="AL173">
        <f>RANK(AA173,AA$2:AA$501)</f>
        <v>417</v>
      </c>
      <c r="AM173">
        <f>RANK(AB173,AB$2:AB$501,1)</f>
        <v>1</v>
      </c>
      <c r="AN173">
        <f>RANK(AD173,AD$2:AD$501)</f>
        <v>420</v>
      </c>
      <c r="AO173">
        <f>COUNTIFS(AF173:AN173,"&lt;80")</f>
        <v>1</v>
      </c>
      <c r="AP173" t="e">
        <f>VLOOKUP(AE173,'First week Schedule'!A$2:C$31,3,FALSE)</f>
        <v>#N/A</v>
      </c>
    </row>
    <row r="174" spans="1:42" ht="26.65" hidden="1" x14ac:dyDescent="0.45">
      <c r="A174" s="15">
        <v>247</v>
      </c>
      <c r="B174" s="14" t="s">
        <v>331</v>
      </c>
      <c r="C174" s="14" t="s">
        <v>80</v>
      </c>
      <c r="D174" s="14">
        <v>33</v>
      </c>
      <c r="E174" s="14" t="s">
        <v>133</v>
      </c>
      <c r="F174" s="14">
        <v>4</v>
      </c>
      <c r="G174" s="14">
        <v>0</v>
      </c>
      <c r="H174" s="14">
        <v>3.8</v>
      </c>
      <c r="I174" s="14">
        <v>0</v>
      </c>
      <c r="J174" s="14">
        <v>1.5</v>
      </c>
      <c r="K174" s="14">
        <v>0</v>
      </c>
      <c r="L174" s="14">
        <v>0</v>
      </c>
      <c r="M174" s="14">
        <v>0.8</v>
      </c>
      <c r="N174" s="14">
        <v>0</v>
      </c>
      <c r="O174" s="14">
        <v>0</v>
      </c>
      <c r="P174" s="14">
        <v>0.8</v>
      </c>
      <c r="Q174" s="14">
        <v>0</v>
      </c>
      <c r="R174" s="14">
        <v>0</v>
      </c>
      <c r="S174" s="14">
        <v>0</v>
      </c>
      <c r="T174" s="14">
        <v>0</v>
      </c>
      <c r="U174" s="16"/>
      <c r="V174" s="14">
        <v>0.3</v>
      </c>
      <c r="W174" s="14">
        <v>0.3</v>
      </c>
      <c r="X174" s="14">
        <v>0.5</v>
      </c>
      <c r="Y174" s="14">
        <v>0</v>
      </c>
      <c r="Z174" s="14">
        <v>0.3</v>
      </c>
      <c r="AA174" s="14">
        <v>0</v>
      </c>
      <c r="AB174" s="14">
        <v>0.3</v>
      </c>
      <c r="AC174" s="14">
        <v>0</v>
      </c>
      <c r="AD174" s="14">
        <v>0</v>
      </c>
      <c r="AE174" t="e">
        <f>VLOOKUP(B174,'Current Team'!B$2:D$322,3,FALSE)</f>
        <v>#N/A</v>
      </c>
      <c r="AF174">
        <f>RANK(K174,K$2:K$501)</f>
        <v>489</v>
      </c>
      <c r="AG174">
        <f>RANK(L174,L$2:L$501)</f>
        <v>424</v>
      </c>
      <c r="AH174">
        <f>RANK(U174,U$2:U$501)</f>
        <v>464</v>
      </c>
      <c r="AI174">
        <f>RANK(X174,X$2:X$501)</f>
        <v>482</v>
      </c>
      <c r="AJ174">
        <f>RANK(Y174,Y$2:Y$501)</f>
        <v>482</v>
      </c>
      <c r="AK174">
        <f>RANK(Z174,Z$2:Z$501)</f>
        <v>355</v>
      </c>
      <c r="AL174">
        <f>RANK(AA174,AA$2:AA$501)</f>
        <v>417</v>
      </c>
      <c r="AM174">
        <f>RANK(AB174,AB$2:AB$501,1)</f>
        <v>44</v>
      </c>
      <c r="AN174">
        <f>RANK(AD174,AD$2:AD$501)</f>
        <v>491</v>
      </c>
      <c r="AO174">
        <f>COUNTIFS(AF174:AN174,"&lt;80")</f>
        <v>1</v>
      </c>
      <c r="AP174" t="e">
        <f>VLOOKUP(AE174,'First week Schedule'!A$2:C$31,3,FALSE)</f>
        <v>#N/A</v>
      </c>
    </row>
    <row r="175" spans="1:42" ht="26.65" hidden="1" x14ac:dyDescent="0.45">
      <c r="A175" s="15">
        <v>260</v>
      </c>
      <c r="B175" s="14" t="s">
        <v>319</v>
      </c>
      <c r="C175" s="14" t="s">
        <v>80</v>
      </c>
      <c r="D175" s="14">
        <v>27</v>
      </c>
      <c r="E175" s="14" t="s">
        <v>123</v>
      </c>
      <c r="F175" s="14">
        <v>26</v>
      </c>
      <c r="G175" s="14">
        <v>0</v>
      </c>
      <c r="H175" s="14">
        <v>12.8</v>
      </c>
      <c r="I175" s="14">
        <v>1.6</v>
      </c>
      <c r="J175" s="14">
        <v>4</v>
      </c>
      <c r="K175" s="14">
        <v>0.4</v>
      </c>
      <c r="L175" s="14">
        <v>0.8</v>
      </c>
      <c r="M175" s="14">
        <v>2.2000000000000002</v>
      </c>
      <c r="N175" s="14">
        <v>0.379</v>
      </c>
      <c r="O175" s="14">
        <v>0.8</v>
      </c>
      <c r="P175" s="14">
        <v>1.8</v>
      </c>
      <c r="Q175" s="14">
        <v>0.42599999999999999</v>
      </c>
      <c r="R175" s="14">
        <v>0.505</v>
      </c>
      <c r="S175" s="14">
        <v>0.6</v>
      </c>
      <c r="T175" s="14">
        <v>0.7</v>
      </c>
      <c r="U175" s="14">
        <v>0.83299999999999996</v>
      </c>
      <c r="V175" s="14">
        <v>0.2</v>
      </c>
      <c r="W175" s="14">
        <v>1.2</v>
      </c>
      <c r="X175" s="14">
        <v>1.4</v>
      </c>
      <c r="Y175" s="14">
        <v>0.8</v>
      </c>
      <c r="Z175" s="14">
        <v>0</v>
      </c>
      <c r="AA175" s="14">
        <v>0.1</v>
      </c>
      <c r="AB175" s="14">
        <v>0.3</v>
      </c>
      <c r="AC175" s="14">
        <v>0.4</v>
      </c>
      <c r="AD175" s="14">
        <v>4.7</v>
      </c>
      <c r="AE175" t="e">
        <f>VLOOKUP(B175,'Current Team'!B$2:D$322,3,FALSE)</f>
        <v>#N/A</v>
      </c>
      <c r="AF175">
        <f>RANK(K175,K$2:K$501)</f>
        <v>361</v>
      </c>
      <c r="AG175">
        <f>RANK(L175,L$2:L$501)</f>
        <v>234</v>
      </c>
      <c r="AH175">
        <f>RANK(U175,U$2:U$501)</f>
        <v>110</v>
      </c>
      <c r="AI175">
        <f>RANK(X175,X$2:X$501)</f>
        <v>424</v>
      </c>
      <c r="AJ175">
        <f>RANK(Y175,Y$2:Y$501)</f>
        <v>357</v>
      </c>
      <c r="AK175">
        <f>RANK(Z175,Z$2:Z$501)</f>
        <v>471</v>
      </c>
      <c r="AL175">
        <f>RANK(AA175,AA$2:AA$501)</f>
        <v>329</v>
      </c>
      <c r="AM175">
        <f>RANK(AB175,AB$2:AB$501,1)</f>
        <v>44</v>
      </c>
      <c r="AN175">
        <f>RANK(AD175,AD$2:AD$501)</f>
        <v>347</v>
      </c>
      <c r="AO175">
        <f>COUNTIFS(AF175:AN175,"&lt;80")</f>
        <v>1</v>
      </c>
      <c r="AP175" t="e">
        <f>VLOOKUP(AE175,'First week Schedule'!A$2:C$31,3,FALSE)</f>
        <v>#N/A</v>
      </c>
    </row>
    <row r="176" spans="1:42" ht="26.65" hidden="1" x14ac:dyDescent="0.45">
      <c r="A176" s="15">
        <v>260</v>
      </c>
      <c r="B176" s="14" t="s">
        <v>319</v>
      </c>
      <c r="C176" s="14" t="s">
        <v>80</v>
      </c>
      <c r="D176" s="14">
        <v>27</v>
      </c>
      <c r="E176" s="14" t="s">
        <v>156</v>
      </c>
      <c r="F176" s="14">
        <v>22</v>
      </c>
      <c r="G176" s="14">
        <v>0</v>
      </c>
      <c r="H176" s="14">
        <v>14.5</v>
      </c>
      <c r="I176" s="14">
        <v>1.8</v>
      </c>
      <c r="J176" s="14">
        <v>4.7</v>
      </c>
      <c r="K176" s="14">
        <v>0.38800000000000001</v>
      </c>
      <c r="L176" s="14">
        <v>0.9</v>
      </c>
      <c r="M176" s="14">
        <v>2.5</v>
      </c>
      <c r="N176" s="14">
        <v>0.35699999999999998</v>
      </c>
      <c r="O176" s="14">
        <v>0.9</v>
      </c>
      <c r="P176" s="14">
        <v>2.1</v>
      </c>
      <c r="Q176" s="14">
        <v>0.42599999999999999</v>
      </c>
      <c r="R176" s="14">
        <v>0.48499999999999999</v>
      </c>
      <c r="S176" s="14">
        <v>0.7</v>
      </c>
      <c r="T176" s="14">
        <v>0.8</v>
      </c>
      <c r="U176" s="14">
        <v>0.83299999999999996</v>
      </c>
      <c r="V176" s="14">
        <v>0.3</v>
      </c>
      <c r="W176" s="14">
        <v>1.4</v>
      </c>
      <c r="X176" s="14">
        <v>1.6</v>
      </c>
      <c r="Y176" s="14">
        <v>1</v>
      </c>
      <c r="Z176" s="14">
        <v>0</v>
      </c>
      <c r="AA176" s="14">
        <v>0.1</v>
      </c>
      <c r="AB176" s="14">
        <v>0.4</v>
      </c>
      <c r="AC176" s="14">
        <v>0.5</v>
      </c>
      <c r="AD176" s="14">
        <v>5.2</v>
      </c>
      <c r="AE176" t="e">
        <f>VLOOKUP(B176,'Current Team'!B$2:D$322,3,FALSE)</f>
        <v>#N/A</v>
      </c>
      <c r="AF176">
        <f>RANK(K176,K$2:K$501)</f>
        <v>393</v>
      </c>
      <c r="AG176">
        <f>RANK(L176,L$2:L$501)</f>
        <v>195</v>
      </c>
      <c r="AH176">
        <f>RANK(U176,U$2:U$501)</f>
        <v>110</v>
      </c>
      <c r="AI176">
        <f>RANK(X176,X$2:X$501)</f>
        <v>397</v>
      </c>
      <c r="AJ176">
        <f>RANK(Y176,Y$2:Y$501)</f>
        <v>308</v>
      </c>
      <c r="AK176">
        <f>RANK(Z176,Z$2:Z$501)</f>
        <v>471</v>
      </c>
      <c r="AL176">
        <f>RANK(AA176,AA$2:AA$501)</f>
        <v>329</v>
      </c>
      <c r="AM176">
        <f>RANK(AB176,AB$2:AB$501,1)</f>
        <v>77</v>
      </c>
      <c r="AN176">
        <f>RANK(AD176,AD$2:AD$501)</f>
        <v>325</v>
      </c>
      <c r="AO176">
        <f>COUNTIFS(AF176:AN176,"&lt;80")</f>
        <v>1</v>
      </c>
      <c r="AP176" t="e">
        <f>VLOOKUP(AE176,'First week Schedule'!A$2:C$31,3,FALSE)</f>
        <v>#N/A</v>
      </c>
    </row>
    <row r="177" spans="1:42" ht="26.65" hidden="1" x14ac:dyDescent="0.45">
      <c r="A177" s="15">
        <v>266</v>
      </c>
      <c r="B177" s="14" t="s">
        <v>313</v>
      </c>
      <c r="C177" s="14" t="s">
        <v>70</v>
      </c>
      <c r="D177" s="14">
        <v>22</v>
      </c>
      <c r="E177" s="14" t="s">
        <v>92</v>
      </c>
      <c r="F177" s="14">
        <v>48</v>
      </c>
      <c r="G177" s="14">
        <v>7</v>
      </c>
      <c r="H177" s="14">
        <v>20</v>
      </c>
      <c r="I177" s="14">
        <v>2.8</v>
      </c>
      <c r="J177" s="14">
        <v>7.3</v>
      </c>
      <c r="K177" s="14">
        <v>0.38100000000000001</v>
      </c>
      <c r="L177" s="14">
        <v>1.1000000000000001</v>
      </c>
      <c r="M177" s="14">
        <v>3.8</v>
      </c>
      <c r="N177" s="14">
        <v>0.28199999999999997</v>
      </c>
      <c r="O177" s="14">
        <v>1.7</v>
      </c>
      <c r="P177" s="14">
        <v>3.5</v>
      </c>
      <c r="Q177" s="14">
        <v>0.48799999999999999</v>
      </c>
      <c r="R177" s="14">
        <v>0.45400000000000001</v>
      </c>
      <c r="S177" s="14">
        <v>0.9</v>
      </c>
      <c r="T177" s="14">
        <v>1.1000000000000001</v>
      </c>
      <c r="U177" s="14">
        <v>0.80400000000000005</v>
      </c>
      <c r="V177" s="14">
        <v>0.5</v>
      </c>
      <c r="W177" s="14">
        <v>3.1</v>
      </c>
      <c r="X177" s="14">
        <v>3.6</v>
      </c>
      <c r="Y177" s="14">
        <v>1.3</v>
      </c>
      <c r="Z177" s="14">
        <v>1</v>
      </c>
      <c r="AA177" s="14">
        <v>0.3</v>
      </c>
      <c r="AB177" s="14">
        <v>1.1000000000000001</v>
      </c>
      <c r="AC177" s="14">
        <v>1.9</v>
      </c>
      <c r="AD177" s="14">
        <v>7.5</v>
      </c>
      <c r="AE177" t="e">
        <f>VLOOKUP(B177,'Current Team'!B$2:D$322,3,FALSE)</f>
        <v>#N/A</v>
      </c>
      <c r="AF177">
        <f>RANK(K177,K$2:K$501)</f>
        <v>405</v>
      </c>
      <c r="AG177">
        <f>RANK(L177,L$2:L$501)</f>
        <v>149</v>
      </c>
      <c r="AH177">
        <f>RANK(U177,U$2:U$501)</f>
        <v>168</v>
      </c>
      <c r="AI177">
        <f>RANK(X177,X$2:X$501)</f>
        <v>199</v>
      </c>
      <c r="AJ177">
        <f>RANK(Y177,Y$2:Y$501)</f>
        <v>233</v>
      </c>
      <c r="AK177">
        <f>RANK(Z177,Z$2:Z$501)</f>
        <v>64</v>
      </c>
      <c r="AL177">
        <f>RANK(AA177,AA$2:AA$501)</f>
        <v>199</v>
      </c>
      <c r="AM177">
        <f>RANK(AB177,AB$2:AB$501,1)</f>
        <v>315</v>
      </c>
      <c r="AN177">
        <f>RANK(AD177,AD$2:AD$501)</f>
        <v>224</v>
      </c>
      <c r="AO177">
        <f>COUNTIFS(AF177:AN177,"&lt;80")</f>
        <v>1</v>
      </c>
      <c r="AP177" t="e">
        <f>VLOOKUP(AE177,'First week Schedule'!A$2:C$31,3,FALSE)</f>
        <v>#N/A</v>
      </c>
    </row>
    <row r="178" spans="1:42" ht="39.75" hidden="1" x14ac:dyDescent="0.45">
      <c r="A178" s="15">
        <v>281</v>
      </c>
      <c r="B178" s="14" t="s">
        <v>299</v>
      </c>
      <c r="C178" s="14" t="s">
        <v>63</v>
      </c>
      <c r="D178" s="14">
        <v>25</v>
      </c>
      <c r="E178" s="14" t="s">
        <v>90</v>
      </c>
      <c r="F178" s="14">
        <v>64</v>
      </c>
      <c r="G178" s="14">
        <v>3</v>
      </c>
      <c r="H178" s="14">
        <v>18.399999999999999</v>
      </c>
      <c r="I178" s="14">
        <v>2.5</v>
      </c>
      <c r="J178" s="14">
        <v>5.2</v>
      </c>
      <c r="K178" s="14">
        <v>0.47599999999999998</v>
      </c>
      <c r="L178" s="14">
        <v>0.3</v>
      </c>
      <c r="M178" s="14">
        <v>0.7</v>
      </c>
      <c r="N178" s="14">
        <v>0.34</v>
      </c>
      <c r="O178" s="14">
        <v>2.2000000000000002</v>
      </c>
      <c r="P178" s="14">
        <v>4.5</v>
      </c>
      <c r="Q178" s="14">
        <v>0.498</v>
      </c>
      <c r="R178" s="14">
        <v>0.5</v>
      </c>
      <c r="S178" s="14">
        <v>1.5</v>
      </c>
      <c r="T178" s="14">
        <v>1.9</v>
      </c>
      <c r="U178" s="14">
        <v>0.77200000000000002</v>
      </c>
      <c r="V178" s="14">
        <v>1.4</v>
      </c>
      <c r="W178" s="14">
        <v>2.5</v>
      </c>
      <c r="X178" s="14">
        <v>3.8</v>
      </c>
      <c r="Y178" s="14">
        <v>1</v>
      </c>
      <c r="Z178" s="14">
        <v>0.5</v>
      </c>
      <c r="AA178" s="14">
        <v>0.6</v>
      </c>
      <c r="AB178" s="14">
        <v>0.7</v>
      </c>
      <c r="AC178" s="14">
        <v>2.4</v>
      </c>
      <c r="AD178" s="14">
        <v>6.7</v>
      </c>
      <c r="AE178" t="e">
        <f>VLOOKUP(B178,'Current Team'!B$2:D$322,3,FALSE)</f>
        <v>#N/A</v>
      </c>
      <c r="AF178">
        <f>RANK(K178,K$2:K$501)</f>
        <v>134</v>
      </c>
      <c r="AG178">
        <f>RANK(L178,L$2:L$501)</f>
        <v>344</v>
      </c>
      <c r="AH178">
        <f>RANK(U178,U$2:U$501)</f>
        <v>225</v>
      </c>
      <c r="AI178">
        <f>RANK(X178,X$2:X$501)</f>
        <v>178</v>
      </c>
      <c r="AJ178">
        <f>RANK(Y178,Y$2:Y$501)</f>
        <v>308</v>
      </c>
      <c r="AK178">
        <f>RANK(Z178,Z$2:Z$501)</f>
        <v>234</v>
      </c>
      <c r="AL178">
        <f>RANK(AA178,AA$2:AA$501)</f>
        <v>79</v>
      </c>
      <c r="AM178">
        <f>RANK(AB178,AB$2:AB$501,1)</f>
        <v>181</v>
      </c>
      <c r="AN178">
        <f>RANK(AD178,AD$2:AD$501)</f>
        <v>262</v>
      </c>
      <c r="AO178">
        <f>COUNTIFS(AF178:AN178,"&lt;80")</f>
        <v>1</v>
      </c>
      <c r="AP178" t="e">
        <f>VLOOKUP(AE178,'First week Schedule'!A$2:C$31,3,FALSE)</f>
        <v>#N/A</v>
      </c>
    </row>
    <row r="179" spans="1:42" ht="26.65" hidden="1" x14ac:dyDescent="0.45">
      <c r="A179" s="15">
        <v>282</v>
      </c>
      <c r="B179" s="14" t="s">
        <v>298</v>
      </c>
      <c r="C179" s="14" t="s">
        <v>70</v>
      </c>
      <c r="D179" s="14">
        <v>25</v>
      </c>
      <c r="E179" s="14" t="s">
        <v>81</v>
      </c>
      <c r="F179" s="14">
        <v>1</v>
      </c>
      <c r="G179" s="14">
        <v>0</v>
      </c>
      <c r="H179" s="14">
        <v>6</v>
      </c>
      <c r="I179" s="14">
        <v>0</v>
      </c>
      <c r="J179" s="14">
        <v>0</v>
      </c>
      <c r="K179" s="16"/>
      <c r="L179" s="14">
        <v>0</v>
      </c>
      <c r="M179" s="14">
        <v>0</v>
      </c>
      <c r="N179" s="16"/>
      <c r="O179" s="14">
        <v>0</v>
      </c>
      <c r="P179" s="14">
        <v>0</v>
      </c>
      <c r="Q179" s="16"/>
      <c r="R179" s="16"/>
      <c r="S179" s="14">
        <v>0</v>
      </c>
      <c r="T179" s="14">
        <v>0</v>
      </c>
      <c r="U179" s="16"/>
      <c r="V179" s="14">
        <v>0</v>
      </c>
      <c r="W179" s="14">
        <v>1</v>
      </c>
      <c r="X179" s="14">
        <v>1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t="e">
        <f>VLOOKUP(B179,'Current Team'!B$2:D$322,3,FALSE)</f>
        <v>#N/A</v>
      </c>
      <c r="AF179">
        <f>RANK(K179,K$2:K$501)</f>
        <v>489</v>
      </c>
      <c r="AG179">
        <f>RANK(L179,L$2:L$501)</f>
        <v>424</v>
      </c>
      <c r="AH179">
        <f>RANK(U179,U$2:U$501)</f>
        <v>464</v>
      </c>
      <c r="AI179">
        <f>RANK(X179,X$2:X$501)</f>
        <v>444</v>
      </c>
      <c r="AJ179">
        <f>RANK(Y179,Y$2:Y$501)</f>
        <v>482</v>
      </c>
      <c r="AK179">
        <f>RANK(Z179,Z$2:Z$501)</f>
        <v>471</v>
      </c>
      <c r="AL179">
        <f>RANK(AA179,AA$2:AA$501)</f>
        <v>417</v>
      </c>
      <c r="AM179">
        <f>RANK(AB179,AB$2:AB$501,1)</f>
        <v>1</v>
      </c>
      <c r="AN179">
        <f>RANK(AD179,AD$2:AD$501)</f>
        <v>491</v>
      </c>
      <c r="AO179">
        <f>COUNTIFS(AF179:AN179,"&lt;80")</f>
        <v>1</v>
      </c>
      <c r="AP179" t="e">
        <f>VLOOKUP(AE179,'First week Schedule'!A$2:C$31,3,FALSE)</f>
        <v>#N/A</v>
      </c>
    </row>
    <row r="180" spans="1:42" ht="26.65" hidden="1" x14ac:dyDescent="0.45">
      <c r="A180" s="15">
        <v>284</v>
      </c>
      <c r="B180" s="14" t="s">
        <v>296</v>
      </c>
      <c r="C180" s="14" t="s">
        <v>67</v>
      </c>
      <c r="D180" s="14">
        <v>27</v>
      </c>
      <c r="E180" s="14" t="s">
        <v>68</v>
      </c>
      <c r="F180" s="14">
        <v>12</v>
      </c>
      <c r="G180" s="14">
        <v>0</v>
      </c>
      <c r="H180" s="14">
        <v>9.8000000000000007</v>
      </c>
      <c r="I180" s="14">
        <v>0.9</v>
      </c>
      <c r="J180" s="14">
        <v>3.9</v>
      </c>
      <c r="K180" s="14">
        <v>0.23400000000000001</v>
      </c>
      <c r="L180" s="14">
        <v>0.4</v>
      </c>
      <c r="M180" s="14">
        <v>2.7</v>
      </c>
      <c r="N180" s="14">
        <v>0.156</v>
      </c>
      <c r="O180" s="14">
        <v>0.5</v>
      </c>
      <c r="P180" s="14">
        <v>1.3</v>
      </c>
      <c r="Q180" s="14">
        <v>0.4</v>
      </c>
      <c r="R180" s="14">
        <v>0.28699999999999998</v>
      </c>
      <c r="S180" s="14">
        <v>0.8</v>
      </c>
      <c r="T180" s="14">
        <v>0.9</v>
      </c>
      <c r="U180" s="14">
        <v>0.81799999999999995</v>
      </c>
      <c r="V180" s="14">
        <v>0.1</v>
      </c>
      <c r="W180" s="14">
        <v>0.7</v>
      </c>
      <c r="X180" s="14">
        <v>0.8</v>
      </c>
      <c r="Y180" s="14">
        <v>0.8</v>
      </c>
      <c r="Z180" s="14">
        <v>0.2</v>
      </c>
      <c r="AA180" s="14">
        <v>0</v>
      </c>
      <c r="AB180" s="14">
        <v>0.4</v>
      </c>
      <c r="AC180" s="14">
        <v>1.2</v>
      </c>
      <c r="AD180" s="14">
        <v>3</v>
      </c>
      <c r="AE180" t="e">
        <f>VLOOKUP(B180,'Current Team'!B$2:D$322,3,FALSE)</f>
        <v>#N/A</v>
      </c>
      <c r="AF180">
        <f>RANK(K180,K$2:K$501)</f>
        <v>477</v>
      </c>
      <c r="AG180">
        <f>RANK(L180,L$2:L$501)</f>
        <v>321</v>
      </c>
      <c r="AH180">
        <f>RANK(U180,U$2:U$501)</f>
        <v>139</v>
      </c>
      <c r="AI180">
        <f>RANK(X180,X$2:X$501)</f>
        <v>463</v>
      </c>
      <c r="AJ180">
        <f>RANK(Y180,Y$2:Y$501)</f>
        <v>357</v>
      </c>
      <c r="AK180">
        <f>RANK(Z180,Z$2:Z$501)</f>
        <v>416</v>
      </c>
      <c r="AL180">
        <f>RANK(AA180,AA$2:AA$501)</f>
        <v>417</v>
      </c>
      <c r="AM180">
        <f>RANK(AB180,AB$2:AB$501,1)</f>
        <v>77</v>
      </c>
      <c r="AN180">
        <f>RANK(AD180,AD$2:AD$501)</f>
        <v>420</v>
      </c>
      <c r="AO180">
        <f>COUNTIFS(AF180:AN180,"&lt;80")</f>
        <v>1</v>
      </c>
      <c r="AP180" t="e">
        <f>VLOOKUP(AE180,'First week Schedule'!A$2:C$31,3,FALSE)</f>
        <v>#N/A</v>
      </c>
    </row>
    <row r="181" spans="1:42" ht="26.65" hidden="1" x14ac:dyDescent="0.45">
      <c r="A181" s="15">
        <v>308</v>
      </c>
      <c r="B181" s="14" t="s">
        <v>275</v>
      </c>
      <c r="C181" s="14" t="s">
        <v>80</v>
      </c>
      <c r="D181" s="14">
        <v>26</v>
      </c>
      <c r="E181" s="14" t="s">
        <v>92</v>
      </c>
      <c r="F181" s="14">
        <v>1</v>
      </c>
      <c r="G181" s="14">
        <v>0</v>
      </c>
      <c r="H181" s="14">
        <v>4</v>
      </c>
      <c r="I181" s="14">
        <v>0</v>
      </c>
      <c r="J181" s="14">
        <v>1</v>
      </c>
      <c r="K181" s="14">
        <v>0</v>
      </c>
      <c r="L181" s="14">
        <v>0</v>
      </c>
      <c r="M181" s="14">
        <v>1</v>
      </c>
      <c r="N181" s="14">
        <v>0</v>
      </c>
      <c r="O181" s="14">
        <v>0</v>
      </c>
      <c r="P181" s="14">
        <v>0</v>
      </c>
      <c r="Q181" s="16"/>
      <c r="R181" s="14">
        <v>0</v>
      </c>
      <c r="S181" s="14">
        <v>0</v>
      </c>
      <c r="T181" s="14">
        <v>0</v>
      </c>
      <c r="U181" s="16"/>
      <c r="V181" s="14">
        <v>0</v>
      </c>
      <c r="W181" s="14">
        <v>0</v>
      </c>
      <c r="X181" s="14">
        <v>0</v>
      </c>
      <c r="Y181" s="14">
        <v>0</v>
      </c>
      <c r="Z181" s="14">
        <v>1</v>
      </c>
      <c r="AA181" s="14">
        <v>0</v>
      </c>
      <c r="AB181" s="14">
        <v>1</v>
      </c>
      <c r="AC181" s="14">
        <v>0</v>
      </c>
      <c r="AD181" s="14">
        <v>0</v>
      </c>
      <c r="AE181" t="e">
        <f>VLOOKUP(B181,'Current Team'!B$2:D$322,3,FALSE)</f>
        <v>#N/A</v>
      </c>
      <c r="AF181">
        <f>RANK(K181,K$2:K$501)</f>
        <v>489</v>
      </c>
      <c r="AG181">
        <f>RANK(L181,L$2:L$501)</f>
        <v>424</v>
      </c>
      <c r="AH181">
        <f>RANK(U181,U$2:U$501)</f>
        <v>464</v>
      </c>
      <c r="AI181">
        <f>RANK(X181,X$2:X$501)</f>
        <v>493</v>
      </c>
      <c r="AJ181">
        <f>RANK(Y181,Y$2:Y$501)</f>
        <v>482</v>
      </c>
      <c r="AK181">
        <f>RANK(Z181,Z$2:Z$501)</f>
        <v>64</v>
      </c>
      <c r="AL181">
        <f>RANK(AA181,AA$2:AA$501)</f>
        <v>417</v>
      </c>
      <c r="AM181">
        <f>RANK(AB181,AB$2:AB$501,1)</f>
        <v>285</v>
      </c>
      <c r="AN181">
        <f>RANK(AD181,AD$2:AD$501)</f>
        <v>491</v>
      </c>
      <c r="AO181">
        <f>COUNTIFS(AF181:AN181,"&lt;80")</f>
        <v>1</v>
      </c>
      <c r="AP181" t="e">
        <f>VLOOKUP(AE181,'First week Schedule'!A$2:C$31,3,FALSE)</f>
        <v>#N/A</v>
      </c>
    </row>
    <row r="182" spans="1:42" ht="39.75" hidden="1" x14ac:dyDescent="0.45">
      <c r="A182" s="15">
        <v>316</v>
      </c>
      <c r="B182" s="14" t="s">
        <v>267</v>
      </c>
      <c r="C182" s="14" t="s">
        <v>70</v>
      </c>
      <c r="D182" s="14">
        <v>23</v>
      </c>
      <c r="E182" s="14" t="s">
        <v>123</v>
      </c>
      <c r="F182" s="14">
        <v>50</v>
      </c>
      <c r="G182" s="14">
        <v>7</v>
      </c>
      <c r="H182" s="14">
        <v>13.4</v>
      </c>
      <c r="I182" s="14">
        <v>1.6</v>
      </c>
      <c r="J182" s="14">
        <v>4.4000000000000004</v>
      </c>
      <c r="K182" s="14">
        <v>0.376</v>
      </c>
      <c r="L182" s="14">
        <v>0.7</v>
      </c>
      <c r="M182" s="14">
        <v>2.2999999999999998</v>
      </c>
      <c r="N182" s="14">
        <v>0.31</v>
      </c>
      <c r="O182" s="14">
        <v>0.9</v>
      </c>
      <c r="P182" s="14">
        <v>2</v>
      </c>
      <c r="Q182" s="14">
        <v>0.45100000000000001</v>
      </c>
      <c r="R182" s="14">
        <v>0.45900000000000002</v>
      </c>
      <c r="S182" s="14">
        <v>0.6</v>
      </c>
      <c r="T182" s="14">
        <v>0.8</v>
      </c>
      <c r="U182" s="14">
        <v>0.75600000000000001</v>
      </c>
      <c r="V182" s="14">
        <v>0.2</v>
      </c>
      <c r="W182" s="14">
        <v>1.7</v>
      </c>
      <c r="X182" s="14">
        <v>1.9</v>
      </c>
      <c r="Y182" s="14">
        <v>0.5</v>
      </c>
      <c r="Z182" s="14">
        <v>0.4</v>
      </c>
      <c r="AA182" s="14">
        <v>0.2</v>
      </c>
      <c r="AB182" s="14">
        <v>0.4</v>
      </c>
      <c r="AC182" s="14">
        <v>1.5</v>
      </c>
      <c r="AD182" s="14">
        <v>4.5999999999999996</v>
      </c>
      <c r="AE182" t="e">
        <f>VLOOKUP(B182,'Current Team'!B$2:D$322,3,FALSE)</f>
        <v>#N/A</v>
      </c>
      <c r="AF182">
        <f>RANK(K182,K$2:K$501)</f>
        <v>412</v>
      </c>
      <c r="AG182">
        <f>RANK(L182,L$2:L$501)</f>
        <v>256</v>
      </c>
      <c r="AH182">
        <f>RANK(U182,U$2:U$501)</f>
        <v>253</v>
      </c>
      <c r="AI182">
        <f>RANK(X182,X$2:X$501)</f>
        <v>358</v>
      </c>
      <c r="AJ182">
        <f>RANK(Y182,Y$2:Y$501)</f>
        <v>425</v>
      </c>
      <c r="AK182">
        <f>RANK(Z182,Z$2:Z$501)</f>
        <v>300</v>
      </c>
      <c r="AL182">
        <f>RANK(AA182,AA$2:AA$501)</f>
        <v>266</v>
      </c>
      <c r="AM182">
        <f>RANK(AB182,AB$2:AB$501,1)</f>
        <v>77</v>
      </c>
      <c r="AN182">
        <f>RANK(AD182,AD$2:AD$501)</f>
        <v>354</v>
      </c>
      <c r="AO182">
        <f>COUNTIFS(AF182:AN182,"&lt;80")</f>
        <v>1</v>
      </c>
      <c r="AP182" t="e">
        <f>VLOOKUP(AE182,'First week Schedule'!A$2:C$31,3,FALSE)</f>
        <v>#N/A</v>
      </c>
    </row>
    <row r="183" spans="1:42" ht="39.75" hidden="1" x14ac:dyDescent="0.45">
      <c r="A183" s="15">
        <v>316</v>
      </c>
      <c r="B183" s="14" t="s">
        <v>267</v>
      </c>
      <c r="C183" s="14" t="s">
        <v>70</v>
      </c>
      <c r="D183" s="14">
        <v>23</v>
      </c>
      <c r="E183" s="14" t="s">
        <v>71</v>
      </c>
      <c r="F183" s="14">
        <v>21</v>
      </c>
      <c r="G183" s="14">
        <v>1</v>
      </c>
      <c r="H183" s="14">
        <v>5.9</v>
      </c>
      <c r="I183" s="14">
        <v>0.6</v>
      </c>
      <c r="J183" s="14">
        <v>2</v>
      </c>
      <c r="K183" s="14">
        <v>0.30199999999999999</v>
      </c>
      <c r="L183" s="14">
        <v>0.2</v>
      </c>
      <c r="M183" s="14">
        <v>1</v>
      </c>
      <c r="N183" s="14">
        <v>0.22700000000000001</v>
      </c>
      <c r="O183" s="14">
        <v>0.4</v>
      </c>
      <c r="P183" s="14">
        <v>1</v>
      </c>
      <c r="Q183" s="14">
        <v>0.38100000000000001</v>
      </c>
      <c r="R183" s="14">
        <v>0.36</v>
      </c>
      <c r="S183" s="14">
        <v>0.2</v>
      </c>
      <c r="T183" s="14">
        <v>0.3</v>
      </c>
      <c r="U183" s="14">
        <v>0.66700000000000004</v>
      </c>
      <c r="V183" s="14">
        <v>0.2</v>
      </c>
      <c r="W183" s="14">
        <v>0.7</v>
      </c>
      <c r="X183" s="14">
        <v>0.9</v>
      </c>
      <c r="Y183" s="14">
        <v>0.2</v>
      </c>
      <c r="Z183" s="14">
        <v>0.2</v>
      </c>
      <c r="AA183" s="14">
        <v>0</v>
      </c>
      <c r="AB183" s="14">
        <v>0.2</v>
      </c>
      <c r="AC183" s="14">
        <v>0.7</v>
      </c>
      <c r="AD183" s="14">
        <v>1.7</v>
      </c>
      <c r="AE183" t="e">
        <f>VLOOKUP(B183,'Current Team'!B$2:D$322,3,FALSE)</f>
        <v>#N/A</v>
      </c>
      <c r="AF183">
        <f>RANK(K183,K$2:K$501)</f>
        <v>458</v>
      </c>
      <c r="AG183">
        <f>RANK(L183,L$2:L$501)</f>
        <v>379</v>
      </c>
      <c r="AH183">
        <f>RANK(U183,U$2:U$501)</f>
        <v>372</v>
      </c>
      <c r="AI183">
        <f>RANK(X183,X$2:X$501)</f>
        <v>456</v>
      </c>
      <c r="AJ183">
        <f>RANK(Y183,Y$2:Y$501)</f>
        <v>469</v>
      </c>
      <c r="AK183">
        <f>RANK(Z183,Z$2:Z$501)</f>
        <v>416</v>
      </c>
      <c r="AL183">
        <f>RANK(AA183,AA$2:AA$501)</f>
        <v>417</v>
      </c>
      <c r="AM183">
        <f>RANK(AB183,AB$2:AB$501,1)</f>
        <v>33</v>
      </c>
      <c r="AN183">
        <f>RANK(AD183,AD$2:AD$501)</f>
        <v>459</v>
      </c>
      <c r="AO183">
        <f>COUNTIFS(AF183:AN183,"&lt;80")</f>
        <v>1</v>
      </c>
      <c r="AP183" t="e">
        <f>VLOOKUP(AE183,'First week Schedule'!A$2:C$31,3,FALSE)</f>
        <v>#N/A</v>
      </c>
    </row>
    <row r="184" spans="1:42" ht="26.65" hidden="1" x14ac:dyDescent="0.45">
      <c r="A184" s="15">
        <v>320</v>
      </c>
      <c r="B184" s="14" t="s">
        <v>263</v>
      </c>
      <c r="C184" s="14" t="s">
        <v>67</v>
      </c>
      <c r="D184" s="14">
        <v>28</v>
      </c>
      <c r="E184" s="14" t="s">
        <v>123</v>
      </c>
      <c r="F184" s="14">
        <v>57</v>
      </c>
      <c r="G184" s="14">
        <v>3</v>
      </c>
      <c r="H184" s="14">
        <v>21.9</v>
      </c>
      <c r="I184" s="14">
        <v>2.9</v>
      </c>
      <c r="J184" s="14">
        <v>7.1</v>
      </c>
      <c r="K184" s="14">
        <v>0.40400000000000003</v>
      </c>
      <c r="L184" s="14">
        <v>0.8</v>
      </c>
      <c r="M184" s="14">
        <v>2.2999999999999998</v>
      </c>
      <c r="N184" s="14">
        <v>0.35399999999999998</v>
      </c>
      <c r="O184" s="14">
        <v>2.1</v>
      </c>
      <c r="P184" s="14">
        <v>4.8</v>
      </c>
      <c r="Q184" s="14">
        <v>0.42899999999999999</v>
      </c>
      <c r="R184" s="14">
        <v>0.46200000000000002</v>
      </c>
      <c r="S184" s="14">
        <v>1</v>
      </c>
      <c r="T184" s="14">
        <v>1.5</v>
      </c>
      <c r="U184" s="14">
        <v>0.69</v>
      </c>
      <c r="V184" s="14">
        <v>0.3</v>
      </c>
      <c r="W184" s="14">
        <v>1.5</v>
      </c>
      <c r="X184" s="14">
        <v>1.8</v>
      </c>
      <c r="Y184" s="14">
        <v>3.2</v>
      </c>
      <c r="Z184" s="14">
        <v>0.8</v>
      </c>
      <c r="AA184" s="14">
        <v>0.1</v>
      </c>
      <c r="AB184" s="14">
        <v>1.2</v>
      </c>
      <c r="AC184" s="14">
        <v>1.5</v>
      </c>
      <c r="AD184" s="14">
        <v>7.5</v>
      </c>
      <c r="AE184" t="e">
        <f>VLOOKUP(B184,'Current Team'!B$2:D$322,3,FALSE)</f>
        <v>#N/A</v>
      </c>
      <c r="AF184">
        <f>RANK(K184,K$2:K$501)</f>
        <v>349</v>
      </c>
      <c r="AG184">
        <f>RANK(L184,L$2:L$501)</f>
        <v>234</v>
      </c>
      <c r="AH184">
        <f>RANK(U184,U$2:U$501)</f>
        <v>356</v>
      </c>
      <c r="AI184">
        <f>RANK(X184,X$2:X$501)</f>
        <v>373</v>
      </c>
      <c r="AJ184">
        <f>RANK(Y184,Y$2:Y$501)</f>
        <v>77</v>
      </c>
      <c r="AK184">
        <f>RANK(Z184,Z$2:Z$501)</f>
        <v>113</v>
      </c>
      <c r="AL184">
        <f>RANK(AA184,AA$2:AA$501)</f>
        <v>329</v>
      </c>
      <c r="AM184">
        <f>RANK(AB184,AB$2:AB$501,1)</f>
        <v>336</v>
      </c>
      <c r="AN184">
        <f>RANK(AD184,AD$2:AD$501)</f>
        <v>224</v>
      </c>
      <c r="AO184">
        <f>COUNTIFS(AF184:AN184,"&lt;80")</f>
        <v>1</v>
      </c>
      <c r="AP184" t="e">
        <f>VLOOKUP(AE184,'First week Schedule'!A$2:C$31,3,FALSE)</f>
        <v>#N/A</v>
      </c>
    </row>
    <row r="185" spans="1:42" ht="26.65" hidden="1" x14ac:dyDescent="0.45">
      <c r="A185" s="15">
        <v>320</v>
      </c>
      <c r="B185" s="14" t="s">
        <v>263</v>
      </c>
      <c r="C185" s="14" t="s">
        <v>67</v>
      </c>
      <c r="D185" s="14">
        <v>28</v>
      </c>
      <c r="E185" s="14" t="s">
        <v>112</v>
      </c>
      <c r="F185" s="14">
        <v>53</v>
      </c>
      <c r="G185" s="14">
        <v>3</v>
      </c>
      <c r="H185" s="14">
        <v>22.7</v>
      </c>
      <c r="I185" s="14">
        <v>3</v>
      </c>
      <c r="J185" s="14">
        <v>7.3</v>
      </c>
      <c r="K185" s="14">
        <v>0.41399999999999998</v>
      </c>
      <c r="L185" s="14">
        <v>0.9</v>
      </c>
      <c r="M185" s="14">
        <v>2.4</v>
      </c>
      <c r="N185" s="14">
        <v>0.35899999999999999</v>
      </c>
      <c r="O185" s="14">
        <v>2.2000000000000002</v>
      </c>
      <c r="P185" s="14">
        <v>4.9000000000000004</v>
      </c>
      <c r="Q185" s="14">
        <v>0.441</v>
      </c>
      <c r="R185" s="14">
        <v>0.47299999999999998</v>
      </c>
      <c r="S185" s="14">
        <v>1</v>
      </c>
      <c r="T185" s="14">
        <v>1.4</v>
      </c>
      <c r="U185" s="14">
        <v>0.70699999999999996</v>
      </c>
      <c r="V185" s="14">
        <v>0.3</v>
      </c>
      <c r="W185" s="14">
        <v>1.6</v>
      </c>
      <c r="X185" s="14">
        <v>1.9</v>
      </c>
      <c r="Y185" s="14">
        <v>3.4</v>
      </c>
      <c r="Z185" s="14">
        <v>0.8</v>
      </c>
      <c r="AA185" s="14">
        <v>0.1</v>
      </c>
      <c r="AB185" s="14">
        <v>1.2</v>
      </c>
      <c r="AC185" s="14">
        <v>1.5</v>
      </c>
      <c r="AD185" s="14">
        <v>7.9</v>
      </c>
      <c r="AE185" t="e">
        <f>VLOOKUP(B185,'Current Team'!B$2:D$322,3,FALSE)</f>
        <v>#N/A</v>
      </c>
      <c r="AF185">
        <f>RANK(K185,K$2:K$501)</f>
        <v>306</v>
      </c>
      <c r="AG185">
        <f>RANK(L185,L$2:L$501)</f>
        <v>195</v>
      </c>
      <c r="AH185">
        <f>RANK(U185,U$2:U$501)</f>
        <v>332</v>
      </c>
      <c r="AI185">
        <f>RANK(X185,X$2:X$501)</f>
        <v>358</v>
      </c>
      <c r="AJ185">
        <f>RANK(Y185,Y$2:Y$501)</f>
        <v>68</v>
      </c>
      <c r="AK185">
        <f>RANK(Z185,Z$2:Z$501)</f>
        <v>113</v>
      </c>
      <c r="AL185">
        <f>RANK(AA185,AA$2:AA$501)</f>
        <v>329</v>
      </c>
      <c r="AM185">
        <f>RANK(AB185,AB$2:AB$501,1)</f>
        <v>336</v>
      </c>
      <c r="AN185">
        <f>RANK(AD185,AD$2:AD$501)</f>
        <v>213</v>
      </c>
      <c r="AO185">
        <f>COUNTIFS(AF185:AN185,"&lt;80")</f>
        <v>1</v>
      </c>
      <c r="AP185" t="e">
        <f>VLOOKUP(AE185,'First week Schedule'!A$2:C$31,3,FALSE)</f>
        <v>#N/A</v>
      </c>
    </row>
    <row r="186" spans="1:42" ht="26.65" hidden="1" x14ac:dyDescent="0.45">
      <c r="A186" s="15">
        <v>327</v>
      </c>
      <c r="B186" s="14" t="s">
        <v>255</v>
      </c>
      <c r="C186" s="14" t="s">
        <v>63</v>
      </c>
      <c r="D186" s="14">
        <v>24</v>
      </c>
      <c r="E186" s="14" t="s">
        <v>117</v>
      </c>
      <c r="F186" s="14">
        <v>42</v>
      </c>
      <c r="G186" s="14">
        <v>1</v>
      </c>
      <c r="H186" s="14">
        <v>7.8</v>
      </c>
      <c r="I186" s="14">
        <v>1</v>
      </c>
      <c r="J186" s="14">
        <v>2.5</v>
      </c>
      <c r="K186" s="14">
        <v>0.41299999999999998</v>
      </c>
      <c r="L186" s="14">
        <v>0.5</v>
      </c>
      <c r="M186" s="14">
        <v>1.4</v>
      </c>
      <c r="N186" s="14">
        <v>0.35099999999999998</v>
      </c>
      <c r="O186" s="14">
        <v>0.5</v>
      </c>
      <c r="P186" s="14">
        <v>1.1000000000000001</v>
      </c>
      <c r="Q186" s="14">
        <v>0.48899999999999999</v>
      </c>
      <c r="R186" s="14">
        <v>0.51</v>
      </c>
      <c r="S186" s="14">
        <v>0.2</v>
      </c>
      <c r="T186" s="14">
        <v>0.3</v>
      </c>
      <c r="U186" s="14">
        <v>0.81799999999999995</v>
      </c>
      <c r="V186" s="14">
        <v>0.3</v>
      </c>
      <c r="W186" s="14">
        <v>1.5</v>
      </c>
      <c r="X186" s="14">
        <v>1.7</v>
      </c>
      <c r="Y186" s="14">
        <v>0.4</v>
      </c>
      <c r="Z186" s="14">
        <v>0.1</v>
      </c>
      <c r="AA186" s="14">
        <v>0.2</v>
      </c>
      <c r="AB186" s="14">
        <v>0.3</v>
      </c>
      <c r="AC186" s="14">
        <v>1.2</v>
      </c>
      <c r="AD186" s="14">
        <v>2.7</v>
      </c>
      <c r="AE186" t="e">
        <f>VLOOKUP(B186,'Current Team'!B$2:D$322,3,FALSE)</f>
        <v>#N/A</v>
      </c>
      <c r="AF186">
        <f>RANK(K186,K$2:K$501)</f>
        <v>308</v>
      </c>
      <c r="AG186">
        <f>RANK(L186,L$2:L$501)</f>
        <v>298</v>
      </c>
      <c r="AH186">
        <f>RANK(U186,U$2:U$501)</f>
        <v>139</v>
      </c>
      <c r="AI186">
        <f>RANK(X186,X$2:X$501)</f>
        <v>386</v>
      </c>
      <c r="AJ186">
        <f>RANK(Y186,Y$2:Y$501)</f>
        <v>445</v>
      </c>
      <c r="AK186">
        <f>RANK(Z186,Z$2:Z$501)</f>
        <v>451</v>
      </c>
      <c r="AL186">
        <f>RANK(AA186,AA$2:AA$501)</f>
        <v>266</v>
      </c>
      <c r="AM186">
        <f>RANK(AB186,AB$2:AB$501,1)</f>
        <v>44</v>
      </c>
      <c r="AN186">
        <f>RANK(AD186,AD$2:AD$501)</f>
        <v>431</v>
      </c>
      <c r="AO186">
        <f>COUNTIFS(AF186:AN186,"&lt;80")</f>
        <v>1</v>
      </c>
      <c r="AP186" t="e">
        <f>VLOOKUP(AE186,'First week Schedule'!A$2:C$31,3,FALSE)</f>
        <v>#N/A</v>
      </c>
    </row>
    <row r="187" spans="1:42" ht="26.65" hidden="1" x14ac:dyDescent="0.45">
      <c r="A187" s="15">
        <v>329</v>
      </c>
      <c r="B187" s="14" t="s">
        <v>253</v>
      </c>
      <c r="C187" s="14" t="s">
        <v>63</v>
      </c>
      <c r="D187" s="14">
        <v>22</v>
      </c>
      <c r="E187" s="14" t="s">
        <v>155</v>
      </c>
      <c r="F187" s="14">
        <v>2</v>
      </c>
      <c r="G187" s="14">
        <v>0</v>
      </c>
      <c r="H187" s="14">
        <v>6.5</v>
      </c>
      <c r="I187" s="14">
        <v>0.5</v>
      </c>
      <c r="J187" s="14">
        <v>2</v>
      </c>
      <c r="K187" s="14">
        <v>0.25</v>
      </c>
      <c r="L187" s="14">
        <v>0</v>
      </c>
      <c r="M187" s="14">
        <v>0.5</v>
      </c>
      <c r="N187" s="14">
        <v>0</v>
      </c>
      <c r="O187" s="14">
        <v>0.5</v>
      </c>
      <c r="P187" s="14">
        <v>1.5</v>
      </c>
      <c r="Q187" s="14">
        <v>0.33300000000000002</v>
      </c>
      <c r="R187" s="14">
        <v>0.25</v>
      </c>
      <c r="S187" s="14">
        <v>0</v>
      </c>
      <c r="T187" s="14">
        <v>0</v>
      </c>
      <c r="U187" s="16"/>
      <c r="V187" s="14">
        <v>0.5</v>
      </c>
      <c r="W187" s="14">
        <v>1</v>
      </c>
      <c r="X187" s="14">
        <v>1.5</v>
      </c>
      <c r="Y187" s="14">
        <v>0</v>
      </c>
      <c r="Z187" s="14">
        <v>0.5</v>
      </c>
      <c r="AA187" s="14">
        <v>0</v>
      </c>
      <c r="AB187" s="14">
        <v>0</v>
      </c>
      <c r="AC187" s="14">
        <v>0</v>
      </c>
      <c r="AD187" s="14">
        <v>1</v>
      </c>
      <c r="AE187" t="e">
        <f>VLOOKUP(B187,'Current Team'!B$2:D$322,3,FALSE)</f>
        <v>#N/A</v>
      </c>
      <c r="AF187">
        <f>RANK(K187,K$2:K$501)</f>
        <v>467</v>
      </c>
      <c r="AG187">
        <f>RANK(L187,L$2:L$501)</f>
        <v>424</v>
      </c>
      <c r="AH187">
        <f>RANK(U187,U$2:U$501)</f>
        <v>464</v>
      </c>
      <c r="AI187">
        <f>RANK(X187,X$2:X$501)</f>
        <v>407</v>
      </c>
      <c r="AJ187">
        <f>RANK(Y187,Y$2:Y$501)</f>
        <v>482</v>
      </c>
      <c r="AK187">
        <f>RANK(Z187,Z$2:Z$501)</f>
        <v>234</v>
      </c>
      <c r="AL187">
        <f>RANK(AA187,AA$2:AA$501)</f>
        <v>417</v>
      </c>
      <c r="AM187">
        <f>RANK(AB187,AB$2:AB$501,1)</f>
        <v>1</v>
      </c>
      <c r="AN187">
        <f>RANK(AD187,AD$2:AD$501)</f>
        <v>478</v>
      </c>
      <c r="AO187">
        <f>COUNTIFS(AF187:AN187,"&lt;80")</f>
        <v>1</v>
      </c>
      <c r="AP187" t="e">
        <f>VLOOKUP(AE187,'First week Schedule'!A$2:C$31,3,FALSE)</f>
        <v>#N/A</v>
      </c>
    </row>
    <row r="188" spans="1:42" ht="26.65" hidden="1" x14ac:dyDescent="0.45">
      <c r="A188" s="15">
        <v>333</v>
      </c>
      <c r="B188" s="14" t="s">
        <v>249</v>
      </c>
      <c r="C188" s="14" t="s">
        <v>80</v>
      </c>
      <c r="D188" s="14">
        <v>23</v>
      </c>
      <c r="E188" s="14" t="s">
        <v>123</v>
      </c>
      <c r="F188" s="14">
        <v>29</v>
      </c>
      <c r="G188" s="14">
        <v>1</v>
      </c>
      <c r="H188" s="14">
        <v>13.7</v>
      </c>
      <c r="I188" s="14">
        <v>0.9</v>
      </c>
      <c r="J188" s="14">
        <v>2.2000000000000002</v>
      </c>
      <c r="K188" s="14">
        <v>0.41299999999999998</v>
      </c>
      <c r="L188" s="14">
        <v>0.3</v>
      </c>
      <c r="M188" s="14">
        <v>1</v>
      </c>
      <c r="N188" s="14">
        <v>0.32100000000000001</v>
      </c>
      <c r="O188" s="14">
        <v>0.6</v>
      </c>
      <c r="P188" s="14">
        <v>1.2</v>
      </c>
      <c r="Q188" s="14">
        <v>0.48599999999999999</v>
      </c>
      <c r="R188" s="14">
        <v>0.48399999999999999</v>
      </c>
      <c r="S188" s="14">
        <v>0.4</v>
      </c>
      <c r="T188" s="14">
        <v>0.5</v>
      </c>
      <c r="U188" s="14">
        <v>0.86699999999999999</v>
      </c>
      <c r="V188" s="14">
        <v>0.2</v>
      </c>
      <c r="W188" s="14">
        <v>1.4</v>
      </c>
      <c r="X188" s="14">
        <v>1.7</v>
      </c>
      <c r="Y188" s="14">
        <v>1</v>
      </c>
      <c r="Z188" s="14">
        <v>0.8</v>
      </c>
      <c r="AA188" s="14">
        <v>0.1</v>
      </c>
      <c r="AB188" s="14">
        <v>0.6</v>
      </c>
      <c r="AC188" s="14">
        <v>1.3</v>
      </c>
      <c r="AD188" s="14">
        <v>2.6</v>
      </c>
      <c r="AE188" t="e">
        <f>VLOOKUP(B188,'Current Team'!B$2:D$322,3,FALSE)</f>
        <v>#N/A</v>
      </c>
      <c r="AF188">
        <f>RANK(K188,K$2:K$501)</f>
        <v>308</v>
      </c>
      <c r="AG188">
        <f>RANK(L188,L$2:L$501)</f>
        <v>344</v>
      </c>
      <c r="AH188">
        <f>RANK(U188,U$2:U$501)</f>
        <v>60</v>
      </c>
      <c r="AI188">
        <f>RANK(X188,X$2:X$501)</f>
        <v>386</v>
      </c>
      <c r="AJ188">
        <f>RANK(Y188,Y$2:Y$501)</f>
        <v>308</v>
      </c>
      <c r="AK188">
        <f>RANK(Z188,Z$2:Z$501)</f>
        <v>113</v>
      </c>
      <c r="AL188">
        <f>RANK(AA188,AA$2:AA$501)</f>
        <v>329</v>
      </c>
      <c r="AM188">
        <f>RANK(AB188,AB$2:AB$501,1)</f>
        <v>139</v>
      </c>
      <c r="AN188">
        <f>RANK(AD188,AD$2:AD$501)</f>
        <v>433</v>
      </c>
      <c r="AO188">
        <f>COUNTIFS(AF188:AN188,"&lt;80")</f>
        <v>1</v>
      </c>
      <c r="AP188" t="e">
        <f>VLOOKUP(AE188,'First week Schedule'!A$2:C$31,3,FALSE)</f>
        <v>#N/A</v>
      </c>
    </row>
    <row r="189" spans="1:42" ht="26.65" hidden="1" x14ac:dyDescent="0.45">
      <c r="A189" s="15">
        <v>333</v>
      </c>
      <c r="B189" s="14" t="s">
        <v>249</v>
      </c>
      <c r="C189" s="14" t="s">
        <v>80</v>
      </c>
      <c r="D189" s="14">
        <v>23</v>
      </c>
      <c r="E189" s="14" t="s">
        <v>83</v>
      </c>
      <c r="F189" s="14">
        <v>26</v>
      </c>
      <c r="G189" s="14">
        <v>1</v>
      </c>
      <c r="H189" s="14">
        <v>13.2</v>
      </c>
      <c r="I189" s="14">
        <v>0.9</v>
      </c>
      <c r="J189" s="14">
        <v>2.1</v>
      </c>
      <c r="K189" s="14">
        <v>0.44400000000000001</v>
      </c>
      <c r="L189" s="14">
        <v>0.3</v>
      </c>
      <c r="M189" s="14">
        <v>0.9</v>
      </c>
      <c r="N189" s="14">
        <v>0.33300000000000002</v>
      </c>
      <c r="O189" s="14">
        <v>0.6</v>
      </c>
      <c r="P189" s="14">
        <v>1.2</v>
      </c>
      <c r="Q189" s="14">
        <v>0.53300000000000003</v>
      </c>
      <c r="R189" s="14">
        <v>0.51900000000000002</v>
      </c>
      <c r="S189" s="14">
        <v>0.5</v>
      </c>
      <c r="T189" s="14">
        <v>0.6</v>
      </c>
      <c r="U189" s="14">
        <v>0.86699999999999999</v>
      </c>
      <c r="V189" s="14">
        <v>0.3</v>
      </c>
      <c r="W189" s="14">
        <v>1.5</v>
      </c>
      <c r="X189" s="14">
        <v>1.7</v>
      </c>
      <c r="Y189" s="14">
        <v>1</v>
      </c>
      <c r="Z189" s="14">
        <v>0.8</v>
      </c>
      <c r="AA189" s="14">
        <v>0.1</v>
      </c>
      <c r="AB189" s="14">
        <v>0.5</v>
      </c>
      <c r="AC189" s="14">
        <v>1.4</v>
      </c>
      <c r="AD189" s="14">
        <v>2.7</v>
      </c>
      <c r="AE189" t="e">
        <f>VLOOKUP(B189,'Current Team'!B$2:D$322,3,FALSE)</f>
        <v>#N/A</v>
      </c>
      <c r="AF189">
        <f>RANK(K189,K$2:K$501)</f>
        <v>220</v>
      </c>
      <c r="AG189">
        <f>RANK(L189,L$2:L$501)</f>
        <v>344</v>
      </c>
      <c r="AH189">
        <f>RANK(U189,U$2:U$501)</f>
        <v>60</v>
      </c>
      <c r="AI189">
        <f>RANK(X189,X$2:X$501)</f>
        <v>386</v>
      </c>
      <c r="AJ189">
        <f>RANK(Y189,Y$2:Y$501)</f>
        <v>308</v>
      </c>
      <c r="AK189">
        <f>RANK(Z189,Z$2:Z$501)</f>
        <v>113</v>
      </c>
      <c r="AL189">
        <f>RANK(AA189,AA$2:AA$501)</f>
        <v>329</v>
      </c>
      <c r="AM189">
        <f>RANK(AB189,AB$2:AB$501,1)</f>
        <v>99</v>
      </c>
      <c r="AN189">
        <f>RANK(AD189,AD$2:AD$501)</f>
        <v>431</v>
      </c>
      <c r="AO189">
        <f>COUNTIFS(AF189:AN189,"&lt;80")</f>
        <v>1</v>
      </c>
      <c r="AP189" t="e">
        <f>VLOOKUP(AE189,'First week Schedule'!A$2:C$31,3,FALSE)</f>
        <v>#N/A</v>
      </c>
    </row>
    <row r="190" spans="1:42" hidden="1" x14ac:dyDescent="0.45">
      <c r="A190" s="15">
        <v>343</v>
      </c>
      <c r="B190" s="14" t="s">
        <v>240</v>
      </c>
      <c r="C190" s="14" t="s">
        <v>75</v>
      </c>
      <c r="D190" s="14">
        <v>32</v>
      </c>
      <c r="E190" s="14" t="s">
        <v>109</v>
      </c>
      <c r="F190" s="14">
        <v>36</v>
      </c>
      <c r="G190" s="14">
        <v>4</v>
      </c>
      <c r="H190" s="14">
        <v>11.1</v>
      </c>
      <c r="I190" s="14">
        <v>1.5</v>
      </c>
      <c r="J190" s="14">
        <v>3.1</v>
      </c>
      <c r="K190" s="14">
        <v>0.49099999999999999</v>
      </c>
      <c r="L190" s="14">
        <v>0.3</v>
      </c>
      <c r="M190" s="14">
        <v>0.9</v>
      </c>
      <c r="N190" s="14">
        <v>0.32400000000000001</v>
      </c>
      <c r="O190" s="14">
        <v>1.2</v>
      </c>
      <c r="P190" s="14">
        <v>2.2000000000000002</v>
      </c>
      <c r="Q190" s="14">
        <v>0.56399999999999995</v>
      </c>
      <c r="R190" s="14">
        <v>0.54</v>
      </c>
      <c r="S190" s="14">
        <v>0.6</v>
      </c>
      <c r="T190" s="14">
        <v>0.9</v>
      </c>
      <c r="U190" s="14">
        <v>0.625</v>
      </c>
      <c r="V190" s="14">
        <v>1</v>
      </c>
      <c r="W190" s="14">
        <v>2.6</v>
      </c>
      <c r="X190" s="14">
        <v>3.6</v>
      </c>
      <c r="Y190" s="14">
        <v>1</v>
      </c>
      <c r="Z190" s="14">
        <v>0.3</v>
      </c>
      <c r="AA190" s="14">
        <v>0.7</v>
      </c>
      <c r="AB190" s="14">
        <v>0.6</v>
      </c>
      <c r="AC190" s="14">
        <v>1.5</v>
      </c>
      <c r="AD190" s="14">
        <v>3.9</v>
      </c>
      <c r="AE190" t="e">
        <f>VLOOKUP(B190,'Current Team'!B$2:D$322,3,FALSE)</f>
        <v>#N/A</v>
      </c>
      <c r="AF190">
        <f>RANK(K190,K$2:K$501)</f>
        <v>110</v>
      </c>
      <c r="AG190">
        <f>RANK(L190,L$2:L$501)</f>
        <v>344</v>
      </c>
      <c r="AH190">
        <f>RANK(U190,U$2:U$501)</f>
        <v>400</v>
      </c>
      <c r="AI190">
        <f>RANK(X190,X$2:X$501)</f>
        <v>199</v>
      </c>
      <c r="AJ190">
        <f>RANK(Y190,Y$2:Y$501)</f>
        <v>308</v>
      </c>
      <c r="AK190">
        <f>RANK(Z190,Z$2:Z$501)</f>
        <v>355</v>
      </c>
      <c r="AL190">
        <f>RANK(AA190,AA$2:AA$501)</f>
        <v>64</v>
      </c>
      <c r="AM190">
        <f>RANK(AB190,AB$2:AB$501,1)</f>
        <v>139</v>
      </c>
      <c r="AN190">
        <f>RANK(AD190,AD$2:AD$501)</f>
        <v>383</v>
      </c>
      <c r="AO190">
        <f>COUNTIFS(AF190:AN190,"&lt;80")</f>
        <v>1</v>
      </c>
      <c r="AP190" t="e">
        <f>VLOOKUP(AE190,'First week Schedule'!A$2:C$31,3,FALSE)</f>
        <v>#N/A</v>
      </c>
    </row>
    <row r="191" spans="1:42" ht="26.65" hidden="1" x14ac:dyDescent="0.45">
      <c r="A191" s="15">
        <v>355</v>
      </c>
      <c r="B191" s="14" t="s">
        <v>230</v>
      </c>
      <c r="C191" s="14" t="s">
        <v>80</v>
      </c>
      <c r="D191" s="14">
        <v>25</v>
      </c>
      <c r="E191" s="14" t="s">
        <v>98</v>
      </c>
      <c r="F191" s="14">
        <v>14</v>
      </c>
      <c r="G191" s="14">
        <v>0</v>
      </c>
      <c r="H191" s="14">
        <v>6</v>
      </c>
      <c r="I191" s="14">
        <v>0.4</v>
      </c>
      <c r="J191" s="14">
        <v>1.4</v>
      </c>
      <c r="K191" s="14">
        <v>0.3</v>
      </c>
      <c r="L191" s="14">
        <v>0.1</v>
      </c>
      <c r="M191" s="14">
        <v>0.8</v>
      </c>
      <c r="N191" s="14">
        <v>0.182</v>
      </c>
      <c r="O191" s="14">
        <v>0.3</v>
      </c>
      <c r="P191" s="14">
        <v>0.6</v>
      </c>
      <c r="Q191" s="14">
        <v>0.44400000000000001</v>
      </c>
      <c r="R191" s="14">
        <v>0.35</v>
      </c>
      <c r="S191" s="14">
        <v>0.1</v>
      </c>
      <c r="T191" s="14">
        <v>0.1</v>
      </c>
      <c r="U191" s="14">
        <v>1</v>
      </c>
      <c r="V191" s="14">
        <v>0.1</v>
      </c>
      <c r="W191" s="14">
        <v>0.4</v>
      </c>
      <c r="X191" s="14">
        <v>0.4</v>
      </c>
      <c r="Y191" s="14">
        <v>1.1000000000000001</v>
      </c>
      <c r="Z191" s="14">
        <v>0.1</v>
      </c>
      <c r="AA191" s="14">
        <v>0.1</v>
      </c>
      <c r="AB191" s="14">
        <v>0.6</v>
      </c>
      <c r="AC191" s="14">
        <v>0.7</v>
      </c>
      <c r="AD191" s="14">
        <v>1.1000000000000001</v>
      </c>
      <c r="AE191" t="e">
        <f>VLOOKUP(B191,'Current Team'!B$2:D$322,3,FALSE)</f>
        <v>#N/A</v>
      </c>
      <c r="AF191">
        <f>RANK(K191,K$2:K$501)</f>
        <v>460</v>
      </c>
      <c r="AG191">
        <f>RANK(L191,L$2:L$501)</f>
        <v>399</v>
      </c>
      <c r="AH191">
        <f>RANK(U191,U$2:U$501)</f>
        <v>1</v>
      </c>
      <c r="AI191">
        <f>RANK(X191,X$2:X$501)</f>
        <v>489</v>
      </c>
      <c r="AJ191">
        <f>RANK(Y191,Y$2:Y$501)</f>
        <v>284</v>
      </c>
      <c r="AK191">
        <f>RANK(Z191,Z$2:Z$501)</f>
        <v>451</v>
      </c>
      <c r="AL191">
        <f>RANK(AA191,AA$2:AA$501)</f>
        <v>329</v>
      </c>
      <c r="AM191">
        <f>RANK(AB191,AB$2:AB$501,1)</f>
        <v>139</v>
      </c>
      <c r="AN191">
        <f>RANK(AD191,AD$2:AD$501)</f>
        <v>477</v>
      </c>
      <c r="AO191">
        <f>COUNTIFS(AF191:AN191,"&lt;80")</f>
        <v>1</v>
      </c>
      <c r="AP191" t="e">
        <f>VLOOKUP(AE191,'First week Schedule'!A$2:C$31,3,FALSE)</f>
        <v>#N/A</v>
      </c>
    </row>
    <row r="192" spans="1:42" ht="26.65" hidden="1" x14ac:dyDescent="0.45">
      <c r="A192" s="15">
        <v>359</v>
      </c>
      <c r="B192" s="14" t="s">
        <v>226</v>
      </c>
      <c r="C192" s="14" t="s">
        <v>63</v>
      </c>
      <c r="D192" s="14">
        <v>27</v>
      </c>
      <c r="E192" s="14" t="s">
        <v>81</v>
      </c>
      <c r="F192" s="14">
        <v>1</v>
      </c>
      <c r="G192" s="14">
        <v>0</v>
      </c>
      <c r="H192" s="14">
        <v>5</v>
      </c>
      <c r="I192" s="14">
        <v>0</v>
      </c>
      <c r="J192" s="14">
        <v>0</v>
      </c>
      <c r="K192" s="16"/>
      <c r="L192" s="14">
        <v>0</v>
      </c>
      <c r="M192" s="14">
        <v>0</v>
      </c>
      <c r="N192" s="16"/>
      <c r="O192" s="14">
        <v>0</v>
      </c>
      <c r="P192" s="14">
        <v>0</v>
      </c>
      <c r="Q192" s="16"/>
      <c r="R192" s="16"/>
      <c r="S192" s="14">
        <v>0</v>
      </c>
      <c r="T192" s="14">
        <v>0</v>
      </c>
      <c r="U192" s="16"/>
      <c r="V192" s="14">
        <v>0</v>
      </c>
      <c r="W192" s="14">
        <v>3</v>
      </c>
      <c r="X192" s="14">
        <v>3</v>
      </c>
      <c r="Y192" s="14">
        <v>0</v>
      </c>
      <c r="Z192" s="14">
        <v>0</v>
      </c>
      <c r="AA192" s="14">
        <v>0</v>
      </c>
      <c r="AB192" s="14">
        <v>0</v>
      </c>
      <c r="AC192" s="14">
        <v>1</v>
      </c>
      <c r="AD192" s="14">
        <v>0</v>
      </c>
      <c r="AE192" t="e">
        <f>VLOOKUP(B192,'Current Team'!B$2:D$322,3,FALSE)</f>
        <v>#N/A</v>
      </c>
      <c r="AF192">
        <f>RANK(K192,K$2:K$501)</f>
        <v>489</v>
      </c>
      <c r="AG192">
        <f>RANK(L192,L$2:L$501)</f>
        <v>424</v>
      </c>
      <c r="AH192">
        <f>RANK(U192,U$2:U$501)</f>
        <v>464</v>
      </c>
      <c r="AI192">
        <f>RANK(X192,X$2:X$501)</f>
        <v>244</v>
      </c>
      <c r="AJ192">
        <f>RANK(Y192,Y$2:Y$501)</f>
        <v>482</v>
      </c>
      <c r="AK192">
        <f>RANK(Z192,Z$2:Z$501)</f>
        <v>471</v>
      </c>
      <c r="AL192">
        <f>RANK(AA192,AA$2:AA$501)</f>
        <v>417</v>
      </c>
      <c r="AM192">
        <f>RANK(AB192,AB$2:AB$501,1)</f>
        <v>1</v>
      </c>
      <c r="AN192">
        <f>RANK(AD192,AD$2:AD$501)</f>
        <v>491</v>
      </c>
      <c r="AO192">
        <f>COUNTIFS(AF192:AN192,"&lt;80")</f>
        <v>1</v>
      </c>
      <c r="AP192" t="e">
        <f>VLOOKUP(AE192,'First week Schedule'!A$2:C$31,3,FALSE)</f>
        <v>#N/A</v>
      </c>
    </row>
    <row r="193" spans="1:42" ht="26.65" hidden="1" x14ac:dyDescent="0.45">
      <c r="A193" s="15">
        <v>360</v>
      </c>
      <c r="B193" s="14" t="s">
        <v>225</v>
      </c>
      <c r="C193" s="14" t="s">
        <v>80</v>
      </c>
      <c r="D193" s="14">
        <v>23</v>
      </c>
      <c r="E193" s="14" t="s">
        <v>73</v>
      </c>
      <c r="F193" s="14">
        <v>4</v>
      </c>
      <c r="G193" s="14">
        <v>0</v>
      </c>
      <c r="H193" s="14">
        <v>7.3</v>
      </c>
      <c r="I193" s="14">
        <v>1</v>
      </c>
      <c r="J193" s="14">
        <v>2.5</v>
      </c>
      <c r="K193" s="14">
        <v>0.4</v>
      </c>
      <c r="L193" s="14">
        <v>0.3</v>
      </c>
      <c r="M193" s="14">
        <v>0.8</v>
      </c>
      <c r="N193" s="14">
        <v>0.33300000000000002</v>
      </c>
      <c r="O193" s="14">
        <v>0.8</v>
      </c>
      <c r="P193" s="14">
        <v>1.8</v>
      </c>
      <c r="Q193" s="14">
        <v>0.42899999999999999</v>
      </c>
      <c r="R193" s="14">
        <v>0.45</v>
      </c>
      <c r="S193" s="14">
        <v>0.3</v>
      </c>
      <c r="T193" s="14">
        <v>0.5</v>
      </c>
      <c r="U193" s="14">
        <v>0.5</v>
      </c>
      <c r="V193" s="14">
        <v>0</v>
      </c>
      <c r="W193" s="14">
        <v>1.3</v>
      </c>
      <c r="X193" s="14">
        <v>1.3</v>
      </c>
      <c r="Y193" s="14">
        <v>1</v>
      </c>
      <c r="Z193" s="14">
        <v>0.5</v>
      </c>
      <c r="AA193" s="14">
        <v>0</v>
      </c>
      <c r="AB193" s="14">
        <v>0.3</v>
      </c>
      <c r="AC193" s="14">
        <v>0.3</v>
      </c>
      <c r="AD193" s="14">
        <v>2.5</v>
      </c>
      <c r="AE193" t="e">
        <f>VLOOKUP(B193,'Current Team'!B$2:D$322,3,FALSE)</f>
        <v>#N/A</v>
      </c>
      <c r="AF193">
        <f>RANK(K193,K$2:K$501)</f>
        <v>361</v>
      </c>
      <c r="AG193">
        <f>RANK(L193,L$2:L$501)</f>
        <v>344</v>
      </c>
      <c r="AH193">
        <f>RANK(U193,U$2:U$501)</f>
        <v>442</v>
      </c>
      <c r="AI193">
        <f>RANK(X193,X$2:X$501)</f>
        <v>430</v>
      </c>
      <c r="AJ193">
        <f>RANK(Y193,Y$2:Y$501)</f>
        <v>308</v>
      </c>
      <c r="AK193">
        <f>RANK(Z193,Z$2:Z$501)</f>
        <v>234</v>
      </c>
      <c r="AL193">
        <f>RANK(AA193,AA$2:AA$501)</f>
        <v>417</v>
      </c>
      <c r="AM193">
        <f>RANK(AB193,AB$2:AB$501,1)</f>
        <v>44</v>
      </c>
      <c r="AN193">
        <f>RANK(AD193,AD$2:AD$501)</f>
        <v>435</v>
      </c>
      <c r="AO193">
        <f>COUNTIFS(AF193:AN193,"&lt;80")</f>
        <v>1</v>
      </c>
      <c r="AP193" t="e">
        <f>VLOOKUP(AE193,'First week Schedule'!A$2:C$31,3,FALSE)</f>
        <v>#N/A</v>
      </c>
    </row>
    <row r="194" spans="1:42" ht="26.65" hidden="1" x14ac:dyDescent="0.45">
      <c r="A194" s="15">
        <v>371</v>
      </c>
      <c r="B194" s="14" t="s">
        <v>215</v>
      </c>
      <c r="C194" s="14" t="s">
        <v>70</v>
      </c>
      <c r="D194" s="14">
        <v>25</v>
      </c>
      <c r="E194" s="14" t="s">
        <v>71</v>
      </c>
      <c r="F194" s="14">
        <v>61</v>
      </c>
      <c r="G194" s="14">
        <v>1</v>
      </c>
      <c r="H194" s="14">
        <v>11.4</v>
      </c>
      <c r="I194" s="14">
        <v>1.5</v>
      </c>
      <c r="J194" s="14">
        <v>3.5</v>
      </c>
      <c r="K194" s="14">
        <v>0.42299999999999999</v>
      </c>
      <c r="L194" s="14">
        <v>0.5</v>
      </c>
      <c r="M194" s="14">
        <v>1.6</v>
      </c>
      <c r="N194" s="14">
        <v>0.32</v>
      </c>
      <c r="O194" s="14">
        <v>1</v>
      </c>
      <c r="P194" s="14">
        <v>1.9</v>
      </c>
      <c r="Q194" s="14">
        <v>0.51300000000000001</v>
      </c>
      <c r="R194" s="14">
        <v>0.498</v>
      </c>
      <c r="S194" s="14">
        <v>0.4</v>
      </c>
      <c r="T194" s="14">
        <v>0.6</v>
      </c>
      <c r="U194" s="14">
        <v>0.75</v>
      </c>
      <c r="V194" s="14">
        <v>0.2</v>
      </c>
      <c r="W194" s="14">
        <v>1.7</v>
      </c>
      <c r="X194" s="14">
        <v>1.9</v>
      </c>
      <c r="Y194" s="14">
        <v>0.3</v>
      </c>
      <c r="Z194" s="14">
        <v>0.3</v>
      </c>
      <c r="AA194" s="14">
        <v>0.2</v>
      </c>
      <c r="AB194" s="14">
        <v>0.4</v>
      </c>
      <c r="AC194" s="14">
        <v>1.1000000000000001</v>
      </c>
      <c r="AD194" s="14">
        <v>4</v>
      </c>
      <c r="AE194" t="e">
        <f>VLOOKUP(B194,'Current Team'!B$2:D$322,3,FALSE)</f>
        <v>#N/A</v>
      </c>
      <c r="AF194">
        <f>RANK(K194,K$2:K$501)</f>
        <v>280</v>
      </c>
      <c r="AG194">
        <f>RANK(L194,L$2:L$501)</f>
        <v>298</v>
      </c>
      <c r="AH194">
        <f>RANK(U194,U$2:U$501)</f>
        <v>259</v>
      </c>
      <c r="AI194">
        <f>RANK(X194,X$2:X$501)</f>
        <v>358</v>
      </c>
      <c r="AJ194">
        <f>RANK(Y194,Y$2:Y$501)</f>
        <v>457</v>
      </c>
      <c r="AK194">
        <f>RANK(Z194,Z$2:Z$501)</f>
        <v>355</v>
      </c>
      <c r="AL194">
        <f>RANK(AA194,AA$2:AA$501)</f>
        <v>266</v>
      </c>
      <c r="AM194">
        <f>RANK(AB194,AB$2:AB$501,1)</f>
        <v>77</v>
      </c>
      <c r="AN194">
        <f>RANK(AD194,AD$2:AD$501)</f>
        <v>374</v>
      </c>
      <c r="AO194">
        <f>COUNTIFS(AF194:AN194,"&lt;80")</f>
        <v>1</v>
      </c>
      <c r="AP194" t="e">
        <f>VLOOKUP(AE194,'First week Schedule'!A$2:C$31,3,FALSE)</f>
        <v>#N/A</v>
      </c>
    </row>
    <row r="195" spans="1:42" ht="26.65" hidden="1" x14ac:dyDescent="0.45">
      <c r="A195" s="15">
        <v>237</v>
      </c>
      <c r="B195" s="14" t="s">
        <v>341</v>
      </c>
      <c r="C195" s="14" t="s">
        <v>70</v>
      </c>
      <c r="D195" s="14">
        <v>25</v>
      </c>
      <c r="E195" s="14" t="s">
        <v>68</v>
      </c>
      <c r="F195" s="14">
        <v>39</v>
      </c>
      <c r="G195" s="14">
        <v>13</v>
      </c>
      <c r="H195" s="14">
        <v>25.1</v>
      </c>
      <c r="I195" s="14">
        <v>3</v>
      </c>
      <c r="J195" s="14">
        <v>6.5</v>
      </c>
      <c r="K195" s="14">
        <v>0.46800000000000003</v>
      </c>
      <c r="L195" s="14">
        <v>1.9</v>
      </c>
      <c r="M195" s="14">
        <v>4.5999999999999996</v>
      </c>
      <c r="N195" s="14">
        <v>0.41599999999999998</v>
      </c>
      <c r="O195" s="14">
        <v>1.1000000000000001</v>
      </c>
      <c r="P195" s="14">
        <v>1.9</v>
      </c>
      <c r="Q195" s="14">
        <v>0.59499999999999997</v>
      </c>
      <c r="R195" s="14">
        <v>0.61499999999999999</v>
      </c>
      <c r="S195" s="14">
        <v>1.4</v>
      </c>
      <c r="T195" s="14">
        <v>1.8</v>
      </c>
      <c r="U195" s="14">
        <v>0.78900000000000003</v>
      </c>
      <c r="V195" s="14">
        <v>0.6</v>
      </c>
      <c r="W195" s="14">
        <v>2.9</v>
      </c>
      <c r="X195" s="14">
        <v>3.6</v>
      </c>
      <c r="Y195" s="14">
        <v>1</v>
      </c>
      <c r="Z195" s="14">
        <v>0.5</v>
      </c>
      <c r="AA195" s="14">
        <v>0.3</v>
      </c>
      <c r="AB195" s="14">
        <v>0.9</v>
      </c>
      <c r="AC195" s="14">
        <v>2.1</v>
      </c>
      <c r="AD195" s="14">
        <v>9.4</v>
      </c>
      <c r="AE195" t="e">
        <f>VLOOKUP(B195,'Current Team'!B$2:D$322,3,FALSE)</f>
        <v>#N/A</v>
      </c>
      <c r="AF195">
        <f>RANK(K195,K$2:K$501)</f>
        <v>152</v>
      </c>
      <c r="AG195">
        <f>RANK(L195,L$2:L$501)</f>
        <v>62</v>
      </c>
      <c r="AH195">
        <f>RANK(U195,U$2:U$501)</f>
        <v>195</v>
      </c>
      <c r="AI195">
        <f>RANK(X195,X$2:X$501)</f>
        <v>199</v>
      </c>
      <c r="AJ195">
        <f>RANK(Y195,Y$2:Y$501)</f>
        <v>308</v>
      </c>
      <c r="AK195">
        <f>RANK(Z195,Z$2:Z$501)</f>
        <v>234</v>
      </c>
      <c r="AL195">
        <f>RANK(AA195,AA$2:AA$501)</f>
        <v>199</v>
      </c>
      <c r="AM195">
        <f>RANK(AB195,AB$2:AB$501,1)</f>
        <v>255</v>
      </c>
      <c r="AN195">
        <f>RANK(AD195,AD$2:AD$501)</f>
        <v>173</v>
      </c>
      <c r="AO195">
        <f>COUNTIFS(AF195:AN195,"&lt;80")</f>
        <v>1</v>
      </c>
      <c r="AP195" t="e">
        <f>VLOOKUP(AE195,'First week Schedule'!A$2:C$31,3,FALSE)</f>
        <v>#N/A</v>
      </c>
    </row>
    <row r="196" spans="1:42" ht="26.65" hidden="1" x14ac:dyDescent="0.45">
      <c r="A196" s="15">
        <v>340</v>
      </c>
      <c r="B196" s="14" t="s">
        <v>243</v>
      </c>
      <c r="C196" s="14" t="s">
        <v>80</v>
      </c>
      <c r="D196" s="14">
        <v>25</v>
      </c>
      <c r="E196" s="14" t="s">
        <v>119</v>
      </c>
      <c r="F196" s="14">
        <v>19</v>
      </c>
      <c r="G196" s="14">
        <v>0</v>
      </c>
      <c r="H196" s="14">
        <v>8.3000000000000007</v>
      </c>
      <c r="I196" s="14">
        <v>1.3</v>
      </c>
      <c r="J196" s="14">
        <v>3.4</v>
      </c>
      <c r="K196" s="14">
        <v>0.39100000000000001</v>
      </c>
      <c r="L196" s="14">
        <v>0.9</v>
      </c>
      <c r="M196" s="14">
        <v>2.2000000000000002</v>
      </c>
      <c r="N196" s="14">
        <v>0.41499999999999998</v>
      </c>
      <c r="O196" s="14">
        <v>0.4</v>
      </c>
      <c r="P196" s="14">
        <v>1.2</v>
      </c>
      <c r="Q196" s="14">
        <v>0.34799999999999998</v>
      </c>
      <c r="R196" s="14">
        <v>0.52300000000000002</v>
      </c>
      <c r="S196" s="14">
        <v>0.4</v>
      </c>
      <c r="T196" s="14">
        <v>0.6</v>
      </c>
      <c r="U196" s="14">
        <v>0.66700000000000004</v>
      </c>
      <c r="V196" s="14">
        <v>0.2</v>
      </c>
      <c r="W196" s="14">
        <v>0.7</v>
      </c>
      <c r="X196" s="14">
        <v>0.9</v>
      </c>
      <c r="Y196" s="14">
        <v>0.2</v>
      </c>
      <c r="Z196" s="14">
        <v>0.3</v>
      </c>
      <c r="AA196" s="14">
        <v>0.2</v>
      </c>
      <c r="AB196" s="14">
        <v>0.3</v>
      </c>
      <c r="AC196" s="14">
        <v>1.2</v>
      </c>
      <c r="AD196" s="14">
        <v>3.9</v>
      </c>
      <c r="AE196">
        <f>VLOOKUP(B196,'Current Team'!B$2:D$322,3,FALSE)</f>
        <v>0</v>
      </c>
      <c r="AF196">
        <f>RANK(K196,K$2:K$501)</f>
        <v>382</v>
      </c>
      <c r="AG196">
        <f>RANK(L196,L$2:L$501)</f>
        <v>195</v>
      </c>
      <c r="AH196">
        <f>RANK(U196,U$2:U$501)</f>
        <v>372</v>
      </c>
      <c r="AI196">
        <f>RANK(X196,X$2:X$501)</f>
        <v>456</v>
      </c>
      <c r="AJ196">
        <f>RANK(Y196,Y$2:Y$501)</f>
        <v>469</v>
      </c>
      <c r="AK196">
        <f>RANK(Z196,Z$2:Z$501)</f>
        <v>355</v>
      </c>
      <c r="AL196">
        <f>RANK(AA196,AA$2:AA$501)</f>
        <v>266</v>
      </c>
      <c r="AM196">
        <f>RANK(AB196,AB$2:AB$501,1)</f>
        <v>44</v>
      </c>
      <c r="AN196">
        <f>RANK(AD196,AD$2:AD$501)</f>
        <v>383</v>
      </c>
      <c r="AO196">
        <f>COUNTIFS(AF196:AN196,"&lt;80")</f>
        <v>1</v>
      </c>
      <c r="AP196" t="e">
        <f>VLOOKUP(AE196,'First week Schedule'!A$2:C$31,3,FALSE)</f>
        <v>#N/A</v>
      </c>
    </row>
    <row r="197" spans="1:42" hidden="1" x14ac:dyDescent="0.45">
      <c r="A197" s="15">
        <v>31</v>
      </c>
      <c r="B197" s="14" t="s">
        <v>524</v>
      </c>
      <c r="C197" s="14" t="s">
        <v>75</v>
      </c>
      <c r="D197" s="14">
        <v>20</v>
      </c>
      <c r="E197" s="14" t="s">
        <v>117</v>
      </c>
      <c r="F197" s="14">
        <v>47</v>
      </c>
      <c r="G197" s="14">
        <v>1</v>
      </c>
      <c r="H197" s="14">
        <v>16.3</v>
      </c>
      <c r="I197" s="14">
        <v>2.5</v>
      </c>
      <c r="J197" s="14">
        <v>5.2</v>
      </c>
      <c r="K197" s="14">
        <v>0.48099999999999998</v>
      </c>
      <c r="L197" s="14">
        <v>0.4</v>
      </c>
      <c r="M197" s="14">
        <v>1.5</v>
      </c>
      <c r="N197" s="14">
        <v>0.3</v>
      </c>
      <c r="O197" s="14">
        <v>2</v>
      </c>
      <c r="P197" s="14">
        <v>3.7</v>
      </c>
      <c r="Q197" s="14">
        <v>0.55500000000000005</v>
      </c>
      <c r="R197" s="14">
        <v>0.52500000000000002</v>
      </c>
      <c r="S197" s="14">
        <v>0.8</v>
      </c>
      <c r="T197" s="14">
        <v>1.3</v>
      </c>
      <c r="U197" s="14">
        <v>0.58699999999999997</v>
      </c>
      <c r="V197" s="14">
        <v>1.4</v>
      </c>
      <c r="W197" s="14">
        <v>3.6</v>
      </c>
      <c r="X197" s="14">
        <v>5</v>
      </c>
      <c r="Y197" s="14">
        <v>0.8</v>
      </c>
      <c r="Z197" s="14">
        <v>0.3</v>
      </c>
      <c r="AA197" s="14">
        <v>1.4</v>
      </c>
      <c r="AB197" s="14">
        <v>0.9</v>
      </c>
      <c r="AC197" s="14">
        <v>2.2000000000000002</v>
      </c>
      <c r="AD197" s="14">
        <v>6.2</v>
      </c>
      <c r="AE197" t="e">
        <f>VLOOKUP(B197,'Current Team'!B$2:D$322,3,FALSE)</f>
        <v>#N/A</v>
      </c>
      <c r="AF197">
        <f>RANK(K197,K$2:K$501)</f>
        <v>128</v>
      </c>
      <c r="AG197">
        <f>RANK(L197,L$2:L$501)</f>
        <v>321</v>
      </c>
      <c r="AH197">
        <f>RANK(U197,U$2:U$501)</f>
        <v>424</v>
      </c>
      <c r="AI197">
        <f>RANK(X197,X$2:X$501)</f>
        <v>103</v>
      </c>
      <c r="AJ197">
        <f>RANK(Y197,Y$2:Y$501)</f>
        <v>357</v>
      </c>
      <c r="AK197">
        <f>RANK(Z197,Z$2:Z$501)</f>
        <v>355</v>
      </c>
      <c r="AL197">
        <f>RANK(AA197,AA$2:AA$501)</f>
        <v>12</v>
      </c>
      <c r="AM197">
        <f>RANK(AB197,AB$2:AB$501,1)</f>
        <v>255</v>
      </c>
      <c r="AN197">
        <f>RANK(AD197,AD$2:AD$501)</f>
        <v>286</v>
      </c>
      <c r="AO197">
        <f>COUNTIFS(AF197:AN197,"&lt;80")</f>
        <v>1</v>
      </c>
      <c r="AP197" t="e">
        <f>VLOOKUP(AE197,'First week Schedule'!A$2:C$31,3,FALSE)</f>
        <v>#N/A</v>
      </c>
    </row>
    <row r="198" spans="1:42" ht="26.65" hidden="1" x14ac:dyDescent="0.45">
      <c r="A198" s="15">
        <v>158</v>
      </c>
      <c r="B198" s="14" t="s">
        <v>411</v>
      </c>
      <c r="C198" s="14" t="s">
        <v>80</v>
      </c>
      <c r="D198" s="14">
        <v>21</v>
      </c>
      <c r="E198" s="14" t="s">
        <v>78</v>
      </c>
      <c r="F198" s="14">
        <v>30</v>
      </c>
      <c r="G198" s="14">
        <v>1</v>
      </c>
      <c r="H198" s="14">
        <v>6.8</v>
      </c>
      <c r="I198" s="14">
        <v>0.6</v>
      </c>
      <c r="J198" s="14">
        <v>1.8</v>
      </c>
      <c r="K198" s="14">
        <v>0.34</v>
      </c>
      <c r="L198" s="14">
        <v>0.1</v>
      </c>
      <c r="M198" s="14">
        <v>0.5</v>
      </c>
      <c r="N198" s="14">
        <v>0.26700000000000002</v>
      </c>
      <c r="O198" s="14">
        <v>0.5</v>
      </c>
      <c r="P198" s="14">
        <v>1.3</v>
      </c>
      <c r="Q198" s="14">
        <v>0.36799999999999999</v>
      </c>
      <c r="R198" s="14">
        <v>0.377</v>
      </c>
      <c r="S198" s="14">
        <v>0</v>
      </c>
      <c r="T198" s="14">
        <v>0</v>
      </c>
      <c r="U198" s="14">
        <v>0</v>
      </c>
      <c r="V198" s="14">
        <v>0.2</v>
      </c>
      <c r="W198" s="14">
        <v>0.6</v>
      </c>
      <c r="X198" s="14">
        <v>0.8</v>
      </c>
      <c r="Y198" s="14">
        <v>0.8</v>
      </c>
      <c r="Z198" s="14">
        <v>0.2</v>
      </c>
      <c r="AA198" s="14">
        <v>0.1</v>
      </c>
      <c r="AB198" s="14">
        <v>0.4</v>
      </c>
      <c r="AC198" s="14">
        <v>0.9</v>
      </c>
      <c r="AD198" s="14">
        <v>1.3</v>
      </c>
      <c r="AE198">
        <f>VLOOKUP(B198,'Current Team'!B$2:D$322,3,FALSE)</f>
        <v>0</v>
      </c>
      <c r="AF198">
        <f>RANK(K198,K$2:K$501)</f>
        <v>434</v>
      </c>
      <c r="AG198">
        <f>RANK(L198,L$2:L$501)</f>
        <v>399</v>
      </c>
      <c r="AH198">
        <f>RANK(U198,U$2:U$501)</f>
        <v>464</v>
      </c>
      <c r="AI198">
        <f>RANK(X198,X$2:X$501)</f>
        <v>463</v>
      </c>
      <c r="AJ198">
        <f>RANK(Y198,Y$2:Y$501)</f>
        <v>357</v>
      </c>
      <c r="AK198">
        <f>RANK(Z198,Z$2:Z$501)</f>
        <v>416</v>
      </c>
      <c r="AL198">
        <f>RANK(AA198,AA$2:AA$501)</f>
        <v>329</v>
      </c>
      <c r="AM198">
        <f>RANK(AB198,AB$2:AB$501,1)</f>
        <v>77</v>
      </c>
      <c r="AN198">
        <f>RANK(AD198,AD$2:AD$501)</f>
        <v>474</v>
      </c>
      <c r="AO198">
        <f>COUNTIFS(AF198:AN198,"&lt;80")</f>
        <v>1</v>
      </c>
      <c r="AP198" t="e">
        <f>VLOOKUP(AE198,'First week Schedule'!A$2:C$31,3,FALSE)</f>
        <v>#N/A</v>
      </c>
    </row>
    <row r="199" spans="1:42" ht="26.65" hidden="1" x14ac:dyDescent="0.45">
      <c r="A199" s="15">
        <v>287</v>
      </c>
      <c r="B199" s="14" t="s">
        <v>293</v>
      </c>
      <c r="C199" s="14" t="s">
        <v>63</v>
      </c>
      <c r="D199" s="14">
        <v>23</v>
      </c>
      <c r="E199" s="14" t="s">
        <v>156</v>
      </c>
      <c r="F199" s="14">
        <v>46</v>
      </c>
      <c r="G199" s="14">
        <v>18</v>
      </c>
      <c r="H199" s="14">
        <v>17</v>
      </c>
      <c r="I199" s="14">
        <v>2.2999999999999998</v>
      </c>
      <c r="J199" s="14">
        <v>6.2</v>
      </c>
      <c r="K199" s="14">
        <v>0.378</v>
      </c>
      <c r="L199" s="14">
        <v>1.5</v>
      </c>
      <c r="M199" s="14">
        <v>4.2</v>
      </c>
      <c r="N199" s="14">
        <v>0.36299999999999999</v>
      </c>
      <c r="O199" s="14">
        <v>0.8</v>
      </c>
      <c r="P199" s="14">
        <v>2</v>
      </c>
      <c r="Q199" s="14">
        <v>0.41099999999999998</v>
      </c>
      <c r="R199" s="14">
        <v>0.502</v>
      </c>
      <c r="S199" s="14">
        <v>0.8</v>
      </c>
      <c r="T199" s="14">
        <v>1</v>
      </c>
      <c r="U199" s="14">
        <v>0.82599999999999996</v>
      </c>
      <c r="V199" s="14">
        <v>0.6</v>
      </c>
      <c r="W199" s="14">
        <v>2.2999999999999998</v>
      </c>
      <c r="X199" s="14">
        <v>2.9</v>
      </c>
      <c r="Y199" s="14">
        <v>1.2</v>
      </c>
      <c r="Z199" s="14">
        <v>0.6</v>
      </c>
      <c r="AA199" s="14">
        <v>0.9</v>
      </c>
      <c r="AB199" s="14">
        <v>0.5</v>
      </c>
      <c r="AC199" s="14">
        <v>0.9</v>
      </c>
      <c r="AD199" s="14">
        <v>7</v>
      </c>
      <c r="AE199" t="e">
        <f>VLOOKUP(B199,'Current Team'!B$2:D$322,3,FALSE)</f>
        <v>#N/A</v>
      </c>
      <c r="AF199">
        <f>RANK(K199,K$2:K$501)</f>
        <v>411</v>
      </c>
      <c r="AG199">
        <f>RANK(L199,L$2:L$501)</f>
        <v>103</v>
      </c>
      <c r="AH199">
        <f>RANK(U199,U$2:U$501)</f>
        <v>127</v>
      </c>
      <c r="AI199">
        <f>RANK(X199,X$2:X$501)</f>
        <v>252</v>
      </c>
      <c r="AJ199">
        <f>RANK(Y199,Y$2:Y$501)</f>
        <v>257</v>
      </c>
      <c r="AK199">
        <f>RANK(Z199,Z$2:Z$501)</f>
        <v>186</v>
      </c>
      <c r="AL199">
        <f>RANK(AA199,AA$2:AA$501)</f>
        <v>42</v>
      </c>
      <c r="AM199">
        <f>RANK(AB199,AB$2:AB$501,1)</f>
        <v>99</v>
      </c>
      <c r="AN199">
        <f>RANK(AD199,AD$2:AD$501)</f>
        <v>242</v>
      </c>
      <c r="AO199">
        <f>COUNTIFS(AF199:AN199,"&lt;80")</f>
        <v>1</v>
      </c>
      <c r="AP199" t="e">
        <f>VLOOKUP(AE199,'First week Schedule'!A$2:C$31,3,FALSE)</f>
        <v>#N/A</v>
      </c>
    </row>
    <row r="200" spans="1:42" ht="26.65" hidden="1" x14ac:dyDescent="0.45">
      <c r="A200" s="15">
        <v>292</v>
      </c>
      <c r="B200" s="14" t="s">
        <v>288</v>
      </c>
      <c r="C200" s="14" t="s">
        <v>63</v>
      </c>
      <c r="D200" s="14">
        <v>22</v>
      </c>
      <c r="E200" s="14" t="s">
        <v>123</v>
      </c>
      <c r="F200" s="14">
        <v>22</v>
      </c>
      <c r="G200" s="14">
        <v>1</v>
      </c>
      <c r="H200" s="14">
        <v>8</v>
      </c>
      <c r="I200" s="14">
        <v>1.2</v>
      </c>
      <c r="J200" s="14">
        <v>2.2000000000000002</v>
      </c>
      <c r="K200" s="14">
        <v>0.53100000000000003</v>
      </c>
      <c r="L200" s="14">
        <v>0.3</v>
      </c>
      <c r="M200" s="14">
        <v>0.6</v>
      </c>
      <c r="N200" s="14">
        <v>0.46200000000000002</v>
      </c>
      <c r="O200" s="14">
        <v>0.9</v>
      </c>
      <c r="P200" s="14">
        <v>1.6</v>
      </c>
      <c r="Q200" s="14">
        <v>0.55600000000000005</v>
      </c>
      <c r="R200" s="14">
        <v>0.59199999999999997</v>
      </c>
      <c r="S200" s="14">
        <v>0.4</v>
      </c>
      <c r="T200" s="14">
        <v>0.8</v>
      </c>
      <c r="U200" s="14">
        <v>0.52900000000000003</v>
      </c>
      <c r="V200" s="14">
        <v>0.4</v>
      </c>
      <c r="W200" s="14">
        <v>1.5</v>
      </c>
      <c r="X200" s="14">
        <v>2</v>
      </c>
      <c r="Y200" s="14">
        <v>0.5</v>
      </c>
      <c r="Z200" s="14">
        <v>0.2</v>
      </c>
      <c r="AA200" s="14">
        <v>0.3</v>
      </c>
      <c r="AB200" s="14">
        <v>0.5</v>
      </c>
      <c r="AC200" s="14">
        <v>1.3</v>
      </c>
      <c r="AD200" s="14">
        <v>3</v>
      </c>
      <c r="AE200" t="e">
        <f>VLOOKUP(B200,'Current Team'!B$2:D$322,3,FALSE)</f>
        <v>#N/A</v>
      </c>
      <c r="AF200">
        <f>RANK(K200,K$2:K$501)</f>
        <v>60</v>
      </c>
      <c r="AG200">
        <f>RANK(L200,L$2:L$501)</f>
        <v>344</v>
      </c>
      <c r="AH200">
        <f>RANK(U200,U$2:U$501)</f>
        <v>441</v>
      </c>
      <c r="AI200">
        <f>RANK(X200,X$2:X$501)</f>
        <v>350</v>
      </c>
      <c r="AJ200">
        <f>RANK(Y200,Y$2:Y$501)</f>
        <v>425</v>
      </c>
      <c r="AK200">
        <f>RANK(Z200,Z$2:Z$501)</f>
        <v>416</v>
      </c>
      <c r="AL200">
        <f>RANK(AA200,AA$2:AA$501)</f>
        <v>199</v>
      </c>
      <c r="AM200">
        <f>RANK(AB200,AB$2:AB$501,1)</f>
        <v>99</v>
      </c>
      <c r="AN200">
        <f>RANK(AD200,AD$2:AD$501)</f>
        <v>420</v>
      </c>
      <c r="AO200">
        <f>COUNTIFS(AF200:AN200,"&lt;80")</f>
        <v>1</v>
      </c>
      <c r="AP200" t="e">
        <f>VLOOKUP(AE200,'First week Schedule'!A$2:C$31,3,FALSE)</f>
        <v>#N/A</v>
      </c>
    </row>
    <row r="201" spans="1:42" ht="26.65" hidden="1" x14ac:dyDescent="0.45">
      <c r="A201" s="15">
        <v>156</v>
      </c>
      <c r="B201" s="14" t="s">
        <v>413</v>
      </c>
      <c r="C201" s="14" t="s">
        <v>70</v>
      </c>
      <c r="D201" s="14">
        <v>28</v>
      </c>
      <c r="E201" s="14" t="s">
        <v>68</v>
      </c>
      <c r="F201" s="14">
        <v>40</v>
      </c>
      <c r="G201" s="14">
        <v>25</v>
      </c>
      <c r="H201" s="14">
        <v>23.7</v>
      </c>
      <c r="I201" s="14">
        <v>2.6</v>
      </c>
      <c r="J201" s="14">
        <v>5.3</v>
      </c>
      <c r="K201" s="14">
        <v>0.49299999999999999</v>
      </c>
      <c r="L201" s="14">
        <v>1.1000000000000001</v>
      </c>
      <c r="M201" s="14">
        <v>3</v>
      </c>
      <c r="N201" s="14">
        <v>0.36699999999999999</v>
      </c>
      <c r="O201" s="14">
        <v>1.5</v>
      </c>
      <c r="P201" s="14">
        <v>2.2999999999999998</v>
      </c>
      <c r="Q201" s="14">
        <v>0.65900000000000003</v>
      </c>
      <c r="R201" s="14">
        <v>0.59699999999999998</v>
      </c>
      <c r="S201" s="14">
        <v>1.1000000000000001</v>
      </c>
      <c r="T201" s="14">
        <v>1.5</v>
      </c>
      <c r="U201" s="14">
        <v>0.72399999999999998</v>
      </c>
      <c r="V201" s="14">
        <v>0.9</v>
      </c>
      <c r="W201" s="14">
        <v>2</v>
      </c>
      <c r="X201" s="14">
        <v>2.9</v>
      </c>
      <c r="Y201" s="14">
        <v>0.7</v>
      </c>
      <c r="Z201" s="14">
        <v>1</v>
      </c>
      <c r="AA201" s="14">
        <v>0.4</v>
      </c>
      <c r="AB201" s="14">
        <v>0.6</v>
      </c>
      <c r="AC201" s="14">
        <v>2.8</v>
      </c>
      <c r="AD201" s="14">
        <v>7.4</v>
      </c>
      <c r="AE201" t="e">
        <f>VLOOKUP(B201,'Current Team'!B$2:D$322,3,FALSE)</f>
        <v>#N/A</v>
      </c>
      <c r="AF201">
        <f>RANK(K201,K$2:K$501)</f>
        <v>107</v>
      </c>
      <c r="AG201">
        <f>RANK(L201,L$2:L$501)</f>
        <v>149</v>
      </c>
      <c r="AH201">
        <f>RANK(U201,U$2:U$501)</f>
        <v>303</v>
      </c>
      <c r="AI201">
        <f>RANK(X201,X$2:X$501)</f>
        <v>252</v>
      </c>
      <c r="AJ201">
        <f>RANK(Y201,Y$2:Y$501)</f>
        <v>386</v>
      </c>
      <c r="AK201">
        <f>RANK(Z201,Z$2:Z$501)</f>
        <v>64</v>
      </c>
      <c r="AL201">
        <f>RANK(AA201,AA$2:AA$501)</f>
        <v>144</v>
      </c>
      <c r="AM201">
        <f>RANK(AB201,AB$2:AB$501,1)</f>
        <v>139</v>
      </c>
      <c r="AN201">
        <f>RANK(AD201,AD$2:AD$501)</f>
        <v>230</v>
      </c>
      <c r="AO201">
        <f>COUNTIFS(AF201:AN201,"&lt;80")</f>
        <v>1</v>
      </c>
      <c r="AP201" t="e">
        <f>VLOOKUP(AE201,'First week Schedule'!A$2:C$31,3,FALSE)</f>
        <v>#N/A</v>
      </c>
    </row>
    <row r="202" spans="1:42" ht="26.65" hidden="1" x14ac:dyDescent="0.45">
      <c r="A202" s="15">
        <v>26</v>
      </c>
      <c r="B202" s="14" t="s">
        <v>529</v>
      </c>
      <c r="C202" s="14" t="s">
        <v>80</v>
      </c>
      <c r="D202" s="14">
        <v>23</v>
      </c>
      <c r="E202" s="14" t="s">
        <v>90</v>
      </c>
      <c r="F202" s="14">
        <v>43</v>
      </c>
      <c r="G202" s="14">
        <v>13</v>
      </c>
      <c r="H202" s="14">
        <v>17.7</v>
      </c>
      <c r="I202" s="14">
        <v>2.8</v>
      </c>
      <c r="J202" s="14">
        <v>6</v>
      </c>
      <c r="K202" s="14">
        <v>0.47499999999999998</v>
      </c>
      <c r="L202" s="14">
        <v>0.9</v>
      </c>
      <c r="M202" s="14">
        <v>2</v>
      </c>
      <c r="N202" s="14">
        <v>0.437</v>
      </c>
      <c r="O202" s="14">
        <v>2</v>
      </c>
      <c r="P202" s="14">
        <v>4</v>
      </c>
      <c r="Q202" s="14">
        <v>0.49399999999999999</v>
      </c>
      <c r="R202" s="14">
        <v>0.54900000000000004</v>
      </c>
      <c r="S202" s="14">
        <v>0.8</v>
      </c>
      <c r="T202" s="14">
        <v>1.1000000000000001</v>
      </c>
      <c r="U202" s="14">
        <v>0.73899999999999999</v>
      </c>
      <c r="V202" s="14">
        <v>0.2</v>
      </c>
      <c r="W202" s="14">
        <v>1.9</v>
      </c>
      <c r="X202" s="14">
        <v>2.1</v>
      </c>
      <c r="Y202" s="14">
        <v>1.1000000000000001</v>
      </c>
      <c r="Z202" s="14">
        <v>0.3</v>
      </c>
      <c r="AA202" s="14">
        <v>0.1</v>
      </c>
      <c r="AB202" s="14">
        <v>0.4</v>
      </c>
      <c r="AC202" s="14">
        <v>1.7</v>
      </c>
      <c r="AD202" s="14">
        <v>7.3</v>
      </c>
      <c r="AE202" t="str">
        <f>VLOOKUP(B202,'Current Team'!B$2:D$322,3,FALSE)</f>
        <v>CHA</v>
      </c>
      <c r="AF202">
        <f>RANK(K202,K$2:K$501)</f>
        <v>136</v>
      </c>
      <c r="AG202">
        <f>RANK(L202,L$2:L$501)</f>
        <v>195</v>
      </c>
      <c r="AH202">
        <f>RANK(U202,U$2:U$501)</f>
        <v>279</v>
      </c>
      <c r="AI202">
        <f>RANK(X202,X$2:X$501)</f>
        <v>341</v>
      </c>
      <c r="AJ202">
        <f>RANK(Y202,Y$2:Y$501)</f>
        <v>284</v>
      </c>
      <c r="AK202">
        <f>RANK(Z202,Z$2:Z$501)</f>
        <v>355</v>
      </c>
      <c r="AL202">
        <f>RANK(AA202,AA$2:AA$501)</f>
        <v>329</v>
      </c>
      <c r="AM202">
        <f>RANK(AB202,AB$2:AB$501,1)</f>
        <v>77</v>
      </c>
      <c r="AN202">
        <f>RANK(AD202,AD$2:AD$501)</f>
        <v>234</v>
      </c>
      <c r="AO202">
        <f>COUNTIFS(AF202:AN202,"&lt;80")</f>
        <v>1</v>
      </c>
      <c r="AP202" t="e">
        <f>VLOOKUP(AE202,'First week Schedule'!A$2:C$31,3,FALSE)</f>
        <v>#N/A</v>
      </c>
    </row>
    <row r="203" spans="1:42" ht="26.65" hidden="1" x14ac:dyDescent="0.45">
      <c r="A203" s="15">
        <v>67</v>
      </c>
      <c r="B203" s="14" t="s">
        <v>491</v>
      </c>
      <c r="C203" s="14" t="s">
        <v>70</v>
      </c>
      <c r="D203" s="14">
        <v>20</v>
      </c>
      <c r="E203" s="14" t="s">
        <v>90</v>
      </c>
      <c r="F203" s="14">
        <v>80</v>
      </c>
      <c r="G203" s="14">
        <v>25</v>
      </c>
      <c r="H203" s="14">
        <v>21.2</v>
      </c>
      <c r="I203" s="14">
        <v>3</v>
      </c>
      <c r="J203" s="14">
        <v>6.4</v>
      </c>
      <c r="K203" s="14">
        <v>0.46400000000000002</v>
      </c>
      <c r="L203" s="14">
        <v>0.8</v>
      </c>
      <c r="M203" s="14">
        <v>2.5</v>
      </c>
      <c r="N203" s="14">
        <v>0.32500000000000001</v>
      </c>
      <c r="O203" s="14">
        <v>2.2000000000000002</v>
      </c>
      <c r="P203" s="14">
        <v>3.9</v>
      </c>
      <c r="Q203" s="14">
        <v>0.55300000000000005</v>
      </c>
      <c r="R203" s="14">
        <v>0.52700000000000002</v>
      </c>
      <c r="S203" s="14">
        <v>0.7</v>
      </c>
      <c r="T203" s="14">
        <v>1</v>
      </c>
      <c r="U203" s="14">
        <v>0.753</v>
      </c>
      <c r="V203" s="14">
        <v>0.8</v>
      </c>
      <c r="W203" s="14">
        <v>3.2</v>
      </c>
      <c r="X203" s="14">
        <v>4</v>
      </c>
      <c r="Y203" s="14">
        <v>1.2</v>
      </c>
      <c r="Z203" s="14">
        <v>0.7</v>
      </c>
      <c r="AA203" s="14">
        <v>0.6</v>
      </c>
      <c r="AB203" s="14">
        <v>0.6</v>
      </c>
      <c r="AC203" s="14">
        <v>1.4</v>
      </c>
      <c r="AD203" s="14">
        <v>7.5</v>
      </c>
      <c r="AE203" t="str">
        <f>VLOOKUP(B203,'Current Team'!B$2:D$322,3,FALSE)</f>
        <v>CHA</v>
      </c>
      <c r="AF203">
        <f>RANK(K203,K$2:K$501)</f>
        <v>166</v>
      </c>
      <c r="AG203">
        <f>RANK(L203,L$2:L$501)</f>
        <v>234</v>
      </c>
      <c r="AH203">
        <f>RANK(U203,U$2:U$501)</f>
        <v>256</v>
      </c>
      <c r="AI203">
        <f>RANK(X203,X$2:X$501)</f>
        <v>162</v>
      </c>
      <c r="AJ203">
        <f>RANK(Y203,Y$2:Y$501)</f>
        <v>257</v>
      </c>
      <c r="AK203">
        <f>RANK(Z203,Z$2:Z$501)</f>
        <v>143</v>
      </c>
      <c r="AL203">
        <f>RANK(AA203,AA$2:AA$501)</f>
        <v>79</v>
      </c>
      <c r="AM203">
        <f>RANK(AB203,AB$2:AB$501,1)</f>
        <v>139</v>
      </c>
      <c r="AN203">
        <f>RANK(AD203,AD$2:AD$501)</f>
        <v>224</v>
      </c>
      <c r="AO203">
        <f>COUNTIFS(AF203:AN203,"&lt;80")</f>
        <v>1</v>
      </c>
      <c r="AP203" t="e">
        <f>VLOOKUP(AE203,'First week Schedule'!A$2:C$31,3,FALSE)</f>
        <v>#N/A</v>
      </c>
    </row>
    <row r="204" spans="1:42" ht="26.65" hidden="1" x14ac:dyDescent="0.45">
      <c r="A204" s="15">
        <v>271</v>
      </c>
      <c r="B204" s="14" t="s">
        <v>309</v>
      </c>
      <c r="C204" s="14" t="s">
        <v>70</v>
      </c>
      <c r="D204" s="14">
        <v>21</v>
      </c>
      <c r="E204" s="14" t="s">
        <v>155</v>
      </c>
      <c r="F204" s="14">
        <v>60</v>
      </c>
      <c r="G204" s="14">
        <v>14</v>
      </c>
      <c r="H204" s="14">
        <v>19.2</v>
      </c>
      <c r="I204" s="14">
        <v>2.7</v>
      </c>
      <c r="J204" s="14">
        <v>5.4</v>
      </c>
      <c r="K204" s="14">
        <v>0.49399999999999999</v>
      </c>
      <c r="L204" s="14">
        <v>0.5</v>
      </c>
      <c r="M204" s="14">
        <v>1.5</v>
      </c>
      <c r="N204" s="14">
        <v>0.308</v>
      </c>
      <c r="O204" s="14">
        <v>2.2000000000000002</v>
      </c>
      <c r="P204" s="14">
        <v>3.9</v>
      </c>
      <c r="Q204" s="14">
        <v>0.56699999999999995</v>
      </c>
      <c r="R204" s="14">
        <v>0.53700000000000003</v>
      </c>
      <c r="S204" s="14">
        <v>1.2</v>
      </c>
      <c r="T204" s="14">
        <v>2</v>
      </c>
      <c r="U204" s="14">
        <v>0.60699999999999998</v>
      </c>
      <c r="V204" s="14">
        <v>1.6</v>
      </c>
      <c r="W204" s="14">
        <v>2.4</v>
      </c>
      <c r="X204" s="14">
        <v>4</v>
      </c>
      <c r="Y204" s="14">
        <v>0.6</v>
      </c>
      <c r="Z204" s="14">
        <v>0.8</v>
      </c>
      <c r="AA204" s="14">
        <v>0.7</v>
      </c>
      <c r="AB204" s="14">
        <v>0.7</v>
      </c>
      <c r="AC204" s="14">
        <v>2.1</v>
      </c>
      <c r="AD204" s="14">
        <v>7</v>
      </c>
      <c r="AE204" t="e">
        <f>VLOOKUP(B204,'Current Team'!B$2:D$322,3,FALSE)</f>
        <v>#N/A</v>
      </c>
      <c r="AF204">
        <f>RANK(K204,K$2:K$501)</f>
        <v>104</v>
      </c>
      <c r="AG204">
        <f>RANK(L204,L$2:L$501)</f>
        <v>298</v>
      </c>
      <c r="AH204">
        <f>RANK(U204,U$2:U$501)</f>
        <v>411</v>
      </c>
      <c r="AI204">
        <f>RANK(X204,X$2:X$501)</f>
        <v>162</v>
      </c>
      <c r="AJ204">
        <f>RANK(Y204,Y$2:Y$501)</f>
        <v>405</v>
      </c>
      <c r="AK204">
        <f>RANK(Z204,Z$2:Z$501)</f>
        <v>113</v>
      </c>
      <c r="AL204">
        <f>RANK(AA204,AA$2:AA$501)</f>
        <v>64</v>
      </c>
      <c r="AM204">
        <f>RANK(AB204,AB$2:AB$501,1)</f>
        <v>181</v>
      </c>
      <c r="AN204">
        <f>RANK(AD204,AD$2:AD$501)</f>
        <v>242</v>
      </c>
      <c r="AO204">
        <f>COUNTIFS(AF204:AN204,"&lt;80")</f>
        <v>1</v>
      </c>
      <c r="AP204" t="e">
        <f>VLOOKUP(AE204,'First week Schedule'!A$2:C$31,3,FALSE)</f>
        <v>#N/A</v>
      </c>
    </row>
    <row r="205" spans="1:42" ht="26.65" hidden="1" x14ac:dyDescent="0.45">
      <c r="A205" s="15">
        <v>356</v>
      </c>
      <c r="B205" s="14" t="s">
        <v>229</v>
      </c>
      <c r="C205" s="14" t="s">
        <v>80</v>
      </c>
      <c r="D205" s="14">
        <v>20</v>
      </c>
      <c r="E205" s="14" t="s">
        <v>90</v>
      </c>
      <c r="F205" s="14">
        <v>73</v>
      </c>
      <c r="G205" s="14">
        <v>0</v>
      </c>
      <c r="H205" s="14">
        <v>17.2</v>
      </c>
      <c r="I205" s="14">
        <v>3.1</v>
      </c>
      <c r="J205" s="14">
        <v>8</v>
      </c>
      <c r="K205" s="14">
        <v>0.38700000000000001</v>
      </c>
      <c r="L205" s="14">
        <v>1.5</v>
      </c>
      <c r="M205" s="14">
        <v>4.5</v>
      </c>
      <c r="N205" s="14">
        <v>0.33</v>
      </c>
      <c r="O205" s="14">
        <v>1.6</v>
      </c>
      <c r="P205" s="14">
        <v>3.5</v>
      </c>
      <c r="Q205" s="14">
        <v>0.46100000000000002</v>
      </c>
      <c r="R205" s="14">
        <v>0.48</v>
      </c>
      <c r="S205" s="14">
        <v>1.2</v>
      </c>
      <c r="T205" s="14">
        <v>1.4</v>
      </c>
      <c r="U205" s="14">
        <v>0.88200000000000001</v>
      </c>
      <c r="V205" s="14">
        <v>0.2</v>
      </c>
      <c r="W205" s="14">
        <v>1.7</v>
      </c>
      <c r="X205" s="14">
        <v>1.9</v>
      </c>
      <c r="Y205" s="14">
        <v>1.6</v>
      </c>
      <c r="Z205" s="14">
        <v>0.5</v>
      </c>
      <c r="AA205" s="14">
        <v>0.3</v>
      </c>
      <c r="AB205" s="14">
        <v>1.2</v>
      </c>
      <c r="AC205" s="14">
        <v>1.5</v>
      </c>
      <c r="AD205" s="14">
        <v>8.9</v>
      </c>
      <c r="AE205" t="str">
        <f>VLOOKUP(B205,'Current Team'!B$2:D$322,3,FALSE)</f>
        <v>CHA</v>
      </c>
      <c r="AF205">
        <f>RANK(K205,K$2:K$501)</f>
        <v>396</v>
      </c>
      <c r="AG205">
        <f>RANK(L205,L$2:L$501)</f>
        <v>103</v>
      </c>
      <c r="AH205">
        <f>RANK(U205,U$2:U$501)</f>
        <v>46</v>
      </c>
      <c r="AI205">
        <f>RANK(X205,X$2:X$501)</f>
        <v>358</v>
      </c>
      <c r="AJ205">
        <f>RANK(Y205,Y$2:Y$501)</f>
        <v>195</v>
      </c>
      <c r="AK205">
        <f>RANK(Z205,Z$2:Z$501)</f>
        <v>234</v>
      </c>
      <c r="AL205">
        <f>RANK(AA205,AA$2:AA$501)</f>
        <v>199</v>
      </c>
      <c r="AM205">
        <f>RANK(AB205,AB$2:AB$501,1)</f>
        <v>336</v>
      </c>
      <c r="AN205">
        <f>RANK(AD205,AD$2:AD$501)</f>
        <v>187</v>
      </c>
      <c r="AO205">
        <f>COUNTIFS(AF205:AN205,"&lt;80")</f>
        <v>1</v>
      </c>
      <c r="AP205" t="e">
        <f>VLOOKUP(AE205,'First week Schedule'!A$2:C$31,3,FALSE)</f>
        <v>#N/A</v>
      </c>
    </row>
    <row r="206" spans="1:42" ht="26.65" hidden="1" x14ac:dyDescent="0.45">
      <c r="A206" s="15">
        <v>46</v>
      </c>
      <c r="B206" s="14" t="s">
        <v>510</v>
      </c>
      <c r="C206" s="14" t="s">
        <v>63</v>
      </c>
      <c r="D206" s="14">
        <v>21</v>
      </c>
      <c r="E206" s="14" t="s">
        <v>81</v>
      </c>
      <c r="F206" s="14">
        <v>46</v>
      </c>
      <c r="G206" s="14">
        <v>27</v>
      </c>
      <c r="H206" s="14">
        <v>18</v>
      </c>
      <c r="I206" s="14">
        <v>1.9</v>
      </c>
      <c r="J206" s="14">
        <v>4.3</v>
      </c>
      <c r="K206" s="14">
        <v>0.44700000000000001</v>
      </c>
      <c r="L206" s="14">
        <v>0.5</v>
      </c>
      <c r="M206" s="14">
        <v>2.2000000000000002</v>
      </c>
      <c r="N206" s="14">
        <v>0.218</v>
      </c>
      <c r="O206" s="14">
        <v>1.4</v>
      </c>
      <c r="P206" s="14">
        <v>2.1</v>
      </c>
      <c r="Q206" s="14">
        <v>0.68799999999999994</v>
      </c>
      <c r="R206" s="14">
        <v>0.503</v>
      </c>
      <c r="S206" s="14">
        <v>0.7</v>
      </c>
      <c r="T206" s="14">
        <v>1.2</v>
      </c>
      <c r="U206" s="14">
        <v>0.59299999999999997</v>
      </c>
      <c r="V206" s="14">
        <v>0.7</v>
      </c>
      <c r="W206" s="14">
        <v>3.2</v>
      </c>
      <c r="X206" s="14">
        <v>4</v>
      </c>
      <c r="Y206" s="14">
        <v>1.2</v>
      </c>
      <c r="Z206" s="14">
        <v>0.4</v>
      </c>
      <c r="AA206" s="14">
        <v>0.5</v>
      </c>
      <c r="AB206" s="14">
        <v>0.8</v>
      </c>
      <c r="AC206" s="14">
        <v>2</v>
      </c>
      <c r="AD206" s="14">
        <v>5</v>
      </c>
      <c r="AE206" t="e">
        <f>VLOOKUP(B206,'Current Team'!B$2:D$322,3,FALSE)</f>
        <v>#N/A</v>
      </c>
      <c r="AF206">
        <f>RANK(K206,K$2:K$501)</f>
        <v>207</v>
      </c>
      <c r="AG206">
        <f>RANK(L206,L$2:L$501)</f>
        <v>298</v>
      </c>
      <c r="AH206">
        <f>RANK(U206,U$2:U$501)</f>
        <v>422</v>
      </c>
      <c r="AI206">
        <f>RANK(X206,X$2:X$501)</f>
        <v>162</v>
      </c>
      <c r="AJ206">
        <f>RANK(Y206,Y$2:Y$501)</f>
        <v>257</v>
      </c>
      <c r="AK206">
        <f>RANK(Z206,Z$2:Z$501)</f>
        <v>300</v>
      </c>
      <c r="AL206">
        <f>RANK(AA206,AA$2:AA$501)</f>
        <v>105</v>
      </c>
      <c r="AM206">
        <f>RANK(AB206,AB$2:AB$501,1)</f>
        <v>206</v>
      </c>
      <c r="AN206">
        <f>RANK(AD206,AD$2:AD$501)</f>
        <v>330</v>
      </c>
      <c r="AO206">
        <f>COUNTIFS(AF206:AN206,"&lt;80")</f>
        <v>0</v>
      </c>
      <c r="AP206" t="e">
        <f>VLOOKUP(AE206,'First week Schedule'!A$2:C$31,3,FALSE)</f>
        <v>#N/A</v>
      </c>
    </row>
    <row r="207" spans="1:42" ht="26.65" hidden="1" x14ac:dyDescent="0.45">
      <c r="A207" s="15">
        <v>53</v>
      </c>
      <c r="B207" s="14" t="s">
        <v>503</v>
      </c>
      <c r="C207" s="14" t="s">
        <v>80</v>
      </c>
      <c r="D207" s="14">
        <v>22</v>
      </c>
      <c r="E207" s="14" t="s">
        <v>100</v>
      </c>
      <c r="F207" s="14">
        <v>57</v>
      </c>
      <c r="G207" s="14">
        <v>3</v>
      </c>
      <c r="H207" s="14">
        <v>14.5</v>
      </c>
      <c r="I207" s="14">
        <v>2.9</v>
      </c>
      <c r="J207" s="14">
        <v>6.9</v>
      </c>
      <c r="K207" s="14">
        <v>0.41899999999999998</v>
      </c>
      <c r="L207" s="14">
        <v>0.6</v>
      </c>
      <c r="M207" s="14">
        <v>1.6</v>
      </c>
      <c r="N207" s="14">
        <v>0.39600000000000002</v>
      </c>
      <c r="O207" s="14">
        <v>2.2999999999999998</v>
      </c>
      <c r="P207" s="14">
        <v>5.4</v>
      </c>
      <c r="Q207" s="14">
        <v>0.42599999999999999</v>
      </c>
      <c r="R207" s="14">
        <v>0.46500000000000002</v>
      </c>
      <c r="S207" s="14">
        <v>0.9</v>
      </c>
      <c r="T207" s="14">
        <v>1.3</v>
      </c>
      <c r="U207" s="14">
        <v>0.65800000000000003</v>
      </c>
      <c r="V207" s="14">
        <v>0.1</v>
      </c>
      <c r="W207" s="14">
        <v>1.7</v>
      </c>
      <c r="X207" s="14">
        <v>1.9</v>
      </c>
      <c r="Y207" s="14">
        <v>0.7</v>
      </c>
      <c r="Z207" s="14">
        <v>0.2</v>
      </c>
      <c r="AA207" s="14">
        <v>0.2</v>
      </c>
      <c r="AB207" s="14">
        <v>0.6</v>
      </c>
      <c r="AC207" s="14">
        <v>0.7</v>
      </c>
      <c r="AD207" s="14">
        <v>7.3</v>
      </c>
      <c r="AE207" t="e">
        <f>VLOOKUP(B207,'Current Team'!B$2:D$322,3,FALSE)</f>
        <v>#N/A</v>
      </c>
      <c r="AF207">
        <f>RANK(K207,K$2:K$501)</f>
        <v>289</v>
      </c>
      <c r="AG207">
        <f>RANK(L207,L$2:L$501)</f>
        <v>277</v>
      </c>
      <c r="AH207">
        <f>RANK(U207,U$2:U$501)</f>
        <v>382</v>
      </c>
      <c r="AI207">
        <f>RANK(X207,X$2:X$501)</f>
        <v>358</v>
      </c>
      <c r="AJ207">
        <f>RANK(Y207,Y$2:Y$501)</f>
        <v>386</v>
      </c>
      <c r="AK207">
        <f>RANK(Z207,Z$2:Z$501)</f>
        <v>416</v>
      </c>
      <c r="AL207">
        <f>RANK(AA207,AA$2:AA$501)</f>
        <v>266</v>
      </c>
      <c r="AM207">
        <f>RANK(AB207,AB$2:AB$501,1)</f>
        <v>139</v>
      </c>
      <c r="AN207">
        <f>RANK(AD207,AD$2:AD$501)</f>
        <v>234</v>
      </c>
      <c r="AO207">
        <f>COUNTIFS(AF207:AN207,"&lt;80")</f>
        <v>0</v>
      </c>
      <c r="AP207" t="e">
        <f>VLOOKUP(AE207,'First week Schedule'!A$2:C$31,3,FALSE)</f>
        <v>#N/A</v>
      </c>
    </row>
    <row r="208" spans="1:42" hidden="1" x14ac:dyDescent="0.45">
      <c r="A208" s="15">
        <v>81</v>
      </c>
      <c r="B208" s="14" t="s">
        <v>477</v>
      </c>
      <c r="C208" s="14" t="s">
        <v>67</v>
      </c>
      <c r="D208" s="14">
        <v>26</v>
      </c>
      <c r="E208" s="14" t="s">
        <v>156</v>
      </c>
      <c r="F208" s="14">
        <v>33</v>
      </c>
      <c r="G208" s="14">
        <v>7</v>
      </c>
      <c r="H208" s="14">
        <v>20.9</v>
      </c>
      <c r="I208" s="14">
        <v>4.5</v>
      </c>
      <c r="J208" s="14">
        <v>10.8</v>
      </c>
      <c r="K208" s="14">
        <v>0.41299999999999998</v>
      </c>
      <c r="L208" s="14">
        <v>0.9</v>
      </c>
      <c r="M208" s="14">
        <v>2.6</v>
      </c>
      <c r="N208" s="14">
        <v>0.34899999999999998</v>
      </c>
      <c r="O208" s="14">
        <v>3.6</v>
      </c>
      <c r="P208" s="14">
        <v>8.1999999999999993</v>
      </c>
      <c r="Q208" s="14">
        <v>0.434</v>
      </c>
      <c r="R208" s="14">
        <v>0.45500000000000002</v>
      </c>
      <c r="S208" s="14">
        <v>1.9</v>
      </c>
      <c r="T208" s="14">
        <v>2.2999999999999998</v>
      </c>
      <c r="U208" s="14">
        <v>0.82699999999999996</v>
      </c>
      <c r="V208" s="14">
        <v>0.5</v>
      </c>
      <c r="W208" s="14">
        <v>1.4</v>
      </c>
      <c r="X208" s="14">
        <v>1.9</v>
      </c>
      <c r="Y208" s="14">
        <v>2.8</v>
      </c>
      <c r="Z208" s="14">
        <v>0.6</v>
      </c>
      <c r="AA208" s="14">
        <v>0.2</v>
      </c>
      <c r="AB208" s="14">
        <v>0.9</v>
      </c>
      <c r="AC208" s="14">
        <v>1</v>
      </c>
      <c r="AD208" s="14">
        <v>11.8</v>
      </c>
      <c r="AE208" t="e">
        <f>VLOOKUP(B208,'Current Team'!B$2:D$322,3,FALSE)</f>
        <v>#N/A</v>
      </c>
      <c r="AF208">
        <f>RANK(K208,K$2:K$501)</f>
        <v>308</v>
      </c>
      <c r="AG208">
        <f>RANK(L208,L$2:L$501)</f>
        <v>195</v>
      </c>
      <c r="AH208">
        <f>RANK(U208,U$2:U$501)</f>
        <v>124</v>
      </c>
      <c r="AI208">
        <f>RANK(X208,X$2:X$501)</f>
        <v>358</v>
      </c>
      <c r="AJ208">
        <f>RANK(Y208,Y$2:Y$501)</f>
        <v>97</v>
      </c>
      <c r="AK208">
        <f>RANK(Z208,Z$2:Z$501)</f>
        <v>186</v>
      </c>
      <c r="AL208">
        <f>RANK(AA208,AA$2:AA$501)</f>
        <v>266</v>
      </c>
      <c r="AM208">
        <f>RANK(AB208,AB$2:AB$501,1)</f>
        <v>255</v>
      </c>
      <c r="AN208">
        <f>RANK(AD208,AD$2:AD$501)</f>
        <v>110</v>
      </c>
      <c r="AO208">
        <f>COUNTIFS(AF208:AN208,"&lt;80")</f>
        <v>0</v>
      </c>
      <c r="AP208" t="e">
        <f>VLOOKUP(AE208,'First week Schedule'!A$2:C$31,3,FALSE)</f>
        <v>#N/A</v>
      </c>
    </row>
    <row r="209" spans="1:42" ht="26.65" hidden="1" x14ac:dyDescent="0.45">
      <c r="A209" s="15">
        <v>88</v>
      </c>
      <c r="B209" s="14" t="s">
        <v>471</v>
      </c>
      <c r="C209" s="14" t="s">
        <v>67</v>
      </c>
      <c r="D209" s="14">
        <v>27</v>
      </c>
      <c r="E209" s="14" t="s">
        <v>73</v>
      </c>
      <c r="F209" s="14">
        <v>4</v>
      </c>
      <c r="G209" s="14">
        <v>0</v>
      </c>
      <c r="H209" s="14">
        <v>7.8</v>
      </c>
      <c r="I209" s="14">
        <v>0.5</v>
      </c>
      <c r="J209" s="14">
        <v>1.5</v>
      </c>
      <c r="K209" s="14">
        <v>0.33300000000000002</v>
      </c>
      <c r="L209" s="14">
        <v>0.5</v>
      </c>
      <c r="M209" s="14">
        <v>1.3</v>
      </c>
      <c r="N209" s="14">
        <v>0.4</v>
      </c>
      <c r="O209" s="14">
        <v>0</v>
      </c>
      <c r="P209" s="14">
        <v>0.3</v>
      </c>
      <c r="Q209" s="14">
        <v>0</v>
      </c>
      <c r="R209" s="14">
        <v>0.5</v>
      </c>
      <c r="S209" s="14">
        <v>0</v>
      </c>
      <c r="T209" s="14">
        <v>0</v>
      </c>
      <c r="U209" s="16"/>
      <c r="V209" s="14">
        <v>0.3</v>
      </c>
      <c r="W209" s="14">
        <v>0.8</v>
      </c>
      <c r="X209" s="14">
        <v>1</v>
      </c>
      <c r="Y209" s="14">
        <v>0.8</v>
      </c>
      <c r="Z209" s="14">
        <v>0</v>
      </c>
      <c r="AA209" s="14">
        <v>0.3</v>
      </c>
      <c r="AB209" s="14">
        <v>0.5</v>
      </c>
      <c r="AC209" s="14">
        <v>0.5</v>
      </c>
      <c r="AD209" s="14">
        <v>1.5</v>
      </c>
      <c r="AE209" t="e">
        <f>VLOOKUP(B209,'Current Team'!B$2:D$322,3,FALSE)</f>
        <v>#N/A</v>
      </c>
      <c r="AF209">
        <f>RANK(K209,K$2:K$501)</f>
        <v>438</v>
      </c>
      <c r="AG209">
        <f>RANK(L209,L$2:L$501)</f>
        <v>298</v>
      </c>
      <c r="AH209">
        <f>RANK(U209,U$2:U$501)</f>
        <v>464</v>
      </c>
      <c r="AI209">
        <f>RANK(X209,X$2:X$501)</f>
        <v>444</v>
      </c>
      <c r="AJ209">
        <f>RANK(Y209,Y$2:Y$501)</f>
        <v>357</v>
      </c>
      <c r="AK209">
        <f>RANK(Z209,Z$2:Z$501)</f>
        <v>471</v>
      </c>
      <c r="AL209">
        <f>RANK(AA209,AA$2:AA$501)</f>
        <v>199</v>
      </c>
      <c r="AM209">
        <f>RANK(AB209,AB$2:AB$501,1)</f>
        <v>99</v>
      </c>
      <c r="AN209">
        <f>RANK(AD209,AD$2:AD$501)</f>
        <v>466</v>
      </c>
      <c r="AO209">
        <f>COUNTIFS(AF209:AN209,"&lt;80")</f>
        <v>0</v>
      </c>
      <c r="AP209" t="e">
        <f>VLOOKUP(AE209,'First week Schedule'!A$2:C$31,3,FALSE)</f>
        <v>#N/A</v>
      </c>
    </row>
    <row r="210" spans="1:42" ht="26.65" hidden="1" x14ac:dyDescent="0.45">
      <c r="A210" s="15">
        <v>90</v>
      </c>
      <c r="B210" s="14" t="s">
        <v>470</v>
      </c>
      <c r="C210" s="14" t="s">
        <v>63</v>
      </c>
      <c r="D210" s="14">
        <v>32</v>
      </c>
      <c r="E210" s="14" t="s">
        <v>114</v>
      </c>
      <c r="F210" s="14">
        <v>67</v>
      </c>
      <c r="G210" s="14">
        <v>8</v>
      </c>
      <c r="H210" s="14">
        <v>25.4</v>
      </c>
      <c r="I210" s="14">
        <v>3.4</v>
      </c>
      <c r="J210" s="14">
        <v>8.6</v>
      </c>
      <c r="K210" s="14">
        <v>0.39500000000000002</v>
      </c>
      <c r="L210" s="14">
        <v>1.6</v>
      </c>
      <c r="M210" s="14">
        <v>4.5999999999999996</v>
      </c>
      <c r="N210" s="14">
        <v>0.34200000000000003</v>
      </c>
      <c r="O210" s="14">
        <v>1.8</v>
      </c>
      <c r="P210" s="14">
        <v>4</v>
      </c>
      <c r="Q210" s="14">
        <v>0.45700000000000002</v>
      </c>
      <c r="R210" s="14">
        <v>0.48699999999999999</v>
      </c>
      <c r="S210" s="14">
        <v>2.7</v>
      </c>
      <c r="T210" s="14">
        <v>3.6</v>
      </c>
      <c r="U210" s="14">
        <v>0.76</v>
      </c>
      <c r="V210" s="14">
        <v>1</v>
      </c>
      <c r="W210" s="14">
        <v>4.2</v>
      </c>
      <c r="X210" s="14">
        <v>5.2</v>
      </c>
      <c r="Y210" s="14">
        <v>1.3</v>
      </c>
      <c r="Z210" s="14">
        <v>0.5</v>
      </c>
      <c r="AA210" s="14">
        <v>0.1</v>
      </c>
      <c r="AB210" s="14">
        <v>1.1000000000000001</v>
      </c>
      <c r="AC210" s="14">
        <v>1.7</v>
      </c>
      <c r="AD210" s="14">
        <v>11.1</v>
      </c>
      <c r="AE210" t="e">
        <f>VLOOKUP(B210,'Current Team'!B$2:D$322,3,FALSE)</f>
        <v>#N/A</v>
      </c>
      <c r="AF210">
        <f>RANK(K210,K$2:K$501)</f>
        <v>376</v>
      </c>
      <c r="AG210">
        <f>RANK(L210,L$2:L$501)</f>
        <v>89</v>
      </c>
      <c r="AH210">
        <f>RANK(U210,U$2:U$501)</f>
        <v>246</v>
      </c>
      <c r="AI210">
        <f>RANK(X210,X$2:X$501)</f>
        <v>92</v>
      </c>
      <c r="AJ210">
        <f>RANK(Y210,Y$2:Y$501)</f>
        <v>233</v>
      </c>
      <c r="AK210">
        <f>RANK(Z210,Z$2:Z$501)</f>
        <v>234</v>
      </c>
      <c r="AL210">
        <f>RANK(AA210,AA$2:AA$501)</f>
        <v>329</v>
      </c>
      <c r="AM210">
        <f>RANK(AB210,AB$2:AB$501,1)</f>
        <v>315</v>
      </c>
      <c r="AN210">
        <f>RANK(AD210,AD$2:AD$501)</f>
        <v>129</v>
      </c>
      <c r="AO210">
        <f>COUNTIFS(AF210:AN210,"&lt;80")</f>
        <v>0</v>
      </c>
      <c r="AP210" t="e">
        <f>VLOOKUP(AE210,'First week Schedule'!A$2:C$31,3,FALSE)</f>
        <v>#N/A</v>
      </c>
    </row>
    <row r="211" spans="1:42" hidden="1" x14ac:dyDescent="0.45">
      <c r="A211" s="15">
        <v>134</v>
      </c>
      <c r="B211" s="14" t="s">
        <v>429</v>
      </c>
      <c r="C211" s="14" t="s">
        <v>70</v>
      </c>
      <c r="D211" s="14">
        <v>33</v>
      </c>
      <c r="E211" s="14" t="s">
        <v>94</v>
      </c>
      <c r="F211" s="14">
        <v>22</v>
      </c>
      <c r="G211" s="14">
        <v>2</v>
      </c>
      <c r="H211" s="14">
        <v>17.8</v>
      </c>
      <c r="I211" s="14">
        <v>2.7</v>
      </c>
      <c r="J211" s="14">
        <v>5.4</v>
      </c>
      <c r="K211" s="14">
        <v>0.5</v>
      </c>
      <c r="L211" s="14">
        <v>0.6</v>
      </c>
      <c r="M211" s="14">
        <v>2</v>
      </c>
      <c r="N211" s="14">
        <v>0.318</v>
      </c>
      <c r="O211" s="14">
        <v>2</v>
      </c>
      <c r="P211" s="14">
        <v>3.4</v>
      </c>
      <c r="Q211" s="14">
        <v>0.60799999999999998</v>
      </c>
      <c r="R211" s="14">
        <v>0.55900000000000005</v>
      </c>
      <c r="S211" s="14">
        <v>1.1000000000000001</v>
      </c>
      <c r="T211" s="14">
        <v>1.6</v>
      </c>
      <c r="U211" s="14">
        <v>0.71399999999999997</v>
      </c>
      <c r="V211" s="14">
        <v>0.9</v>
      </c>
      <c r="W211" s="14">
        <v>2.4</v>
      </c>
      <c r="X211" s="14">
        <v>3.3</v>
      </c>
      <c r="Y211" s="14">
        <v>0.8</v>
      </c>
      <c r="Z211" s="14">
        <v>0.7</v>
      </c>
      <c r="AA211" s="14">
        <v>0.4</v>
      </c>
      <c r="AB211" s="14">
        <v>0.6</v>
      </c>
      <c r="AC211" s="14">
        <v>1.1000000000000001</v>
      </c>
      <c r="AD211" s="14">
        <v>7.1</v>
      </c>
      <c r="AE211" t="e">
        <f>VLOOKUP(B211,'Current Team'!B$2:D$322,3,FALSE)</f>
        <v>#N/A</v>
      </c>
      <c r="AF211">
        <f>RANK(K211,K$2:K$501)</f>
        <v>83</v>
      </c>
      <c r="AG211">
        <f>RANK(L211,L$2:L$501)</f>
        <v>277</v>
      </c>
      <c r="AH211">
        <f>RANK(U211,U$2:U$501)</f>
        <v>318</v>
      </c>
      <c r="AI211">
        <f>RANK(X211,X$2:X$501)</f>
        <v>220</v>
      </c>
      <c r="AJ211">
        <f>RANK(Y211,Y$2:Y$501)</f>
        <v>357</v>
      </c>
      <c r="AK211">
        <f>RANK(Z211,Z$2:Z$501)</f>
        <v>143</v>
      </c>
      <c r="AL211">
        <f>RANK(AA211,AA$2:AA$501)</f>
        <v>144</v>
      </c>
      <c r="AM211">
        <f>RANK(AB211,AB$2:AB$501,1)</f>
        <v>139</v>
      </c>
      <c r="AN211">
        <f>RANK(AD211,AD$2:AD$501)</f>
        <v>241</v>
      </c>
      <c r="AO211">
        <f>COUNTIFS(AF211:AN211,"&lt;80")</f>
        <v>0</v>
      </c>
      <c r="AP211" t="e">
        <f>VLOOKUP(AE211,'First week Schedule'!A$2:C$31,3,FALSE)</f>
        <v>#N/A</v>
      </c>
    </row>
    <row r="212" spans="1:42" ht="26.65" hidden="1" x14ac:dyDescent="0.45">
      <c r="A212" s="15">
        <v>141</v>
      </c>
      <c r="B212" s="14" t="s">
        <v>424</v>
      </c>
      <c r="C212" s="14" t="s">
        <v>80</v>
      </c>
      <c r="D212" s="14">
        <v>22</v>
      </c>
      <c r="E212" s="14" t="s">
        <v>73</v>
      </c>
      <c r="F212" s="14">
        <v>27</v>
      </c>
      <c r="G212" s="14">
        <v>0</v>
      </c>
      <c r="H212" s="14">
        <v>15.2</v>
      </c>
      <c r="I212" s="14">
        <v>1.9</v>
      </c>
      <c r="J212" s="14">
        <v>4.5999999999999996</v>
      </c>
      <c r="K212" s="14">
        <v>0.40300000000000002</v>
      </c>
      <c r="L212" s="14">
        <v>0.8</v>
      </c>
      <c r="M212" s="14">
        <v>3.1</v>
      </c>
      <c r="N212" s="14">
        <v>0.26500000000000001</v>
      </c>
      <c r="O212" s="14">
        <v>1</v>
      </c>
      <c r="P212" s="14">
        <v>1.5</v>
      </c>
      <c r="Q212" s="14">
        <v>0.68300000000000005</v>
      </c>
      <c r="R212" s="14">
        <v>0.49199999999999999</v>
      </c>
      <c r="S212" s="14">
        <v>0.3</v>
      </c>
      <c r="T212" s="14">
        <v>0.4</v>
      </c>
      <c r="U212" s="14">
        <v>0.75</v>
      </c>
      <c r="V212" s="14">
        <v>0.6</v>
      </c>
      <c r="W212" s="14">
        <v>1.8</v>
      </c>
      <c r="X212" s="14">
        <v>2.4</v>
      </c>
      <c r="Y212" s="14">
        <v>1.1000000000000001</v>
      </c>
      <c r="Z212" s="14">
        <v>0.5</v>
      </c>
      <c r="AA212" s="14">
        <v>0.2</v>
      </c>
      <c r="AB212" s="14">
        <v>0.7</v>
      </c>
      <c r="AC212" s="14">
        <v>1.4</v>
      </c>
      <c r="AD212" s="14">
        <v>4.9000000000000004</v>
      </c>
      <c r="AE212" t="e">
        <f>VLOOKUP(B212,'Current Team'!B$2:D$322,3,FALSE)</f>
        <v>#N/A</v>
      </c>
      <c r="AF212">
        <f>RANK(K212,K$2:K$501)</f>
        <v>352</v>
      </c>
      <c r="AG212">
        <f>RANK(L212,L$2:L$501)</f>
        <v>234</v>
      </c>
      <c r="AH212">
        <f>RANK(U212,U$2:U$501)</f>
        <v>259</v>
      </c>
      <c r="AI212">
        <f>RANK(X212,X$2:X$501)</f>
        <v>312</v>
      </c>
      <c r="AJ212">
        <f>RANK(Y212,Y$2:Y$501)</f>
        <v>284</v>
      </c>
      <c r="AK212">
        <f>RANK(Z212,Z$2:Z$501)</f>
        <v>234</v>
      </c>
      <c r="AL212">
        <f>RANK(AA212,AA$2:AA$501)</f>
        <v>266</v>
      </c>
      <c r="AM212">
        <f>RANK(AB212,AB$2:AB$501,1)</f>
        <v>181</v>
      </c>
      <c r="AN212">
        <f>RANK(AD212,AD$2:AD$501)</f>
        <v>338</v>
      </c>
      <c r="AO212">
        <f>COUNTIFS(AF212:AN212,"&lt;80")</f>
        <v>0</v>
      </c>
      <c r="AP212" t="e">
        <f>VLOOKUP(AE212,'First week Schedule'!A$2:C$31,3,FALSE)</f>
        <v>#N/A</v>
      </c>
    </row>
    <row r="213" spans="1:42" ht="26.65" hidden="1" x14ac:dyDescent="0.45">
      <c r="A213" s="15">
        <v>153</v>
      </c>
      <c r="B213" s="14" t="s">
        <v>415</v>
      </c>
      <c r="C213" s="14" t="s">
        <v>63</v>
      </c>
      <c r="D213" s="14">
        <v>22</v>
      </c>
      <c r="E213" s="14" t="s">
        <v>123</v>
      </c>
      <c r="F213" s="14">
        <v>19</v>
      </c>
      <c r="G213" s="14">
        <v>0</v>
      </c>
      <c r="H213" s="14">
        <v>13.6</v>
      </c>
      <c r="I213" s="14">
        <v>2.1</v>
      </c>
      <c r="J213" s="14">
        <v>5</v>
      </c>
      <c r="K213" s="14">
        <v>0.41099999999999998</v>
      </c>
      <c r="L213" s="14">
        <v>0.9</v>
      </c>
      <c r="M213" s="14">
        <v>2</v>
      </c>
      <c r="N213" s="14">
        <v>0.44700000000000001</v>
      </c>
      <c r="O213" s="14">
        <v>1.2</v>
      </c>
      <c r="P213" s="14">
        <v>3</v>
      </c>
      <c r="Q213" s="14">
        <v>0.38600000000000001</v>
      </c>
      <c r="R213" s="14">
        <v>0.5</v>
      </c>
      <c r="S213" s="14">
        <v>1</v>
      </c>
      <c r="T213" s="14">
        <v>1.3</v>
      </c>
      <c r="U213" s="14">
        <v>0.76</v>
      </c>
      <c r="V213" s="14">
        <v>0.3</v>
      </c>
      <c r="W213" s="14">
        <v>3.2</v>
      </c>
      <c r="X213" s="14">
        <v>3.5</v>
      </c>
      <c r="Y213" s="14">
        <v>0.8</v>
      </c>
      <c r="Z213" s="14">
        <v>0.4</v>
      </c>
      <c r="AA213" s="14">
        <v>0.1</v>
      </c>
      <c r="AB213" s="14">
        <v>0.5</v>
      </c>
      <c r="AC213" s="14">
        <v>1.4</v>
      </c>
      <c r="AD213" s="14">
        <v>6</v>
      </c>
      <c r="AE213" t="e">
        <f>VLOOKUP(B213,'Current Team'!B$2:D$322,3,FALSE)</f>
        <v>#N/A</v>
      </c>
      <c r="AF213">
        <f>RANK(K213,K$2:K$501)</f>
        <v>325</v>
      </c>
      <c r="AG213">
        <f>RANK(L213,L$2:L$501)</f>
        <v>195</v>
      </c>
      <c r="AH213">
        <f>RANK(U213,U$2:U$501)</f>
        <v>246</v>
      </c>
      <c r="AI213">
        <f>RANK(X213,X$2:X$501)</f>
        <v>207</v>
      </c>
      <c r="AJ213">
        <f>RANK(Y213,Y$2:Y$501)</f>
        <v>357</v>
      </c>
      <c r="AK213">
        <f>RANK(Z213,Z$2:Z$501)</f>
        <v>300</v>
      </c>
      <c r="AL213">
        <f>RANK(AA213,AA$2:AA$501)</f>
        <v>329</v>
      </c>
      <c r="AM213">
        <f>RANK(AB213,AB$2:AB$501,1)</f>
        <v>99</v>
      </c>
      <c r="AN213">
        <f>RANK(AD213,AD$2:AD$501)</f>
        <v>292</v>
      </c>
      <c r="AO213">
        <f>COUNTIFS(AF213:AN213,"&lt;80")</f>
        <v>0</v>
      </c>
      <c r="AP213" t="e">
        <f>VLOOKUP(AE213,'First week Schedule'!A$2:C$31,3,FALSE)</f>
        <v>#N/A</v>
      </c>
    </row>
    <row r="214" spans="1:42" ht="26.65" hidden="1" x14ac:dyDescent="0.45">
      <c r="A214" s="15">
        <v>153</v>
      </c>
      <c r="B214" s="14" t="s">
        <v>415</v>
      </c>
      <c r="C214" s="14" t="s">
        <v>63</v>
      </c>
      <c r="D214" s="14">
        <v>22</v>
      </c>
      <c r="E214" s="14" t="s">
        <v>156</v>
      </c>
      <c r="F214" s="14">
        <v>17</v>
      </c>
      <c r="G214" s="14">
        <v>0</v>
      </c>
      <c r="H214" s="14">
        <v>13.8</v>
      </c>
      <c r="I214" s="14">
        <v>2.1</v>
      </c>
      <c r="J214" s="14">
        <v>5</v>
      </c>
      <c r="K214" s="14">
        <v>0.41199999999999998</v>
      </c>
      <c r="L214" s="14">
        <v>0.9</v>
      </c>
      <c r="M214" s="14">
        <v>2</v>
      </c>
      <c r="N214" s="14">
        <v>0.441</v>
      </c>
      <c r="O214" s="14">
        <v>1.2</v>
      </c>
      <c r="P214" s="14">
        <v>3</v>
      </c>
      <c r="Q214" s="14">
        <v>0.39200000000000002</v>
      </c>
      <c r="R214" s="14">
        <v>0.5</v>
      </c>
      <c r="S214" s="14">
        <v>1</v>
      </c>
      <c r="T214" s="14">
        <v>1.4</v>
      </c>
      <c r="U214" s="14">
        <v>0.73899999999999999</v>
      </c>
      <c r="V214" s="14">
        <v>0.3</v>
      </c>
      <c r="W214" s="14">
        <v>3.1</v>
      </c>
      <c r="X214" s="14">
        <v>3.4</v>
      </c>
      <c r="Y214" s="14">
        <v>0.9</v>
      </c>
      <c r="Z214" s="14">
        <v>0.4</v>
      </c>
      <c r="AA214" s="14">
        <v>0.1</v>
      </c>
      <c r="AB214" s="14">
        <v>0.5</v>
      </c>
      <c r="AC214" s="14">
        <v>1.5</v>
      </c>
      <c r="AD214" s="14">
        <v>6</v>
      </c>
      <c r="AE214" t="e">
        <f>VLOOKUP(B214,'Current Team'!B$2:D$322,3,FALSE)</f>
        <v>#N/A</v>
      </c>
      <c r="AF214">
        <f>RANK(K214,K$2:K$501)</f>
        <v>318</v>
      </c>
      <c r="AG214">
        <f>RANK(L214,L$2:L$501)</f>
        <v>195</v>
      </c>
      <c r="AH214">
        <f>RANK(U214,U$2:U$501)</f>
        <v>279</v>
      </c>
      <c r="AI214">
        <f>RANK(X214,X$2:X$501)</f>
        <v>214</v>
      </c>
      <c r="AJ214">
        <f>RANK(Y214,Y$2:Y$501)</f>
        <v>338</v>
      </c>
      <c r="AK214">
        <f>RANK(Z214,Z$2:Z$501)</f>
        <v>300</v>
      </c>
      <c r="AL214">
        <f>RANK(AA214,AA$2:AA$501)</f>
        <v>329</v>
      </c>
      <c r="AM214">
        <f>RANK(AB214,AB$2:AB$501,1)</f>
        <v>99</v>
      </c>
      <c r="AN214">
        <f>RANK(AD214,AD$2:AD$501)</f>
        <v>292</v>
      </c>
      <c r="AO214">
        <f>COUNTIFS(AF214:AN214,"&lt;80")</f>
        <v>0</v>
      </c>
      <c r="AP214" t="e">
        <f>VLOOKUP(AE214,'First week Schedule'!A$2:C$31,3,FALSE)</f>
        <v>#N/A</v>
      </c>
    </row>
    <row r="215" spans="1:42" hidden="1" x14ac:dyDescent="0.45">
      <c r="A215" s="15">
        <v>181</v>
      </c>
      <c r="B215" s="14" t="s">
        <v>390</v>
      </c>
      <c r="C215" s="14" t="s">
        <v>75</v>
      </c>
      <c r="D215" s="14">
        <v>38</v>
      </c>
      <c r="E215" s="14" t="s">
        <v>123</v>
      </c>
      <c r="F215" s="14">
        <v>30</v>
      </c>
      <c r="G215" s="14">
        <v>6</v>
      </c>
      <c r="H215" s="14">
        <v>12</v>
      </c>
      <c r="I215" s="14">
        <v>1.4</v>
      </c>
      <c r="J215" s="14">
        <v>3.1</v>
      </c>
      <c r="K215" s="14">
        <v>0.44700000000000001</v>
      </c>
      <c r="L215" s="14">
        <v>0.2</v>
      </c>
      <c r="M215" s="14">
        <v>0.4</v>
      </c>
      <c r="N215" s="14">
        <v>0.46200000000000002</v>
      </c>
      <c r="O215" s="14">
        <v>1.2</v>
      </c>
      <c r="P215" s="14">
        <v>2.7</v>
      </c>
      <c r="Q215" s="14">
        <v>0.44400000000000001</v>
      </c>
      <c r="R215" s="14">
        <v>0.47899999999999998</v>
      </c>
      <c r="S215" s="14">
        <v>0.9</v>
      </c>
      <c r="T215" s="14">
        <v>1.3</v>
      </c>
      <c r="U215" s="14">
        <v>0.7</v>
      </c>
      <c r="V215" s="14">
        <v>0.7</v>
      </c>
      <c r="W215" s="14">
        <v>3.8</v>
      </c>
      <c r="X215" s="14">
        <v>4.5999999999999996</v>
      </c>
      <c r="Y215" s="14">
        <v>1.7</v>
      </c>
      <c r="Z215" s="14">
        <v>0.2</v>
      </c>
      <c r="AA215" s="14">
        <v>0.5</v>
      </c>
      <c r="AB215" s="14">
        <v>0.5</v>
      </c>
      <c r="AC215" s="14">
        <v>1</v>
      </c>
      <c r="AD215" s="14">
        <v>3.9</v>
      </c>
      <c r="AE215" t="e">
        <f>VLOOKUP(B215,'Current Team'!B$2:D$322,3,FALSE)</f>
        <v>#N/A</v>
      </c>
      <c r="AF215">
        <f>RANK(K215,K$2:K$501)</f>
        <v>207</v>
      </c>
      <c r="AG215">
        <f>RANK(L215,L$2:L$501)</f>
        <v>379</v>
      </c>
      <c r="AH215">
        <f>RANK(U215,U$2:U$501)</f>
        <v>338</v>
      </c>
      <c r="AI215">
        <f>RANK(X215,X$2:X$501)</f>
        <v>123</v>
      </c>
      <c r="AJ215">
        <f>RANK(Y215,Y$2:Y$501)</f>
        <v>188</v>
      </c>
      <c r="AK215">
        <f>RANK(Z215,Z$2:Z$501)</f>
        <v>416</v>
      </c>
      <c r="AL215">
        <f>RANK(AA215,AA$2:AA$501)</f>
        <v>105</v>
      </c>
      <c r="AM215">
        <f>RANK(AB215,AB$2:AB$501,1)</f>
        <v>99</v>
      </c>
      <c r="AN215">
        <f>RANK(AD215,AD$2:AD$501)</f>
        <v>383</v>
      </c>
      <c r="AO215">
        <f>COUNTIFS(AF215:AN215,"&lt;80")</f>
        <v>0</v>
      </c>
      <c r="AP215" t="e">
        <f>VLOOKUP(AE215,'First week Schedule'!A$2:C$31,3,FALSE)</f>
        <v>#N/A</v>
      </c>
    </row>
    <row r="216" spans="1:42" hidden="1" x14ac:dyDescent="0.45">
      <c r="A216" s="15">
        <v>181</v>
      </c>
      <c r="B216" s="14" t="s">
        <v>390</v>
      </c>
      <c r="C216" s="14" t="s">
        <v>75</v>
      </c>
      <c r="D216" s="14">
        <v>38</v>
      </c>
      <c r="E216" s="14" t="s">
        <v>106</v>
      </c>
      <c r="F216" s="14">
        <v>27</v>
      </c>
      <c r="G216" s="14">
        <v>6</v>
      </c>
      <c r="H216" s="14">
        <v>12.2</v>
      </c>
      <c r="I216" s="14">
        <v>1.5</v>
      </c>
      <c r="J216" s="14">
        <v>3.3</v>
      </c>
      <c r="K216" s="14">
        <v>0.46600000000000003</v>
      </c>
      <c r="L216" s="14">
        <v>0.2</v>
      </c>
      <c r="M216" s="14">
        <v>0.4</v>
      </c>
      <c r="N216" s="14">
        <v>0.5</v>
      </c>
      <c r="O216" s="14">
        <v>1.3</v>
      </c>
      <c r="P216" s="14">
        <v>2.9</v>
      </c>
      <c r="Q216" s="14">
        <v>0.46200000000000002</v>
      </c>
      <c r="R216" s="14">
        <v>0.49399999999999999</v>
      </c>
      <c r="S216" s="14">
        <v>1</v>
      </c>
      <c r="T216" s="14">
        <v>1.4</v>
      </c>
      <c r="U216" s="14">
        <v>0.71099999999999997</v>
      </c>
      <c r="V216" s="14">
        <v>0.8</v>
      </c>
      <c r="W216" s="14">
        <v>3.9</v>
      </c>
      <c r="X216" s="14">
        <v>4.7</v>
      </c>
      <c r="Y216" s="14">
        <v>1.9</v>
      </c>
      <c r="Z216" s="14">
        <v>0.2</v>
      </c>
      <c r="AA216" s="14">
        <v>0.5</v>
      </c>
      <c r="AB216" s="14">
        <v>0.5</v>
      </c>
      <c r="AC216" s="14">
        <v>1</v>
      </c>
      <c r="AD216" s="14">
        <v>4.2</v>
      </c>
      <c r="AE216" t="e">
        <f>VLOOKUP(B216,'Current Team'!B$2:D$322,3,FALSE)</f>
        <v>#N/A</v>
      </c>
      <c r="AF216">
        <f>RANK(K216,K$2:K$501)</f>
        <v>157</v>
      </c>
      <c r="AG216">
        <f>RANK(L216,L$2:L$501)</f>
        <v>379</v>
      </c>
      <c r="AH216">
        <f>RANK(U216,U$2:U$501)</f>
        <v>327</v>
      </c>
      <c r="AI216">
        <f>RANK(X216,X$2:X$501)</f>
        <v>116</v>
      </c>
      <c r="AJ216">
        <f>RANK(Y216,Y$2:Y$501)</f>
        <v>164</v>
      </c>
      <c r="AK216">
        <f>RANK(Z216,Z$2:Z$501)</f>
        <v>416</v>
      </c>
      <c r="AL216">
        <f>RANK(AA216,AA$2:AA$501)</f>
        <v>105</v>
      </c>
      <c r="AM216">
        <f>RANK(AB216,AB$2:AB$501,1)</f>
        <v>99</v>
      </c>
      <c r="AN216">
        <f>RANK(AD216,AD$2:AD$501)</f>
        <v>366</v>
      </c>
      <c r="AO216">
        <f>COUNTIFS(AF216:AN216,"&lt;80")</f>
        <v>0</v>
      </c>
      <c r="AP216" t="e">
        <f>VLOOKUP(AE216,'First week Schedule'!A$2:C$31,3,FALSE)</f>
        <v>#N/A</v>
      </c>
    </row>
    <row r="217" spans="1:42" hidden="1" x14ac:dyDescent="0.45">
      <c r="A217" s="15">
        <v>306</v>
      </c>
      <c r="B217" s="14" t="s">
        <v>277</v>
      </c>
      <c r="C217" s="14" t="s">
        <v>67</v>
      </c>
      <c r="D217" s="14">
        <v>30</v>
      </c>
      <c r="E217" s="14" t="s">
        <v>123</v>
      </c>
      <c r="F217" s="14">
        <v>74</v>
      </c>
      <c r="G217" s="14">
        <v>4</v>
      </c>
      <c r="H217" s="14">
        <v>19.399999999999999</v>
      </c>
      <c r="I217" s="14">
        <v>3.2</v>
      </c>
      <c r="J217" s="14">
        <v>7.3</v>
      </c>
      <c r="K217" s="14">
        <v>0.44</v>
      </c>
      <c r="L217" s="14">
        <v>0.7</v>
      </c>
      <c r="M217" s="14">
        <v>2.5</v>
      </c>
      <c r="N217" s="14">
        <v>0.29399999999999998</v>
      </c>
      <c r="O217" s="14">
        <v>2.5</v>
      </c>
      <c r="P217" s="14">
        <v>4.8</v>
      </c>
      <c r="Q217" s="14">
        <v>0.51700000000000002</v>
      </c>
      <c r="R217" s="14">
        <v>0.49099999999999999</v>
      </c>
      <c r="S217" s="14">
        <v>2.4</v>
      </c>
      <c r="T217" s="14">
        <v>2.8</v>
      </c>
      <c r="U217" s="14">
        <v>0.83799999999999997</v>
      </c>
      <c r="V217" s="14">
        <v>0.3</v>
      </c>
      <c r="W217" s="14">
        <v>2.1</v>
      </c>
      <c r="X217" s="14">
        <v>2.4</v>
      </c>
      <c r="Y217" s="14">
        <v>3.1</v>
      </c>
      <c r="Z217" s="14">
        <v>0.6</v>
      </c>
      <c r="AA217" s="14">
        <v>0.2</v>
      </c>
      <c r="AB217" s="14">
        <v>1.7</v>
      </c>
      <c r="AC217" s="14">
        <v>1.9</v>
      </c>
      <c r="AD217" s="14">
        <v>9.6</v>
      </c>
      <c r="AE217" t="e">
        <f>VLOOKUP(B217,'Current Team'!B$2:D$322,3,FALSE)</f>
        <v>#N/A</v>
      </c>
      <c r="AF217">
        <f>RANK(K217,K$2:K$501)</f>
        <v>232</v>
      </c>
      <c r="AG217">
        <f>RANK(L217,L$2:L$501)</f>
        <v>256</v>
      </c>
      <c r="AH217">
        <f>RANK(U217,U$2:U$501)</f>
        <v>102</v>
      </c>
      <c r="AI217">
        <f>RANK(X217,X$2:X$501)</f>
        <v>312</v>
      </c>
      <c r="AJ217">
        <f>RANK(Y217,Y$2:Y$501)</f>
        <v>83</v>
      </c>
      <c r="AK217">
        <f>RANK(Z217,Z$2:Z$501)</f>
        <v>186</v>
      </c>
      <c r="AL217">
        <f>RANK(AA217,AA$2:AA$501)</f>
        <v>266</v>
      </c>
      <c r="AM217">
        <f>RANK(AB217,AB$2:AB$501,1)</f>
        <v>425</v>
      </c>
      <c r="AN217">
        <f>RANK(AD217,AD$2:AD$501)</f>
        <v>166</v>
      </c>
      <c r="AO217">
        <f>COUNTIFS(AF217:AN217,"&lt;80")</f>
        <v>0</v>
      </c>
      <c r="AP217" t="e">
        <f>VLOOKUP(AE217,'First week Schedule'!A$2:C$31,3,FALSE)</f>
        <v>#N/A</v>
      </c>
    </row>
    <row r="218" spans="1:42" ht="26.65" hidden="1" x14ac:dyDescent="0.45">
      <c r="A218" s="15">
        <v>359</v>
      </c>
      <c r="B218" s="14" t="s">
        <v>226</v>
      </c>
      <c r="C218" s="14" t="s">
        <v>63</v>
      </c>
      <c r="D218" s="14">
        <v>27</v>
      </c>
      <c r="E218" s="14" t="s">
        <v>123</v>
      </c>
      <c r="F218" s="14">
        <v>5</v>
      </c>
      <c r="G218" s="14">
        <v>0</v>
      </c>
      <c r="H218" s="14">
        <v>8.6</v>
      </c>
      <c r="I218" s="14">
        <v>0.6</v>
      </c>
      <c r="J218" s="14">
        <v>1.4</v>
      </c>
      <c r="K218" s="14">
        <v>0.42899999999999999</v>
      </c>
      <c r="L218" s="14">
        <v>0.2</v>
      </c>
      <c r="M218" s="14">
        <v>0.2</v>
      </c>
      <c r="N218" s="14">
        <v>1</v>
      </c>
      <c r="O218" s="14">
        <v>0.4</v>
      </c>
      <c r="P218" s="14">
        <v>1.2</v>
      </c>
      <c r="Q218" s="14">
        <v>0.33300000000000002</v>
      </c>
      <c r="R218" s="14">
        <v>0.5</v>
      </c>
      <c r="S218" s="14">
        <v>0</v>
      </c>
      <c r="T218" s="14">
        <v>0</v>
      </c>
      <c r="U218" s="16"/>
      <c r="V218" s="14">
        <v>0.8</v>
      </c>
      <c r="W218" s="14">
        <v>3.2</v>
      </c>
      <c r="X218" s="14">
        <v>4</v>
      </c>
      <c r="Y218" s="14">
        <v>0.8</v>
      </c>
      <c r="Z218" s="14">
        <v>0.2</v>
      </c>
      <c r="AA218" s="14">
        <v>0.2</v>
      </c>
      <c r="AB218" s="14">
        <v>1</v>
      </c>
      <c r="AC218" s="14">
        <v>1.8</v>
      </c>
      <c r="AD218" s="14">
        <v>1.4</v>
      </c>
      <c r="AE218" t="e">
        <f>VLOOKUP(B218,'Current Team'!B$2:D$322,3,FALSE)</f>
        <v>#N/A</v>
      </c>
      <c r="AF218">
        <f>RANK(K218,K$2:K$501)</f>
        <v>263</v>
      </c>
      <c r="AG218">
        <f>RANK(L218,L$2:L$501)</f>
        <v>379</v>
      </c>
      <c r="AH218">
        <f>RANK(U218,U$2:U$501)</f>
        <v>464</v>
      </c>
      <c r="AI218">
        <f>RANK(X218,X$2:X$501)</f>
        <v>162</v>
      </c>
      <c r="AJ218">
        <f>RANK(Y218,Y$2:Y$501)</f>
        <v>357</v>
      </c>
      <c r="AK218">
        <f>RANK(Z218,Z$2:Z$501)</f>
        <v>416</v>
      </c>
      <c r="AL218">
        <f>RANK(AA218,AA$2:AA$501)</f>
        <v>266</v>
      </c>
      <c r="AM218">
        <f>RANK(AB218,AB$2:AB$501,1)</f>
        <v>285</v>
      </c>
      <c r="AN218">
        <f>RANK(AD218,AD$2:AD$501)</f>
        <v>472</v>
      </c>
      <c r="AO218">
        <f>COUNTIFS(AF218:AN218,"&lt;80")</f>
        <v>0</v>
      </c>
      <c r="AP218" t="e">
        <f>VLOOKUP(AE218,'First week Schedule'!A$2:C$31,3,FALSE)</f>
        <v>#N/A</v>
      </c>
    </row>
    <row r="219" spans="1:42" ht="26.65" hidden="1" x14ac:dyDescent="0.45">
      <c r="A219" s="15">
        <v>359</v>
      </c>
      <c r="B219" s="14" t="s">
        <v>226</v>
      </c>
      <c r="C219" s="14" t="s">
        <v>63</v>
      </c>
      <c r="D219" s="14">
        <v>27</v>
      </c>
      <c r="E219" s="14" t="s">
        <v>83</v>
      </c>
      <c r="F219" s="14">
        <v>4</v>
      </c>
      <c r="G219" s="14">
        <v>0</v>
      </c>
      <c r="H219" s="14">
        <v>9.5</v>
      </c>
      <c r="I219" s="14">
        <v>0.8</v>
      </c>
      <c r="J219" s="14">
        <v>1.8</v>
      </c>
      <c r="K219" s="14">
        <v>0.42899999999999999</v>
      </c>
      <c r="L219" s="14">
        <v>0.3</v>
      </c>
      <c r="M219" s="14">
        <v>0.3</v>
      </c>
      <c r="N219" s="14">
        <v>1</v>
      </c>
      <c r="O219" s="14">
        <v>0.5</v>
      </c>
      <c r="P219" s="14">
        <v>1.5</v>
      </c>
      <c r="Q219" s="14">
        <v>0.33300000000000002</v>
      </c>
      <c r="R219" s="14">
        <v>0.5</v>
      </c>
      <c r="S219" s="14">
        <v>0</v>
      </c>
      <c r="T219" s="14">
        <v>0</v>
      </c>
      <c r="U219" s="16"/>
      <c r="V219" s="14">
        <v>1</v>
      </c>
      <c r="W219" s="14">
        <v>3.3</v>
      </c>
      <c r="X219" s="14">
        <v>4.3</v>
      </c>
      <c r="Y219" s="14">
        <v>1</v>
      </c>
      <c r="Z219" s="14">
        <v>0.3</v>
      </c>
      <c r="AA219" s="14">
        <v>0.3</v>
      </c>
      <c r="AB219" s="14">
        <v>1.3</v>
      </c>
      <c r="AC219" s="14">
        <v>2</v>
      </c>
      <c r="AD219" s="14">
        <v>1.8</v>
      </c>
      <c r="AE219" t="e">
        <f>VLOOKUP(B219,'Current Team'!B$2:D$322,3,FALSE)</f>
        <v>#N/A</v>
      </c>
      <c r="AF219">
        <f>RANK(K219,K$2:K$501)</f>
        <v>263</v>
      </c>
      <c r="AG219">
        <f>RANK(L219,L$2:L$501)</f>
        <v>344</v>
      </c>
      <c r="AH219">
        <f>RANK(U219,U$2:U$501)</f>
        <v>464</v>
      </c>
      <c r="AI219">
        <f>RANK(X219,X$2:X$501)</f>
        <v>142</v>
      </c>
      <c r="AJ219">
        <f>RANK(Y219,Y$2:Y$501)</f>
        <v>308</v>
      </c>
      <c r="AK219">
        <f>RANK(Z219,Z$2:Z$501)</f>
        <v>355</v>
      </c>
      <c r="AL219">
        <f>RANK(AA219,AA$2:AA$501)</f>
        <v>199</v>
      </c>
      <c r="AM219">
        <f>RANK(AB219,AB$2:AB$501,1)</f>
        <v>353</v>
      </c>
      <c r="AN219">
        <f>RANK(AD219,AD$2:AD$501)</f>
        <v>454</v>
      </c>
      <c r="AO219">
        <f>COUNTIFS(AF219:AN219,"&lt;80")</f>
        <v>0</v>
      </c>
      <c r="AP219" t="e">
        <f>VLOOKUP(AE219,'First week Schedule'!A$2:C$31,3,FALSE)</f>
        <v>#N/A</v>
      </c>
    </row>
    <row r="220" spans="1:42" ht="26.65" hidden="1" x14ac:dyDescent="0.45">
      <c r="A220" s="15">
        <v>3</v>
      </c>
      <c r="B220" s="14" t="s">
        <v>550</v>
      </c>
      <c r="C220" s="14" t="s">
        <v>67</v>
      </c>
      <c r="D220" s="14">
        <v>22</v>
      </c>
      <c r="E220" s="14" t="s">
        <v>128</v>
      </c>
      <c r="F220" s="14">
        <v>34</v>
      </c>
      <c r="G220" s="14">
        <v>1</v>
      </c>
      <c r="H220" s="14">
        <v>12.6</v>
      </c>
      <c r="I220" s="14">
        <v>1.1000000000000001</v>
      </c>
      <c r="J220" s="14">
        <v>3.2</v>
      </c>
      <c r="K220" s="14">
        <v>0.34499999999999997</v>
      </c>
      <c r="L220" s="14">
        <v>0.7</v>
      </c>
      <c r="M220" s="14">
        <v>2.2000000000000002</v>
      </c>
      <c r="N220" s="14">
        <v>0.33800000000000002</v>
      </c>
      <c r="O220" s="14">
        <v>0.4</v>
      </c>
      <c r="P220" s="14">
        <v>1.1000000000000001</v>
      </c>
      <c r="Q220" s="14">
        <v>0.36099999999999999</v>
      </c>
      <c r="R220" s="14">
        <v>0.45900000000000002</v>
      </c>
      <c r="S220" s="14">
        <v>0.2</v>
      </c>
      <c r="T220" s="14">
        <v>0.3</v>
      </c>
      <c r="U220" s="14">
        <v>0.77800000000000002</v>
      </c>
      <c r="V220" s="14">
        <v>0.3</v>
      </c>
      <c r="W220" s="14">
        <v>1.4</v>
      </c>
      <c r="X220" s="14">
        <v>1.8</v>
      </c>
      <c r="Y220" s="14">
        <v>1.9</v>
      </c>
      <c r="Z220" s="14">
        <v>0.4</v>
      </c>
      <c r="AA220" s="14">
        <v>0.1</v>
      </c>
      <c r="AB220" s="14">
        <v>0.8</v>
      </c>
      <c r="AC220" s="14">
        <v>1.3</v>
      </c>
      <c r="AD220" s="14">
        <v>3.2</v>
      </c>
      <c r="AE220" t="e">
        <f>VLOOKUP(B220,'Current Team'!B$2:D$322,3,FALSE)</f>
        <v>#N/A</v>
      </c>
      <c r="AF220">
        <f>RANK(K220,K$2:K$501)</f>
        <v>432</v>
      </c>
      <c r="AG220">
        <f>RANK(L220,L$2:L$501)</f>
        <v>256</v>
      </c>
      <c r="AH220">
        <f>RANK(U220,U$2:U$501)</f>
        <v>218</v>
      </c>
      <c r="AI220">
        <f>RANK(X220,X$2:X$501)</f>
        <v>373</v>
      </c>
      <c r="AJ220">
        <f>RANK(Y220,Y$2:Y$501)</f>
        <v>164</v>
      </c>
      <c r="AK220">
        <f>RANK(Z220,Z$2:Z$501)</f>
        <v>300</v>
      </c>
      <c r="AL220">
        <f>RANK(AA220,AA$2:AA$501)</f>
        <v>329</v>
      </c>
      <c r="AM220">
        <f>RANK(AB220,AB$2:AB$501,1)</f>
        <v>206</v>
      </c>
      <c r="AN220">
        <f>RANK(AD220,AD$2:AD$501)</f>
        <v>414</v>
      </c>
      <c r="AO220">
        <f>COUNTIFS(AF220:AN220,"&lt;80")</f>
        <v>0</v>
      </c>
      <c r="AP220" t="e">
        <f>VLOOKUP(AE220,'First week Schedule'!A$2:C$31,3,FALSE)</f>
        <v>#N/A</v>
      </c>
    </row>
    <row r="221" spans="1:42" ht="26.65" hidden="1" x14ac:dyDescent="0.45">
      <c r="A221" s="15">
        <v>9</v>
      </c>
      <c r="B221" s="14" t="s">
        <v>545</v>
      </c>
      <c r="C221" s="14" t="s">
        <v>80</v>
      </c>
      <c r="D221" s="14">
        <v>21</v>
      </c>
      <c r="E221" s="14" t="s">
        <v>100</v>
      </c>
      <c r="F221" s="14">
        <v>10</v>
      </c>
      <c r="G221" s="14">
        <v>1</v>
      </c>
      <c r="H221" s="14">
        <v>12</v>
      </c>
      <c r="I221" s="14">
        <v>1.3</v>
      </c>
      <c r="J221" s="14">
        <v>3.9</v>
      </c>
      <c r="K221" s="14">
        <v>0.33300000000000002</v>
      </c>
      <c r="L221" s="14">
        <v>0.3</v>
      </c>
      <c r="M221" s="14">
        <v>1.2</v>
      </c>
      <c r="N221" s="14">
        <v>0.25</v>
      </c>
      <c r="O221" s="14">
        <v>1</v>
      </c>
      <c r="P221" s="14">
        <v>2.7</v>
      </c>
      <c r="Q221" s="14">
        <v>0.37</v>
      </c>
      <c r="R221" s="14">
        <v>0.372</v>
      </c>
      <c r="S221" s="14">
        <v>0.8</v>
      </c>
      <c r="T221" s="14">
        <v>1.2</v>
      </c>
      <c r="U221" s="14">
        <v>0.66700000000000004</v>
      </c>
      <c r="V221" s="14">
        <v>1.1000000000000001</v>
      </c>
      <c r="W221" s="14">
        <v>1.5</v>
      </c>
      <c r="X221" s="14">
        <v>2.6</v>
      </c>
      <c r="Y221" s="14">
        <v>1.3</v>
      </c>
      <c r="Z221" s="14">
        <v>0.1</v>
      </c>
      <c r="AA221" s="14">
        <v>0</v>
      </c>
      <c r="AB221" s="14">
        <v>0.8</v>
      </c>
      <c r="AC221" s="14">
        <v>0.7</v>
      </c>
      <c r="AD221" s="14">
        <v>3.7</v>
      </c>
      <c r="AE221" t="e">
        <f>VLOOKUP(B221,'Current Team'!B$2:D$322,3,FALSE)</f>
        <v>#N/A</v>
      </c>
      <c r="AF221">
        <f>RANK(K221,K$2:K$501)</f>
        <v>438</v>
      </c>
      <c r="AG221">
        <f>RANK(L221,L$2:L$501)</f>
        <v>344</v>
      </c>
      <c r="AH221">
        <f>RANK(U221,U$2:U$501)</f>
        <v>372</v>
      </c>
      <c r="AI221">
        <f>RANK(X221,X$2:X$501)</f>
        <v>285</v>
      </c>
      <c r="AJ221">
        <f>RANK(Y221,Y$2:Y$501)</f>
        <v>233</v>
      </c>
      <c r="AK221">
        <f>RANK(Z221,Z$2:Z$501)</f>
        <v>451</v>
      </c>
      <c r="AL221">
        <f>RANK(AA221,AA$2:AA$501)</f>
        <v>417</v>
      </c>
      <c r="AM221">
        <f>RANK(AB221,AB$2:AB$501,1)</f>
        <v>206</v>
      </c>
      <c r="AN221">
        <f>RANK(AD221,AD$2:AD$501)</f>
        <v>390</v>
      </c>
      <c r="AO221">
        <f>COUNTIFS(AF221:AN221,"&lt;80")</f>
        <v>0</v>
      </c>
      <c r="AP221" t="e">
        <f>VLOOKUP(AE221,'First week Schedule'!A$2:C$31,3,FALSE)</f>
        <v>#N/A</v>
      </c>
    </row>
    <row r="222" spans="1:42" ht="26.65" hidden="1" x14ac:dyDescent="0.45">
      <c r="A222" s="15">
        <v>14</v>
      </c>
      <c r="B222" s="14" t="s">
        <v>540</v>
      </c>
      <c r="C222" s="14" t="s">
        <v>70</v>
      </c>
      <c r="D222" s="14">
        <v>25</v>
      </c>
      <c r="E222" s="14" t="s">
        <v>128</v>
      </c>
      <c r="F222" s="14">
        <v>48</v>
      </c>
      <c r="G222" s="14">
        <v>4</v>
      </c>
      <c r="H222" s="14">
        <v>9.6</v>
      </c>
      <c r="I222" s="14">
        <v>1.3</v>
      </c>
      <c r="J222" s="14">
        <v>3.3</v>
      </c>
      <c r="K222" s="14">
        <v>0.40799999999999997</v>
      </c>
      <c r="L222" s="14">
        <v>0.5</v>
      </c>
      <c r="M222" s="14">
        <v>1.6</v>
      </c>
      <c r="N222" s="14">
        <v>0.312</v>
      </c>
      <c r="O222" s="14">
        <v>0.8</v>
      </c>
      <c r="P222" s="14">
        <v>1.7</v>
      </c>
      <c r="Q222" s="14">
        <v>0.5</v>
      </c>
      <c r="R222" s="14">
        <v>0.48399999999999999</v>
      </c>
      <c r="S222" s="14">
        <v>0.5</v>
      </c>
      <c r="T222" s="14">
        <v>0.7</v>
      </c>
      <c r="U222" s="14">
        <v>0.74299999999999999</v>
      </c>
      <c r="V222" s="14">
        <v>0.5</v>
      </c>
      <c r="W222" s="14">
        <v>1.3</v>
      </c>
      <c r="X222" s="14">
        <v>1.8</v>
      </c>
      <c r="Y222" s="14">
        <v>0.5</v>
      </c>
      <c r="Z222" s="14">
        <v>0.5</v>
      </c>
      <c r="AA222" s="14">
        <v>0.3</v>
      </c>
      <c r="AB222" s="14">
        <v>0.5</v>
      </c>
      <c r="AC222" s="14">
        <v>1</v>
      </c>
      <c r="AD222" s="14">
        <v>3.7</v>
      </c>
      <c r="AE222" t="e">
        <f>VLOOKUP(B222,'Current Team'!B$2:D$322,3,FALSE)</f>
        <v>#N/A</v>
      </c>
      <c r="AF222">
        <f>RANK(K222,K$2:K$501)</f>
        <v>335</v>
      </c>
      <c r="AG222">
        <f>RANK(L222,L$2:L$501)</f>
        <v>298</v>
      </c>
      <c r="AH222">
        <f>RANK(U222,U$2:U$501)</f>
        <v>275</v>
      </c>
      <c r="AI222">
        <f>RANK(X222,X$2:X$501)</f>
        <v>373</v>
      </c>
      <c r="AJ222">
        <f>RANK(Y222,Y$2:Y$501)</f>
        <v>425</v>
      </c>
      <c r="AK222">
        <f>RANK(Z222,Z$2:Z$501)</f>
        <v>234</v>
      </c>
      <c r="AL222">
        <f>RANK(AA222,AA$2:AA$501)</f>
        <v>199</v>
      </c>
      <c r="AM222">
        <f>RANK(AB222,AB$2:AB$501,1)</f>
        <v>99</v>
      </c>
      <c r="AN222">
        <f>RANK(AD222,AD$2:AD$501)</f>
        <v>390</v>
      </c>
      <c r="AO222">
        <f>COUNTIFS(AF222:AN222,"&lt;80")</f>
        <v>0</v>
      </c>
      <c r="AP222" t="e">
        <f>VLOOKUP(AE222,'First week Schedule'!A$2:C$31,3,FALSE)</f>
        <v>#N/A</v>
      </c>
    </row>
    <row r="223" spans="1:42" ht="26.65" hidden="1" x14ac:dyDescent="0.45">
      <c r="A223" s="15">
        <v>16</v>
      </c>
      <c r="B223" s="14" t="s">
        <v>538</v>
      </c>
      <c r="C223" s="14" t="s">
        <v>63</v>
      </c>
      <c r="D223" s="14">
        <v>30</v>
      </c>
      <c r="E223" s="14" t="s">
        <v>123</v>
      </c>
      <c r="F223" s="14">
        <v>25</v>
      </c>
      <c r="G223" s="14">
        <v>8</v>
      </c>
      <c r="H223" s="14">
        <v>12.9</v>
      </c>
      <c r="I223" s="14">
        <v>0.8</v>
      </c>
      <c r="J223" s="14">
        <v>2.8</v>
      </c>
      <c r="K223" s="14">
        <v>0.30399999999999999</v>
      </c>
      <c r="L223" s="14">
        <v>0.4</v>
      </c>
      <c r="M223" s="14">
        <v>1.6</v>
      </c>
      <c r="N223" s="14">
        <v>0.22500000000000001</v>
      </c>
      <c r="O223" s="14">
        <v>0.5</v>
      </c>
      <c r="P223" s="14">
        <v>1.2</v>
      </c>
      <c r="Q223" s="14">
        <v>0.41399999999999998</v>
      </c>
      <c r="R223" s="14">
        <v>0.37</v>
      </c>
      <c r="S223" s="14">
        <v>0.5</v>
      </c>
      <c r="T223" s="14">
        <v>0.6</v>
      </c>
      <c r="U223" s="14">
        <v>0.75</v>
      </c>
      <c r="V223" s="14">
        <v>0.7</v>
      </c>
      <c r="W223" s="14">
        <v>1.4</v>
      </c>
      <c r="X223" s="14">
        <v>2.2000000000000002</v>
      </c>
      <c r="Y223" s="14">
        <v>0.8</v>
      </c>
      <c r="Z223" s="14">
        <v>0.2</v>
      </c>
      <c r="AA223" s="14">
        <v>0</v>
      </c>
      <c r="AB223" s="14">
        <v>0.6</v>
      </c>
      <c r="AC223" s="14">
        <v>1</v>
      </c>
      <c r="AD223" s="14">
        <v>2.5</v>
      </c>
      <c r="AE223" t="e">
        <f>VLOOKUP(B223,'Current Team'!B$2:D$322,3,FALSE)</f>
        <v>#N/A</v>
      </c>
      <c r="AF223">
        <f>RANK(K223,K$2:K$501)</f>
        <v>455</v>
      </c>
      <c r="AG223">
        <f>RANK(L223,L$2:L$501)</f>
        <v>321</v>
      </c>
      <c r="AH223">
        <f>RANK(U223,U$2:U$501)</f>
        <v>259</v>
      </c>
      <c r="AI223">
        <f>RANK(X223,X$2:X$501)</f>
        <v>333</v>
      </c>
      <c r="AJ223">
        <f>RANK(Y223,Y$2:Y$501)</f>
        <v>357</v>
      </c>
      <c r="AK223">
        <f>RANK(Z223,Z$2:Z$501)</f>
        <v>416</v>
      </c>
      <c r="AL223">
        <f>RANK(AA223,AA$2:AA$501)</f>
        <v>417</v>
      </c>
      <c r="AM223">
        <f>RANK(AB223,AB$2:AB$501,1)</f>
        <v>139</v>
      </c>
      <c r="AN223">
        <f>RANK(AD223,AD$2:AD$501)</f>
        <v>435</v>
      </c>
      <c r="AO223">
        <f>COUNTIFS(AF223:AN223,"&lt;80")</f>
        <v>0</v>
      </c>
      <c r="AP223" t="e">
        <f>VLOOKUP(AE223,'First week Schedule'!A$2:C$31,3,FALSE)</f>
        <v>#N/A</v>
      </c>
    </row>
    <row r="224" spans="1:42" ht="26.65" hidden="1" x14ac:dyDescent="0.45">
      <c r="A224" s="15">
        <v>16</v>
      </c>
      <c r="B224" s="14" t="s">
        <v>538</v>
      </c>
      <c r="C224" s="14" t="s">
        <v>63</v>
      </c>
      <c r="D224" s="14">
        <v>30</v>
      </c>
      <c r="E224" s="14" t="s">
        <v>81</v>
      </c>
      <c r="F224" s="14">
        <v>15</v>
      </c>
      <c r="G224" s="14">
        <v>8</v>
      </c>
      <c r="H224" s="14">
        <v>18.5</v>
      </c>
      <c r="I224" s="14">
        <v>1.3</v>
      </c>
      <c r="J224" s="14">
        <v>4</v>
      </c>
      <c r="K224" s="14">
        <v>0.317</v>
      </c>
      <c r="L224" s="14">
        <v>0.5</v>
      </c>
      <c r="M224" s="14">
        <v>2.2999999999999998</v>
      </c>
      <c r="N224" s="14">
        <v>0.20599999999999999</v>
      </c>
      <c r="O224" s="14">
        <v>0.8</v>
      </c>
      <c r="P224" s="14">
        <v>1.7</v>
      </c>
      <c r="Q224" s="14">
        <v>0.46200000000000002</v>
      </c>
      <c r="R224" s="14">
        <v>0.375</v>
      </c>
      <c r="S224" s="14">
        <v>0.7</v>
      </c>
      <c r="T224" s="14">
        <v>0.9</v>
      </c>
      <c r="U224" s="14">
        <v>0.78600000000000003</v>
      </c>
      <c r="V224" s="14">
        <v>0.9</v>
      </c>
      <c r="W224" s="14">
        <v>2.1</v>
      </c>
      <c r="X224" s="14">
        <v>3</v>
      </c>
      <c r="Y224" s="14">
        <v>1.1000000000000001</v>
      </c>
      <c r="Z224" s="14">
        <v>0.2</v>
      </c>
      <c r="AA224" s="14">
        <v>0.1</v>
      </c>
      <c r="AB224" s="14">
        <v>0.8</v>
      </c>
      <c r="AC224" s="14">
        <v>1.5</v>
      </c>
      <c r="AD224" s="14">
        <v>3.7</v>
      </c>
      <c r="AE224" t="e">
        <f>VLOOKUP(B224,'Current Team'!B$2:D$322,3,FALSE)</f>
        <v>#N/A</v>
      </c>
      <c r="AF224">
        <f>RANK(K224,K$2:K$501)</f>
        <v>451</v>
      </c>
      <c r="AG224">
        <f>RANK(L224,L$2:L$501)</f>
        <v>298</v>
      </c>
      <c r="AH224">
        <f>RANK(U224,U$2:U$501)</f>
        <v>201</v>
      </c>
      <c r="AI224">
        <f>RANK(X224,X$2:X$501)</f>
        <v>244</v>
      </c>
      <c r="AJ224">
        <f>RANK(Y224,Y$2:Y$501)</f>
        <v>284</v>
      </c>
      <c r="AK224">
        <f>RANK(Z224,Z$2:Z$501)</f>
        <v>416</v>
      </c>
      <c r="AL224">
        <f>RANK(AA224,AA$2:AA$501)</f>
        <v>329</v>
      </c>
      <c r="AM224">
        <f>RANK(AB224,AB$2:AB$501,1)</f>
        <v>206</v>
      </c>
      <c r="AN224">
        <f>RANK(AD224,AD$2:AD$501)</f>
        <v>390</v>
      </c>
      <c r="AO224">
        <f>COUNTIFS(AF224:AN224,"&lt;80")</f>
        <v>0</v>
      </c>
      <c r="AP224" t="e">
        <f>VLOOKUP(AE224,'First week Schedule'!A$2:C$31,3,FALSE)</f>
        <v>#N/A</v>
      </c>
    </row>
    <row r="225" spans="1:42" hidden="1" x14ac:dyDescent="0.45">
      <c r="A225" s="15">
        <v>28</v>
      </c>
      <c r="B225" s="14" t="s">
        <v>527</v>
      </c>
      <c r="C225" s="14" t="s">
        <v>80</v>
      </c>
      <c r="D225" s="14">
        <v>25</v>
      </c>
      <c r="E225" s="14" t="s">
        <v>88</v>
      </c>
      <c r="F225" s="14">
        <v>4</v>
      </c>
      <c r="G225" s="14">
        <v>0</v>
      </c>
      <c r="H225" s="14">
        <v>11.3</v>
      </c>
      <c r="I225" s="14">
        <v>0</v>
      </c>
      <c r="J225" s="14">
        <v>1</v>
      </c>
      <c r="K225" s="14">
        <v>0</v>
      </c>
      <c r="L225" s="14">
        <v>0</v>
      </c>
      <c r="M225" s="14">
        <v>1</v>
      </c>
      <c r="N225" s="14">
        <v>0</v>
      </c>
      <c r="O225" s="14">
        <v>0</v>
      </c>
      <c r="P225" s="14">
        <v>0</v>
      </c>
      <c r="Q225" s="16"/>
      <c r="R225" s="14">
        <v>0</v>
      </c>
      <c r="S225" s="14">
        <v>0</v>
      </c>
      <c r="T225" s="14">
        <v>0</v>
      </c>
      <c r="U225" s="16"/>
      <c r="V225" s="14">
        <v>0</v>
      </c>
      <c r="W225" s="14">
        <v>1</v>
      </c>
      <c r="X225" s="14">
        <v>1</v>
      </c>
      <c r="Y225" s="14">
        <v>0.5</v>
      </c>
      <c r="Z225" s="14">
        <v>0.3</v>
      </c>
      <c r="AA225" s="14">
        <v>0.3</v>
      </c>
      <c r="AB225" s="14">
        <v>0.5</v>
      </c>
      <c r="AC225" s="14">
        <v>0.5</v>
      </c>
      <c r="AD225" s="14">
        <v>0</v>
      </c>
      <c r="AE225" t="e">
        <f>VLOOKUP(B225,'Current Team'!B$2:D$322,3,FALSE)</f>
        <v>#N/A</v>
      </c>
      <c r="AF225">
        <f>RANK(K225,K$2:K$501)</f>
        <v>489</v>
      </c>
      <c r="AG225">
        <f>RANK(L225,L$2:L$501)</f>
        <v>424</v>
      </c>
      <c r="AH225">
        <f>RANK(U225,U$2:U$501)</f>
        <v>464</v>
      </c>
      <c r="AI225">
        <f>RANK(X225,X$2:X$501)</f>
        <v>444</v>
      </c>
      <c r="AJ225">
        <f>RANK(Y225,Y$2:Y$501)</f>
        <v>425</v>
      </c>
      <c r="AK225">
        <f>RANK(Z225,Z$2:Z$501)</f>
        <v>355</v>
      </c>
      <c r="AL225">
        <f>RANK(AA225,AA$2:AA$501)</f>
        <v>199</v>
      </c>
      <c r="AM225">
        <f>RANK(AB225,AB$2:AB$501,1)</f>
        <v>99</v>
      </c>
      <c r="AN225">
        <f>RANK(AD225,AD$2:AD$501)</f>
        <v>491</v>
      </c>
      <c r="AO225">
        <f>COUNTIFS(AF225:AN225,"&lt;80")</f>
        <v>0</v>
      </c>
      <c r="AP225" t="e">
        <f>VLOOKUP(AE225,'First week Schedule'!A$2:C$31,3,FALSE)</f>
        <v>#N/A</v>
      </c>
    </row>
    <row r="226" spans="1:42" ht="26.65" hidden="1" x14ac:dyDescent="0.45">
      <c r="A226" s="15">
        <v>29</v>
      </c>
      <c r="B226" s="14" t="s">
        <v>526</v>
      </c>
      <c r="C226" s="14" t="s">
        <v>67</v>
      </c>
      <c r="D226" s="14">
        <v>22</v>
      </c>
      <c r="E226" s="14" t="s">
        <v>86</v>
      </c>
      <c r="F226" s="14">
        <v>16</v>
      </c>
      <c r="G226" s="14">
        <v>0</v>
      </c>
      <c r="H226" s="14">
        <v>5.9</v>
      </c>
      <c r="I226" s="14">
        <v>0.6</v>
      </c>
      <c r="J226" s="14">
        <v>2.1</v>
      </c>
      <c r="K226" s="14">
        <v>0.30299999999999999</v>
      </c>
      <c r="L226" s="14">
        <v>0.1</v>
      </c>
      <c r="M226" s="14">
        <v>0.6</v>
      </c>
      <c r="N226" s="14">
        <v>0.222</v>
      </c>
      <c r="O226" s="14">
        <v>0.5</v>
      </c>
      <c r="P226" s="14">
        <v>1.5</v>
      </c>
      <c r="Q226" s="14">
        <v>0.33300000000000002</v>
      </c>
      <c r="R226" s="14">
        <v>0.33300000000000002</v>
      </c>
      <c r="S226" s="14">
        <v>0.5</v>
      </c>
      <c r="T226" s="14">
        <v>0.7</v>
      </c>
      <c r="U226" s="14">
        <v>0.72699999999999998</v>
      </c>
      <c r="V226" s="14">
        <v>0.1</v>
      </c>
      <c r="W226" s="14">
        <v>0.8</v>
      </c>
      <c r="X226" s="14">
        <v>0.9</v>
      </c>
      <c r="Y226" s="14">
        <v>0.8</v>
      </c>
      <c r="Z226" s="14">
        <v>0.1</v>
      </c>
      <c r="AA226" s="14">
        <v>0.1</v>
      </c>
      <c r="AB226" s="14">
        <v>0.9</v>
      </c>
      <c r="AC226" s="14">
        <v>0.7</v>
      </c>
      <c r="AD226" s="14">
        <v>1.9</v>
      </c>
      <c r="AE226" t="e">
        <f>VLOOKUP(B226,'Current Team'!B$2:D$322,3,FALSE)</f>
        <v>#N/A</v>
      </c>
      <c r="AF226">
        <f>RANK(K226,K$2:K$501)</f>
        <v>456</v>
      </c>
      <c r="AG226">
        <f>RANK(L226,L$2:L$501)</f>
        <v>399</v>
      </c>
      <c r="AH226">
        <f>RANK(U226,U$2:U$501)</f>
        <v>295</v>
      </c>
      <c r="AI226">
        <f>RANK(X226,X$2:X$501)</f>
        <v>456</v>
      </c>
      <c r="AJ226">
        <f>RANK(Y226,Y$2:Y$501)</f>
        <v>357</v>
      </c>
      <c r="AK226">
        <f>RANK(Z226,Z$2:Z$501)</f>
        <v>451</v>
      </c>
      <c r="AL226">
        <f>RANK(AA226,AA$2:AA$501)</f>
        <v>329</v>
      </c>
      <c r="AM226">
        <f>RANK(AB226,AB$2:AB$501,1)</f>
        <v>255</v>
      </c>
      <c r="AN226">
        <f>RANK(AD226,AD$2:AD$501)</f>
        <v>452</v>
      </c>
      <c r="AO226">
        <f>COUNTIFS(AF226:AN226,"&lt;80")</f>
        <v>0</v>
      </c>
      <c r="AP226" t="e">
        <f>VLOOKUP(AE226,'First week Schedule'!A$2:C$31,3,FALSE)</f>
        <v>#N/A</v>
      </c>
    </row>
    <row r="227" spans="1:42" ht="26.65" hidden="1" x14ac:dyDescent="0.45">
      <c r="A227" s="15">
        <v>35</v>
      </c>
      <c r="B227" s="14" t="s">
        <v>520</v>
      </c>
      <c r="C227" s="14" t="s">
        <v>70</v>
      </c>
      <c r="D227" s="14">
        <v>23</v>
      </c>
      <c r="E227" s="14" t="s">
        <v>94</v>
      </c>
      <c r="F227" s="14">
        <v>30</v>
      </c>
      <c r="G227" s="14">
        <v>3</v>
      </c>
      <c r="H227" s="14">
        <v>16.8</v>
      </c>
      <c r="I227" s="14">
        <v>2</v>
      </c>
      <c r="J227" s="14">
        <v>4.7</v>
      </c>
      <c r="K227" s="14">
        <v>0.42299999999999999</v>
      </c>
      <c r="L227" s="14">
        <v>0.4</v>
      </c>
      <c r="M227" s="14">
        <v>1.7</v>
      </c>
      <c r="N227" s="14">
        <v>0.25</v>
      </c>
      <c r="O227" s="14">
        <v>1.6</v>
      </c>
      <c r="P227" s="14">
        <v>3</v>
      </c>
      <c r="Q227" s="14">
        <v>0.52200000000000002</v>
      </c>
      <c r="R227" s="14">
        <v>0.46800000000000003</v>
      </c>
      <c r="S227" s="14">
        <v>0.6</v>
      </c>
      <c r="T227" s="14">
        <v>0.9</v>
      </c>
      <c r="U227" s="14">
        <v>0.64300000000000002</v>
      </c>
      <c r="V227" s="14">
        <v>0.5</v>
      </c>
      <c r="W227" s="14">
        <v>2.2000000000000002</v>
      </c>
      <c r="X227" s="14">
        <v>2.8</v>
      </c>
      <c r="Y227" s="14">
        <v>0.6</v>
      </c>
      <c r="Z227" s="14">
        <v>0.6</v>
      </c>
      <c r="AA227" s="14">
        <v>0.5</v>
      </c>
      <c r="AB227" s="14">
        <v>0.5</v>
      </c>
      <c r="AC227" s="14">
        <v>1</v>
      </c>
      <c r="AD227" s="14">
        <v>5</v>
      </c>
      <c r="AE227" t="e">
        <f>VLOOKUP(B227,'Current Team'!B$2:D$322,3,FALSE)</f>
        <v>#N/A</v>
      </c>
      <c r="AF227">
        <f>RANK(K227,K$2:K$501)</f>
        <v>280</v>
      </c>
      <c r="AG227">
        <f>RANK(L227,L$2:L$501)</f>
        <v>321</v>
      </c>
      <c r="AH227">
        <f>RANK(U227,U$2:U$501)</f>
        <v>390</v>
      </c>
      <c r="AI227">
        <f>RANK(X227,X$2:X$501)</f>
        <v>263</v>
      </c>
      <c r="AJ227">
        <f>RANK(Y227,Y$2:Y$501)</f>
        <v>405</v>
      </c>
      <c r="AK227">
        <f>RANK(Z227,Z$2:Z$501)</f>
        <v>186</v>
      </c>
      <c r="AL227">
        <f>RANK(AA227,AA$2:AA$501)</f>
        <v>105</v>
      </c>
      <c r="AM227">
        <f>RANK(AB227,AB$2:AB$501,1)</f>
        <v>99</v>
      </c>
      <c r="AN227">
        <f>RANK(AD227,AD$2:AD$501)</f>
        <v>330</v>
      </c>
      <c r="AO227">
        <f>COUNTIFS(AF227:AN227,"&lt;80")</f>
        <v>0</v>
      </c>
      <c r="AP227" t="e">
        <f>VLOOKUP(AE227,'First week Schedule'!A$2:C$31,3,FALSE)</f>
        <v>#N/A</v>
      </c>
    </row>
    <row r="228" spans="1:42" ht="26.65" hidden="1" x14ac:dyDescent="0.45">
      <c r="A228" s="15">
        <v>42</v>
      </c>
      <c r="B228" s="14" t="s">
        <v>514</v>
      </c>
      <c r="C228" s="14" t="s">
        <v>63</v>
      </c>
      <c r="D228" s="14">
        <v>30</v>
      </c>
      <c r="E228" s="14" t="s">
        <v>133</v>
      </c>
      <c r="F228" s="14">
        <v>26</v>
      </c>
      <c r="G228" s="14">
        <v>2</v>
      </c>
      <c r="H228" s="14">
        <v>10.7</v>
      </c>
      <c r="I228" s="14">
        <v>2.9</v>
      </c>
      <c r="J228" s="14">
        <v>5.9</v>
      </c>
      <c r="K228" s="14">
        <v>0.49</v>
      </c>
      <c r="L228" s="14">
        <v>0.1</v>
      </c>
      <c r="M228" s="14">
        <v>0.7</v>
      </c>
      <c r="N228" s="14">
        <v>0.17599999999999999</v>
      </c>
      <c r="O228" s="14">
        <v>2.8</v>
      </c>
      <c r="P228" s="14">
        <v>5.2</v>
      </c>
      <c r="Q228" s="14">
        <v>0.52900000000000003</v>
      </c>
      <c r="R228" s="14">
        <v>0.5</v>
      </c>
      <c r="S228" s="14">
        <v>1.1000000000000001</v>
      </c>
      <c r="T228" s="14">
        <v>1.5</v>
      </c>
      <c r="U228" s="14">
        <v>0.71799999999999997</v>
      </c>
      <c r="V228" s="14">
        <v>0.5</v>
      </c>
      <c r="W228" s="14">
        <v>1.8</v>
      </c>
      <c r="X228" s="14">
        <v>2.2999999999999998</v>
      </c>
      <c r="Y228" s="14">
        <v>1</v>
      </c>
      <c r="Z228" s="14">
        <v>0.3</v>
      </c>
      <c r="AA228" s="14">
        <v>0.4</v>
      </c>
      <c r="AB228" s="14">
        <v>1</v>
      </c>
      <c r="AC228" s="14">
        <v>1.6</v>
      </c>
      <c r="AD228" s="14">
        <v>7</v>
      </c>
      <c r="AE228" t="e">
        <f>VLOOKUP(B228,'Current Team'!B$2:D$322,3,FALSE)</f>
        <v>#N/A</v>
      </c>
      <c r="AF228">
        <f>RANK(K228,K$2:K$501)</f>
        <v>112</v>
      </c>
      <c r="AG228">
        <f>RANK(L228,L$2:L$501)</f>
        <v>399</v>
      </c>
      <c r="AH228">
        <f>RANK(U228,U$2:U$501)</f>
        <v>314</v>
      </c>
      <c r="AI228">
        <f>RANK(X228,X$2:X$501)</f>
        <v>321</v>
      </c>
      <c r="AJ228">
        <f>RANK(Y228,Y$2:Y$501)</f>
        <v>308</v>
      </c>
      <c r="AK228">
        <f>RANK(Z228,Z$2:Z$501)</f>
        <v>355</v>
      </c>
      <c r="AL228">
        <f>RANK(AA228,AA$2:AA$501)</f>
        <v>144</v>
      </c>
      <c r="AM228">
        <f>RANK(AB228,AB$2:AB$501,1)</f>
        <v>285</v>
      </c>
      <c r="AN228">
        <f>RANK(AD228,AD$2:AD$501)</f>
        <v>242</v>
      </c>
      <c r="AO228">
        <f>COUNTIFS(AF228:AN228,"&lt;80")</f>
        <v>0</v>
      </c>
      <c r="AP228" t="e">
        <f>VLOOKUP(AE228,'First week Schedule'!A$2:C$31,3,FALSE)</f>
        <v>#N/A</v>
      </c>
    </row>
    <row r="229" spans="1:42" ht="26.65" hidden="1" x14ac:dyDescent="0.45">
      <c r="A229" s="15">
        <v>65</v>
      </c>
      <c r="B229" s="14" t="s">
        <v>493</v>
      </c>
      <c r="C229" s="14" t="s">
        <v>70</v>
      </c>
      <c r="D229" s="14">
        <v>32</v>
      </c>
      <c r="E229" s="14" t="s">
        <v>119</v>
      </c>
      <c r="F229" s="14">
        <v>24</v>
      </c>
      <c r="G229" s="14">
        <v>0</v>
      </c>
      <c r="H229" s="14">
        <v>14.7</v>
      </c>
      <c r="I229" s="14">
        <v>1.4</v>
      </c>
      <c r="J229" s="14">
        <v>3.1</v>
      </c>
      <c r="K229" s="14">
        <v>0.44600000000000001</v>
      </c>
      <c r="L229" s="14">
        <v>0.4</v>
      </c>
      <c r="M229" s="14">
        <v>1.3</v>
      </c>
      <c r="N229" s="14">
        <v>0.33300000000000002</v>
      </c>
      <c r="O229" s="14">
        <v>1</v>
      </c>
      <c r="P229" s="14">
        <v>1.8</v>
      </c>
      <c r="Q229" s="14">
        <v>0.52300000000000002</v>
      </c>
      <c r="R229" s="14">
        <v>0.51400000000000001</v>
      </c>
      <c r="S229" s="14">
        <v>0.9</v>
      </c>
      <c r="T229" s="14">
        <v>1.3</v>
      </c>
      <c r="U229" s="14">
        <v>0.73299999999999998</v>
      </c>
      <c r="V229" s="14">
        <v>0.9</v>
      </c>
      <c r="W229" s="14">
        <v>1.5</v>
      </c>
      <c r="X229" s="14">
        <v>2.5</v>
      </c>
      <c r="Y229" s="14">
        <v>1.2</v>
      </c>
      <c r="Z229" s="14">
        <v>0.8</v>
      </c>
      <c r="AA229" s="14">
        <v>0.2</v>
      </c>
      <c r="AB229" s="14">
        <v>0.5</v>
      </c>
      <c r="AC229" s="14">
        <v>2</v>
      </c>
      <c r="AD229" s="14">
        <v>4.0999999999999996</v>
      </c>
      <c r="AE229" t="e">
        <f>VLOOKUP(B229,'Current Team'!B$2:D$322,3,FALSE)</f>
        <v>#N/A</v>
      </c>
      <c r="AF229">
        <f>RANK(K229,K$2:K$501)</f>
        <v>215</v>
      </c>
      <c r="AG229">
        <f>RANK(L229,L$2:L$501)</f>
        <v>321</v>
      </c>
      <c r="AH229">
        <f>RANK(U229,U$2:U$501)</f>
        <v>287</v>
      </c>
      <c r="AI229">
        <f>RANK(X229,X$2:X$501)</f>
        <v>296</v>
      </c>
      <c r="AJ229">
        <f>RANK(Y229,Y$2:Y$501)</f>
        <v>257</v>
      </c>
      <c r="AK229">
        <f>RANK(Z229,Z$2:Z$501)</f>
        <v>113</v>
      </c>
      <c r="AL229">
        <f>RANK(AA229,AA$2:AA$501)</f>
        <v>266</v>
      </c>
      <c r="AM229">
        <f>RANK(AB229,AB$2:AB$501,1)</f>
        <v>99</v>
      </c>
      <c r="AN229">
        <f>RANK(AD229,AD$2:AD$501)</f>
        <v>372</v>
      </c>
      <c r="AO229">
        <f>COUNTIFS(AF229:AN229,"&lt;80")</f>
        <v>0</v>
      </c>
      <c r="AP229" t="e">
        <f>VLOOKUP(AE229,'First week Schedule'!A$2:C$31,3,FALSE)</f>
        <v>#N/A</v>
      </c>
    </row>
    <row r="230" spans="1:42" ht="26.65" hidden="1" x14ac:dyDescent="0.45">
      <c r="A230" s="15">
        <v>68</v>
      </c>
      <c r="B230" s="14" t="s">
        <v>490</v>
      </c>
      <c r="C230" s="14" t="s">
        <v>67</v>
      </c>
      <c r="D230" s="14">
        <v>22</v>
      </c>
      <c r="E230" s="14" t="s">
        <v>117</v>
      </c>
      <c r="F230" s="14">
        <v>39</v>
      </c>
      <c r="G230" s="14">
        <v>0</v>
      </c>
      <c r="H230" s="14">
        <v>14.3</v>
      </c>
      <c r="I230" s="14">
        <v>1.4</v>
      </c>
      <c r="J230" s="14">
        <v>3.5</v>
      </c>
      <c r="K230" s="14">
        <v>0.39900000000000002</v>
      </c>
      <c r="L230" s="14">
        <v>0.3</v>
      </c>
      <c r="M230" s="14">
        <v>0.9</v>
      </c>
      <c r="N230" s="14">
        <v>0.32400000000000001</v>
      </c>
      <c r="O230" s="14">
        <v>1.1000000000000001</v>
      </c>
      <c r="P230" s="14">
        <v>2.7</v>
      </c>
      <c r="Q230" s="14">
        <v>0.42299999999999999</v>
      </c>
      <c r="R230" s="14">
        <v>0.438</v>
      </c>
      <c r="S230" s="14">
        <v>0.4</v>
      </c>
      <c r="T230" s="14">
        <v>0.7</v>
      </c>
      <c r="U230" s="14">
        <v>0.57699999999999996</v>
      </c>
      <c r="V230" s="14">
        <v>0.1</v>
      </c>
      <c r="W230" s="14">
        <v>1.8</v>
      </c>
      <c r="X230" s="14">
        <v>1.9</v>
      </c>
      <c r="Y230" s="14">
        <v>2.2000000000000002</v>
      </c>
      <c r="Z230" s="14">
        <v>0.3</v>
      </c>
      <c r="AA230" s="14">
        <v>0.1</v>
      </c>
      <c r="AB230" s="14">
        <v>0.8</v>
      </c>
      <c r="AC230" s="14">
        <v>1.7</v>
      </c>
      <c r="AD230" s="14">
        <v>3.5</v>
      </c>
      <c r="AE230" t="e">
        <f>VLOOKUP(B230,'Current Team'!B$2:D$322,3,FALSE)</f>
        <v>#N/A</v>
      </c>
      <c r="AF230">
        <f>RANK(K230,K$2:K$501)</f>
        <v>370</v>
      </c>
      <c r="AG230">
        <f>RANK(L230,L$2:L$501)</f>
        <v>344</v>
      </c>
      <c r="AH230">
        <f>RANK(U230,U$2:U$501)</f>
        <v>429</v>
      </c>
      <c r="AI230">
        <f>RANK(X230,X$2:X$501)</f>
        <v>358</v>
      </c>
      <c r="AJ230">
        <f>RANK(Y230,Y$2:Y$501)</f>
        <v>139</v>
      </c>
      <c r="AK230">
        <f>RANK(Z230,Z$2:Z$501)</f>
        <v>355</v>
      </c>
      <c r="AL230">
        <f>RANK(AA230,AA$2:AA$501)</f>
        <v>329</v>
      </c>
      <c r="AM230">
        <f>RANK(AB230,AB$2:AB$501,1)</f>
        <v>206</v>
      </c>
      <c r="AN230">
        <f>RANK(AD230,AD$2:AD$501)</f>
        <v>403</v>
      </c>
      <c r="AO230">
        <f>COUNTIFS(AF230:AN230,"&lt;80")</f>
        <v>0</v>
      </c>
      <c r="AP230" t="e">
        <f>VLOOKUP(AE230,'First week Schedule'!A$2:C$31,3,FALSE)</f>
        <v>#N/A</v>
      </c>
    </row>
    <row r="231" spans="1:42" ht="26.65" hidden="1" x14ac:dyDescent="0.45">
      <c r="A231" s="15">
        <v>72</v>
      </c>
      <c r="B231" s="14" t="s">
        <v>486</v>
      </c>
      <c r="C231" s="14" t="s">
        <v>80</v>
      </c>
      <c r="D231" s="14">
        <v>30</v>
      </c>
      <c r="E231" s="14" t="s">
        <v>112</v>
      </c>
      <c r="F231" s="14">
        <v>29</v>
      </c>
      <c r="G231" s="14">
        <v>0</v>
      </c>
      <c r="H231" s="14">
        <v>13.3</v>
      </c>
      <c r="I231" s="14">
        <v>2.6</v>
      </c>
      <c r="J231" s="14">
        <v>5.8</v>
      </c>
      <c r="K231" s="14">
        <v>0.45</v>
      </c>
      <c r="L231" s="14">
        <v>0.5</v>
      </c>
      <c r="M231" s="14">
        <v>1.9</v>
      </c>
      <c r="N231" s="14">
        <v>0.27800000000000002</v>
      </c>
      <c r="O231" s="14">
        <v>2.1</v>
      </c>
      <c r="P231" s="14">
        <v>4</v>
      </c>
      <c r="Q231" s="14">
        <v>0.53</v>
      </c>
      <c r="R231" s="14">
        <v>0.49399999999999999</v>
      </c>
      <c r="S231" s="14">
        <v>0.8</v>
      </c>
      <c r="T231" s="14">
        <v>1.1000000000000001</v>
      </c>
      <c r="U231" s="14">
        <v>0.69699999999999995</v>
      </c>
      <c r="V231" s="14">
        <v>0.4</v>
      </c>
      <c r="W231" s="14">
        <v>1.1000000000000001</v>
      </c>
      <c r="X231" s="14">
        <v>1.6</v>
      </c>
      <c r="Y231" s="14">
        <v>0.9</v>
      </c>
      <c r="Z231" s="14">
        <v>0.3</v>
      </c>
      <c r="AA231" s="14">
        <v>0.1</v>
      </c>
      <c r="AB231" s="14">
        <v>0.7</v>
      </c>
      <c r="AC231" s="14">
        <v>1.1000000000000001</v>
      </c>
      <c r="AD231" s="14">
        <v>6.6</v>
      </c>
      <c r="AE231" t="e">
        <f>VLOOKUP(B231,'Current Team'!B$2:D$322,3,FALSE)</f>
        <v>#N/A</v>
      </c>
      <c r="AF231">
        <f>RANK(K231,K$2:K$501)</f>
        <v>198</v>
      </c>
      <c r="AG231">
        <f>RANK(L231,L$2:L$501)</f>
        <v>298</v>
      </c>
      <c r="AH231">
        <f>RANK(U231,U$2:U$501)</f>
        <v>345</v>
      </c>
      <c r="AI231">
        <f>RANK(X231,X$2:X$501)</f>
        <v>397</v>
      </c>
      <c r="AJ231">
        <f>RANK(Y231,Y$2:Y$501)</f>
        <v>338</v>
      </c>
      <c r="AK231">
        <f>RANK(Z231,Z$2:Z$501)</f>
        <v>355</v>
      </c>
      <c r="AL231">
        <f>RANK(AA231,AA$2:AA$501)</f>
        <v>329</v>
      </c>
      <c r="AM231">
        <f>RANK(AB231,AB$2:AB$501,1)</f>
        <v>181</v>
      </c>
      <c r="AN231">
        <f>RANK(AD231,AD$2:AD$501)</f>
        <v>269</v>
      </c>
      <c r="AO231">
        <f>COUNTIFS(AF231:AN231,"&lt;80")</f>
        <v>0</v>
      </c>
      <c r="AP231" t="e">
        <f>VLOOKUP(AE231,'First week Schedule'!A$2:C$31,3,FALSE)</f>
        <v>#N/A</v>
      </c>
    </row>
    <row r="232" spans="1:42" hidden="1" x14ac:dyDescent="0.45">
      <c r="A232" s="15">
        <v>77</v>
      </c>
      <c r="B232" s="14" t="s">
        <v>481</v>
      </c>
      <c r="C232" s="14" t="s">
        <v>70</v>
      </c>
      <c r="D232" s="14">
        <v>19</v>
      </c>
      <c r="E232" s="14" t="s">
        <v>88</v>
      </c>
      <c r="F232" s="14">
        <v>52</v>
      </c>
      <c r="G232" s="14">
        <v>10</v>
      </c>
      <c r="H232" s="14">
        <v>14</v>
      </c>
      <c r="I232" s="14">
        <v>1.9</v>
      </c>
      <c r="J232" s="14">
        <v>4.5</v>
      </c>
      <c r="K232" s="14">
        <v>0.41499999999999998</v>
      </c>
      <c r="L232" s="14">
        <v>0.4</v>
      </c>
      <c r="M232" s="14">
        <v>1.3</v>
      </c>
      <c r="N232" s="14">
        <v>0.31900000000000001</v>
      </c>
      <c r="O232" s="14">
        <v>1.4</v>
      </c>
      <c r="P232" s="14">
        <v>3.2</v>
      </c>
      <c r="Q232" s="14">
        <v>0.45500000000000002</v>
      </c>
      <c r="R232" s="14">
        <v>0.46200000000000002</v>
      </c>
      <c r="S232" s="14">
        <v>0.6</v>
      </c>
      <c r="T232" s="14">
        <v>0.9</v>
      </c>
      <c r="U232" s="14">
        <v>0.68100000000000005</v>
      </c>
      <c r="V232" s="14">
        <v>0.7</v>
      </c>
      <c r="W232" s="14">
        <v>2.1</v>
      </c>
      <c r="X232" s="14">
        <v>2.8</v>
      </c>
      <c r="Y232" s="14">
        <v>1.5</v>
      </c>
      <c r="Z232" s="14">
        <v>0.4</v>
      </c>
      <c r="AA232" s="14">
        <v>0.1</v>
      </c>
      <c r="AB232" s="14">
        <v>0.6</v>
      </c>
      <c r="AC232" s="14">
        <v>1.1000000000000001</v>
      </c>
      <c r="AD232" s="14">
        <v>4.8</v>
      </c>
      <c r="AE232" t="e">
        <f>VLOOKUP(B232,'Current Team'!B$2:D$322,3,FALSE)</f>
        <v>#N/A</v>
      </c>
      <c r="AF232">
        <f>RANK(K232,K$2:K$501)</f>
        <v>302</v>
      </c>
      <c r="AG232">
        <f>RANK(L232,L$2:L$501)</f>
        <v>321</v>
      </c>
      <c r="AH232">
        <f>RANK(U232,U$2:U$501)</f>
        <v>366</v>
      </c>
      <c r="AI232">
        <f>RANK(X232,X$2:X$501)</f>
        <v>263</v>
      </c>
      <c r="AJ232">
        <f>RANK(Y232,Y$2:Y$501)</f>
        <v>204</v>
      </c>
      <c r="AK232">
        <f>RANK(Z232,Z$2:Z$501)</f>
        <v>300</v>
      </c>
      <c r="AL232">
        <f>RANK(AA232,AA$2:AA$501)</f>
        <v>329</v>
      </c>
      <c r="AM232">
        <f>RANK(AB232,AB$2:AB$501,1)</f>
        <v>139</v>
      </c>
      <c r="AN232">
        <f>RANK(AD232,AD$2:AD$501)</f>
        <v>343</v>
      </c>
      <c r="AO232">
        <f>COUNTIFS(AF232:AN232,"&lt;80")</f>
        <v>0</v>
      </c>
      <c r="AP232" t="e">
        <f>VLOOKUP(AE232,'First week Schedule'!A$2:C$31,3,FALSE)</f>
        <v>#N/A</v>
      </c>
    </row>
    <row r="233" spans="1:42" hidden="1" x14ac:dyDescent="0.45">
      <c r="A233" s="15">
        <v>81</v>
      </c>
      <c r="B233" s="14" t="s">
        <v>477</v>
      </c>
      <c r="C233" s="14" t="s">
        <v>67</v>
      </c>
      <c r="D233" s="14">
        <v>26</v>
      </c>
      <c r="E233" s="14" t="s">
        <v>123</v>
      </c>
      <c r="F233" s="14">
        <v>58</v>
      </c>
      <c r="G233" s="14">
        <v>8</v>
      </c>
      <c r="H233" s="14">
        <v>19.399999999999999</v>
      </c>
      <c r="I233" s="14">
        <v>4.0999999999999996</v>
      </c>
      <c r="J233" s="14">
        <v>9.4</v>
      </c>
      <c r="K233" s="14">
        <v>0.43099999999999999</v>
      </c>
      <c r="L233" s="14">
        <v>1</v>
      </c>
      <c r="M233" s="14">
        <v>2.7</v>
      </c>
      <c r="N233" s="14">
        <v>0.35199999999999998</v>
      </c>
      <c r="O233" s="14">
        <v>3.1</v>
      </c>
      <c r="P233" s="14">
        <v>6.7</v>
      </c>
      <c r="Q233" s="14">
        <v>0.46300000000000002</v>
      </c>
      <c r="R233" s="14">
        <v>0.48199999999999998</v>
      </c>
      <c r="S233" s="14">
        <v>1.8</v>
      </c>
      <c r="T233" s="14">
        <v>2.1</v>
      </c>
      <c r="U233" s="14">
        <v>0.83099999999999996</v>
      </c>
      <c r="V233" s="14">
        <v>0.5</v>
      </c>
      <c r="W233" s="14">
        <v>1.2</v>
      </c>
      <c r="X233" s="14">
        <v>1.7</v>
      </c>
      <c r="Y233" s="14">
        <v>2.7</v>
      </c>
      <c r="Z233" s="14">
        <v>0.6</v>
      </c>
      <c r="AA233" s="14">
        <v>0.1</v>
      </c>
      <c r="AB233" s="14">
        <v>0.8</v>
      </c>
      <c r="AC233" s="14">
        <v>1</v>
      </c>
      <c r="AD233" s="14">
        <v>10.9</v>
      </c>
      <c r="AE233" t="e">
        <f>VLOOKUP(B233,'Current Team'!B$2:D$322,3,FALSE)</f>
        <v>#N/A</v>
      </c>
      <c r="AF233">
        <f>RANK(K233,K$2:K$501)</f>
        <v>257</v>
      </c>
      <c r="AG233">
        <f>RANK(L233,L$2:L$501)</f>
        <v>175</v>
      </c>
      <c r="AH233">
        <f>RANK(U233,U$2:U$501)</f>
        <v>118</v>
      </c>
      <c r="AI233">
        <f>RANK(X233,X$2:X$501)</f>
        <v>386</v>
      </c>
      <c r="AJ233">
        <f>RANK(Y233,Y$2:Y$501)</f>
        <v>101</v>
      </c>
      <c r="AK233">
        <f>RANK(Z233,Z$2:Z$501)</f>
        <v>186</v>
      </c>
      <c r="AL233">
        <f>RANK(AA233,AA$2:AA$501)</f>
        <v>329</v>
      </c>
      <c r="AM233">
        <f>RANK(AB233,AB$2:AB$501,1)</f>
        <v>206</v>
      </c>
      <c r="AN233">
        <f>RANK(AD233,AD$2:AD$501)</f>
        <v>134</v>
      </c>
      <c r="AO233">
        <f>COUNTIFS(AF233:AN233,"&lt;80")</f>
        <v>0</v>
      </c>
      <c r="AP233" t="e">
        <f>VLOOKUP(AE233,'First week Schedule'!A$2:C$31,3,FALSE)</f>
        <v>#N/A</v>
      </c>
    </row>
    <row r="234" spans="1:42" hidden="1" x14ac:dyDescent="0.45">
      <c r="A234" s="15">
        <v>81</v>
      </c>
      <c r="B234" s="14" t="s">
        <v>477</v>
      </c>
      <c r="C234" s="14" t="s">
        <v>67</v>
      </c>
      <c r="D234" s="14">
        <v>26</v>
      </c>
      <c r="E234" s="14" t="s">
        <v>109</v>
      </c>
      <c r="F234" s="14">
        <v>25</v>
      </c>
      <c r="G234" s="14">
        <v>1</v>
      </c>
      <c r="H234" s="14">
        <v>17.399999999999999</v>
      </c>
      <c r="I234" s="14">
        <v>3.5</v>
      </c>
      <c r="J234" s="14">
        <v>7.6</v>
      </c>
      <c r="K234" s="14">
        <v>0.46300000000000002</v>
      </c>
      <c r="L234" s="14">
        <v>1</v>
      </c>
      <c r="M234" s="14">
        <v>2.9</v>
      </c>
      <c r="N234" s="14">
        <v>0.35599999999999998</v>
      </c>
      <c r="O234" s="14">
        <v>2.5</v>
      </c>
      <c r="P234" s="14">
        <v>4.7</v>
      </c>
      <c r="Q234" s="14">
        <v>0.53</v>
      </c>
      <c r="R234" s="14">
        <v>0.53200000000000003</v>
      </c>
      <c r="S234" s="14">
        <v>1.6</v>
      </c>
      <c r="T234" s="14">
        <v>2</v>
      </c>
      <c r="U234" s="14">
        <v>0.83699999999999997</v>
      </c>
      <c r="V234" s="14">
        <v>0.5</v>
      </c>
      <c r="W234" s="14">
        <v>1</v>
      </c>
      <c r="X234" s="14">
        <v>1.5</v>
      </c>
      <c r="Y234" s="14">
        <v>2.6</v>
      </c>
      <c r="Z234" s="14">
        <v>0.5</v>
      </c>
      <c r="AA234" s="14">
        <v>0.1</v>
      </c>
      <c r="AB234" s="14">
        <v>0.8</v>
      </c>
      <c r="AC234" s="14">
        <v>1</v>
      </c>
      <c r="AD234" s="14">
        <v>9.6999999999999993</v>
      </c>
      <c r="AE234" t="e">
        <f>VLOOKUP(B234,'Current Team'!B$2:D$322,3,FALSE)</f>
        <v>#N/A</v>
      </c>
      <c r="AF234">
        <f>RANK(K234,K$2:K$501)</f>
        <v>167</v>
      </c>
      <c r="AG234">
        <f>RANK(L234,L$2:L$501)</f>
        <v>175</v>
      </c>
      <c r="AH234">
        <f>RANK(U234,U$2:U$501)</f>
        <v>104</v>
      </c>
      <c r="AI234">
        <f>RANK(X234,X$2:X$501)</f>
        <v>407</v>
      </c>
      <c r="AJ234">
        <f>RANK(Y234,Y$2:Y$501)</f>
        <v>105</v>
      </c>
      <c r="AK234">
        <f>RANK(Z234,Z$2:Z$501)</f>
        <v>234</v>
      </c>
      <c r="AL234">
        <f>RANK(AA234,AA$2:AA$501)</f>
        <v>329</v>
      </c>
      <c r="AM234">
        <f>RANK(AB234,AB$2:AB$501,1)</f>
        <v>206</v>
      </c>
      <c r="AN234">
        <f>RANK(AD234,AD$2:AD$501)</f>
        <v>163</v>
      </c>
      <c r="AO234">
        <f>COUNTIFS(AF234:AN234,"&lt;80")</f>
        <v>0</v>
      </c>
      <c r="AP234" t="e">
        <f>VLOOKUP(AE234,'First week Schedule'!A$2:C$31,3,FALSE)</f>
        <v>#N/A</v>
      </c>
    </row>
    <row r="235" spans="1:42" hidden="1" x14ac:dyDescent="0.45">
      <c r="A235" s="15">
        <v>82</v>
      </c>
      <c r="B235" s="14" t="s">
        <v>476</v>
      </c>
      <c r="C235" s="14" t="s">
        <v>80</v>
      </c>
      <c r="D235" s="14">
        <v>27</v>
      </c>
      <c r="E235" s="14" t="s">
        <v>123</v>
      </c>
      <c r="F235" s="14">
        <v>64</v>
      </c>
      <c r="G235" s="14">
        <v>24</v>
      </c>
      <c r="H235" s="14">
        <v>21.5</v>
      </c>
      <c r="I235" s="14">
        <v>3</v>
      </c>
      <c r="J235" s="14">
        <v>7.4</v>
      </c>
      <c r="K235" s="14">
        <v>0.40500000000000003</v>
      </c>
      <c r="L235" s="14">
        <v>1</v>
      </c>
      <c r="M235" s="14">
        <v>2.6</v>
      </c>
      <c r="N235" s="14">
        <v>0.36299999999999999</v>
      </c>
      <c r="O235" s="14">
        <v>2</v>
      </c>
      <c r="P235" s="14">
        <v>4.8</v>
      </c>
      <c r="Q235" s="14">
        <v>0.42799999999999999</v>
      </c>
      <c r="R235" s="14">
        <v>0.46899999999999997</v>
      </c>
      <c r="S235" s="14">
        <v>1.8</v>
      </c>
      <c r="T235" s="14">
        <v>2.2000000000000002</v>
      </c>
      <c r="U235" s="14">
        <v>0.82299999999999995</v>
      </c>
      <c r="V235" s="14">
        <v>0.5</v>
      </c>
      <c r="W235" s="14">
        <v>3.2</v>
      </c>
      <c r="X235" s="14">
        <v>3.7</v>
      </c>
      <c r="Y235" s="14">
        <v>2</v>
      </c>
      <c r="Z235" s="14">
        <v>0.6</v>
      </c>
      <c r="AA235" s="14">
        <v>0.3</v>
      </c>
      <c r="AB235" s="14">
        <v>1</v>
      </c>
      <c r="AC235" s="14">
        <v>1.4</v>
      </c>
      <c r="AD235" s="14">
        <v>8.8000000000000007</v>
      </c>
      <c r="AE235" t="e">
        <f>VLOOKUP(B235,'Current Team'!B$2:D$322,3,FALSE)</f>
        <v>#N/A</v>
      </c>
      <c r="AF235">
        <f>RANK(K235,K$2:K$501)</f>
        <v>345</v>
      </c>
      <c r="AG235">
        <f>RANK(L235,L$2:L$501)</f>
        <v>175</v>
      </c>
      <c r="AH235">
        <f>RANK(U235,U$2:U$501)</f>
        <v>133</v>
      </c>
      <c r="AI235">
        <f>RANK(X235,X$2:X$501)</f>
        <v>192</v>
      </c>
      <c r="AJ235">
        <f>RANK(Y235,Y$2:Y$501)</f>
        <v>152</v>
      </c>
      <c r="AK235">
        <f>RANK(Z235,Z$2:Z$501)</f>
        <v>186</v>
      </c>
      <c r="AL235">
        <f>RANK(AA235,AA$2:AA$501)</f>
        <v>199</v>
      </c>
      <c r="AM235">
        <f>RANK(AB235,AB$2:AB$501,1)</f>
        <v>285</v>
      </c>
      <c r="AN235">
        <f>RANK(AD235,AD$2:AD$501)</f>
        <v>190</v>
      </c>
      <c r="AO235">
        <f>COUNTIFS(AF235:AN235,"&lt;80")</f>
        <v>0</v>
      </c>
      <c r="AP235" t="e">
        <f>VLOOKUP(AE235,'First week Schedule'!A$2:C$31,3,FALSE)</f>
        <v>#N/A</v>
      </c>
    </row>
    <row r="236" spans="1:42" ht="26.65" hidden="1" x14ac:dyDescent="0.45">
      <c r="A236" s="15">
        <v>86</v>
      </c>
      <c r="B236" s="14" t="s">
        <v>473</v>
      </c>
      <c r="C236" s="14" t="s">
        <v>67</v>
      </c>
      <c r="D236" s="14">
        <v>37</v>
      </c>
      <c r="E236" s="14" t="s">
        <v>92</v>
      </c>
      <c r="F236" s="14">
        <v>49</v>
      </c>
      <c r="G236" s="14">
        <v>0</v>
      </c>
      <c r="H236" s="14">
        <v>12.9</v>
      </c>
      <c r="I236" s="14">
        <v>0.9</v>
      </c>
      <c r="J236" s="14">
        <v>2.4</v>
      </c>
      <c r="K236" s="14">
        <v>0.375</v>
      </c>
      <c r="L236" s="14">
        <v>0.3</v>
      </c>
      <c r="M236" s="14">
        <v>1.2</v>
      </c>
      <c r="N236" s="14">
        <v>0.246</v>
      </c>
      <c r="O236" s="14">
        <v>0.6</v>
      </c>
      <c r="P236" s="14">
        <v>1.3</v>
      </c>
      <c r="Q236" s="14">
        <v>0.49199999999999999</v>
      </c>
      <c r="R236" s="14">
        <v>0.433</v>
      </c>
      <c r="S236" s="14">
        <v>0.2</v>
      </c>
      <c r="T236" s="14">
        <v>0.2</v>
      </c>
      <c r="U236" s="14">
        <v>0.81799999999999995</v>
      </c>
      <c r="V236" s="14">
        <v>0.2</v>
      </c>
      <c r="W236" s="14">
        <v>1</v>
      </c>
      <c r="X236" s="14">
        <v>1.2</v>
      </c>
      <c r="Y236" s="14">
        <v>2.2999999999999998</v>
      </c>
      <c r="Z236" s="14">
        <v>0.3</v>
      </c>
      <c r="AA236" s="14">
        <v>0.1</v>
      </c>
      <c r="AB236" s="14">
        <v>0.7</v>
      </c>
      <c r="AC236" s="14">
        <v>1.3</v>
      </c>
      <c r="AD236" s="14">
        <v>2.2999999999999998</v>
      </c>
      <c r="AE236" t="e">
        <f>VLOOKUP(B236,'Current Team'!B$2:D$322,3,FALSE)</f>
        <v>#N/A</v>
      </c>
      <c r="AF236">
        <f>RANK(K236,K$2:K$501)</f>
        <v>414</v>
      </c>
      <c r="AG236">
        <f>RANK(L236,L$2:L$501)</f>
        <v>344</v>
      </c>
      <c r="AH236">
        <f>RANK(U236,U$2:U$501)</f>
        <v>139</v>
      </c>
      <c r="AI236">
        <f>RANK(X236,X$2:X$501)</f>
        <v>434</v>
      </c>
      <c r="AJ236">
        <f>RANK(Y236,Y$2:Y$501)</f>
        <v>130</v>
      </c>
      <c r="AK236">
        <f>RANK(Z236,Z$2:Z$501)</f>
        <v>355</v>
      </c>
      <c r="AL236">
        <f>RANK(AA236,AA$2:AA$501)</f>
        <v>329</v>
      </c>
      <c r="AM236">
        <f>RANK(AB236,AB$2:AB$501,1)</f>
        <v>181</v>
      </c>
      <c r="AN236">
        <f>RANK(AD236,AD$2:AD$501)</f>
        <v>441</v>
      </c>
      <c r="AO236">
        <f>COUNTIFS(AF236:AN236,"&lt;80")</f>
        <v>0</v>
      </c>
      <c r="AP236" t="e">
        <f>VLOOKUP(AE236,'First week Schedule'!A$2:C$31,3,FALSE)</f>
        <v>#N/A</v>
      </c>
    </row>
    <row r="237" spans="1:42" ht="26.65" hidden="1" x14ac:dyDescent="0.45">
      <c r="A237" s="15">
        <v>88</v>
      </c>
      <c r="B237" s="14" t="s">
        <v>471</v>
      </c>
      <c r="C237" s="14" t="s">
        <v>67</v>
      </c>
      <c r="D237" s="14">
        <v>27</v>
      </c>
      <c r="E237" s="14" t="s">
        <v>123</v>
      </c>
      <c r="F237" s="14">
        <v>30</v>
      </c>
      <c r="G237" s="14">
        <v>16</v>
      </c>
      <c r="H237" s="14">
        <v>21</v>
      </c>
      <c r="I237" s="14">
        <v>2.1</v>
      </c>
      <c r="J237" s="14">
        <v>5.5</v>
      </c>
      <c r="K237" s="14">
        <v>0.39</v>
      </c>
      <c r="L237" s="14">
        <v>1.1000000000000001</v>
      </c>
      <c r="M237" s="14">
        <v>3.2</v>
      </c>
      <c r="N237" s="14">
        <v>0.35399999999999998</v>
      </c>
      <c r="O237" s="14">
        <v>1</v>
      </c>
      <c r="P237" s="14">
        <v>2.2999999999999998</v>
      </c>
      <c r="Q237" s="14">
        <v>0.441</v>
      </c>
      <c r="R237" s="14">
        <v>0.49399999999999999</v>
      </c>
      <c r="S237" s="14">
        <v>0.6</v>
      </c>
      <c r="T237" s="14">
        <v>0.8</v>
      </c>
      <c r="U237" s="14">
        <v>0.79200000000000004</v>
      </c>
      <c r="V237" s="14">
        <v>0.2</v>
      </c>
      <c r="W237" s="14">
        <v>1.7</v>
      </c>
      <c r="X237" s="14">
        <v>1.9</v>
      </c>
      <c r="Y237" s="14">
        <v>2.8</v>
      </c>
      <c r="Z237" s="14">
        <v>0.5</v>
      </c>
      <c r="AA237" s="14">
        <v>0.1</v>
      </c>
      <c r="AB237" s="14">
        <v>1.2</v>
      </c>
      <c r="AC237" s="14">
        <v>1.7</v>
      </c>
      <c r="AD237" s="14">
        <v>6</v>
      </c>
      <c r="AE237" t="e">
        <f>VLOOKUP(B237,'Current Team'!B$2:D$322,3,FALSE)</f>
        <v>#N/A</v>
      </c>
      <c r="AF237">
        <f>RANK(K237,K$2:K$501)</f>
        <v>386</v>
      </c>
      <c r="AG237">
        <f>RANK(L237,L$2:L$501)</f>
        <v>149</v>
      </c>
      <c r="AH237">
        <f>RANK(U237,U$2:U$501)</f>
        <v>190</v>
      </c>
      <c r="AI237">
        <f>RANK(X237,X$2:X$501)</f>
        <v>358</v>
      </c>
      <c r="AJ237">
        <f>RANK(Y237,Y$2:Y$501)</f>
        <v>97</v>
      </c>
      <c r="AK237">
        <f>RANK(Z237,Z$2:Z$501)</f>
        <v>234</v>
      </c>
      <c r="AL237">
        <f>RANK(AA237,AA$2:AA$501)</f>
        <v>329</v>
      </c>
      <c r="AM237">
        <f>RANK(AB237,AB$2:AB$501,1)</f>
        <v>336</v>
      </c>
      <c r="AN237">
        <f>RANK(AD237,AD$2:AD$501)</f>
        <v>292</v>
      </c>
      <c r="AO237">
        <f>COUNTIFS(AF237:AN237,"&lt;80")</f>
        <v>0</v>
      </c>
      <c r="AP237" t="e">
        <f>VLOOKUP(AE237,'First week Schedule'!A$2:C$31,3,FALSE)</f>
        <v>#N/A</v>
      </c>
    </row>
    <row r="238" spans="1:42" ht="26.65" hidden="1" x14ac:dyDescent="0.45">
      <c r="A238" s="15">
        <v>101</v>
      </c>
      <c r="B238" s="14" t="s">
        <v>458</v>
      </c>
      <c r="C238" s="14" t="s">
        <v>459</v>
      </c>
      <c r="D238" s="14">
        <v>31</v>
      </c>
      <c r="E238" s="14" t="s">
        <v>123</v>
      </c>
      <c r="F238" s="14">
        <v>51</v>
      </c>
      <c r="G238" s="14">
        <v>33</v>
      </c>
      <c r="H238" s="14">
        <v>23.1</v>
      </c>
      <c r="I238" s="14">
        <v>2.2000000000000002</v>
      </c>
      <c r="J238" s="14">
        <v>5.4</v>
      </c>
      <c r="K238" s="14">
        <v>0.41799999999999998</v>
      </c>
      <c r="L238" s="14">
        <v>1.2</v>
      </c>
      <c r="M238" s="14">
        <v>3.1</v>
      </c>
      <c r="N238" s="14">
        <v>0.373</v>
      </c>
      <c r="O238" s="14">
        <v>1.1000000000000001</v>
      </c>
      <c r="P238" s="14">
        <v>2.2999999999999998</v>
      </c>
      <c r="Q238" s="14">
        <v>0.47799999999999998</v>
      </c>
      <c r="R238" s="14">
        <v>0.52600000000000002</v>
      </c>
      <c r="S238" s="14">
        <v>0.4</v>
      </c>
      <c r="T238" s="14">
        <v>0.5</v>
      </c>
      <c r="U238" s="14">
        <v>0.72</v>
      </c>
      <c r="V238" s="14">
        <v>0.9</v>
      </c>
      <c r="W238" s="14">
        <v>3.3</v>
      </c>
      <c r="X238" s="14">
        <v>4.2</v>
      </c>
      <c r="Y238" s="14">
        <v>1.6</v>
      </c>
      <c r="Z238" s="14">
        <v>0.5</v>
      </c>
      <c r="AA238" s="14">
        <v>0.4</v>
      </c>
      <c r="AB238" s="14">
        <v>0.9</v>
      </c>
      <c r="AC238" s="14">
        <v>2.4</v>
      </c>
      <c r="AD238" s="14">
        <v>6</v>
      </c>
      <c r="AE238" t="e">
        <f>VLOOKUP(B238,'Current Team'!B$2:D$322,3,FALSE)</f>
        <v>#N/A</v>
      </c>
      <c r="AF238">
        <f>RANK(K238,K$2:K$501)</f>
        <v>295</v>
      </c>
      <c r="AG238">
        <f>RANK(L238,L$2:L$501)</f>
        <v>138</v>
      </c>
      <c r="AH238">
        <f>RANK(U238,U$2:U$501)</f>
        <v>311</v>
      </c>
      <c r="AI238">
        <f>RANK(X238,X$2:X$501)</f>
        <v>145</v>
      </c>
      <c r="AJ238">
        <f>RANK(Y238,Y$2:Y$501)</f>
        <v>195</v>
      </c>
      <c r="AK238">
        <f>RANK(Z238,Z$2:Z$501)</f>
        <v>234</v>
      </c>
      <c r="AL238">
        <f>RANK(AA238,AA$2:AA$501)</f>
        <v>144</v>
      </c>
      <c r="AM238">
        <f>RANK(AB238,AB$2:AB$501,1)</f>
        <v>255</v>
      </c>
      <c r="AN238">
        <f>RANK(AD238,AD$2:AD$501)</f>
        <v>292</v>
      </c>
      <c r="AO238">
        <f>COUNTIFS(AF238:AN238,"&lt;80")</f>
        <v>0</v>
      </c>
      <c r="AP238" t="e">
        <f>VLOOKUP(AE238,'First week Schedule'!A$2:C$31,3,FALSE)</f>
        <v>#N/A</v>
      </c>
    </row>
    <row r="239" spans="1:42" ht="26.65" hidden="1" x14ac:dyDescent="0.45">
      <c r="A239" s="15">
        <v>101</v>
      </c>
      <c r="B239" s="14" t="s">
        <v>458</v>
      </c>
      <c r="C239" s="14" t="s">
        <v>63</v>
      </c>
      <c r="D239" s="14">
        <v>31</v>
      </c>
      <c r="E239" s="14" t="s">
        <v>76</v>
      </c>
      <c r="F239" s="14">
        <v>36</v>
      </c>
      <c r="G239" s="14">
        <v>32</v>
      </c>
      <c r="H239" s="14">
        <v>26.4</v>
      </c>
      <c r="I239" s="14">
        <v>2.5</v>
      </c>
      <c r="J239" s="14">
        <v>5.8</v>
      </c>
      <c r="K239" s="14">
        <v>0.44</v>
      </c>
      <c r="L239" s="14">
        <v>1.3</v>
      </c>
      <c r="M239" s="14">
        <v>3.3</v>
      </c>
      <c r="N239" s="14">
        <v>0.39</v>
      </c>
      <c r="O239" s="14">
        <v>1.3</v>
      </c>
      <c r="P239" s="14">
        <v>2.5</v>
      </c>
      <c r="Q239" s="14">
        <v>0.50600000000000001</v>
      </c>
      <c r="R239" s="14">
        <v>0.55100000000000005</v>
      </c>
      <c r="S239" s="14">
        <v>0.4</v>
      </c>
      <c r="T239" s="14">
        <v>0.5</v>
      </c>
      <c r="U239" s="14">
        <v>0.72199999999999998</v>
      </c>
      <c r="V239" s="14">
        <v>1.2</v>
      </c>
      <c r="W239" s="14">
        <v>3.4</v>
      </c>
      <c r="X239" s="14">
        <v>4.7</v>
      </c>
      <c r="Y239" s="14">
        <v>2</v>
      </c>
      <c r="Z239" s="14">
        <v>0.6</v>
      </c>
      <c r="AA239" s="14">
        <v>0.5</v>
      </c>
      <c r="AB239" s="14">
        <v>1.1000000000000001</v>
      </c>
      <c r="AC239" s="14">
        <v>2.6</v>
      </c>
      <c r="AD239" s="14">
        <v>6.7</v>
      </c>
      <c r="AE239" t="e">
        <f>VLOOKUP(B239,'Current Team'!B$2:D$322,3,FALSE)</f>
        <v>#N/A</v>
      </c>
      <c r="AF239">
        <f>RANK(K239,K$2:K$501)</f>
        <v>232</v>
      </c>
      <c r="AG239">
        <f>RANK(L239,L$2:L$501)</f>
        <v>127</v>
      </c>
      <c r="AH239">
        <f>RANK(U239,U$2:U$501)</f>
        <v>306</v>
      </c>
      <c r="AI239">
        <f>RANK(X239,X$2:X$501)</f>
        <v>116</v>
      </c>
      <c r="AJ239">
        <f>RANK(Y239,Y$2:Y$501)</f>
        <v>152</v>
      </c>
      <c r="AK239">
        <f>RANK(Z239,Z$2:Z$501)</f>
        <v>186</v>
      </c>
      <c r="AL239">
        <f>RANK(AA239,AA$2:AA$501)</f>
        <v>105</v>
      </c>
      <c r="AM239">
        <f>RANK(AB239,AB$2:AB$501,1)</f>
        <v>315</v>
      </c>
      <c r="AN239">
        <f>RANK(AD239,AD$2:AD$501)</f>
        <v>262</v>
      </c>
      <c r="AO239">
        <f>COUNTIFS(AF239:AN239,"&lt;80")</f>
        <v>0</v>
      </c>
      <c r="AP239" t="e">
        <f>VLOOKUP(AE239,'First week Schedule'!A$2:C$31,3,FALSE)</f>
        <v>#N/A</v>
      </c>
    </row>
    <row r="240" spans="1:42" ht="26.65" hidden="1" x14ac:dyDescent="0.45">
      <c r="A240" s="15">
        <v>101</v>
      </c>
      <c r="B240" s="14" t="s">
        <v>458</v>
      </c>
      <c r="C240" s="14" t="s">
        <v>70</v>
      </c>
      <c r="D240" s="14">
        <v>31</v>
      </c>
      <c r="E240" s="14" t="s">
        <v>125</v>
      </c>
      <c r="F240" s="14">
        <v>15</v>
      </c>
      <c r="G240" s="14">
        <v>1</v>
      </c>
      <c r="H240" s="14">
        <v>15.1</v>
      </c>
      <c r="I240" s="14">
        <v>1.5</v>
      </c>
      <c r="J240" s="14">
        <v>4.4000000000000004</v>
      </c>
      <c r="K240" s="14">
        <v>0.34799999999999998</v>
      </c>
      <c r="L240" s="14">
        <v>0.9</v>
      </c>
      <c r="M240" s="14">
        <v>2.7</v>
      </c>
      <c r="N240" s="14">
        <v>0.32500000000000001</v>
      </c>
      <c r="O240" s="14">
        <v>0.7</v>
      </c>
      <c r="P240" s="14">
        <v>1.7</v>
      </c>
      <c r="Q240" s="14">
        <v>0.38500000000000001</v>
      </c>
      <c r="R240" s="14">
        <v>0.44700000000000001</v>
      </c>
      <c r="S240" s="14">
        <v>0.3</v>
      </c>
      <c r="T240" s="14">
        <v>0.5</v>
      </c>
      <c r="U240" s="14">
        <v>0.71399999999999997</v>
      </c>
      <c r="V240" s="14">
        <v>0.3</v>
      </c>
      <c r="W240" s="14">
        <v>2.9</v>
      </c>
      <c r="X240" s="14">
        <v>3.1</v>
      </c>
      <c r="Y240" s="14">
        <v>0.7</v>
      </c>
      <c r="Z240" s="14">
        <v>0.2</v>
      </c>
      <c r="AA240" s="14">
        <v>0.2</v>
      </c>
      <c r="AB240" s="14">
        <v>0.5</v>
      </c>
      <c r="AC240" s="14">
        <v>1.9</v>
      </c>
      <c r="AD240" s="14">
        <v>4.3</v>
      </c>
      <c r="AE240" t="e">
        <f>VLOOKUP(B240,'Current Team'!B$2:D$322,3,FALSE)</f>
        <v>#N/A</v>
      </c>
      <c r="AF240">
        <f>RANK(K240,K$2:K$501)</f>
        <v>431</v>
      </c>
      <c r="AG240">
        <f>RANK(L240,L$2:L$501)</f>
        <v>195</v>
      </c>
      <c r="AH240">
        <f>RANK(U240,U$2:U$501)</f>
        <v>318</v>
      </c>
      <c r="AI240">
        <f>RANK(X240,X$2:X$501)</f>
        <v>235</v>
      </c>
      <c r="AJ240">
        <f>RANK(Y240,Y$2:Y$501)</f>
        <v>386</v>
      </c>
      <c r="AK240">
        <f>RANK(Z240,Z$2:Z$501)</f>
        <v>416</v>
      </c>
      <c r="AL240">
        <f>RANK(AA240,AA$2:AA$501)</f>
        <v>266</v>
      </c>
      <c r="AM240">
        <f>RANK(AB240,AB$2:AB$501,1)</f>
        <v>99</v>
      </c>
      <c r="AN240">
        <f>RANK(AD240,AD$2:AD$501)</f>
        <v>360</v>
      </c>
      <c r="AO240">
        <f>COUNTIFS(AF240:AN240,"&lt;80")</f>
        <v>0</v>
      </c>
      <c r="AP240" t="e">
        <f>VLOOKUP(AE240,'First week Schedule'!A$2:C$31,3,FALSE)</f>
        <v>#N/A</v>
      </c>
    </row>
    <row r="241" spans="1:42" ht="26.65" hidden="1" x14ac:dyDescent="0.45">
      <c r="A241" s="15">
        <v>131</v>
      </c>
      <c r="B241" s="14" t="s">
        <v>432</v>
      </c>
      <c r="C241" s="14" t="s">
        <v>63</v>
      </c>
      <c r="D241" s="14">
        <v>24</v>
      </c>
      <c r="E241" s="14" t="s">
        <v>123</v>
      </c>
      <c r="F241" s="14">
        <v>47</v>
      </c>
      <c r="G241" s="14">
        <v>5</v>
      </c>
      <c r="H241" s="14">
        <v>16.8</v>
      </c>
      <c r="I241" s="14">
        <v>2.6</v>
      </c>
      <c r="J241" s="14">
        <v>5.4</v>
      </c>
      <c r="K241" s="14">
        <v>0.46899999999999997</v>
      </c>
      <c r="L241" s="14">
        <v>0.4</v>
      </c>
      <c r="M241" s="14">
        <v>1.3</v>
      </c>
      <c r="N241" s="14">
        <v>0.30599999999999999</v>
      </c>
      <c r="O241" s="14">
        <v>2.1</v>
      </c>
      <c r="P241" s="14">
        <v>4.0999999999999996</v>
      </c>
      <c r="Q241" s="14">
        <v>0.52100000000000002</v>
      </c>
      <c r="R241" s="14">
        <v>0.50600000000000001</v>
      </c>
      <c r="S241" s="14">
        <v>0.6</v>
      </c>
      <c r="T241" s="14">
        <v>1</v>
      </c>
      <c r="U241" s="14">
        <v>0.60899999999999999</v>
      </c>
      <c r="V241" s="14">
        <v>1.1000000000000001</v>
      </c>
      <c r="W241" s="14">
        <v>2</v>
      </c>
      <c r="X241" s="14">
        <v>3.1</v>
      </c>
      <c r="Y241" s="14">
        <v>1</v>
      </c>
      <c r="Z241" s="14">
        <v>0.8</v>
      </c>
      <c r="AA241" s="14">
        <v>0.1</v>
      </c>
      <c r="AB241" s="14">
        <v>0.5</v>
      </c>
      <c r="AC241" s="14">
        <v>1</v>
      </c>
      <c r="AD241" s="14">
        <v>6.1</v>
      </c>
      <c r="AE241" t="e">
        <f>VLOOKUP(B241,'Current Team'!B$2:D$322,3,FALSE)</f>
        <v>#N/A</v>
      </c>
      <c r="AF241">
        <f>RANK(K241,K$2:K$501)</f>
        <v>148</v>
      </c>
      <c r="AG241">
        <f>RANK(L241,L$2:L$501)</f>
        <v>321</v>
      </c>
      <c r="AH241">
        <f>RANK(U241,U$2:U$501)</f>
        <v>410</v>
      </c>
      <c r="AI241">
        <f>RANK(X241,X$2:X$501)</f>
        <v>235</v>
      </c>
      <c r="AJ241">
        <f>RANK(Y241,Y$2:Y$501)</f>
        <v>308</v>
      </c>
      <c r="AK241">
        <f>RANK(Z241,Z$2:Z$501)</f>
        <v>113</v>
      </c>
      <c r="AL241">
        <f>RANK(AA241,AA$2:AA$501)</f>
        <v>329</v>
      </c>
      <c r="AM241">
        <f>RANK(AB241,AB$2:AB$501,1)</f>
        <v>99</v>
      </c>
      <c r="AN241">
        <f>RANK(AD241,AD$2:AD$501)</f>
        <v>289</v>
      </c>
      <c r="AO241">
        <f>COUNTIFS(AF241:AN241,"&lt;80")</f>
        <v>0</v>
      </c>
      <c r="AP241" t="e">
        <f>VLOOKUP(AE241,'First week Schedule'!A$2:C$31,3,FALSE)</f>
        <v>#N/A</v>
      </c>
    </row>
    <row r="242" spans="1:42" ht="26.65" hidden="1" x14ac:dyDescent="0.45">
      <c r="A242" s="15">
        <v>131</v>
      </c>
      <c r="B242" s="14" t="s">
        <v>432</v>
      </c>
      <c r="C242" s="14" t="s">
        <v>63</v>
      </c>
      <c r="D242" s="14">
        <v>24</v>
      </c>
      <c r="E242" s="14" t="s">
        <v>88</v>
      </c>
      <c r="F242" s="14">
        <v>38</v>
      </c>
      <c r="G242" s="14">
        <v>0</v>
      </c>
      <c r="H242" s="14">
        <v>16.3</v>
      </c>
      <c r="I242" s="14">
        <v>2.6</v>
      </c>
      <c r="J242" s="14">
        <v>5.5</v>
      </c>
      <c r="K242" s="14">
        <v>0.47099999999999997</v>
      </c>
      <c r="L242" s="14">
        <v>0.4</v>
      </c>
      <c r="M242" s="14">
        <v>1.3</v>
      </c>
      <c r="N242" s="14">
        <v>0.28599999999999998</v>
      </c>
      <c r="O242" s="14">
        <v>2.2000000000000002</v>
      </c>
      <c r="P242" s="14">
        <v>4.2</v>
      </c>
      <c r="Q242" s="14">
        <v>0.52800000000000002</v>
      </c>
      <c r="R242" s="14">
        <v>0.505</v>
      </c>
      <c r="S242" s="14">
        <v>0.5</v>
      </c>
      <c r="T242" s="14">
        <v>0.9</v>
      </c>
      <c r="U242" s="14">
        <v>0.55600000000000005</v>
      </c>
      <c r="V242" s="14">
        <v>1.2</v>
      </c>
      <c r="W242" s="14">
        <v>1.9</v>
      </c>
      <c r="X242" s="14">
        <v>3</v>
      </c>
      <c r="Y242" s="14">
        <v>1</v>
      </c>
      <c r="Z242" s="14">
        <v>0.7</v>
      </c>
      <c r="AA242" s="14">
        <v>0.2</v>
      </c>
      <c r="AB242" s="14">
        <v>0.5</v>
      </c>
      <c r="AC242" s="14">
        <v>0.9</v>
      </c>
      <c r="AD242" s="14">
        <v>6.1</v>
      </c>
      <c r="AE242" t="e">
        <f>VLOOKUP(B242,'Current Team'!B$2:D$322,3,FALSE)</f>
        <v>#N/A</v>
      </c>
      <c r="AF242">
        <f>RANK(K242,K$2:K$501)</f>
        <v>144</v>
      </c>
      <c r="AG242">
        <f>RANK(L242,L$2:L$501)</f>
        <v>321</v>
      </c>
      <c r="AH242">
        <f>RANK(U242,U$2:U$501)</f>
        <v>435</v>
      </c>
      <c r="AI242">
        <f>RANK(X242,X$2:X$501)</f>
        <v>244</v>
      </c>
      <c r="AJ242">
        <f>RANK(Y242,Y$2:Y$501)</f>
        <v>308</v>
      </c>
      <c r="AK242">
        <f>RANK(Z242,Z$2:Z$501)</f>
        <v>143</v>
      </c>
      <c r="AL242">
        <f>RANK(AA242,AA$2:AA$501)</f>
        <v>266</v>
      </c>
      <c r="AM242">
        <f>RANK(AB242,AB$2:AB$501,1)</f>
        <v>99</v>
      </c>
      <c r="AN242">
        <f>RANK(AD242,AD$2:AD$501)</f>
        <v>289</v>
      </c>
      <c r="AO242">
        <f>COUNTIFS(AF242:AN242,"&lt;80")</f>
        <v>0</v>
      </c>
      <c r="AP242" t="e">
        <f>VLOOKUP(AE242,'First week Schedule'!A$2:C$31,3,FALSE)</f>
        <v>#N/A</v>
      </c>
    </row>
    <row r="243" spans="1:42" ht="26.65" hidden="1" x14ac:dyDescent="0.45">
      <c r="A243" s="15">
        <v>139</v>
      </c>
      <c r="B243" s="14" t="s">
        <v>425</v>
      </c>
      <c r="C243" s="14" t="s">
        <v>75</v>
      </c>
      <c r="D243" s="14">
        <v>29</v>
      </c>
      <c r="E243" s="14" t="s">
        <v>94</v>
      </c>
      <c r="F243" s="14">
        <v>76</v>
      </c>
      <c r="G243" s="14">
        <v>2</v>
      </c>
      <c r="H243" s="14">
        <v>13.6</v>
      </c>
      <c r="I243" s="14">
        <v>2.5</v>
      </c>
      <c r="J243" s="14">
        <v>5</v>
      </c>
      <c r="K243" s="14">
        <v>0.501</v>
      </c>
      <c r="L243" s="14">
        <v>0.3</v>
      </c>
      <c r="M243" s="14">
        <v>0.7</v>
      </c>
      <c r="N243" s="14">
        <v>0.33900000000000002</v>
      </c>
      <c r="O243" s="14">
        <v>2.2000000000000002</v>
      </c>
      <c r="P243" s="14">
        <v>4.2</v>
      </c>
      <c r="Q243" s="14">
        <v>0.53</v>
      </c>
      <c r="R243" s="14">
        <v>0.52700000000000002</v>
      </c>
      <c r="S243" s="14">
        <v>1.2</v>
      </c>
      <c r="T243" s="14">
        <v>1.4</v>
      </c>
      <c r="U243" s="14">
        <v>0.83</v>
      </c>
      <c r="V243" s="14">
        <v>1.1000000000000001</v>
      </c>
      <c r="W243" s="14">
        <v>3</v>
      </c>
      <c r="X243" s="14">
        <v>4.0999999999999996</v>
      </c>
      <c r="Y243" s="14">
        <v>0.9</v>
      </c>
      <c r="Z243" s="14">
        <v>0.6</v>
      </c>
      <c r="AA243" s="14">
        <v>0.5</v>
      </c>
      <c r="AB243" s="14">
        <v>0.8</v>
      </c>
      <c r="AC243" s="14">
        <v>1.8</v>
      </c>
      <c r="AD243" s="14">
        <v>6.4</v>
      </c>
      <c r="AE243" t="e">
        <f>VLOOKUP(B243,'Current Team'!B$2:D$322,3,FALSE)</f>
        <v>#N/A</v>
      </c>
      <c r="AF243">
        <f>RANK(K243,K$2:K$501)</f>
        <v>82</v>
      </c>
      <c r="AG243">
        <f>RANK(L243,L$2:L$501)</f>
        <v>344</v>
      </c>
      <c r="AH243">
        <f>RANK(U243,U$2:U$501)</f>
        <v>119</v>
      </c>
      <c r="AI243">
        <f>RANK(X243,X$2:X$501)</f>
        <v>155</v>
      </c>
      <c r="AJ243">
        <f>RANK(Y243,Y$2:Y$501)</f>
        <v>338</v>
      </c>
      <c r="AK243">
        <f>RANK(Z243,Z$2:Z$501)</f>
        <v>186</v>
      </c>
      <c r="AL243">
        <f>RANK(AA243,AA$2:AA$501)</f>
        <v>105</v>
      </c>
      <c r="AM243">
        <f>RANK(AB243,AB$2:AB$501,1)</f>
        <v>206</v>
      </c>
      <c r="AN243">
        <f>RANK(AD243,AD$2:AD$501)</f>
        <v>275</v>
      </c>
      <c r="AO243">
        <f>COUNTIFS(AF243:AN243,"&lt;80")</f>
        <v>0</v>
      </c>
      <c r="AP243" t="e">
        <f>VLOOKUP(AE243,'First week Schedule'!A$2:C$31,3,FALSE)</f>
        <v>#N/A</v>
      </c>
    </row>
    <row r="244" spans="1:42" ht="26.65" hidden="1" x14ac:dyDescent="0.45">
      <c r="A244" s="15">
        <v>143</v>
      </c>
      <c r="B244" s="14" t="s">
        <v>423</v>
      </c>
      <c r="C244" s="14" t="s">
        <v>80</v>
      </c>
      <c r="D244" s="14">
        <v>22</v>
      </c>
      <c r="E244" s="14" t="s">
        <v>123</v>
      </c>
      <c r="F244" s="14">
        <v>48</v>
      </c>
      <c r="G244" s="14">
        <v>11</v>
      </c>
      <c r="H244" s="14">
        <v>14.5</v>
      </c>
      <c r="I244" s="14">
        <v>2.2000000000000002</v>
      </c>
      <c r="J244" s="14">
        <v>5.5</v>
      </c>
      <c r="K244" s="14">
        <v>0.40500000000000003</v>
      </c>
      <c r="L244" s="14">
        <v>0.9</v>
      </c>
      <c r="M244" s="14">
        <v>2.8</v>
      </c>
      <c r="N244" s="14">
        <v>0.33300000000000002</v>
      </c>
      <c r="O244" s="14">
        <v>1.3</v>
      </c>
      <c r="P244" s="14">
        <v>2.8</v>
      </c>
      <c r="Q244" s="14">
        <v>0.47699999999999998</v>
      </c>
      <c r="R244" s="14">
        <v>0.48899999999999999</v>
      </c>
      <c r="S244" s="14">
        <v>0.8</v>
      </c>
      <c r="T244" s="14">
        <v>1.3</v>
      </c>
      <c r="U244" s="14">
        <v>0.623</v>
      </c>
      <c r="V244" s="14">
        <v>0.6</v>
      </c>
      <c r="W244" s="14">
        <v>1.8</v>
      </c>
      <c r="X244" s="14">
        <v>2.4</v>
      </c>
      <c r="Y244" s="14">
        <v>1.2</v>
      </c>
      <c r="Z244" s="14">
        <v>0.3</v>
      </c>
      <c r="AA244" s="14">
        <v>0</v>
      </c>
      <c r="AB244" s="14">
        <v>0.6</v>
      </c>
      <c r="AC244" s="14">
        <v>1.1000000000000001</v>
      </c>
      <c r="AD244" s="14">
        <v>6.2</v>
      </c>
      <c r="AE244" t="e">
        <f>VLOOKUP(B244,'Current Team'!B$2:D$322,3,FALSE)</f>
        <v>#N/A</v>
      </c>
      <c r="AF244">
        <f>RANK(K244,K$2:K$501)</f>
        <v>345</v>
      </c>
      <c r="AG244">
        <f>RANK(L244,L$2:L$501)</f>
        <v>195</v>
      </c>
      <c r="AH244">
        <f>RANK(U244,U$2:U$501)</f>
        <v>403</v>
      </c>
      <c r="AI244">
        <f>RANK(X244,X$2:X$501)</f>
        <v>312</v>
      </c>
      <c r="AJ244">
        <f>RANK(Y244,Y$2:Y$501)</f>
        <v>257</v>
      </c>
      <c r="AK244">
        <f>RANK(Z244,Z$2:Z$501)</f>
        <v>355</v>
      </c>
      <c r="AL244">
        <f>RANK(AA244,AA$2:AA$501)</f>
        <v>417</v>
      </c>
      <c r="AM244">
        <f>RANK(AB244,AB$2:AB$501,1)</f>
        <v>139</v>
      </c>
      <c r="AN244">
        <f>RANK(AD244,AD$2:AD$501)</f>
        <v>286</v>
      </c>
      <c r="AO244">
        <f>COUNTIFS(AF244:AN244,"&lt;80")</f>
        <v>0</v>
      </c>
      <c r="AP244" t="e">
        <f>VLOOKUP(AE244,'First week Schedule'!A$2:C$31,3,FALSE)</f>
        <v>#N/A</v>
      </c>
    </row>
    <row r="245" spans="1:42" ht="26.65" hidden="1" x14ac:dyDescent="0.45">
      <c r="A245" s="15">
        <v>143</v>
      </c>
      <c r="B245" s="14" t="s">
        <v>423</v>
      </c>
      <c r="C245" s="14" t="s">
        <v>80</v>
      </c>
      <c r="D245" s="14">
        <v>22</v>
      </c>
      <c r="E245" s="14" t="s">
        <v>112</v>
      </c>
      <c r="F245" s="14">
        <v>21</v>
      </c>
      <c r="G245" s="14">
        <v>11</v>
      </c>
      <c r="H245" s="14">
        <v>21.3</v>
      </c>
      <c r="I245" s="14">
        <v>3.6</v>
      </c>
      <c r="J245" s="14">
        <v>8.3000000000000007</v>
      </c>
      <c r="K245" s="14">
        <v>0.42899999999999999</v>
      </c>
      <c r="L245" s="14">
        <v>1.6</v>
      </c>
      <c r="M245" s="14">
        <v>4.4000000000000004</v>
      </c>
      <c r="N245" s="14">
        <v>0.36599999999999999</v>
      </c>
      <c r="O245" s="14">
        <v>2</v>
      </c>
      <c r="P245" s="14">
        <v>3.9</v>
      </c>
      <c r="Q245" s="14">
        <v>0.5</v>
      </c>
      <c r="R245" s="14">
        <v>0.52600000000000002</v>
      </c>
      <c r="S245" s="14">
        <v>1</v>
      </c>
      <c r="T245" s="14">
        <v>1.7</v>
      </c>
      <c r="U245" s="14">
        <v>0.629</v>
      </c>
      <c r="V245" s="14">
        <v>0.9</v>
      </c>
      <c r="W245" s="14">
        <v>2.5</v>
      </c>
      <c r="X245" s="14">
        <v>3.3</v>
      </c>
      <c r="Y245" s="14">
        <v>1.9</v>
      </c>
      <c r="Z245" s="14">
        <v>0.3</v>
      </c>
      <c r="AA245" s="14">
        <v>0</v>
      </c>
      <c r="AB245" s="14">
        <v>0.8</v>
      </c>
      <c r="AC245" s="14">
        <v>1.6</v>
      </c>
      <c r="AD245" s="14">
        <v>9.8000000000000007</v>
      </c>
      <c r="AE245" t="e">
        <f>VLOOKUP(B245,'Current Team'!B$2:D$322,3,FALSE)</f>
        <v>#N/A</v>
      </c>
      <c r="AF245">
        <f>RANK(K245,K$2:K$501)</f>
        <v>263</v>
      </c>
      <c r="AG245">
        <f>RANK(L245,L$2:L$501)</f>
        <v>89</v>
      </c>
      <c r="AH245">
        <f>RANK(U245,U$2:U$501)</f>
        <v>399</v>
      </c>
      <c r="AI245">
        <f>RANK(X245,X$2:X$501)</f>
        <v>220</v>
      </c>
      <c r="AJ245">
        <f>RANK(Y245,Y$2:Y$501)</f>
        <v>164</v>
      </c>
      <c r="AK245">
        <f>RANK(Z245,Z$2:Z$501)</f>
        <v>355</v>
      </c>
      <c r="AL245">
        <f>RANK(AA245,AA$2:AA$501)</f>
        <v>417</v>
      </c>
      <c r="AM245">
        <f>RANK(AB245,AB$2:AB$501,1)</f>
        <v>206</v>
      </c>
      <c r="AN245">
        <f>RANK(AD245,AD$2:AD$501)</f>
        <v>161</v>
      </c>
      <c r="AO245">
        <f>COUNTIFS(AF245:AN245,"&lt;80")</f>
        <v>0</v>
      </c>
      <c r="AP245" t="e">
        <f>VLOOKUP(AE245,'First week Schedule'!A$2:C$31,3,FALSE)</f>
        <v>#N/A</v>
      </c>
    </row>
    <row r="246" spans="1:42" ht="26.65" hidden="1" x14ac:dyDescent="0.45">
      <c r="A246" s="15">
        <v>144</v>
      </c>
      <c r="B246" s="14" t="s">
        <v>422</v>
      </c>
      <c r="C246" s="14" t="s">
        <v>80</v>
      </c>
      <c r="D246" s="14">
        <v>24</v>
      </c>
      <c r="E246" s="14" t="s">
        <v>156</v>
      </c>
      <c r="F246" s="14">
        <v>73</v>
      </c>
      <c r="G246" s="14">
        <v>40</v>
      </c>
      <c r="H246" s="14">
        <v>27.5</v>
      </c>
      <c r="I246" s="14">
        <v>4</v>
      </c>
      <c r="J246" s="14">
        <v>9.6</v>
      </c>
      <c r="K246" s="14">
        <v>0.41499999999999998</v>
      </c>
      <c r="L246" s="14">
        <v>1.7</v>
      </c>
      <c r="M246" s="14">
        <v>4.7</v>
      </c>
      <c r="N246" s="14">
        <v>0.36799999999999999</v>
      </c>
      <c r="O246" s="14">
        <v>2.2000000000000002</v>
      </c>
      <c r="P246" s="14">
        <v>4.9000000000000004</v>
      </c>
      <c r="Q246" s="14">
        <v>0.46100000000000002</v>
      </c>
      <c r="R246" s="14">
        <v>0.50600000000000001</v>
      </c>
      <c r="S246" s="14">
        <v>1</v>
      </c>
      <c r="T246" s="14">
        <v>1.3</v>
      </c>
      <c r="U246" s="14">
        <v>0.745</v>
      </c>
      <c r="V246" s="14">
        <v>0.5</v>
      </c>
      <c r="W246" s="14">
        <v>3.1</v>
      </c>
      <c r="X246" s="14">
        <v>3.6</v>
      </c>
      <c r="Y246" s="14">
        <v>1.8</v>
      </c>
      <c r="Z246" s="14">
        <v>0.8</v>
      </c>
      <c r="AA246" s="14">
        <v>0.1</v>
      </c>
      <c r="AB246" s="14">
        <v>1</v>
      </c>
      <c r="AC246" s="14">
        <v>1.8</v>
      </c>
      <c r="AD246" s="14">
        <v>10.7</v>
      </c>
      <c r="AE246" t="e">
        <f>VLOOKUP(B246,'Current Team'!B$2:D$322,3,FALSE)</f>
        <v>#N/A</v>
      </c>
      <c r="AF246">
        <f>RANK(K246,K$2:K$501)</f>
        <v>302</v>
      </c>
      <c r="AG246">
        <f>RANK(L246,L$2:L$501)</f>
        <v>84</v>
      </c>
      <c r="AH246">
        <f>RANK(U246,U$2:U$501)</f>
        <v>274</v>
      </c>
      <c r="AI246">
        <f>RANK(X246,X$2:X$501)</f>
        <v>199</v>
      </c>
      <c r="AJ246">
        <f>RANK(Y246,Y$2:Y$501)</f>
        <v>175</v>
      </c>
      <c r="AK246">
        <f>RANK(Z246,Z$2:Z$501)</f>
        <v>113</v>
      </c>
      <c r="AL246">
        <f>RANK(AA246,AA$2:AA$501)</f>
        <v>329</v>
      </c>
      <c r="AM246">
        <f>RANK(AB246,AB$2:AB$501,1)</f>
        <v>285</v>
      </c>
      <c r="AN246">
        <f>RANK(AD246,AD$2:AD$501)</f>
        <v>145</v>
      </c>
      <c r="AO246">
        <f>COUNTIFS(AF246:AN246,"&lt;80")</f>
        <v>0</v>
      </c>
      <c r="AP246" t="e">
        <f>VLOOKUP(AE246,'First week Schedule'!A$2:C$31,3,FALSE)</f>
        <v>#N/A</v>
      </c>
    </row>
    <row r="247" spans="1:42" ht="26.65" hidden="1" x14ac:dyDescent="0.45">
      <c r="A247" s="15">
        <v>159</v>
      </c>
      <c r="B247" s="14" t="s">
        <v>410</v>
      </c>
      <c r="C247" s="14" t="s">
        <v>67</v>
      </c>
      <c r="D247" s="14">
        <v>22</v>
      </c>
      <c r="E247" s="14" t="s">
        <v>123</v>
      </c>
      <c r="F247" s="14">
        <v>8</v>
      </c>
      <c r="G247" s="14">
        <v>0</v>
      </c>
      <c r="H247" s="14">
        <v>8.1</v>
      </c>
      <c r="I247" s="14">
        <v>0.4</v>
      </c>
      <c r="J247" s="14">
        <v>1.8</v>
      </c>
      <c r="K247" s="14">
        <v>0.214</v>
      </c>
      <c r="L247" s="14">
        <v>0</v>
      </c>
      <c r="M247" s="14">
        <v>0.4</v>
      </c>
      <c r="N247" s="14">
        <v>0</v>
      </c>
      <c r="O247" s="14">
        <v>0.4</v>
      </c>
      <c r="P247" s="14">
        <v>1.4</v>
      </c>
      <c r="Q247" s="14">
        <v>0.27300000000000002</v>
      </c>
      <c r="R247" s="14">
        <v>0.214</v>
      </c>
      <c r="S247" s="14">
        <v>0</v>
      </c>
      <c r="T247" s="14">
        <v>0</v>
      </c>
      <c r="U247" s="16"/>
      <c r="V247" s="14">
        <v>0.1</v>
      </c>
      <c r="W247" s="14">
        <v>1.4</v>
      </c>
      <c r="X247" s="14">
        <v>1.5</v>
      </c>
      <c r="Y247" s="14">
        <v>1.3</v>
      </c>
      <c r="Z247" s="14">
        <v>0.4</v>
      </c>
      <c r="AA247" s="14">
        <v>0</v>
      </c>
      <c r="AB247" s="14">
        <v>0.8</v>
      </c>
      <c r="AC247" s="14">
        <v>1</v>
      </c>
      <c r="AD247" s="14">
        <v>0.8</v>
      </c>
      <c r="AE247" t="e">
        <f>VLOOKUP(B247,'Current Team'!B$2:D$322,3,FALSE)</f>
        <v>#N/A</v>
      </c>
      <c r="AF247">
        <f>RANK(K247,K$2:K$501)</f>
        <v>482</v>
      </c>
      <c r="AG247">
        <f>RANK(L247,L$2:L$501)</f>
        <v>424</v>
      </c>
      <c r="AH247">
        <f>RANK(U247,U$2:U$501)</f>
        <v>464</v>
      </c>
      <c r="AI247">
        <f>RANK(X247,X$2:X$501)</f>
        <v>407</v>
      </c>
      <c r="AJ247">
        <f>RANK(Y247,Y$2:Y$501)</f>
        <v>233</v>
      </c>
      <c r="AK247">
        <f>RANK(Z247,Z$2:Z$501)</f>
        <v>300</v>
      </c>
      <c r="AL247">
        <f>RANK(AA247,AA$2:AA$501)</f>
        <v>417</v>
      </c>
      <c r="AM247">
        <f>RANK(AB247,AB$2:AB$501,1)</f>
        <v>206</v>
      </c>
      <c r="AN247">
        <f>RANK(AD247,AD$2:AD$501)</f>
        <v>488</v>
      </c>
      <c r="AO247">
        <f>COUNTIFS(AF247:AN247,"&lt;80")</f>
        <v>0</v>
      </c>
      <c r="AP247" t="e">
        <f>VLOOKUP(AE247,'First week Schedule'!A$2:C$31,3,FALSE)</f>
        <v>#N/A</v>
      </c>
    </row>
    <row r="248" spans="1:42" ht="26.65" hidden="1" x14ac:dyDescent="0.45">
      <c r="A248" s="15">
        <v>159</v>
      </c>
      <c r="B248" s="14" t="s">
        <v>410</v>
      </c>
      <c r="C248" s="14" t="s">
        <v>67</v>
      </c>
      <c r="D248" s="14">
        <v>22</v>
      </c>
      <c r="E248" s="14" t="s">
        <v>81</v>
      </c>
      <c r="F248" s="14">
        <v>7</v>
      </c>
      <c r="G248" s="14">
        <v>0</v>
      </c>
      <c r="H248" s="14">
        <v>9.1</v>
      </c>
      <c r="I248" s="14">
        <v>0.4</v>
      </c>
      <c r="J248" s="14">
        <v>1.9</v>
      </c>
      <c r="K248" s="14">
        <v>0.23100000000000001</v>
      </c>
      <c r="L248" s="14">
        <v>0</v>
      </c>
      <c r="M248" s="14">
        <v>0.3</v>
      </c>
      <c r="N248" s="14">
        <v>0</v>
      </c>
      <c r="O248" s="14">
        <v>0.4</v>
      </c>
      <c r="P248" s="14">
        <v>1.6</v>
      </c>
      <c r="Q248" s="14">
        <v>0.27300000000000002</v>
      </c>
      <c r="R248" s="14">
        <v>0.23100000000000001</v>
      </c>
      <c r="S248" s="14">
        <v>0</v>
      </c>
      <c r="T248" s="14">
        <v>0</v>
      </c>
      <c r="U248" s="16"/>
      <c r="V248" s="14">
        <v>0.1</v>
      </c>
      <c r="W248" s="14">
        <v>1.6</v>
      </c>
      <c r="X248" s="14">
        <v>1.7</v>
      </c>
      <c r="Y248" s="14">
        <v>1.4</v>
      </c>
      <c r="Z248" s="14">
        <v>0.4</v>
      </c>
      <c r="AA248" s="14">
        <v>0</v>
      </c>
      <c r="AB248" s="14">
        <v>0.9</v>
      </c>
      <c r="AC248" s="14">
        <v>1.1000000000000001</v>
      </c>
      <c r="AD248" s="14">
        <v>0.9</v>
      </c>
      <c r="AE248" t="e">
        <f>VLOOKUP(B248,'Current Team'!B$2:D$322,3,FALSE)</f>
        <v>#N/A</v>
      </c>
      <c r="AF248">
        <f>RANK(K248,K$2:K$501)</f>
        <v>478</v>
      </c>
      <c r="AG248">
        <f>RANK(L248,L$2:L$501)</f>
        <v>424</v>
      </c>
      <c r="AH248">
        <f>RANK(U248,U$2:U$501)</f>
        <v>464</v>
      </c>
      <c r="AI248">
        <f>RANK(X248,X$2:X$501)</f>
        <v>386</v>
      </c>
      <c r="AJ248">
        <f>RANK(Y248,Y$2:Y$501)</f>
        <v>214</v>
      </c>
      <c r="AK248">
        <f>RANK(Z248,Z$2:Z$501)</f>
        <v>300</v>
      </c>
      <c r="AL248">
        <f>RANK(AA248,AA$2:AA$501)</f>
        <v>417</v>
      </c>
      <c r="AM248">
        <f>RANK(AB248,AB$2:AB$501,1)</f>
        <v>255</v>
      </c>
      <c r="AN248">
        <f>RANK(AD248,AD$2:AD$501)</f>
        <v>482</v>
      </c>
      <c r="AO248">
        <f>COUNTIFS(AF248:AN248,"&lt;80")</f>
        <v>0</v>
      </c>
      <c r="AP248" t="e">
        <f>VLOOKUP(AE248,'First week Schedule'!A$2:C$31,3,FALSE)</f>
        <v>#N/A</v>
      </c>
    </row>
    <row r="249" spans="1:42" ht="26.65" hidden="1" x14ac:dyDescent="0.45">
      <c r="A249" s="15">
        <v>160</v>
      </c>
      <c r="B249" s="14" t="s">
        <v>409</v>
      </c>
      <c r="C249" s="14" t="s">
        <v>80</v>
      </c>
      <c r="D249" s="14">
        <v>29</v>
      </c>
      <c r="E249" s="14" t="s">
        <v>140</v>
      </c>
      <c r="F249" s="14">
        <v>69</v>
      </c>
      <c r="G249" s="14">
        <v>18</v>
      </c>
      <c r="H249" s="14">
        <v>20.3</v>
      </c>
      <c r="I249" s="14">
        <v>3.7</v>
      </c>
      <c r="J249" s="14">
        <v>9.6</v>
      </c>
      <c r="K249" s="14">
        <v>0.38900000000000001</v>
      </c>
      <c r="L249" s="14">
        <v>1.1000000000000001</v>
      </c>
      <c r="M249" s="14">
        <v>3.1</v>
      </c>
      <c r="N249" s="14">
        <v>0.35599999999999998</v>
      </c>
      <c r="O249" s="14">
        <v>2.6</v>
      </c>
      <c r="P249" s="14">
        <v>6.4</v>
      </c>
      <c r="Q249" s="14">
        <v>0.40500000000000003</v>
      </c>
      <c r="R249" s="14">
        <v>0.44800000000000001</v>
      </c>
      <c r="S249" s="14">
        <v>1.7</v>
      </c>
      <c r="T249" s="14">
        <v>2.2999999999999998</v>
      </c>
      <c r="U249" s="14">
        <v>0.71899999999999997</v>
      </c>
      <c r="V249" s="14">
        <v>0.5</v>
      </c>
      <c r="W249" s="14">
        <v>2.4</v>
      </c>
      <c r="X249" s="14">
        <v>2.9</v>
      </c>
      <c r="Y249" s="14">
        <v>2.4</v>
      </c>
      <c r="Z249" s="14">
        <v>0.8</v>
      </c>
      <c r="AA249" s="14">
        <v>0.3</v>
      </c>
      <c r="AB249" s="14">
        <v>1.7</v>
      </c>
      <c r="AC249" s="14">
        <v>1.7</v>
      </c>
      <c r="AD249" s="14">
        <v>10.199999999999999</v>
      </c>
      <c r="AE249" t="e">
        <f>VLOOKUP(B249,'Current Team'!B$2:D$322,3,FALSE)</f>
        <v>#N/A</v>
      </c>
      <c r="AF249">
        <f>RANK(K249,K$2:K$501)</f>
        <v>389</v>
      </c>
      <c r="AG249">
        <f>RANK(L249,L$2:L$501)</f>
        <v>149</v>
      </c>
      <c r="AH249">
        <f>RANK(U249,U$2:U$501)</f>
        <v>312</v>
      </c>
      <c r="AI249">
        <f>RANK(X249,X$2:X$501)</f>
        <v>252</v>
      </c>
      <c r="AJ249">
        <f>RANK(Y249,Y$2:Y$501)</f>
        <v>121</v>
      </c>
      <c r="AK249">
        <f>RANK(Z249,Z$2:Z$501)</f>
        <v>113</v>
      </c>
      <c r="AL249">
        <f>RANK(AA249,AA$2:AA$501)</f>
        <v>199</v>
      </c>
      <c r="AM249">
        <f>RANK(AB249,AB$2:AB$501,1)</f>
        <v>425</v>
      </c>
      <c r="AN249">
        <f>RANK(AD249,AD$2:AD$501)</f>
        <v>155</v>
      </c>
      <c r="AO249">
        <f>COUNTIFS(AF249:AN249,"&lt;80")</f>
        <v>0</v>
      </c>
      <c r="AP249" t="e">
        <f>VLOOKUP(AE249,'First week Schedule'!A$2:C$31,3,FALSE)</f>
        <v>#N/A</v>
      </c>
    </row>
    <row r="250" spans="1:42" ht="26.65" hidden="1" x14ac:dyDescent="0.45">
      <c r="A250" s="15">
        <v>161</v>
      </c>
      <c r="B250" s="14" t="s">
        <v>408</v>
      </c>
      <c r="C250" s="14" t="s">
        <v>67</v>
      </c>
      <c r="D250" s="14">
        <v>23</v>
      </c>
      <c r="E250" s="14" t="s">
        <v>98</v>
      </c>
      <c r="F250" s="14">
        <v>42</v>
      </c>
      <c r="G250" s="14">
        <v>1</v>
      </c>
      <c r="H250" s="14">
        <v>15.8</v>
      </c>
      <c r="I250" s="14">
        <v>2.4</v>
      </c>
      <c r="J250" s="14">
        <v>5.7</v>
      </c>
      <c r="K250" s="14">
        <v>0.41899999999999998</v>
      </c>
      <c r="L250" s="14">
        <v>0.4</v>
      </c>
      <c r="M250" s="14">
        <v>1.5</v>
      </c>
      <c r="N250" s="14">
        <v>0.28999999999999998</v>
      </c>
      <c r="O250" s="14">
        <v>2</v>
      </c>
      <c r="P250" s="14">
        <v>4.3</v>
      </c>
      <c r="Q250" s="14">
        <v>0.46400000000000002</v>
      </c>
      <c r="R250" s="14">
        <v>0.45600000000000002</v>
      </c>
      <c r="S250" s="14">
        <v>1.6</v>
      </c>
      <c r="T250" s="14">
        <v>2</v>
      </c>
      <c r="U250" s="14">
        <v>0.79100000000000004</v>
      </c>
      <c r="V250" s="14">
        <v>0.4</v>
      </c>
      <c r="W250" s="14">
        <v>1.2</v>
      </c>
      <c r="X250" s="14">
        <v>1.6</v>
      </c>
      <c r="Y250" s="14">
        <v>2.6</v>
      </c>
      <c r="Z250" s="14">
        <v>0.3</v>
      </c>
      <c r="AA250" s="14">
        <v>0.1</v>
      </c>
      <c r="AB250" s="14">
        <v>1.2</v>
      </c>
      <c r="AC250" s="14">
        <v>1.6</v>
      </c>
      <c r="AD250" s="14">
        <v>6.9</v>
      </c>
      <c r="AE250" t="e">
        <f>VLOOKUP(B250,'Current Team'!B$2:D$322,3,FALSE)</f>
        <v>#N/A</v>
      </c>
      <c r="AF250">
        <f>RANK(K250,K$2:K$501)</f>
        <v>289</v>
      </c>
      <c r="AG250">
        <f>RANK(L250,L$2:L$501)</f>
        <v>321</v>
      </c>
      <c r="AH250">
        <f>RANK(U250,U$2:U$501)</f>
        <v>193</v>
      </c>
      <c r="AI250">
        <f>RANK(X250,X$2:X$501)</f>
        <v>397</v>
      </c>
      <c r="AJ250">
        <f>RANK(Y250,Y$2:Y$501)</f>
        <v>105</v>
      </c>
      <c r="AK250">
        <f>RANK(Z250,Z$2:Z$501)</f>
        <v>355</v>
      </c>
      <c r="AL250">
        <f>RANK(AA250,AA$2:AA$501)</f>
        <v>329</v>
      </c>
      <c r="AM250">
        <f>RANK(AB250,AB$2:AB$501,1)</f>
        <v>336</v>
      </c>
      <c r="AN250">
        <f>RANK(AD250,AD$2:AD$501)</f>
        <v>250</v>
      </c>
      <c r="AO250">
        <f>COUNTIFS(AF250:AN250,"&lt;80")</f>
        <v>0</v>
      </c>
      <c r="AP250" t="e">
        <f>VLOOKUP(AE250,'First week Schedule'!A$2:C$31,3,FALSE)</f>
        <v>#N/A</v>
      </c>
    </row>
    <row r="251" spans="1:42" hidden="1" x14ac:dyDescent="0.45">
      <c r="A251" s="15">
        <v>181</v>
      </c>
      <c r="B251" s="14" t="s">
        <v>390</v>
      </c>
      <c r="C251" s="14" t="s">
        <v>75</v>
      </c>
      <c r="D251" s="14">
        <v>38</v>
      </c>
      <c r="E251" s="14" t="s">
        <v>73</v>
      </c>
      <c r="F251" s="14">
        <v>3</v>
      </c>
      <c r="G251" s="14">
        <v>0</v>
      </c>
      <c r="H251" s="14">
        <v>10</v>
      </c>
      <c r="I251" s="14">
        <v>0.3</v>
      </c>
      <c r="J251" s="14">
        <v>2</v>
      </c>
      <c r="K251" s="14">
        <v>0.16700000000000001</v>
      </c>
      <c r="L251" s="14">
        <v>0.3</v>
      </c>
      <c r="M251" s="14">
        <v>1</v>
      </c>
      <c r="N251" s="14">
        <v>0.33300000000000002</v>
      </c>
      <c r="O251" s="14">
        <v>0</v>
      </c>
      <c r="P251" s="14">
        <v>1</v>
      </c>
      <c r="Q251" s="14">
        <v>0</v>
      </c>
      <c r="R251" s="14">
        <v>0.25</v>
      </c>
      <c r="S251" s="14">
        <v>0.3</v>
      </c>
      <c r="T251" s="14">
        <v>0.7</v>
      </c>
      <c r="U251" s="14">
        <v>0.5</v>
      </c>
      <c r="V251" s="14">
        <v>0</v>
      </c>
      <c r="W251" s="14">
        <v>3.3</v>
      </c>
      <c r="X251" s="14">
        <v>3.3</v>
      </c>
      <c r="Y251" s="14">
        <v>0.7</v>
      </c>
      <c r="Z251" s="14">
        <v>0</v>
      </c>
      <c r="AA251" s="14">
        <v>0.3</v>
      </c>
      <c r="AB251" s="14">
        <v>0.7</v>
      </c>
      <c r="AC251" s="14">
        <v>0.3</v>
      </c>
      <c r="AD251" s="14">
        <v>1.3</v>
      </c>
      <c r="AE251" t="e">
        <f>VLOOKUP(B251,'Current Team'!B$2:D$322,3,FALSE)</f>
        <v>#N/A</v>
      </c>
      <c r="AF251">
        <f>RANK(K251,K$2:K$501)</f>
        <v>486</v>
      </c>
      <c r="AG251">
        <f>RANK(L251,L$2:L$501)</f>
        <v>344</v>
      </c>
      <c r="AH251">
        <f>RANK(U251,U$2:U$501)</f>
        <v>442</v>
      </c>
      <c r="AI251">
        <f>RANK(X251,X$2:X$501)</f>
        <v>220</v>
      </c>
      <c r="AJ251">
        <f>RANK(Y251,Y$2:Y$501)</f>
        <v>386</v>
      </c>
      <c r="AK251">
        <f>RANK(Z251,Z$2:Z$501)</f>
        <v>471</v>
      </c>
      <c r="AL251">
        <f>RANK(AA251,AA$2:AA$501)</f>
        <v>199</v>
      </c>
      <c r="AM251">
        <f>RANK(AB251,AB$2:AB$501,1)</f>
        <v>181</v>
      </c>
      <c r="AN251">
        <f>RANK(AD251,AD$2:AD$501)</f>
        <v>474</v>
      </c>
      <c r="AO251">
        <f>COUNTIFS(AF251:AN251,"&lt;80")</f>
        <v>0</v>
      </c>
      <c r="AP251" t="e">
        <f>VLOOKUP(AE251,'First week Schedule'!A$2:C$31,3,FALSE)</f>
        <v>#N/A</v>
      </c>
    </row>
    <row r="252" spans="1:42" hidden="1" x14ac:dyDescent="0.45">
      <c r="A252" s="15">
        <v>185</v>
      </c>
      <c r="B252" s="14" t="s">
        <v>387</v>
      </c>
      <c r="C252" s="14" t="s">
        <v>63</v>
      </c>
      <c r="D252" s="14">
        <v>20</v>
      </c>
      <c r="E252" s="14" t="s">
        <v>119</v>
      </c>
      <c r="F252" s="14">
        <v>58</v>
      </c>
      <c r="G252" s="14">
        <v>0</v>
      </c>
      <c r="H252" s="14">
        <v>14.1</v>
      </c>
      <c r="I252" s="14">
        <v>3</v>
      </c>
      <c r="J252" s="14">
        <v>6</v>
      </c>
      <c r="K252" s="14">
        <v>0.503</v>
      </c>
      <c r="L252" s="14">
        <v>0</v>
      </c>
      <c r="M252" s="14">
        <v>0.1</v>
      </c>
      <c r="N252" s="14">
        <v>0</v>
      </c>
      <c r="O252" s="14">
        <v>3</v>
      </c>
      <c r="P252" s="14">
        <v>5.9</v>
      </c>
      <c r="Q252" s="14">
        <v>0.51200000000000001</v>
      </c>
      <c r="R252" s="14">
        <v>0.503</v>
      </c>
      <c r="S252" s="14">
        <v>1</v>
      </c>
      <c r="T252" s="14">
        <v>1.6</v>
      </c>
      <c r="U252" s="14">
        <v>0.63700000000000001</v>
      </c>
      <c r="V252" s="14">
        <v>1.1000000000000001</v>
      </c>
      <c r="W252" s="14">
        <v>2.7</v>
      </c>
      <c r="X252" s="14">
        <v>3.8</v>
      </c>
      <c r="Y252" s="14">
        <v>1.5</v>
      </c>
      <c r="Z252" s="14">
        <v>0.5</v>
      </c>
      <c r="AA252" s="14">
        <v>0.4</v>
      </c>
      <c r="AB252" s="14">
        <v>1.3</v>
      </c>
      <c r="AC252" s="14">
        <v>2.6</v>
      </c>
      <c r="AD252" s="14">
        <v>7</v>
      </c>
      <c r="AE252" t="e">
        <f>VLOOKUP(B252,'Current Team'!B$2:D$322,3,FALSE)</f>
        <v>#N/A</v>
      </c>
      <c r="AF252">
        <f>RANK(K252,K$2:K$501)</f>
        <v>80</v>
      </c>
      <c r="AG252">
        <f>RANK(L252,L$2:L$501)</f>
        <v>424</v>
      </c>
      <c r="AH252">
        <f>RANK(U252,U$2:U$501)</f>
        <v>394</v>
      </c>
      <c r="AI252">
        <f>RANK(X252,X$2:X$501)</f>
        <v>178</v>
      </c>
      <c r="AJ252">
        <f>RANK(Y252,Y$2:Y$501)</f>
        <v>204</v>
      </c>
      <c r="AK252">
        <f>RANK(Z252,Z$2:Z$501)</f>
        <v>234</v>
      </c>
      <c r="AL252">
        <f>RANK(AA252,AA$2:AA$501)</f>
        <v>144</v>
      </c>
      <c r="AM252">
        <f>RANK(AB252,AB$2:AB$501,1)</f>
        <v>353</v>
      </c>
      <c r="AN252">
        <f>RANK(AD252,AD$2:AD$501)</f>
        <v>242</v>
      </c>
      <c r="AO252">
        <f>COUNTIFS(AF252:AN252,"&lt;80")</f>
        <v>0</v>
      </c>
      <c r="AP252" t="e">
        <f>VLOOKUP(AE252,'First week Schedule'!A$2:C$31,3,FALSE)</f>
        <v>#N/A</v>
      </c>
    </row>
    <row r="253" spans="1:42" ht="26.65" hidden="1" x14ac:dyDescent="0.45">
      <c r="A253" s="15">
        <v>195</v>
      </c>
      <c r="B253" s="14" t="s">
        <v>377</v>
      </c>
      <c r="C253" s="14" t="s">
        <v>67</v>
      </c>
      <c r="D253" s="14">
        <v>26</v>
      </c>
      <c r="E253" s="14" t="s">
        <v>117</v>
      </c>
      <c r="F253" s="14">
        <v>60</v>
      </c>
      <c r="G253" s="14">
        <v>1</v>
      </c>
      <c r="H253" s="14">
        <v>15.7</v>
      </c>
      <c r="I253" s="14">
        <v>1.5</v>
      </c>
      <c r="J253" s="14">
        <v>3.7</v>
      </c>
      <c r="K253" s="14">
        <v>0.41799999999999998</v>
      </c>
      <c r="L253" s="14">
        <v>0.7</v>
      </c>
      <c r="M253" s="14">
        <v>1.8</v>
      </c>
      <c r="N253" s="14">
        <v>0.36399999999999999</v>
      </c>
      <c r="O253" s="14">
        <v>0.9</v>
      </c>
      <c r="P253" s="14">
        <v>1.8</v>
      </c>
      <c r="Q253" s="14">
        <v>0.47299999999999998</v>
      </c>
      <c r="R253" s="14">
        <v>0.50900000000000001</v>
      </c>
      <c r="S253" s="14">
        <v>0.4</v>
      </c>
      <c r="T253" s="14">
        <v>0.7</v>
      </c>
      <c r="U253" s="14">
        <v>0.65</v>
      </c>
      <c r="V253" s="14">
        <v>0.3</v>
      </c>
      <c r="W253" s="14">
        <v>1.3</v>
      </c>
      <c r="X253" s="14">
        <v>1.6</v>
      </c>
      <c r="Y253" s="14">
        <v>2.6</v>
      </c>
      <c r="Z253" s="14">
        <v>0.7</v>
      </c>
      <c r="AA253" s="14">
        <v>0.1</v>
      </c>
      <c r="AB253" s="14">
        <v>0.9</v>
      </c>
      <c r="AC253" s="14">
        <v>1.3</v>
      </c>
      <c r="AD253" s="14">
        <v>4.2</v>
      </c>
      <c r="AE253" t="e">
        <f>VLOOKUP(B253,'Current Team'!B$2:D$322,3,FALSE)</f>
        <v>#N/A</v>
      </c>
      <c r="AF253">
        <f>RANK(K253,K$2:K$501)</f>
        <v>295</v>
      </c>
      <c r="AG253">
        <f>RANK(L253,L$2:L$501)</f>
        <v>256</v>
      </c>
      <c r="AH253">
        <f>RANK(U253,U$2:U$501)</f>
        <v>385</v>
      </c>
      <c r="AI253">
        <f>RANK(X253,X$2:X$501)</f>
        <v>397</v>
      </c>
      <c r="AJ253">
        <f>RANK(Y253,Y$2:Y$501)</f>
        <v>105</v>
      </c>
      <c r="AK253">
        <f>RANK(Z253,Z$2:Z$501)</f>
        <v>143</v>
      </c>
      <c r="AL253">
        <f>RANK(AA253,AA$2:AA$501)</f>
        <v>329</v>
      </c>
      <c r="AM253">
        <f>RANK(AB253,AB$2:AB$501,1)</f>
        <v>255</v>
      </c>
      <c r="AN253">
        <f>RANK(AD253,AD$2:AD$501)</f>
        <v>366</v>
      </c>
      <c r="AO253">
        <f>COUNTIFS(AF253:AN253,"&lt;80")</f>
        <v>0</v>
      </c>
      <c r="AP253" t="e">
        <f>VLOOKUP(AE253,'First week Schedule'!A$2:C$31,3,FALSE)</f>
        <v>#N/A</v>
      </c>
    </row>
    <row r="254" spans="1:42" ht="26.65" hidden="1" x14ac:dyDescent="0.45">
      <c r="A254" s="15">
        <v>203</v>
      </c>
      <c r="B254" s="14" t="s">
        <v>370</v>
      </c>
      <c r="C254" s="14" t="s">
        <v>80</v>
      </c>
      <c r="D254" s="14">
        <v>23</v>
      </c>
      <c r="E254" s="14" t="s">
        <v>128</v>
      </c>
      <c r="F254" s="14">
        <v>19</v>
      </c>
      <c r="G254" s="14">
        <v>3</v>
      </c>
      <c r="H254" s="14">
        <v>10.7</v>
      </c>
      <c r="I254" s="14">
        <v>1.2</v>
      </c>
      <c r="J254" s="14">
        <v>3.2</v>
      </c>
      <c r="K254" s="14">
        <v>0.38300000000000001</v>
      </c>
      <c r="L254" s="14">
        <v>0.4</v>
      </c>
      <c r="M254" s="14">
        <v>1.2</v>
      </c>
      <c r="N254" s="14">
        <v>0.34799999999999998</v>
      </c>
      <c r="O254" s="14">
        <v>0.8</v>
      </c>
      <c r="P254" s="14">
        <v>1.9</v>
      </c>
      <c r="Q254" s="14">
        <v>0.40500000000000003</v>
      </c>
      <c r="R254" s="14">
        <v>0.45</v>
      </c>
      <c r="S254" s="14">
        <v>0.2</v>
      </c>
      <c r="T254" s="14">
        <v>0.3</v>
      </c>
      <c r="U254" s="14">
        <v>0.5</v>
      </c>
      <c r="V254" s="14">
        <v>0.5</v>
      </c>
      <c r="W254" s="14">
        <v>1.9</v>
      </c>
      <c r="X254" s="14">
        <v>2.5</v>
      </c>
      <c r="Y254" s="14">
        <v>1.2</v>
      </c>
      <c r="Z254" s="14">
        <v>0.3</v>
      </c>
      <c r="AA254" s="14">
        <v>0.1</v>
      </c>
      <c r="AB254" s="14">
        <v>0.8</v>
      </c>
      <c r="AC254" s="14">
        <v>1</v>
      </c>
      <c r="AD254" s="14">
        <v>3</v>
      </c>
      <c r="AE254" t="e">
        <f>VLOOKUP(B254,'Current Team'!B$2:D$322,3,FALSE)</f>
        <v>#N/A</v>
      </c>
      <c r="AF254">
        <f>RANK(K254,K$2:K$501)</f>
        <v>401</v>
      </c>
      <c r="AG254">
        <f>RANK(L254,L$2:L$501)</f>
        <v>321</v>
      </c>
      <c r="AH254">
        <f>RANK(U254,U$2:U$501)</f>
        <v>442</v>
      </c>
      <c r="AI254">
        <f>RANK(X254,X$2:X$501)</f>
        <v>296</v>
      </c>
      <c r="AJ254">
        <f>RANK(Y254,Y$2:Y$501)</f>
        <v>257</v>
      </c>
      <c r="AK254">
        <f>RANK(Z254,Z$2:Z$501)</f>
        <v>355</v>
      </c>
      <c r="AL254">
        <f>RANK(AA254,AA$2:AA$501)</f>
        <v>329</v>
      </c>
      <c r="AM254">
        <f>RANK(AB254,AB$2:AB$501,1)</f>
        <v>206</v>
      </c>
      <c r="AN254">
        <f>RANK(AD254,AD$2:AD$501)</f>
        <v>420</v>
      </c>
      <c r="AO254">
        <f>COUNTIFS(AF254:AN254,"&lt;80")</f>
        <v>0</v>
      </c>
      <c r="AP254" t="e">
        <f>VLOOKUP(AE254,'First week Schedule'!A$2:C$31,3,FALSE)</f>
        <v>#N/A</v>
      </c>
    </row>
    <row r="255" spans="1:42" ht="26.65" hidden="1" x14ac:dyDescent="0.45">
      <c r="A255" s="15">
        <v>209</v>
      </c>
      <c r="B255" s="14" t="s">
        <v>366</v>
      </c>
      <c r="C255" s="14" t="s">
        <v>67</v>
      </c>
      <c r="D255" s="14">
        <v>35</v>
      </c>
      <c r="E255" s="14" t="s">
        <v>109</v>
      </c>
      <c r="F255" s="14">
        <v>68</v>
      </c>
      <c r="G255" s="14">
        <v>2</v>
      </c>
      <c r="H255" s="14">
        <v>15.8</v>
      </c>
      <c r="I255" s="14">
        <v>1.9</v>
      </c>
      <c r="J255" s="14">
        <v>5.0999999999999996</v>
      </c>
      <c r="K255" s="14">
        <v>0.38</v>
      </c>
      <c r="L255" s="14">
        <v>0.9</v>
      </c>
      <c r="M255" s="14">
        <v>2.9</v>
      </c>
      <c r="N255" s="14">
        <v>0.31</v>
      </c>
      <c r="O255" s="14">
        <v>1</v>
      </c>
      <c r="P255" s="14">
        <v>2.2000000000000002</v>
      </c>
      <c r="Q255" s="14">
        <v>0.47599999999999998</v>
      </c>
      <c r="R255" s="14">
        <v>0.47</v>
      </c>
      <c r="S255" s="14">
        <v>1.5</v>
      </c>
      <c r="T255" s="14">
        <v>2</v>
      </c>
      <c r="U255" s="14">
        <v>0.76100000000000001</v>
      </c>
      <c r="V255" s="14">
        <v>0.2</v>
      </c>
      <c r="W255" s="14">
        <v>1.5</v>
      </c>
      <c r="X255" s="14">
        <v>1.6</v>
      </c>
      <c r="Y255" s="14">
        <v>1.8</v>
      </c>
      <c r="Z255" s="14">
        <v>0.5</v>
      </c>
      <c r="AA255" s="14">
        <v>0.2</v>
      </c>
      <c r="AB255" s="14">
        <v>0.8</v>
      </c>
      <c r="AC255" s="14">
        <v>2</v>
      </c>
      <c r="AD255" s="14">
        <v>6.3</v>
      </c>
      <c r="AE255" t="e">
        <f>VLOOKUP(B255,'Current Team'!B$2:D$322,3,FALSE)</f>
        <v>#N/A</v>
      </c>
      <c r="AF255">
        <f>RANK(K255,K$2:K$501)</f>
        <v>408</v>
      </c>
      <c r="AG255">
        <f>RANK(L255,L$2:L$501)</f>
        <v>195</v>
      </c>
      <c r="AH255">
        <f>RANK(U255,U$2:U$501)</f>
        <v>243</v>
      </c>
      <c r="AI255">
        <f>RANK(X255,X$2:X$501)</f>
        <v>397</v>
      </c>
      <c r="AJ255">
        <f>RANK(Y255,Y$2:Y$501)</f>
        <v>175</v>
      </c>
      <c r="AK255">
        <f>RANK(Z255,Z$2:Z$501)</f>
        <v>234</v>
      </c>
      <c r="AL255">
        <f>RANK(AA255,AA$2:AA$501)</f>
        <v>266</v>
      </c>
      <c r="AM255">
        <f>RANK(AB255,AB$2:AB$501,1)</f>
        <v>206</v>
      </c>
      <c r="AN255">
        <f>RANK(AD255,AD$2:AD$501)</f>
        <v>280</v>
      </c>
      <c r="AO255">
        <f>COUNTIFS(AF255:AN255,"&lt;80")</f>
        <v>0</v>
      </c>
      <c r="AP255" t="e">
        <f>VLOOKUP(AE255,'First week Schedule'!A$2:C$31,3,FALSE)</f>
        <v>#N/A</v>
      </c>
    </row>
    <row r="256" spans="1:42" ht="39.75" hidden="1" x14ac:dyDescent="0.45">
      <c r="A256" s="15">
        <v>216</v>
      </c>
      <c r="B256" s="14" t="s">
        <v>360</v>
      </c>
      <c r="C256" s="14" t="s">
        <v>63</v>
      </c>
      <c r="D256" s="14">
        <v>20</v>
      </c>
      <c r="E256" s="14" t="s">
        <v>68</v>
      </c>
      <c r="F256" s="14">
        <v>28</v>
      </c>
      <c r="G256" s="14">
        <v>0</v>
      </c>
      <c r="H256" s="14">
        <v>7.9</v>
      </c>
      <c r="I256" s="14">
        <v>0.7</v>
      </c>
      <c r="J256" s="14">
        <v>1.5</v>
      </c>
      <c r="K256" s="14">
        <v>0.48799999999999999</v>
      </c>
      <c r="L256" s="14">
        <v>0.1</v>
      </c>
      <c r="M256" s="14">
        <v>0.2</v>
      </c>
      <c r="N256" s="14">
        <v>0.33300000000000002</v>
      </c>
      <c r="O256" s="14">
        <v>0.6</v>
      </c>
      <c r="P256" s="14">
        <v>1.3</v>
      </c>
      <c r="Q256" s="14">
        <v>0.51400000000000001</v>
      </c>
      <c r="R256" s="14">
        <v>0.51200000000000001</v>
      </c>
      <c r="S256" s="14">
        <v>0.4</v>
      </c>
      <c r="T256" s="14">
        <v>0.5</v>
      </c>
      <c r="U256" s="14">
        <v>0.78600000000000003</v>
      </c>
      <c r="V256" s="14">
        <v>0.8</v>
      </c>
      <c r="W256" s="14">
        <v>0.9</v>
      </c>
      <c r="X256" s="14">
        <v>1.7</v>
      </c>
      <c r="Y256" s="14">
        <v>0.5</v>
      </c>
      <c r="Z256" s="14">
        <v>0.3</v>
      </c>
      <c r="AA256" s="14">
        <v>0.4</v>
      </c>
      <c r="AB256" s="14">
        <v>0.5</v>
      </c>
      <c r="AC256" s="14">
        <v>2</v>
      </c>
      <c r="AD256" s="14">
        <v>1.9</v>
      </c>
      <c r="AE256" t="e">
        <f>VLOOKUP(B256,'Current Team'!B$2:D$322,3,FALSE)</f>
        <v>#N/A</v>
      </c>
      <c r="AF256">
        <f>RANK(K256,K$2:K$501)</f>
        <v>113</v>
      </c>
      <c r="AG256">
        <f>RANK(L256,L$2:L$501)</f>
        <v>399</v>
      </c>
      <c r="AH256">
        <f>RANK(U256,U$2:U$501)</f>
        <v>201</v>
      </c>
      <c r="AI256">
        <f>RANK(X256,X$2:X$501)</f>
        <v>386</v>
      </c>
      <c r="AJ256">
        <f>RANK(Y256,Y$2:Y$501)</f>
        <v>425</v>
      </c>
      <c r="AK256">
        <f>RANK(Z256,Z$2:Z$501)</f>
        <v>355</v>
      </c>
      <c r="AL256">
        <f>RANK(AA256,AA$2:AA$501)</f>
        <v>144</v>
      </c>
      <c r="AM256">
        <f>RANK(AB256,AB$2:AB$501,1)</f>
        <v>99</v>
      </c>
      <c r="AN256">
        <f>RANK(AD256,AD$2:AD$501)</f>
        <v>452</v>
      </c>
      <c r="AO256">
        <f>COUNTIFS(AF256:AN256,"&lt;80")</f>
        <v>0</v>
      </c>
      <c r="AP256" t="e">
        <f>VLOOKUP(AE256,'First week Schedule'!A$2:C$31,3,FALSE)</f>
        <v>#N/A</v>
      </c>
    </row>
    <row r="257" spans="1:42" ht="39.75" hidden="1" x14ac:dyDescent="0.45">
      <c r="A257" s="15">
        <v>220</v>
      </c>
      <c r="B257" s="14" t="s">
        <v>356</v>
      </c>
      <c r="C257" s="14" t="s">
        <v>63</v>
      </c>
      <c r="D257" s="14">
        <v>23</v>
      </c>
      <c r="E257" s="14" t="s">
        <v>121</v>
      </c>
      <c r="F257" s="14">
        <v>70</v>
      </c>
      <c r="G257" s="14">
        <v>25</v>
      </c>
      <c r="H257" s="14">
        <v>19.399999999999999</v>
      </c>
      <c r="I257" s="14">
        <v>2</v>
      </c>
      <c r="J257" s="14">
        <v>4.5</v>
      </c>
      <c r="K257" s="14">
        <v>0.439</v>
      </c>
      <c r="L257" s="14">
        <v>0.9</v>
      </c>
      <c r="M257" s="14">
        <v>2.6</v>
      </c>
      <c r="N257" s="14">
        <v>0.36499999999999999</v>
      </c>
      <c r="O257" s="14">
        <v>1</v>
      </c>
      <c r="P257" s="14">
        <v>1.9</v>
      </c>
      <c r="Q257" s="14">
        <v>0.54100000000000004</v>
      </c>
      <c r="R257" s="14">
        <v>0.54500000000000004</v>
      </c>
      <c r="S257" s="14">
        <v>0.9</v>
      </c>
      <c r="T257" s="14">
        <v>1.2</v>
      </c>
      <c r="U257" s="14">
        <v>0.76700000000000002</v>
      </c>
      <c r="V257" s="14">
        <v>0.9</v>
      </c>
      <c r="W257" s="14">
        <v>2.9</v>
      </c>
      <c r="X257" s="14">
        <v>3.8</v>
      </c>
      <c r="Y257" s="14">
        <v>0.8</v>
      </c>
      <c r="Z257" s="14">
        <v>0.4</v>
      </c>
      <c r="AA257" s="14">
        <v>0.3</v>
      </c>
      <c r="AB257" s="14">
        <v>0.5</v>
      </c>
      <c r="AC257" s="14">
        <v>1.3</v>
      </c>
      <c r="AD257" s="14">
        <v>5.8</v>
      </c>
      <c r="AE257" t="e">
        <f>VLOOKUP(B257,'Current Team'!B$2:D$322,3,FALSE)</f>
        <v>#N/A</v>
      </c>
      <c r="AF257">
        <f>RANK(K257,K$2:K$501)</f>
        <v>236</v>
      </c>
      <c r="AG257">
        <f>RANK(L257,L$2:L$501)</f>
        <v>195</v>
      </c>
      <c r="AH257">
        <f>RANK(U257,U$2:U$501)</f>
        <v>233</v>
      </c>
      <c r="AI257">
        <f>RANK(X257,X$2:X$501)</f>
        <v>178</v>
      </c>
      <c r="AJ257">
        <f>RANK(Y257,Y$2:Y$501)</f>
        <v>357</v>
      </c>
      <c r="AK257">
        <f>RANK(Z257,Z$2:Z$501)</f>
        <v>300</v>
      </c>
      <c r="AL257">
        <f>RANK(AA257,AA$2:AA$501)</f>
        <v>199</v>
      </c>
      <c r="AM257">
        <f>RANK(AB257,AB$2:AB$501,1)</f>
        <v>99</v>
      </c>
      <c r="AN257">
        <f>RANK(AD257,AD$2:AD$501)</f>
        <v>305</v>
      </c>
      <c r="AO257">
        <f>COUNTIFS(AF257:AN257,"&lt;80")</f>
        <v>0</v>
      </c>
      <c r="AP257" t="e">
        <f>VLOOKUP(AE257,'First week Schedule'!A$2:C$31,3,FALSE)</f>
        <v>#N/A</v>
      </c>
    </row>
    <row r="258" spans="1:42" ht="26.65" hidden="1" x14ac:dyDescent="0.45">
      <c r="A258" s="15">
        <v>228</v>
      </c>
      <c r="B258" s="14" t="s">
        <v>349</v>
      </c>
      <c r="C258" s="14" t="s">
        <v>70</v>
      </c>
      <c r="D258" s="14">
        <v>27</v>
      </c>
      <c r="E258" s="14" t="s">
        <v>104</v>
      </c>
      <c r="F258" s="14">
        <v>44</v>
      </c>
      <c r="G258" s="14">
        <v>15</v>
      </c>
      <c r="H258" s="14">
        <v>20</v>
      </c>
      <c r="I258" s="14">
        <v>1.5</v>
      </c>
      <c r="J258" s="14">
        <v>4</v>
      </c>
      <c r="K258" s="14">
        <v>0.38200000000000001</v>
      </c>
      <c r="L258" s="14">
        <v>0.7</v>
      </c>
      <c r="M258" s="14">
        <v>2.2999999999999998</v>
      </c>
      <c r="N258" s="14">
        <v>0.317</v>
      </c>
      <c r="O258" s="14">
        <v>0.8</v>
      </c>
      <c r="P258" s="14">
        <v>1.8</v>
      </c>
      <c r="Q258" s="14">
        <v>0.46800000000000003</v>
      </c>
      <c r="R258" s="14">
        <v>0.47199999999999998</v>
      </c>
      <c r="S258" s="14">
        <v>0.5</v>
      </c>
      <c r="T258" s="14">
        <v>0.7</v>
      </c>
      <c r="U258" s="14">
        <v>0.71899999999999997</v>
      </c>
      <c r="V258" s="14">
        <v>0.8</v>
      </c>
      <c r="W258" s="14">
        <v>2.2999999999999998</v>
      </c>
      <c r="X258" s="14">
        <v>3</v>
      </c>
      <c r="Y258" s="14">
        <v>1.3</v>
      </c>
      <c r="Z258" s="14">
        <v>0.5</v>
      </c>
      <c r="AA258" s="14">
        <v>0.2</v>
      </c>
      <c r="AB258" s="14">
        <v>0.7</v>
      </c>
      <c r="AC258" s="14">
        <v>1.8</v>
      </c>
      <c r="AD258" s="14">
        <v>4.3</v>
      </c>
      <c r="AE258" t="e">
        <f>VLOOKUP(B258,'Current Team'!B$2:D$322,3,FALSE)</f>
        <v>#N/A</v>
      </c>
      <c r="AF258">
        <f>RANK(K258,K$2:K$501)</f>
        <v>404</v>
      </c>
      <c r="AG258">
        <f>RANK(L258,L$2:L$501)</f>
        <v>256</v>
      </c>
      <c r="AH258">
        <f>RANK(U258,U$2:U$501)</f>
        <v>312</v>
      </c>
      <c r="AI258">
        <f>RANK(X258,X$2:X$501)</f>
        <v>244</v>
      </c>
      <c r="AJ258">
        <f>RANK(Y258,Y$2:Y$501)</f>
        <v>233</v>
      </c>
      <c r="AK258">
        <f>RANK(Z258,Z$2:Z$501)</f>
        <v>234</v>
      </c>
      <c r="AL258">
        <f>RANK(AA258,AA$2:AA$501)</f>
        <v>266</v>
      </c>
      <c r="AM258">
        <f>RANK(AB258,AB$2:AB$501,1)</f>
        <v>181</v>
      </c>
      <c r="AN258">
        <f>RANK(AD258,AD$2:AD$501)</f>
        <v>360</v>
      </c>
      <c r="AO258">
        <f>COUNTIFS(AF258:AN258,"&lt;80")</f>
        <v>0</v>
      </c>
      <c r="AP258" t="e">
        <f>VLOOKUP(AE258,'First week Schedule'!A$2:C$31,3,FALSE)</f>
        <v>#N/A</v>
      </c>
    </row>
    <row r="259" spans="1:42" ht="39.75" hidden="1" x14ac:dyDescent="0.45">
      <c r="A259" s="15">
        <v>233</v>
      </c>
      <c r="B259" s="14" t="s">
        <v>345</v>
      </c>
      <c r="C259" s="14" t="s">
        <v>70</v>
      </c>
      <c r="D259" s="14">
        <v>24</v>
      </c>
      <c r="E259" s="14" t="s">
        <v>114</v>
      </c>
      <c r="F259" s="14">
        <v>59</v>
      </c>
      <c r="G259" s="14">
        <v>21</v>
      </c>
      <c r="H259" s="14">
        <v>20.9</v>
      </c>
      <c r="I259" s="14">
        <v>3.4</v>
      </c>
      <c r="J259" s="14">
        <v>8.3000000000000007</v>
      </c>
      <c r="K259" s="14">
        <v>0.41099999999999998</v>
      </c>
      <c r="L259" s="14">
        <v>0.2</v>
      </c>
      <c r="M259" s="14">
        <v>0.8</v>
      </c>
      <c r="N259" s="14">
        <v>0.184</v>
      </c>
      <c r="O259" s="14">
        <v>3.2</v>
      </c>
      <c r="P259" s="14">
        <v>7.4</v>
      </c>
      <c r="Q259" s="14">
        <v>0.436</v>
      </c>
      <c r="R259" s="14">
        <v>0.42</v>
      </c>
      <c r="S259" s="14">
        <v>2</v>
      </c>
      <c r="T259" s="14">
        <v>3.1</v>
      </c>
      <c r="U259" s="14">
        <v>0.64500000000000002</v>
      </c>
      <c r="V259" s="14">
        <v>1.4</v>
      </c>
      <c r="W259" s="14">
        <v>3.8</v>
      </c>
      <c r="X259" s="14">
        <v>5.3</v>
      </c>
      <c r="Y259" s="14">
        <v>1.6</v>
      </c>
      <c r="Z259" s="14">
        <v>0.7</v>
      </c>
      <c r="AA259" s="14">
        <v>0.5</v>
      </c>
      <c r="AB259" s="14">
        <v>1.2</v>
      </c>
      <c r="AC259" s="14">
        <v>1.8</v>
      </c>
      <c r="AD259" s="14">
        <v>8.9</v>
      </c>
      <c r="AE259" t="e">
        <f>VLOOKUP(B259,'Current Team'!B$2:D$322,3,FALSE)</f>
        <v>#N/A</v>
      </c>
      <c r="AF259">
        <f>RANK(K259,K$2:K$501)</f>
        <v>325</v>
      </c>
      <c r="AG259">
        <f>RANK(L259,L$2:L$501)</f>
        <v>379</v>
      </c>
      <c r="AH259">
        <f>RANK(U259,U$2:U$501)</f>
        <v>389</v>
      </c>
      <c r="AI259">
        <f>RANK(X259,X$2:X$501)</f>
        <v>86</v>
      </c>
      <c r="AJ259">
        <f>RANK(Y259,Y$2:Y$501)</f>
        <v>195</v>
      </c>
      <c r="AK259">
        <f>RANK(Z259,Z$2:Z$501)</f>
        <v>143</v>
      </c>
      <c r="AL259">
        <f>RANK(AA259,AA$2:AA$501)</f>
        <v>105</v>
      </c>
      <c r="AM259">
        <f>RANK(AB259,AB$2:AB$501,1)</f>
        <v>336</v>
      </c>
      <c r="AN259">
        <f>RANK(AD259,AD$2:AD$501)</f>
        <v>187</v>
      </c>
      <c r="AO259">
        <f>COUNTIFS(AF259:AN259,"&lt;80")</f>
        <v>0</v>
      </c>
      <c r="AP259" t="e">
        <f>VLOOKUP(AE259,'First week Schedule'!A$2:C$31,3,FALSE)</f>
        <v>#N/A</v>
      </c>
    </row>
    <row r="260" spans="1:42" ht="26.65" hidden="1" x14ac:dyDescent="0.45">
      <c r="A260" s="15">
        <v>242</v>
      </c>
      <c r="B260" s="14" t="s">
        <v>336</v>
      </c>
      <c r="C260" s="14" t="s">
        <v>70</v>
      </c>
      <c r="D260" s="14">
        <v>22</v>
      </c>
      <c r="E260" s="14" t="s">
        <v>100</v>
      </c>
      <c r="F260" s="14">
        <v>44</v>
      </c>
      <c r="G260" s="14">
        <v>14</v>
      </c>
      <c r="H260" s="14">
        <v>20.3</v>
      </c>
      <c r="I260" s="14">
        <v>2.2000000000000002</v>
      </c>
      <c r="J260" s="14">
        <v>4.8</v>
      </c>
      <c r="K260" s="14">
        <v>0.45900000000000002</v>
      </c>
      <c r="L260" s="14">
        <v>0.3</v>
      </c>
      <c r="M260" s="14">
        <v>1.1000000000000001</v>
      </c>
      <c r="N260" s="14">
        <v>0.28000000000000003</v>
      </c>
      <c r="O260" s="14">
        <v>1.9</v>
      </c>
      <c r="P260" s="14">
        <v>3.6</v>
      </c>
      <c r="Q260" s="14">
        <v>0.51600000000000001</v>
      </c>
      <c r="R260" s="14">
        <v>0.49299999999999999</v>
      </c>
      <c r="S260" s="14">
        <v>0.5</v>
      </c>
      <c r="T260" s="14">
        <v>0.9</v>
      </c>
      <c r="U260" s="14">
        <v>0.60499999999999998</v>
      </c>
      <c r="V260" s="14">
        <v>0.7</v>
      </c>
      <c r="W260" s="14">
        <v>3.5</v>
      </c>
      <c r="X260" s="14">
        <v>4.2</v>
      </c>
      <c r="Y260" s="14">
        <v>0.8</v>
      </c>
      <c r="Z260" s="14">
        <v>0.5</v>
      </c>
      <c r="AA260" s="14">
        <v>0.1</v>
      </c>
      <c r="AB260" s="14">
        <v>0.6</v>
      </c>
      <c r="AC260" s="14">
        <v>1.3</v>
      </c>
      <c r="AD260" s="14">
        <v>5.2</v>
      </c>
      <c r="AE260" t="e">
        <f>VLOOKUP(B260,'Current Team'!B$2:D$322,3,FALSE)</f>
        <v>#N/A</v>
      </c>
      <c r="AF260">
        <f>RANK(K260,K$2:K$501)</f>
        <v>179</v>
      </c>
      <c r="AG260">
        <f>RANK(L260,L$2:L$501)</f>
        <v>344</v>
      </c>
      <c r="AH260">
        <f>RANK(U260,U$2:U$501)</f>
        <v>412</v>
      </c>
      <c r="AI260">
        <f>RANK(X260,X$2:X$501)</f>
        <v>145</v>
      </c>
      <c r="AJ260">
        <f>RANK(Y260,Y$2:Y$501)</f>
        <v>357</v>
      </c>
      <c r="AK260">
        <f>RANK(Z260,Z$2:Z$501)</f>
        <v>234</v>
      </c>
      <c r="AL260">
        <f>RANK(AA260,AA$2:AA$501)</f>
        <v>329</v>
      </c>
      <c r="AM260">
        <f>RANK(AB260,AB$2:AB$501,1)</f>
        <v>139</v>
      </c>
      <c r="AN260">
        <f>RANK(AD260,AD$2:AD$501)</f>
        <v>325</v>
      </c>
      <c r="AO260">
        <f>COUNTIFS(AF260:AN260,"&lt;80")</f>
        <v>0</v>
      </c>
      <c r="AP260" t="e">
        <f>VLOOKUP(AE260,'First week Schedule'!A$2:C$31,3,FALSE)</f>
        <v>#N/A</v>
      </c>
    </row>
    <row r="261" spans="1:42" ht="26.65" hidden="1" x14ac:dyDescent="0.45">
      <c r="A261" s="15">
        <v>251</v>
      </c>
      <c r="B261" s="14" t="s">
        <v>328</v>
      </c>
      <c r="C261" s="14" t="s">
        <v>70</v>
      </c>
      <c r="D261" s="14">
        <v>24</v>
      </c>
      <c r="E261" s="14" t="s">
        <v>117</v>
      </c>
      <c r="F261" s="14">
        <v>68</v>
      </c>
      <c r="G261" s="14">
        <v>13</v>
      </c>
      <c r="H261" s="14">
        <v>18.100000000000001</v>
      </c>
      <c r="I261" s="14">
        <v>1.7</v>
      </c>
      <c r="J261" s="14">
        <v>4</v>
      </c>
      <c r="K261" s="14">
        <v>0.41199999999999998</v>
      </c>
      <c r="L261" s="14">
        <v>0.4</v>
      </c>
      <c r="M261" s="14">
        <v>1.2</v>
      </c>
      <c r="N261" s="14">
        <v>0.36699999999999999</v>
      </c>
      <c r="O261" s="14">
        <v>1.2</v>
      </c>
      <c r="P261" s="14">
        <v>2.9</v>
      </c>
      <c r="Q261" s="14">
        <v>0.43099999999999999</v>
      </c>
      <c r="R261" s="14">
        <v>0.46500000000000002</v>
      </c>
      <c r="S261" s="14">
        <v>1.2</v>
      </c>
      <c r="T261" s="14">
        <v>1.5</v>
      </c>
      <c r="U261" s="14">
        <v>0.81599999999999995</v>
      </c>
      <c r="V261" s="14">
        <v>0.5</v>
      </c>
      <c r="W261" s="14">
        <v>2.2000000000000002</v>
      </c>
      <c r="X261" s="14">
        <v>2.7</v>
      </c>
      <c r="Y261" s="14">
        <v>1.1000000000000001</v>
      </c>
      <c r="Z261" s="14">
        <v>0.4</v>
      </c>
      <c r="AA261" s="14">
        <v>0.3</v>
      </c>
      <c r="AB261" s="14">
        <v>0.6</v>
      </c>
      <c r="AC261" s="14">
        <v>1.8</v>
      </c>
      <c r="AD261" s="14">
        <v>5</v>
      </c>
      <c r="AE261" t="e">
        <f>VLOOKUP(B261,'Current Team'!B$2:D$322,3,FALSE)</f>
        <v>#N/A</v>
      </c>
      <c r="AF261">
        <f>RANK(K261,K$2:K$501)</f>
        <v>318</v>
      </c>
      <c r="AG261">
        <f>RANK(L261,L$2:L$501)</f>
        <v>321</v>
      </c>
      <c r="AH261">
        <f>RANK(U261,U$2:U$501)</f>
        <v>147</v>
      </c>
      <c r="AI261">
        <f>RANK(X261,X$2:X$501)</f>
        <v>274</v>
      </c>
      <c r="AJ261">
        <f>RANK(Y261,Y$2:Y$501)</f>
        <v>284</v>
      </c>
      <c r="AK261">
        <f>RANK(Z261,Z$2:Z$501)</f>
        <v>300</v>
      </c>
      <c r="AL261">
        <f>RANK(AA261,AA$2:AA$501)</f>
        <v>199</v>
      </c>
      <c r="AM261">
        <f>RANK(AB261,AB$2:AB$501,1)</f>
        <v>139</v>
      </c>
      <c r="AN261">
        <f>RANK(AD261,AD$2:AD$501)</f>
        <v>330</v>
      </c>
      <c r="AO261">
        <f>COUNTIFS(AF261:AN261,"&lt;80")</f>
        <v>0</v>
      </c>
      <c r="AP261" t="e">
        <f>VLOOKUP(AE261,'First week Schedule'!A$2:C$31,3,FALSE)</f>
        <v>#N/A</v>
      </c>
    </row>
    <row r="262" spans="1:42" ht="26.65" hidden="1" x14ac:dyDescent="0.45">
      <c r="A262" s="15">
        <v>261</v>
      </c>
      <c r="B262" s="14" t="s">
        <v>318</v>
      </c>
      <c r="C262" s="14" t="s">
        <v>63</v>
      </c>
      <c r="D262" s="14">
        <v>31</v>
      </c>
      <c r="E262" s="14" t="s">
        <v>78</v>
      </c>
      <c r="F262" s="14">
        <v>73</v>
      </c>
      <c r="G262" s="14">
        <v>6</v>
      </c>
      <c r="H262" s="14">
        <v>16.7</v>
      </c>
      <c r="I262" s="14">
        <v>2.2000000000000002</v>
      </c>
      <c r="J262" s="14">
        <v>4.9000000000000004</v>
      </c>
      <c r="K262" s="14">
        <v>0.45900000000000002</v>
      </c>
      <c r="L262" s="14">
        <v>0.9</v>
      </c>
      <c r="M262" s="14">
        <v>2.6</v>
      </c>
      <c r="N262" s="14">
        <v>0.36699999999999999</v>
      </c>
      <c r="O262" s="14">
        <v>1.3</v>
      </c>
      <c r="P262" s="14">
        <v>2.2999999999999998</v>
      </c>
      <c r="Q262" s="14">
        <v>0.56299999999999994</v>
      </c>
      <c r="R262" s="14">
        <v>0.55600000000000005</v>
      </c>
      <c r="S262" s="14">
        <v>0.9</v>
      </c>
      <c r="T262" s="14">
        <v>1.1000000000000001</v>
      </c>
      <c r="U262" s="14">
        <v>0.8</v>
      </c>
      <c r="V262" s="14">
        <v>1</v>
      </c>
      <c r="W262" s="14">
        <v>3</v>
      </c>
      <c r="X262" s="14">
        <v>3.9</v>
      </c>
      <c r="Y262" s="14">
        <v>1.3</v>
      </c>
      <c r="Z262" s="14">
        <v>0.4</v>
      </c>
      <c r="AA262" s="14">
        <v>0.2</v>
      </c>
      <c r="AB262" s="14">
        <v>0.6</v>
      </c>
      <c r="AC262" s="14">
        <v>1.9</v>
      </c>
      <c r="AD262" s="14">
        <v>6.3</v>
      </c>
      <c r="AE262" t="e">
        <f>VLOOKUP(B262,'Current Team'!B$2:D$322,3,FALSE)</f>
        <v>#N/A</v>
      </c>
      <c r="AF262">
        <f>RANK(K262,K$2:K$501)</f>
        <v>179</v>
      </c>
      <c r="AG262">
        <f>RANK(L262,L$2:L$501)</f>
        <v>195</v>
      </c>
      <c r="AH262">
        <f>RANK(U262,U$2:U$501)</f>
        <v>171</v>
      </c>
      <c r="AI262">
        <f>RANK(X262,X$2:X$501)</f>
        <v>173</v>
      </c>
      <c r="AJ262">
        <f>RANK(Y262,Y$2:Y$501)</f>
        <v>233</v>
      </c>
      <c r="AK262">
        <f>RANK(Z262,Z$2:Z$501)</f>
        <v>300</v>
      </c>
      <c r="AL262">
        <f>RANK(AA262,AA$2:AA$501)</f>
        <v>266</v>
      </c>
      <c r="AM262">
        <f>RANK(AB262,AB$2:AB$501,1)</f>
        <v>139</v>
      </c>
      <c r="AN262">
        <f>RANK(AD262,AD$2:AD$501)</f>
        <v>280</v>
      </c>
      <c r="AO262">
        <f>COUNTIFS(AF262:AN262,"&lt;80")</f>
        <v>0</v>
      </c>
      <c r="AP262" t="e">
        <f>VLOOKUP(AE262,'First week Schedule'!A$2:C$31,3,FALSE)</f>
        <v>#N/A</v>
      </c>
    </row>
    <row r="263" spans="1:42" ht="26.65" hidden="1" x14ac:dyDescent="0.45">
      <c r="A263" s="15">
        <v>263</v>
      </c>
      <c r="B263" s="14" t="s">
        <v>316</v>
      </c>
      <c r="C263" s="14" t="s">
        <v>75</v>
      </c>
      <c r="D263" s="14">
        <v>31</v>
      </c>
      <c r="E263" s="14" t="s">
        <v>76</v>
      </c>
      <c r="F263" s="14">
        <v>51</v>
      </c>
      <c r="G263" s="14">
        <v>6</v>
      </c>
      <c r="H263" s="14">
        <v>10.4</v>
      </c>
      <c r="I263" s="14">
        <v>1.5</v>
      </c>
      <c r="J263" s="14">
        <v>3.1</v>
      </c>
      <c r="K263" s="14">
        <v>0.503</v>
      </c>
      <c r="L263" s="14">
        <v>0.2</v>
      </c>
      <c r="M263" s="14">
        <v>0.8</v>
      </c>
      <c r="N263" s="14">
        <v>0.3</v>
      </c>
      <c r="O263" s="14">
        <v>1.3</v>
      </c>
      <c r="P263" s="14">
        <v>2.2999999999999998</v>
      </c>
      <c r="Q263" s="14">
        <v>0.57299999999999995</v>
      </c>
      <c r="R263" s="14">
        <v>0.54100000000000004</v>
      </c>
      <c r="S263" s="14">
        <v>0.6</v>
      </c>
      <c r="T263" s="14">
        <v>0.8</v>
      </c>
      <c r="U263" s="14">
        <v>0.75600000000000001</v>
      </c>
      <c r="V263" s="14">
        <v>0.9</v>
      </c>
      <c r="W263" s="14">
        <v>2</v>
      </c>
      <c r="X263" s="14">
        <v>2.9</v>
      </c>
      <c r="Y263" s="14">
        <v>1.2</v>
      </c>
      <c r="Z263" s="14">
        <v>0.3</v>
      </c>
      <c r="AA263" s="14">
        <v>0.3</v>
      </c>
      <c r="AB263" s="14">
        <v>0.9</v>
      </c>
      <c r="AC263" s="14">
        <v>1.9</v>
      </c>
      <c r="AD263" s="14">
        <v>3.9</v>
      </c>
      <c r="AE263" t="e">
        <f>VLOOKUP(B263,'Current Team'!B$2:D$322,3,FALSE)</f>
        <v>#N/A</v>
      </c>
      <c r="AF263">
        <f>RANK(K263,K$2:K$501)</f>
        <v>80</v>
      </c>
      <c r="AG263">
        <f>RANK(L263,L$2:L$501)</f>
        <v>379</v>
      </c>
      <c r="AH263">
        <f>RANK(U263,U$2:U$501)</f>
        <v>253</v>
      </c>
      <c r="AI263">
        <f>RANK(X263,X$2:X$501)</f>
        <v>252</v>
      </c>
      <c r="AJ263">
        <f>RANK(Y263,Y$2:Y$501)</f>
        <v>257</v>
      </c>
      <c r="AK263">
        <f>RANK(Z263,Z$2:Z$501)</f>
        <v>355</v>
      </c>
      <c r="AL263">
        <f>RANK(AA263,AA$2:AA$501)</f>
        <v>199</v>
      </c>
      <c r="AM263">
        <f>RANK(AB263,AB$2:AB$501,1)</f>
        <v>255</v>
      </c>
      <c r="AN263">
        <f>RANK(AD263,AD$2:AD$501)</f>
        <v>383</v>
      </c>
      <c r="AO263">
        <f>COUNTIFS(AF263:AN263,"&lt;80")</f>
        <v>0</v>
      </c>
      <c r="AP263" t="e">
        <f>VLOOKUP(AE263,'First week Schedule'!A$2:C$31,3,FALSE)</f>
        <v>#N/A</v>
      </c>
    </row>
    <row r="264" spans="1:42" ht="26.65" hidden="1" x14ac:dyDescent="0.45">
      <c r="A264" s="15">
        <v>265</v>
      </c>
      <c r="B264" s="14" t="s">
        <v>314</v>
      </c>
      <c r="C264" s="14" t="s">
        <v>63</v>
      </c>
      <c r="D264" s="14">
        <v>31</v>
      </c>
      <c r="E264" s="14" t="s">
        <v>155</v>
      </c>
      <c r="F264" s="14">
        <v>55</v>
      </c>
      <c r="G264" s="14">
        <v>33</v>
      </c>
      <c r="H264" s="14">
        <v>21.2</v>
      </c>
      <c r="I264" s="14">
        <v>3</v>
      </c>
      <c r="J264" s="14">
        <v>6.9</v>
      </c>
      <c r="K264" s="14">
        <v>0.433</v>
      </c>
      <c r="L264" s="14">
        <v>0.9</v>
      </c>
      <c r="M264" s="14">
        <v>2.7</v>
      </c>
      <c r="N264" s="14">
        <v>0.33600000000000002</v>
      </c>
      <c r="O264" s="14">
        <v>2.1</v>
      </c>
      <c r="P264" s="14">
        <v>4.2</v>
      </c>
      <c r="Q264" s="14">
        <v>0.496</v>
      </c>
      <c r="R264" s="14">
        <v>0.499</v>
      </c>
      <c r="S264" s="14">
        <v>0.9</v>
      </c>
      <c r="T264" s="14">
        <v>1.3</v>
      </c>
      <c r="U264" s="14">
        <v>0.71399999999999997</v>
      </c>
      <c r="V264" s="14">
        <v>0.4</v>
      </c>
      <c r="W264" s="14">
        <v>2.8</v>
      </c>
      <c r="X264" s="14">
        <v>3.2</v>
      </c>
      <c r="Y264" s="14">
        <v>2.5</v>
      </c>
      <c r="Z264" s="14">
        <v>0.6</v>
      </c>
      <c r="AA264" s="14">
        <v>0.5</v>
      </c>
      <c r="AB264" s="14">
        <v>1.3</v>
      </c>
      <c r="AC264" s="14">
        <v>2.1</v>
      </c>
      <c r="AD264" s="14">
        <v>7.8</v>
      </c>
      <c r="AE264" t="e">
        <f>VLOOKUP(B264,'Current Team'!B$2:D$322,3,FALSE)</f>
        <v>#N/A</v>
      </c>
      <c r="AF264">
        <f>RANK(K264,K$2:K$501)</f>
        <v>250</v>
      </c>
      <c r="AG264">
        <f>RANK(L264,L$2:L$501)</f>
        <v>195</v>
      </c>
      <c r="AH264">
        <f>RANK(U264,U$2:U$501)</f>
        <v>318</v>
      </c>
      <c r="AI264">
        <f>RANK(X264,X$2:X$501)</f>
        <v>228</v>
      </c>
      <c r="AJ264">
        <f>RANK(Y264,Y$2:Y$501)</f>
        <v>112</v>
      </c>
      <c r="AK264">
        <f>RANK(Z264,Z$2:Z$501)</f>
        <v>186</v>
      </c>
      <c r="AL264">
        <f>RANK(AA264,AA$2:AA$501)</f>
        <v>105</v>
      </c>
      <c r="AM264">
        <f>RANK(AB264,AB$2:AB$501,1)</f>
        <v>353</v>
      </c>
      <c r="AN264">
        <f>RANK(AD264,AD$2:AD$501)</f>
        <v>216</v>
      </c>
      <c r="AO264">
        <f>COUNTIFS(AF264:AN264,"&lt;80")</f>
        <v>0</v>
      </c>
      <c r="AP264" t="e">
        <f>VLOOKUP(AE264,'First week Schedule'!A$2:C$31,3,FALSE)</f>
        <v>#N/A</v>
      </c>
    </row>
    <row r="265" spans="1:42" ht="26.65" hidden="1" x14ac:dyDescent="0.45">
      <c r="A265" s="15">
        <v>266</v>
      </c>
      <c r="B265" s="14" t="s">
        <v>313</v>
      </c>
      <c r="C265" s="14" t="s">
        <v>70</v>
      </c>
      <c r="D265" s="14">
        <v>22</v>
      </c>
      <c r="E265" s="14" t="s">
        <v>123</v>
      </c>
      <c r="F265" s="14">
        <v>66</v>
      </c>
      <c r="G265" s="14">
        <v>7</v>
      </c>
      <c r="H265" s="14">
        <v>18.3</v>
      </c>
      <c r="I265" s="14">
        <v>2.6</v>
      </c>
      <c r="J265" s="14">
        <v>6.7</v>
      </c>
      <c r="K265" s="14">
        <v>0.38900000000000001</v>
      </c>
      <c r="L265" s="14">
        <v>0.9</v>
      </c>
      <c r="M265" s="14">
        <v>3.3</v>
      </c>
      <c r="N265" s="14">
        <v>0.28799999999999998</v>
      </c>
      <c r="O265" s="14">
        <v>1.7</v>
      </c>
      <c r="P265" s="14">
        <v>3.4</v>
      </c>
      <c r="Q265" s="14">
        <v>0.48399999999999999</v>
      </c>
      <c r="R265" s="14">
        <v>0.45900000000000002</v>
      </c>
      <c r="S265" s="14">
        <v>0.8</v>
      </c>
      <c r="T265" s="14">
        <v>1</v>
      </c>
      <c r="U265" s="14">
        <v>0.78100000000000003</v>
      </c>
      <c r="V265" s="14">
        <v>0.5</v>
      </c>
      <c r="W265" s="14">
        <v>2.8</v>
      </c>
      <c r="X265" s="14">
        <v>3.3</v>
      </c>
      <c r="Y265" s="14">
        <v>1.3</v>
      </c>
      <c r="Z265" s="14">
        <v>0.9</v>
      </c>
      <c r="AA265" s="14">
        <v>0.2</v>
      </c>
      <c r="AB265" s="14">
        <v>1.2</v>
      </c>
      <c r="AC265" s="14">
        <v>1.7</v>
      </c>
      <c r="AD265" s="14">
        <v>6.9</v>
      </c>
      <c r="AE265" t="e">
        <f>VLOOKUP(B265,'Current Team'!B$2:D$322,3,FALSE)</f>
        <v>#N/A</v>
      </c>
      <c r="AF265">
        <f>RANK(K265,K$2:K$501)</f>
        <v>389</v>
      </c>
      <c r="AG265">
        <f>RANK(L265,L$2:L$501)</f>
        <v>195</v>
      </c>
      <c r="AH265">
        <f>RANK(U265,U$2:U$501)</f>
        <v>213</v>
      </c>
      <c r="AI265">
        <f>RANK(X265,X$2:X$501)</f>
        <v>220</v>
      </c>
      <c r="AJ265">
        <f>RANK(Y265,Y$2:Y$501)</f>
        <v>233</v>
      </c>
      <c r="AK265">
        <f>RANK(Z265,Z$2:Z$501)</f>
        <v>82</v>
      </c>
      <c r="AL265">
        <f>RANK(AA265,AA$2:AA$501)</f>
        <v>266</v>
      </c>
      <c r="AM265">
        <f>RANK(AB265,AB$2:AB$501,1)</f>
        <v>336</v>
      </c>
      <c r="AN265">
        <f>RANK(AD265,AD$2:AD$501)</f>
        <v>250</v>
      </c>
      <c r="AO265">
        <f>COUNTIFS(AF265:AN265,"&lt;80")</f>
        <v>0</v>
      </c>
      <c r="AP265" t="e">
        <f>VLOOKUP(AE265,'First week Schedule'!A$2:C$31,3,FALSE)</f>
        <v>#N/A</v>
      </c>
    </row>
    <row r="266" spans="1:42" ht="26.65" hidden="1" x14ac:dyDescent="0.45">
      <c r="A266" s="15">
        <v>266</v>
      </c>
      <c r="B266" s="14" t="s">
        <v>313</v>
      </c>
      <c r="C266" s="14" t="s">
        <v>70</v>
      </c>
      <c r="D266" s="14">
        <v>22</v>
      </c>
      <c r="E266" s="14" t="s">
        <v>104</v>
      </c>
      <c r="F266" s="14">
        <v>18</v>
      </c>
      <c r="G266" s="14">
        <v>0</v>
      </c>
      <c r="H266" s="14">
        <v>13.7</v>
      </c>
      <c r="I266" s="14">
        <v>2.1</v>
      </c>
      <c r="J266" s="14">
        <v>5.0999999999999996</v>
      </c>
      <c r="K266" s="14">
        <v>0.41799999999999998</v>
      </c>
      <c r="L266" s="14">
        <v>0.6</v>
      </c>
      <c r="M266" s="14">
        <v>1.9</v>
      </c>
      <c r="N266" s="14">
        <v>0.32400000000000001</v>
      </c>
      <c r="O266" s="14">
        <v>1.5</v>
      </c>
      <c r="P266" s="14">
        <v>3.2</v>
      </c>
      <c r="Q266" s="14">
        <v>0.47399999999999998</v>
      </c>
      <c r="R266" s="14">
        <v>0.47799999999999998</v>
      </c>
      <c r="S266" s="14">
        <v>0.5</v>
      </c>
      <c r="T266" s="14">
        <v>0.7</v>
      </c>
      <c r="U266" s="14">
        <v>0.69199999999999995</v>
      </c>
      <c r="V266" s="14">
        <v>0.5</v>
      </c>
      <c r="W266" s="14">
        <v>1.8</v>
      </c>
      <c r="X266" s="14">
        <v>2.2999999999999998</v>
      </c>
      <c r="Y266" s="14">
        <v>1.6</v>
      </c>
      <c r="Z266" s="14">
        <v>0.7</v>
      </c>
      <c r="AA266" s="14">
        <v>0.1</v>
      </c>
      <c r="AB266" s="14">
        <v>1.4</v>
      </c>
      <c r="AC266" s="14">
        <v>1.2</v>
      </c>
      <c r="AD266" s="14">
        <v>5.3</v>
      </c>
      <c r="AE266" t="e">
        <f>VLOOKUP(B266,'Current Team'!B$2:D$322,3,FALSE)</f>
        <v>#N/A</v>
      </c>
      <c r="AF266">
        <f>RANK(K266,K$2:K$501)</f>
        <v>295</v>
      </c>
      <c r="AG266">
        <f>RANK(L266,L$2:L$501)</f>
        <v>277</v>
      </c>
      <c r="AH266">
        <f>RANK(U266,U$2:U$501)</f>
        <v>350</v>
      </c>
      <c r="AI266">
        <f>RANK(X266,X$2:X$501)</f>
        <v>321</v>
      </c>
      <c r="AJ266">
        <f>RANK(Y266,Y$2:Y$501)</f>
        <v>195</v>
      </c>
      <c r="AK266">
        <f>RANK(Z266,Z$2:Z$501)</f>
        <v>143</v>
      </c>
      <c r="AL266">
        <f>RANK(AA266,AA$2:AA$501)</f>
        <v>329</v>
      </c>
      <c r="AM266">
        <f>RANK(AB266,AB$2:AB$501,1)</f>
        <v>377</v>
      </c>
      <c r="AN266">
        <f>RANK(AD266,AD$2:AD$501)</f>
        <v>319</v>
      </c>
      <c r="AO266">
        <f>COUNTIFS(AF266:AN266,"&lt;80")</f>
        <v>0</v>
      </c>
      <c r="AP266" t="e">
        <f>VLOOKUP(AE266,'First week Schedule'!A$2:C$31,3,FALSE)</f>
        <v>#N/A</v>
      </c>
    </row>
    <row r="267" spans="1:42" ht="26.65" hidden="1" x14ac:dyDescent="0.45">
      <c r="A267" s="15">
        <v>268</v>
      </c>
      <c r="B267" s="14" t="s">
        <v>311</v>
      </c>
      <c r="C267" s="14" t="s">
        <v>70</v>
      </c>
      <c r="D267" s="14">
        <v>31</v>
      </c>
      <c r="E267" s="14" t="s">
        <v>123</v>
      </c>
      <c r="F267" s="14">
        <v>38</v>
      </c>
      <c r="G267" s="14">
        <v>13</v>
      </c>
      <c r="H267" s="14">
        <v>14.1</v>
      </c>
      <c r="I267" s="14">
        <v>1.2</v>
      </c>
      <c r="J267" s="14">
        <v>3.4</v>
      </c>
      <c r="K267" s="14">
        <v>0.35199999999999998</v>
      </c>
      <c r="L267" s="14">
        <v>0.7</v>
      </c>
      <c r="M267" s="14">
        <v>2</v>
      </c>
      <c r="N267" s="14">
        <v>0.32900000000000001</v>
      </c>
      <c r="O267" s="14">
        <v>0.5</v>
      </c>
      <c r="P267" s="14">
        <v>1.4</v>
      </c>
      <c r="Q267" s="14">
        <v>0.38500000000000001</v>
      </c>
      <c r="R267" s="14">
        <v>0.44900000000000001</v>
      </c>
      <c r="S267" s="14">
        <v>0.3</v>
      </c>
      <c r="T267" s="14">
        <v>0.5</v>
      </c>
      <c r="U267" s="14">
        <v>0.68400000000000005</v>
      </c>
      <c r="V267" s="14">
        <v>0.3</v>
      </c>
      <c r="W267" s="14">
        <v>1.6</v>
      </c>
      <c r="X267" s="14">
        <v>1.9</v>
      </c>
      <c r="Y267" s="14">
        <v>0.6</v>
      </c>
      <c r="Z267" s="14">
        <v>0.4</v>
      </c>
      <c r="AA267" s="14">
        <v>0.3</v>
      </c>
      <c r="AB267" s="14">
        <v>0.5</v>
      </c>
      <c r="AC267" s="14">
        <v>1.7</v>
      </c>
      <c r="AD267" s="14">
        <v>3.4</v>
      </c>
      <c r="AE267" t="e">
        <f>VLOOKUP(B267,'Current Team'!B$2:D$322,3,FALSE)</f>
        <v>#N/A</v>
      </c>
      <c r="AF267">
        <f>RANK(K267,K$2:K$501)</f>
        <v>430</v>
      </c>
      <c r="AG267">
        <f>RANK(L267,L$2:L$501)</f>
        <v>256</v>
      </c>
      <c r="AH267">
        <f>RANK(U267,U$2:U$501)</f>
        <v>361</v>
      </c>
      <c r="AI267">
        <f>RANK(X267,X$2:X$501)</f>
        <v>358</v>
      </c>
      <c r="AJ267">
        <f>RANK(Y267,Y$2:Y$501)</f>
        <v>405</v>
      </c>
      <c r="AK267">
        <f>RANK(Z267,Z$2:Z$501)</f>
        <v>300</v>
      </c>
      <c r="AL267">
        <f>RANK(AA267,AA$2:AA$501)</f>
        <v>199</v>
      </c>
      <c r="AM267">
        <f>RANK(AB267,AB$2:AB$501,1)</f>
        <v>99</v>
      </c>
      <c r="AN267">
        <f>RANK(AD267,AD$2:AD$501)</f>
        <v>407</v>
      </c>
      <c r="AO267">
        <f>COUNTIFS(AF267:AN267,"&lt;80")</f>
        <v>0</v>
      </c>
      <c r="AP267" t="e">
        <f>VLOOKUP(AE267,'First week Schedule'!A$2:C$31,3,FALSE)</f>
        <v>#N/A</v>
      </c>
    </row>
    <row r="268" spans="1:42" ht="26.65" hidden="1" x14ac:dyDescent="0.45">
      <c r="A268" s="15">
        <v>268</v>
      </c>
      <c r="B268" s="14" t="s">
        <v>311</v>
      </c>
      <c r="C268" s="14" t="s">
        <v>70</v>
      </c>
      <c r="D268" s="14">
        <v>31</v>
      </c>
      <c r="E268" s="14" t="s">
        <v>104</v>
      </c>
      <c r="F268" s="14">
        <v>26</v>
      </c>
      <c r="G268" s="14">
        <v>13</v>
      </c>
      <c r="H268" s="14">
        <v>14.5</v>
      </c>
      <c r="I268" s="14">
        <v>1.3</v>
      </c>
      <c r="J268" s="14">
        <v>3.4</v>
      </c>
      <c r="K268" s="14">
        <v>0.39800000000000002</v>
      </c>
      <c r="L268" s="14">
        <v>0.7</v>
      </c>
      <c r="M268" s="14">
        <v>1.9</v>
      </c>
      <c r="N268" s="14">
        <v>0.38</v>
      </c>
      <c r="O268" s="14">
        <v>0.6</v>
      </c>
      <c r="P268" s="14">
        <v>1.5</v>
      </c>
      <c r="Q268" s="14">
        <v>0.42099999999999999</v>
      </c>
      <c r="R268" s="14">
        <v>0.50600000000000001</v>
      </c>
      <c r="S268" s="14">
        <v>0.2</v>
      </c>
      <c r="T268" s="14">
        <v>0.3</v>
      </c>
      <c r="U268" s="14">
        <v>0.66700000000000004</v>
      </c>
      <c r="V268" s="14">
        <v>0.4</v>
      </c>
      <c r="W268" s="14">
        <v>1.7</v>
      </c>
      <c r="X268" s="14">
        <v>2.1</v>
      </c>
      <c r="Y268" s="14">
        <v>0.6</v>
      </c>
      <c r="Z268" s="14">
        <v>0.5</v>
      </c>
      <c r="AA268" s="14">
        <v>0.3</v>
      </c>
      <c r="AB268" s="14">
        <v>0.5</v>
      </c>
      <c r="AC268" s="14">
        <v>1.7</v>
      </c>
      <c r="AD268" s="14">
        <v>3.7</v>
      </c>
      <c r="AE268" t="e">
        <f>VLOOKUP(B268,'Current Team'!B$2:D$322,3,FALSE)</f>
        <v>#N/A</v>
      </c>
      <c r="AF268">
        <f>RANK(K268,K$2:K$501)</f>
        <v>373</v>
      </c>
      <c r="AG268">
        <f>RANK(L268,L$2:L$501)</f>
        <v>256</v>
      </c>
      <c r="AH268">
        <f>RANK(U268,U$2:U$501)</f>
        <v>372</v>
      </c>
      <c r="AI268">
        <f>RANK(X268,X$2:X$501)</f>
        <v>341</v>
      </c>
      <c r="AJ268">
        <f>RANK(Y268,Y$2:Y$501)</f>
        <v>405</v>
      </c>
      <c r="AK268">
        <f>RANK(Z268,Z$2:Z$501)</f>
        <v>234</v>
      </c>
      <c r="AL268">
        <f>RANK(AA268,AA$2:AA$501)</f>
        <v>199</v>
      </c>
      <c r="AM268">
        <f>RANK(AB268,AB$2:AB$501,1)</f>
        <v>99</v>
      </c>
      <c r="AN268">
        <f>RANK(AD268,AD$2:AD$501)</f>
        <v>390</v>
      </c>
      <c r="AO268">
        <f>COUNTIFS(AF268:AN268,"&lt;80")</f>
        <v>0</v>
      </c>
      <c r="AP268" t="e">
        <f>VLOOKUP(AE268,'First week Schedule'!A$2:C$31,3,FALSE)</f>
        <v>#N/A</v>
      </c>
    </row>
    <row r="269" spans="1:42" ht="26.65" hidden="1" x14ac:dyDescent="0.45">
      <c r="A269" s="15">
        <v>268</v>
      </c>
      <c r="B269" s="14" t="s">
        <v>311</v>
      </c>
      <c r="C269" s="14" t="s">
        <v>70</v>
      </c>
      <c r="D269" s="14">
        <v>31</v>
      </c>
      <c r="E269" s="14" t="s">
        <v>88</v>
      </c>
      <c r="F269" s="14">
        <v>12</v>
      </c>
      <c r="G269" s="14">
        <v>0</v>
      </c>
      <c r="H269" s="14">
        <v>13.1</v>
      </c>
      <c r="I269" s="14">
        <v>0.8</v>
      </c>
      <c r="J269" s="14">
        <v>3.3</v>
      </c>
      <c r="K269" s="14">
        <v>0.25</v>
      </c>
      <c r="L269" s="14">
        <v>0.5</v>
      </c>
      <c r="M269" s="14">
        <v>2.2000000000000002</v>
      </c>
      <c r="N269" s="14">
        <v>0.23100000000000001</v>
      </c>
      <c r="O269" s="14">
        <v>0.3</v>
      </c>
      <c r="P269" s="14">
        <v>1.2</v>
      </c>
      <c r="Q269" s="14">
        <v>0.28599999999999998</v>
      </c>
      <c r="R269" s="14">
        <v>0.32500000000000001</v>
      </c>
      <c r="S269" s="14">
        <v>0.6</v>
      </c>
      <c r="T269" s="14">
        <v>0.8</v>
      </c>
      <c r="U269" s="14">
        <v>0.7</v>
      </c>
      <c r="V269" s="14">
        <v>0.2</v>
      </c>
      <c r="W269" s="14">
        <v>1.3</v>
      </c>
      <c r="X269" s="14">
        <v>1.5</v>
      </c>
      <c r="Y269" s="14">
        <v>0.6</v>
      </c>
      <c r="Z269" s="14">
        <v>0.2</v>
      </c>
      <c r="AA269" s="14">
        <v>0.4</v>
      </c>
      <c r="AB269" s="14">
        <v>0.5</v>
      </c>
      <c r="AC269" s="14">
        <v>1.5</v>
      </c>
      <c r="AD269" s="14">
        <v>2.8</v>
      </c>
      <c r="AE269" t="e">
        <f>VLOOKUP(B269,'Current Team'!B$2:D$322,3,FALSE)</f>
        <v>#N/A</v>
      </c>
      <c r="AF269">
        <f>RANK(K269,K$2:K$501)</f>
        <v>467</v>
      </c>
      <c r="AG269">
        <f>RANK(L269,L$2:L$501)</f>
        <v>298</v>
      </c>
      <c r="AH269">
        <f>RANK(U269,U$2:U$501)</f>
        <v>338</v>
      </c>
      <c r="AI269">
        <f>RANK(X269,X$2:X$501)</f>
        <v>407</v>
      </c>
      <c r="AJ269">
        <f>RANK(Y269,Y$2:Y$501)</f>
        <v>405</v>
      </c>
      <c r="AK269">
        <f>RANK(Z269,Z$2:Z$501)</f>
        <v>416</v>
      </c>
      <c r="AL269">
        <f>RANK(AA269,AA$2:AA$501)</f>
        <v>144</v>
      </c>
      <c r="AM269">
        <f>RANK(AB269,AB$2:AB$501,1)</f>
        <v>99</v>
      </c>
      <c r="AN269">
        <f>RANK(AD269,AD$2:AD$501)</f>
        <v>428</v>
      </c>
      <c r="AO269">
        <f>COUNTIFS(AF269:AN269,"&lt;80")</f>
        <v>0</v>
      </c>
      <c r="AP269" t="e">
        <f>VLOOKUP(AE269,'First week Schedule'!A$2:C$31,3,FALSE)</f>
        <v>#N/A</v>
      </c>
    </row>
    <row r="270" spans="1:42" hidden="1" x14ac:dyDescent="0.45">
      <c r="A270" s="15">
        <v>272</v>
      </c>
      <c r="B270" s="14" t="s">
        <v>308</v>
      </c>
      <c r="C270" s="14" t="s">
        <v>70</v>
      </c>
      <c r="D270" s="14">
        <v>25</v>
      </c>
      <c r="E270" s="14" t="s">
        <v>146</v>
      </c>
      <c r="F270" s="14">
        <v>16</v>
      </c>
      <c r="G270" s="14">
        <v>0</v>
      </c>
      <c r="H270" s="14">
        <v>13.4</v>
      </c>
      <c r="I270" s="14">
        <v>1.6</v>
      </c>
      <c r="J270" s="14">
        <v>3.9</v>
      </c>
      <c r="K270" s="14">
        <v>0.41899999999999998</v>
      </c>
      <c r="L270" s="14">
        <v>0.6</v>
      </c>
      <c r="M270" s="14">
        <v>1.8</v>
      </c>
      <c r="N270" s="14">
        <v>0.35699999999999998</v>
      </c>
      <c r="O270" s="14">
        <v>1</v>
      </c>
      <c r="P270" s="14">
        <v>2.1</v>
      </c>
      <c r="Q270" s="14">
        <v>0.47099999999999997</v>
      </c>
      <c r="R270" s="14">
        <v>0.5</v>
      </c>
      <c r="S270" s="14">
        <v>1.2</v>
      </c>
      <c r="T270" s="14">
        <v>1.7</v>
      </c>
      <c r="U270" s="14">
        <v>0.70399999999999996</v>
      </c>
      <c r="V270" s="14">
        <v>0.7</v>
      </c>
      <c r="W270" s="14">
        <v>1.4</v>
      </c>
      <c r="X270" s="14">
        <v>2.1</v>
      </c>
      <c r="Y270" s="14">
        <v>0.4</v>
      </c>
      <c r="Z270" s="14">
        <v>0.6</v>
      </c>
      <c r="AA270" s="14">
        <v>0.1</v>
      </c>
      <c r="AB270" s="14">
        <v>0.5</v>
      </c>
      <c r="AC270" s="14">
        <v>1.7</v>
      </c>
      <c r="AD270" s="14">
        <v>5.0999999999999996</v>
      </c>
      <c r="AE270" t="e">
        <f>VLOOKUP(B270,'Current Team'!B$2:D$322,3,FALSE)</f>
        <v>#N/A</v>
      </c>
      <c r="AF270">
        <f>RANK(K270,K$2:K$501)</f>
        <v>289</v>
      </c>
      <c r="AG270">
        <f>RANK(L270,L$2:L$501)</f>
        <v>277</v>
      </c>
      <c r="AH270">
        <f>RANK(U270,U$2:U$501)</f>
        <v>336</v>
      </c>
      <c r="AI270">
        <f>RANK(X270,X$2:X$501)</f>
        <v>341</v>
      </c>
      <c r="AJ270">
        <f>RANK(Y270,Y$2:Y$501)</f>
        <v>445</v>
      </c>
      <c r="AK270">
        <f>RANK(Z270,Z$2:Z$501)</f>
        <v>186</v>
      </c>
      <c r="AL270">
        <f>RANK(AA270,AA$2:AA$501)</f>
        <v>329</v>
      </c>
      <c r="AM270">
        <f>RANK(AB270,AB$2:AB$501,1)</f>
        <v>99</v>
      </c>
      <c r="AN270">
        <f>RANK(AD270,AD$2:AD$501)</f>
        <v>327</v>
      </c>
      <c r="AO270">
        <f>COUNTIFS(AF270:AN270,"&lt;80")</f>
        <v>0</v>
      </c>
      <c r="AP270" t="e">
        <f>VLOOKUP(AE270,'First week Schedule'!A$2:C$31,3,FALSE)</f>
        <v>#N/A</v>
      </c>
    </row>
    <row r="271" spans="1:42" ht="26.65" hidden="1" x14ac:dyDescent="0.45">
      <c r="A271" s="15">
        <v>274</v>
      </c>
      <c r="B271" s="14" t="s">
        <v>306</v>
      </c>
      <c r="C271" s="14" t="s">
        <v>63</v>
      </c>
      <c r="D271" s="14">
        <v>27</v>
      </c>
      <c r="E271" s="14" t="s">
        <v>68</v>
      </c>
      <c r="F271" s="14">
        <v>2</v>
      </c>
      <c r="G271" s="14">
        <v>0</v>
      </c>
      <c r="H271" s="14">
        <v>2.5</v>
      </c>
      <c r="I271" s="14">
        <v>0.5</v>
      </c>
      <c r="J271" s="14">
        <v>2</v>
      </c>
      <c r="K271" s="14">
        <v>0.25</v>
      </c>
      <c r="L271" s="14">
        <v>0</v>
      </c>
      <c r="M271" s="14">
        <v>1</v>
      </c>
      <c r="N271" s="14">
        <v>0</v>
      </c>
      <c r="O271" s="14">
        <v>0.5</v>
      </c>
      <c r="P271" s="14">
        <v>1</v>
      </c>
      <c r="Q271" s="14">
        <v>0.5</v>
      </c>
      <c r="R271" s="14">
        <v>0.25</v>
      </c>
      <c r="S271" s="14">
        <v>0</v>
      </c>
      <c r="T271" s="14">
        <v>0.5</v>
      </c>
      <c r="U271" s="14">
        <v>0</v>
      </c>
      <c r="V271" s="14">
        <v>0</v>
      </c>
      <c r="W271" s="14">
        <v>2</v>
      </c>
      <c r="X271" s="14">
        <v>2</v>
      </c>
      <c r="Y271" s="14">
        <v>0</v>
      </c>
      <c r="Z271" s="14">
        <v>0</v>
      </c>
      <c r="AA271" s="14">
        <v>0</v>
      </c>
      <c r="AB271" s="14">
        <v>0.5</v>
      </c>
      <c r="AC271" s="14">
        <v>0.5</v>
      </c>
      <c r="AD271" s="14">
        <v>1</v>
      </c>
      <c r="AE271" t="e">
        <f>VLOOKUP(B271,'Current Team'!B$2:D$322,3,FALSE)</f>
        <v>#N/A</v>
      </c>
      <c r="AF271">
        <f>RANK(K271,K$2:K$501)</f>
        <v>467</v>
      </c>
      <c r="AG271">
        <f>RANK(L271,L$2:L$501)</f>
        <v>424</v>
      </c>
      <c r="AH271">
        <f>RANK(U271,U$2:U$501)</f>
        <v>464</v>
      </c>
      <c r="AI271">
        <f>RANK(X271,X$2:X$501)</f>
        <v>350</v>
      </c>
      <c r="AJ271">
        <f>RANK(Y271,Y$2:Y$501)</f>
        <v>482</v>
      </c>
      <c r="AK271">
        <f>RANK(Z271,Z$2:Z$501)</f>
        <v>471</v>
      </c>
      <c r="AL271">
        <f>RANK(AA271,AA$2:AA$501)</f>
        <v>417</v>
      </c>
      <c r="AM271">
        <f>RANK(AB271,AB$2:AB$501,1)</f>
        <v>99</v>
      </c>
      <c r="AN271">
        <f>RANK(AD271,AD$2:AD$501)</f>
        <v>478</v>
      </c>
      <c r="AO271">
        <f>COUNTIFS(AF271:AN271,"&lt;80")</f>
        <v>0</v>
      </c>
      <c r="AP271" t="e">
        <f>VLOOKUP(AE271,'First week Schedule'!A$2:C$31,3,FALSE)</f>
        <v>#N/A</v>
      </c>
    </row>
    <row r="272" spans="1:42" ht="26.65" hidden="1" x14ac:dyDescent="0.45">
      <c r="A272" s="15">
        <v>284</v>
      </c>
      <c r="B272" s="14" t="s">
        <v>296</v>
      </c>
      <c r="C272" s="14" t="s">
        <v>67</v>
      </c>
      <c r="D272" s="14">
        <v>27</v>
      </c>
      <c r="E272" s="14" t="s">
        <v>123</v>
      </c>
      <c r="F272" s="14">
        <v>39</v>
      </c>
      <c r="G272" s="14">
        <v>26</v>
      </c>
      <c r="H272" s="14">
        <v>18.899999999999999</v>
      </c>
      <c r="I272" s="14">
        <v>2.5</v>
      </c>
      <c r="J272" s="14">
        <v>6.7</v>
      </c>
      <c r="K272" s="14">
        <v>0.38100000000000001</v>
      </c>
      <c r="L272" s="14">
        <v>1.1000000000000001</v>
      </c>
      <c r="M272" s="14">
        <v>3.3</v>
      </c>
      <c r="N272" s="14">
        <v>0.318</v>
      </c>
      <c r="O272" s="14">
        <v>1.5</v>
      </c>
      <c r="P272" s="14">
        <v>3.4</v>
      </c>
      <c r="Q272" s="14">
        <v>0.443</v>
      </c>
      <c r="R272" s="14">
        <v>0.46</v>
      </c>
      <c r="S272" s="14">
        <v>0.7</v>
      </c>
      <c r="T272" s="14">
        <v>0.9</v>
      </c>
      <c r="U272" s="14">
        <v>0.79400000000000004</v>
      </c>
      <c r="V272" s="14">
        <v>0.3</v>
      </c>
      <c r="W272" s="14">
        <v>1.3</v>
      </c>
      <c r="X272" s="14">
        <v>1.5</v>
      </c>
      <c r="Y272" s="14">
        <v>1.8</v>
      </c>
      <c r="Z272" s="14">
        <v>0.5</v>
      </c>
      <c r="AA272" s="14">
        <v>0.1</v>
      </c>
      <c r="AB272" s="14">
        <v>0.8</v>
      </c>
      <c r="AC272" s="14">
        <v>1.6</v>
      </c>
      <c r="AD272" s="14">
        <v>6.8</v>
      </c>
      <c r="AE272" t="e">
        <f>VLOOKUP(B272,'Current Team'!B$2:D$322,3,FALSE)</f>
        <v>#N/A</v>
      </c>
      <c r="AF272">
        <f>RANK(K272,K$2:K$501)</f>
        <v>405</v>
      </c>
      <c r="AG272">
        <f>RANK(L272,L$2:L$501)</f>
        <v>149</v>
      </c>
      <c r="AH272">
        <f>RANK(U272,U$2:U$501)</f>
        <v>187</v>
      </c>
      <c r="AI272">
        <f>RANK(X272,X$2:X$501)</f>
        <v>407</v>
      </c>
      <c r="AJ272">
        <f>RANK(Y272,Y$2:Y$501)</f>
        <v>175</v>
      </c>
      <c r="AK272">
        <f>RANK(Z272,Z$2:Z$501)</f>
        <v>234</v>
      </c>
      <c r="AL272">
        <f>RANK(AA272,AA$2:AA$501)</f>
        <v>329</v>
      </c>
      <c r="AM272">
        <f>RANK(AB272,AB$2:AB$501,1)</f>
        <v>206</v>
      </c>
      <c r="AN272">
        <f>RANK(AD272,AD$2:AD$501)</f>
        <v>256</v>
      </c>
      <c r="AO272">
        <f>COUNTIFS(AF272:AN272,"&lt;80")</f>
        <v>0</v>
      </c>
      <c r="AP272" t="e">
        <f>VLOOKUP(AE272,'First week Schedule'!A$2:C$31,3,FALSE)</f>
        <v>#N/A</v>
      </c>
    </row>
    <row r="273" spans="1:42" ht="26.65" hidden="1" x14ac:dyDescent="0.45">
      <c r="A273" s="15">
        <v>284</v>
      </c>
      <c r="B273" s="14" t="s">
        <v>296</v>
      </c>
      <c r="C273" s="14" t="s">
        <v>67</v>
      </c>
      <c r="D273" s="14">
        <v>27</v>
      </c>
      <c r="E273" s="14" t="s">
        <v>146</v>
      </c>
      <c r="F273" s="14">
        <v>27</v>
      </c>
      <c r="G273" s="14">
        <v>26</v>
      </c>
      <c r="H273" s="14">
        <v>22.9</v>
      </c>
      <c r="I273" s="14">
        <v>3.3</v>
      </c>
      <c r="J273" s="14">
        <v>7.9</v>
      </c>
      <c r="K273" s="14">
        <v>0.41299999999999998</v>
      </c>
      <c r="L273" s="14">
        <v>1.3</v>
      </c>
      <c r="M273" s="14">
        <v>3.6</v>
      </c>
      <c r="N273" s="14">
        <v>0.371</v>
      </c>
      <c r="O273" s="14">
        <v>1.9</v>
      </c>
      <c r="P273" s="14">
        <v>4.3</v>
      </c>
      <c r="Q273" s="14">
        <v>0.44800000000000001</v>
      </c>
      <c r="R273" s="14">
        <v>0.498</v>
      </c>
      <c r="S273" s="14">
        <v>0.7</v>
      </c>
      <c r="T273" s="14">
        <v>0.9</v>
      </c>
      <c r="U273" s="14">
        <v>0.78300000000000003</v>
      </c>
      <c r="V273" s="14">
        <v>0.3</v>
      </c>
      <c r="W273" s="14">
        <v>1.5</v>
      </c>
      <c r="X273" s="14">
        <v>1.9</v>
      </c>
      <c r="Y273" s="14">
        <v>2.2999999999999998</v>
      </c>
      <c r="Z273" s="14">
        <v>0.7</v>
      </c>
      <c r="AA273" s="14">
        <v>0.1</v>
      </c>
      <c r="AB273" s="14">
        <v>0.9</v>
      </c>
      <c r="AC273" s="14">
        <v>1.8</v>
      </c>
      <c r="AD273" s="14">
        <v>8.5</v>
      </c>
      <c r="AE273" t="e">
        <f>VLOOKUP(B273,'Current Team'!B$2:D$322,3,FALSE)</f>
        <v>#N/A</v>
      </c>
      <c r="AF273">
        <f>RANK(K273,K$2:K$501)</f>
        <v>308</v>
      </c>
      <c r="AG273">
        <f>RANK(L273,L$2:L$501)</f>
        <v>127</v>
      </c>
      <c r="AH273">
        <f>RANK(U273,U$2:U$501)</f>
        <v>208</v>
      </c>
      <c r="AI273">
        <f>RANK(X273,X$2:X$501)</f>
        <v>358</v>
      </c>
      <c r="AJ273">
        <f>RANK(Y273,Y$2:Y$501)</f>
        <v>130</v>
      </c>
      <c r="AK273">
        <f>RANK(Z273,Z$2:Z$501)</f>
        <v>143</v>
      </c>
      <c r="AL273">
        <f>RANK(AA273,AA$2:AA$501)</f>
        <v>329</v>
      </c>
      <c r="AM273">
        <f>RANK(AB273,AB$2:AB$501,1)</f>
        <v>255</v>
      </c>
      <c r="AN273">
        <f>RANK(AD273,AD$2:AD$501)</f>
        <v>195</v>
      </c>
      <c r="AO273">
        <f>COUNTIFS(AF273:AN273,"&lt;80")</f>
        <v>0</v>
      </c>
      <c r="AP273" t="e">
        <f>VLOOKUP(AE273,'First week Schedule'!A$2:C$31,3,FALSE)</f>
        <v>#N/A</v>
      </c>
    </row>
    <row r="274" spans="1:42" ht="26.65" hidden="1" x14ac:dyDescent="0.45">
      <c r="A274" s="15">
        <v>289</v>
      </c>
      <c r="B274" s="14" t="s">
        <v>290</v>
      </c>
      <c r="C274" s="14" t="s">
        <v>75</v>
      </c>
      <c r="D274" s="14">
        <v>29</v>
      </c>
      <c r="E274" s="14" t="s">
        <v>119</v>
      </c>
      <c r="F274" s="14">
        <v>42</v>
      </c>
      <c r="G274" s="14">
        <v>1</v>
      </c>
      <c r="H274" s="14">
        <v>12</v>
      </c>
      <c r="I274" s="14">
        <v>1.7</v>
      </c>
      <c r="J274" s="14">
        <v>3.6</v>
      </c>
      <c r="K274" s="14">
        <v>0.47699999999999998</v>
      </c>
      <c r="L274" s="14">
        <v>0</v>
      </c>
      <c r="M274" s="14">
        <v>0</v>
      </c>
      <c r="N274" s="16"/>
      <c r="O274" s="14">
        <v>1.7</v>
      </c>
      <c r="P274" s="14">
        <v>3.6</v>
      </c>
      <c r="Q274" s="14">
        <v>0.47699999999999998</v>
      </c>
      <c r="R274" s="14">
        <v>0.47699999999999998</v>
      </c>
      <c r="S274" s="14">
        <v>0.2</v>
      </c>
      <c r="T274" s="14">
        <v>0.6</v>
      </c>
      <c r="U274" s="14">
        <v>0.41699999999999998</v>
      </c>
      <c r="V274" s="14">
        <v>1.2</v>
      </c>
      <c r="W274" s="14">
        <v>3</v>
      </c>
      <c r="X274" s="14">
        <v>4.2</v>
      </c>
      <c r="Y274" s="14">
        <v>0.9</v>
      </c>
      <c r="Z274" s="14">
        <v>0.4</v>
      </c>
      <c r="AA274" s="14">
        <v>0.4</v>
      </c>
      <c r="AB274" s="14">
        <v>0.6</v>
      </c>
      <c r="AC274" s="14">
        <v>1.6</v>
      </c>
      <c r="AD274" s="14">
        <v>3.7</v>
      </c>
      <c r="AE274" t="e">
        <f>VLOOKUP(B274,'Current Team'!B$2:D$322,3,FALSE)</f>
        <v>#N/A</v>
      </c>
      <c r="AF274">
        <f>RANK(K274,K$2:K$501)</f>
        <v>133</v>
      </c>
      <c r="AG274">
        <f>RANK(L274,L$2:L$501)</f>
        <v>424</v>
      </c>
      <c r="AH274">
        <f>RANK(U274,U$2:U$501)</f>
        <v>459</v>
      </c>
      <c r="AI274">
        <f>RANK(X274,X$2:X$501)</f>
        <v>145</v>
      </c>
      <c r="AJ274">
        <f>RANK(Y274,Y$2:Y$501)</f>
        <v>338</v>
      </c>
      <c r="AK274">
        <f>RANK(Z274,Z$2:Z$501)</f>
        <v>300</v>
      </c>
      <c r="AL274">
        <f>RANK(AA274,AA$2:AA$501)</f>
        <v>144</v>
      </c>
      <c r="AM274">
        <f>RANK(AB274,AB$2:AB$501,1)</f>
        <v>139</v>
      </c>
      <c r="AN274">
        <f>RANK(AD274,AD$2:AD$501)</f>
        <v>390</v>
      </c>
      <c r="AO274">
        <f>COUNTIFS(AF274:AN274,"&lt;80")</f>
        <v>0</v>
      </c>
      <c r="AP274" t="e">
        <f>VLOOKUP(AE274,'First week Schedule'!A$2:C$31,3,FALSE)</f>
        <v>#N/A</v>
      </c>
    </row>
    <row r="275" spans="1:42" hidden="1" x14ac:dyDescent="0.45">
      <c r="A275" s="15">
        <v>306</v>
      </c>
      <c r="B275" s="14" t="s">
        <v>277</v>
      </c>
      <c r="C275" s="14" t="s">
        <v>67</v>
      </c>
      <c r="D275" s="14">
        <v>30</v>
      </c>
      <c r="E275" s="14" t="s">
        <v>83</v>
      </c>
      <c r="F275" s="14">
        <v>23</v>
      </c>
      <c r="G275" s="14">
        <v>3</v>
      </c>
      <c r="H275" s="14">
        <v>18.8</v>
      </c>
      <c r="I275" s="14">
        <v>2.5</v>
      </c>
      <c r="J275" s="14">
        <v>6.7</v>
      </c>
      <c r="K275" s="14">
        <v>0.374</v>
      </c>
      <c r="L275" s="14">
        <v>0.5</v>
      </c>
      <c r="M275" s="14">
        <v>2.4</v>
      </c>
      <c r="N275" s="14">
        <v>0.2</v>
      </c>
      <c r="O275" s="14">
        <v>2</v>
      </c>
      <c r="P275" s="14">
        <v>4.3</v>
      </c>
      <c r="Q275" s="14">
        <v>0.47</v>
      </c>
      <c r="R275" s="14">
        <v>0.41</v>
      </c>
      <c r="S275" s="14">
        <v>1.5</v>
      </c>
      <c r="T275" s="14">
        <v>1.8</v>
      </c>
      <c r="U275" s="14">
        <v>0.81</v>
      </c>
      <c r="V275" s="14">
        <v>0.3</v>
      </c>
      <c r="W275" s="14">
        <v>2.2999999999999998</v>
      </c>
      <c r="X275" s="14">
        <v>2.6</v>
      </c>
      <c r="Y275" s="14">
        <v>2.2000000000000002</v>
      </c>
      <c r="Z275" s="14">
        <v>0.4</v>
      </c>
      <c r="AA275" s="14">
        <v>0.3</v>
      </c>
      <c r="AB275" s="14">
        <v>1.1000000000000001</v>
      </c>
      <c r="AC275" s="14">
        <v>2.1</v>
      </c>
      <c r="AD275" s="14">
        <v>7</v>
      </c>
      <c r="AE275" t="e">
        <f>VLOOKUP(B275,'Current Team'!B$2:D$322,3,FALSE)</f>
        <v>#N/A</v>
      </c>
      <c r="AF275">
        <f>RANK(K275,K$2:K$501)</f>
        <v>416</v>
      </c>
      <c r="AG275">
        <f>RANK(L275,L$2:L$501)</f>
        <v>298</v>
      </c>
      <c r="AH275">
        <f>RANK(U275,U$2:U$501)</f>
        <v>155</v>
      </c>
      <c r="AI275">
        <f>RANK(X275,X$2:X$501)</f>
        <v>285</v>
      </c>
      <c r="AJ275">
        <f>RANK(Y275,Y$2:Y$501)</f>
        <v>139</v>
      </c>
      <c r="AK275">
        <f>RANK(Z275,Z$2:Z$501)</f>
        <v>300</v>
      </c>
      <c r="AL275">
        <f>RANK(AA275,AA$2:AA$501)</f>
        <v>199</v>
      </c>
      <c r="AM275">
        <f>RANK(AB275,AB$2:AB$501,1)</f>
        <v>315</v>
      </c>
      <c r="AN275">
        <f>RANK(AD275,AD$2:AD$501)</f>
        <v>242</v>
      </c>
      <c r="AO275">
        <f>COUNTIFS(AF275:AN275,"&lt;80")</f>
        <v>0</v>
      </c>
      <c r="AP275" t="e">
        <f>VLOOKUP(AE275,'First week Schedule'!A$2:C$31,3,FALSE)</f>
        <v>#N/A</v>
      </c>
    </row>
    <row r="276" spans="1:42" ht="39.75" hidden="1" x14ac:dyDescent="0.45">
      <c r="A276" s="15">
        <v>316</v>
      </c>
      <c r="B276" s="14" t="s">
        <v>267</v>
      </c>
      <c r="C276" s="14" t="s">
        <v>70</v>
      </c>
      <c r="D276" s="14">
        <v>23</v>
      </c>
      <c r="E276" s="14" t="s">
        <v>100</v>
      </c>
      <c r="F276" s="14">
        <v>29</v>
      </c>
      <c r="G276" s="14">
        <v>6</v>
      </c>
      <c r="H276" s="14">
        <v>18.8</v>
      </c>
      <c r="I276" s="14">
        <v>2.4</v>
      </c>
      <c r="J276" s="14">
        <v>6</v>
      </c>
      <c r="K276" s="14">
        <v>0.39400000000000002</v>
      </c>
      <c r="L276" s="14">
        <v>1.1000000000000001</v>
      </c>
      <c r="M276" s="14">
        <v>3.2</v>
      </c>
      <c r="N276" s="14">
        <v>0.33</v>
      </c>
      <c r="O276" s="14">
        <v>1.3</v>
      </c>
      <c r="P276" s="14">
        <v>2.8</v>
      </c>
      <c r="Q276" s="14">
        <v>0.46899999999999997</v>
      </c>
      <c r="R276" s="14">
        <v>0.48299999999999998</v>
      </c>
      <c r="S276" s="14">
        <v>0.9</v>
      </c>
      <c r="T276" s="14">
        <v>1.2</v>
      </c>
      <c r="U276" s="14">
        <v>0.77100000000000002</v>
      </c>
      <c r="V276" s="14">
        <v>0.2</v>
      </c>
      <c r="W276" s="14">
        <v>2.5</v>
      </c>
      <c r="X276" s="14">
        <v>2.7</v>
      </c>
      <c r="Y276" s="14">
        <v>0.8</v>
      </c>
      <c r="Z276" s="14">
        <v>0.5</v>
      </c>
      <c r="AA276" s="14">
        <v>0.2</v>
      </c>
      <c r="AB276" s="14">
        <v>0.6</v>
      </c>
      <c r="AC276" s="14">
        <v>2</v>
      </c>
      <c r="AD276" s="14">
        <v>6.8</v>
      </c>
      <c r="AE276" t="e">
        <f>VLOOKUP(B276,'Current Team'!B$2:D$322,3,FALSE)</f>
        <v>#N/A</v>
      </c>
      <c r="AF276">
        <f>RANK(K276,K$2:K$501)</f>
        <v>378</v>
      </c>
      <c r="AG276">
        <f>RANK(L276,L$2:L$501)</f>
        <v>149</v>
      </c>
      <c r="AH276">
        <f>RANK(U276,U$2:U$501)</f>
        <v>227</v>
      </c>
      <c r="AI276">
        <f>RANK(X276,X$2:X$501)</f>
        <v>274</v>
      </c>
      <c r="AJ276">
        <f>RANK(Y276,Y$2:Y$501)</f>
        <v>357</v>
      </c>
      <c r="AK276">
        <f>RANK(Z276,Z$2:Z$501)</f>
        <v>234</v>
      </c>
      <c r="AL276">
        <f>RANK(AA276,AA$2:AA$501)</f>
        <v>266</v>
      </c>
      <c r="AM276">
        <f>RANK(AB276,AB$2:AB$501,1)</f>
        <v>139</v>
      </c>
      <c r="AN276">
        <f>RANK(AD276,AD$2:AD$501)</f>
        <v>256</v>
      </c>
      <c r="AO276">
        <f>COUNTIFS(AF276:AN276,"&lt;80")</f>
        <v>0</v>
      </c>
      <c r="AP276" t="e">
        <f>VLOOKUP(AE276,'First week Schedule'!A$2:C$31,3,FALSE)</f>
        <v>#N/A</v>
      </c>
    </row>
    <row r="277" spans="1:42" ht="26.65" hidden="1" x14ac:dyDescent="0.45">
      <c r="A277" s="15">
        <v>320</v>
      </c>
      <c r="B277" s="14" t="s">
        <v>263</v>
      </c>
      <c r="C277" s="14" t="s">
        <v>67</v>
      </c>
      <c r="D277" s="14">
        <v>28</v>
      </c>
      <c r="E277" s="14" t="s">
        <v>90</v>
      </c>
      <c r="F277" s="14">
        <v>4</v>
      </c>
      <c r="G277" s="14">
        <v>0</v>
      </c>
      <c r="H277" s="14">
        <v>10.5</v>
      </c>
      <c r="I277" s="14">
        <v>0.5</v>
      </c>
      <c r="J277" s="14">
        <v>3.5</v>
      </c>
      <c r="K277" s="14">
        <v>0.14299999999999999</v>
      </c>
      <c r="L277" s="14">
        <v>0</v>
      </c>
      <c r="M277" s="14">
        <v>0.5</v>
      </c>
      <c r="N277" s="14">
        <v>0</v>
      </c>
      <c r="O277" s="14">
        <v>0.5</v>
      </c>
      <c r="P277" s="14">
        <v>3</v>
      </c>
      <c r="Q277" s="14">
        <v>0.16700000000000001</v>
      </c>
      <c r="R277" s="14">
        <v>0.14299999999999999</v>
      </c>
      <c r="S277" s="14">
        <v>1.3</v>
      </c>
      <c r="T277" s="14">
        <v>2.2999999999999998</v>
      </c>
      <c r="U277" s="14">
        <v>0.55600000000000005</v>
      </c>
      <c r="V277" s="14">
        <v>0</v>
      </c>
      <c r="W277" s="14">
        <v>0.5</v>
      </c>
      <c r="X277" s="14">
        <v>0.5</v>
      </c>
      <c r="Y277" s="14">
        <v>0.3</v>
      </c>
      <c r="Z277" s="14">
        <v>0.5</v>
      </c>
      <c r="AA277" s="14">
        <v>0</v>
      </c>
      <c r="AB277" s="14">
        <v>1</v>
      </c>
      <c r="AC277" s="14">
        <v>0.8</v>
      </c>
      <c r="AD277" s="14">
        <v>2.2999999999999998</v>
      </c>
      <c r="AE277" t="e">
        <f>VLOOKUP(B277,'Current Team'!B$2:D$322,3,FALSE)</f>
        <v>#N/A</v>
      </c>
      <c r="AF277">
        <f>RANK(K277,K$2:K$501)</f>
        <v>488</v>
      </c>
      <c r="AG277">
        <f>RANK(L277,L$2:L$501)</f>
        <v>424</v>
      </c>
      <c r="AH277">
        <f>RANK(U277,U$2:U$501)</f>
        <v>435</v>
      </c>
      <c r="AI277">
        <f>RANK(X277,X$2:X$501)</f>
        <v>482</v>
      </c>
      <c r="AJ277">
        <f>RANK(Y277,Y$2:Y$501)</f>
        <v>457</v>
      </c>
      <c r="AK277">
        <f>RANK(Z277,Z$2:Z$501)</f>
        <v>234</v>
      </c>
      <c r="AL277">
        <f>RANK(AA277,AA$2:AA$501)</f>
        <v>417</v>
      </c>
      <c r="AM277">
        <f>RANK(AB277,AB$2:AB$501,1)</f>
        <v>285</v>
      </c>
      <c r="AN277">
        <f>RANK(AD277,AD$2:AD$501)</f>
        <v>441</v>
      </c>
      <c r="AO277">
        <f>COUNTIFS(AF277:AN277,"&lt;80")</f>
        <v>0</v>
      </c>
      <c r="AP277" t="e">
        <f>VLOOKUP(AE277,'First week Schedule'!A$2:C$31,3,FALSE)</f>
        <v>#N/A</v>
      </c>
    </row>
    <row r="278" spans="1:42" ht="26.65" hidden="1" x14ac:dyDescent="0.45">
      <c r="A278" s="15">
        <v>323</v>
      </c>
      <c r="B278" s="14" t="s">
        <v>260</v>
      </c>
      <c r="C278" s="14" t="s">
        <v>75</v>
      </c>
      <c r="D278" s="14">
        <v>32</v>
      </c>
      <c r="E278" s="14" t="s">
        <v>88</v>
      </c>
      <c r="F278" s="14">
        <v>34</v>
      </c>
      <c r="G278" s="14">
        <v>6</v>
      </c>
      <c r="H278" s="14">
        <v>14.6</v>
      </c>
      <c r="I278" s="14">
        <v>1.4</v>
      </c>
      <c r="J278" s="14">
        <v>3.1</v>
      </c>
      <c r="K278" s="14">
        <v>0.45200000000000001</v>
      </c>
      <c r="L278" s="14">
        <v>0.1</v>
      </c>
      <c r="M278" s="14">
        <v>0.5</v>
      </c>
      <c r="N278" s="14">
        <v>0.188</v>
      </c>
      <c r="O278" s="14">
        <v>1.3</v>
      </c>
      <c r="P278" s="14">
        <v>2.6</v>
      </c>
      <c r="Q278" s="14">
        <v>0.5</v>
      </c>
      <c r="R278" s="14">
        <v>0.46600000000000003</v>
      </c>
      <c r="S278" s="14">
        <v>1.2</v>
      </c>
      <c r="T278" s="14">
        <v>1.8</v>
      </c>
      <c r="U278" s="14">
        <v>0.68899999999999995</v>
      </c>
      <c r="V278" s="14">
        <v>1.4</v>
      </c>
      <c r="W278" s="14">
        <v>2.4</v>
      </c>
      <c r="X278" s="14">
        <v>3.8</v>
      </c>
      <c r="Y278" s="14">
        <v>0.7</v>
      </c>
      <c r="Z278" s="14">
        <v>0.7</v>
      </c>
      <c r="AA278" s="14">
        <v>0.5</v>
      </c>
      <c r="AB278" s="14">
        <v>0.6</v>
      </c>
      <c r="AC278" s="14">
        <v>2.5</v>
      </c>
      <c r="AD278" s="14">
        <v>4.0999999999999996</v>
      </c>
      <c r="AE278" t="e">
        <f>VLOOKUP(B278,'Current Team'!B$2:D$322,3,FALSE)</f>
        <v>#N/A</v>
      </c>
      <c r="AF278">
        <f>RANK(K278,K$2:K$501)</f>
        <v>192</v>
      </c>
      <c r="AG278">
        <f>RANK(L278,L$2:L$501)</f>
        <v>399</v>
      </c>
      <c r="AH278">
        <f>RANK(U278,U$2:U$501)</f>
        <v>358</v>
      </c>
      <c r="AI278">
        <f>RANK(X278,X$2:X$501)</f>
        <v>178</v>
      </c>
      <c r="AJ278">
        <f>RANK(Y278,Y$2:Y$501)</f>
        <v>386</v>
      </c>
      <c r="AK278">
        <f>RANK(Z278,Z$2:Z$501)</f>
        <v>143</v>
      </c>
      <c r="AL278">
        <f>RANK(AA278,AA$2:AA$501)</f>
        <v>105</v>
      </c>
      <c r="AM278">
        <f>RANK(AB278,AB$2:AB$501,1)</f>
        <v>139</v>
      </c>
      <c r="AN278">
        <f>RANK(AD278,AD$2:AD$501)</f>
        <v>372</v>
      </c>
      <c r="AO278">
        <f>COUNTIFS(AF278:AN278,"&lt;80")</f>
        <v>0</v>
      </c>
      <c r="AP278" t="e">
        <f>VLOOKUP(AE278,'First week Schedule'!A$2:C$31,3,FALSE)</f>
        <v>#N/A</v>
      </c>
    </row>
    <row r="279" spans="1:42" ht="26.65" hidden="1" x14ac:dyDescent="0.45">
      <c r="A279" s="15">
        <v>328</v>
      </c>
      <c r="B279" s="14" t="s">
        <v>254</v>
      </c>
      <c r="C279" s="14" t="s">
        <v>67</v>
      </c>
      <c r="D279" s="14">
        <v>24</v>
      </c>
      <c r="E279" s="14" t="s">
        <v>119</v>
      </c>
      <c r="F279" s="14">
        <v>38</v>
      </c>
      <c r="G279" s="14">
        <v>0</v>
      </c>
      <c r="H279" s="14">
        <v>11.4</v>
      </c>
      <c r="I279" s="14">
        <v>1.9</v>
      </c>
      <c r="J279" s="14">
        <v>4.4000000000000004</v>
      </c>
      <c r="K279" s="14">
        <v>0.42</v>
      </c>
      <c r="L279" s="14">
        <v>0.4</v>
      </c>
      <c r="M279" s="14">
        <v>1.7</v>
      </c>
      <c r="N279" s="14">
        <v>0.219</v>
      </c>
      <c r="O279" s="14">
        <v>1.5</v>
      </c>
      <c r="P279" s="14">
        <v>2.8</v>
      </c>
      <c r="Q279" s="14">
        <v>0.54300000000000004</v>
      </c>
      <c r="R279" s="14">
        <v>0.46200000000000002</v>
      </c>
      <c r="S279" s="14">
        <v>1</v>
      </c>
      <c r="T279" s="14">
        <v>1.5</v>
      </c>
      <c r="U279" s="14">
        <v>0.68400000000000005</v>
      </c>
      <c r="V279" s="14">
        <v>0.2</v>
      </c>
      <c r="W279" s="14">
        <v>1</v>
      </c>
      <c r="X279" s="14">
        <v>1.1000000000000001</v>
      </c>
      <c r="Y279" s="14">
        <v>2.2000000000000002</v>
      </c>
      <c r="Z279" s="14">
        <v>0.4</v>
      </c>
      <c r="AA279" s="14">
        <v>0.1</v>
      </c>
      <c r="AB279" s="14">
        <v>0.9</v>
      </c>
      <c r="AC279" s="14">
        <v>0.9</v>
      </c>
      <c r="AD279" s="14">
        <v>5.0999999999999996</v>
      </c>
      <c r="AE279" t="e">
        <f>VLOOKUP(B279,'Current Team'!B$2:D$322,3,FALSE)</f>
        <v>#N/A</v>
      </c>
      <c r="AF279">
        <f>RANK(K279,K$2:K$501)</f>
        <v>287</v>
      </c>
      <c r="AG279">
        <f>RANK(L279,L$2:L$501)</f>
        <v>321</v>
      </c>
      <c r="AH279">
        <f>RANK(U279,U$2:U$501)</f>
        <v>361</v>
      </c>
      <c r="AI279">
        <f>RANK(X279,X$2:X$501)</f>
        <v>441</v>
      </c>
      <c r="AJ279">
        <f>RANK(Y279,Y$2:Y$501)</f>
        <v>139</v>
      </c>
      <c r="AK279">
        <f>RANK(Z279,Z$2:Z$501)</f>
        <v>300</v>
      </c>
      <c r="AL279">
        <f>RANK(AA279,AA$2:AA$501)</f>
        <v>329</v>
      </c>
      <c r="AM279">
        <f>RANK(AB279,AB$2:AB$501,1)</f>
        <v>255</v>
      </c>
      <c r="AN279">
        <f>RANK(AD279,AD$2:AD$501)</f>
        <v>327</v>
      </c>
      <c r="AO279">
        <f>COUNTIFS(AF279:AN279,"&lt;80")</f>
        <v>0</v>
      </c>
      <c r="AP279" t="e">
        <f>VLOOKUP(AE279,'First week Schedule'!A$2:C$31,3,FALSE)</f>
        <v>#N/A</v>
      </c>
    </row>
    <row r="280" spans="1:42" ht="26.65" hidden="1" x14ac:dyDescent="0.45">
      <c r="A280" s="15">
        <v>331</v>
      </c>
      <c r="B280" s="14" t="s">
        <v>251</v>
      </c>
      <c r="C280" s="14" t="s">
        <v>63</v>
      </c>
      <c r="D280" s="14">
        <v>32</v>
      </c>
      <c r="E280" s="14" t="s">
        <v>125</v>
      </c>
      <c r="F280" s="14">
        <v>4</v>
      </c>
      <c r="G280" s="14">
        <v>0</v>
      </c>
      <c r="H280" s="14">
        <v>15.3</v>
      </c>
      <c r="I280" s="14">
        <v>2</v>
      </c>
      <c r="J280" s="14">
        <v>4.5</v>
      </c>
      <c r="K280" s="14">
        <v>0.44400000000000001</v>
      </c>
      <c r="L280" s="14">
        <v>0.5</v>
      </c>
      <c r="M280" s="14">
        <v>1.5</v>
      </c>
      <c r="N280" s="14">
        <v>0.33300000000000002</v>
      </c>
      <c r="O280" s="14">
        <v>1.5</v>
      </c>
      <c r="P280" s="14">
        <v>3</v>
      </c>
      <c r="Q280" s="14">
        <v>0.5</v>
      </c>
      <c r="R280" s="14">
        <v>0.5</v>
      </c>
      <c r="S280" s="14">
        <v>0.5</v>
      </c>
      <c r="T280" s="14">
        <v>1.3</v>
      </c>
      <c r="U280" s="14">
        <v>0.4</v>
      </c>
      <c r="V280" s="14">
        <v>0.5</v>
      </c>
      <c r="W280" s="14">
        <v>1.3</v>
      </c>
      <c r="X280" s="14">
        <v>1.8</v>
      </c>
      <c r="Y280" s="14">
        <v>0.5</v>
      </c>
      <c r="Z280" s="14">
        <v>0.3</v>
      </c>
      <c r="AA280" s="14">
        <v>0.3</v>
      </c>
      <c r="AB280" s="14">
        <v>0.5</v>
      </c>
      <c r="AC280" s="14">
        <v>2</v>
      </c>
      <c r="AD280" s="14">
        <v>5</v>
      </c>
      <c r="AE280" t="e">
        <f>VLOOKUP(B280,'Current Team'!B$2:D$322,3,FALSE)</f>
        <v>#N/A</v>
      </c>
      <c r="AF280">
        <f>RANK(K280,K$2:K$501)</f>
        <v>220</v>
      </c>
      <c r="AG280">
        <f>RANK(L280,L$2:L$501)</f>
        <v>298</v>
      </c>
      <c r="AH280">
        <f>RANK(U280,U$2:U$501)</f>
        <v>461</v>
      </c>
      <c r="AI280">
        <f>RANK(X280,X$2:X$501)</f>
        <v>373</v>
      </c>
      <c r="AJ280">
        <f>RANK(Y280,Y$2:Y$501)</f>
        <v>425</v>
      </c>
      <c r="AK280">
        <f>RANK(Z280,Z$2:Z$501)</f>
        <v>355</v>
      </c>
      <c r="AL280">
        <f>RANK(AA280,AA$2:AA$501)</f>
        <v>199</v>
      </c>
      <c r="AM280">
        <f>RANK(AB280,AB$2:AB$501,1)</f>
        <v>99</v>
      </c>
      <c r="AN280">
        <f>RANK(AD280,AD$2:AD$501)</f>
        <v>330</v>
      </c>
      <c r="AO280">
        <f>COUNTIFS(AF280:AN280,"&lt;80")</f>
        <v>0</v>
      </c>
      <c r="AP280" t="e">
        <f>VLOOKUP(AE280,'First week Schedule'!A$2:C$31,3,FALSE)</f>
        <v>#N/A</v>
      </c>
    </row>
    <row r="281" spans="1:42" ht="26.65" hidden="1" x14ac:dyDescent="0.45">
      <c r="A281" s="15">
        <v>333</v>
      </c>
      <c r="B281" s="14" t="s">
        <v>249</v>
      </c>
      <c r="C281" s="14" t="s">
        <v>80</v>
      </c>
      <c r="D281" s="14">
        <v>23</v>
      </c>
      <c r="E281" s="14" t="s">
        <v>146</v>
      </c>
      <c r="F281" s="14">
        <v>3</v>
      </c>
      <c r="G281" s="14">
        <v>0</v>
      </c>
      <c r="H281" s="14">
        <v>17.7</v>
      </c>
      <c r="I281" s="14">
        <v>0.7</v>
      </c>
      <c r="J281" s="14">
        <v>3</v>
      </c>
      <c r="K281" s="14">
        <v>0.222</v>
      </c>
      <c r="L281" s="14">
        <v>0.3</v>
      </c>
      <c r="M281" s="14">
        <v>1.3</v>
      </c>
      <c r="N281" s="14">
        <v>0.25</v>
      </c>
      <c r="O281" s="14">
        <v>0.3</v>
      </c>
      <c r="P281" s="14">
        <v>1.7</v>
      </c>
      <c r="Q281" s="14">
        <v>0.2</v>
      </c>
      <c r="R281" s="14">
        <v>0.27800000000000002</v>
      </c>
      <c r="S281" s="14">
        <v>0</v>
      </c>
      <c r="T281" s="14">
        <v>0</v>
      </c>
      <c r="U281" s="16"/>
      <c r="V281" s="14">
        <v>0</v>
      </c>
      <c r="W281" s="14">
        <v>1</v>
      </c>
      <c r="X281" s="14">
        <v>1</v>
      </c>
      <c r="Y281" s="14">
        <v>0.7</v>
      </c>
      <c r="Z281" s="14">
        <v>0.7</v>
      </c>
      <c r="AA281" s="14">
        <v>0</v>
      </c>
      <c r="AB281" s="14">
        <v>1</v>
      </c>
      <c r="AC281" s="14">
        <v>0.3</v>
      </c>
      <c r="AD281" s="14">
        <v>1.7</v>
      </c>
      <c r="AE281" t="e">
        <f>VLOOKUP(B281,'Current Team'!B$2:D$322,3,FALSE)</f>
        <v>#N/A</v>
      </c>
      <c r="AF281">
        <f>RANK(K281,K$2:K$501)</f>
        <v>479</v>
      </c>
      <c r="AG281">
        <f>RANK(L281,L$2:L$501)</f>
        <v>344</v>
      </c>
      <c r="AH281">
        <f>RANK(U281,U$2:U$501)</f>
        <v>464</v>
      </c>
      <c r="AI281">
        <f>RANK(X281,X$2:X$501)</f>
        <v>444</v>
      </c>
      <c r="AJ281">
        <f>RANK(Y281,Y$2:Y$501)</f>
        <v>386</v>
      </c>
      <c r="AK281">
        <f>RANK(Z281,Z$2:Z$501)</f>
        <v>143</v>
      </c>
      <c r="AL281">
        <f>RANK(AA281,AA$2:AA$501)</f>
        <v>417</v>
      </c>
      <c r="AM281">
        <f>RANK(AB281,AB$2:AB$501,1)</f>
        <v>285</v>
      </c>
      <c r="AN281">
        <f>RANK(AD281,AD$2:AD$501)</f>
        <v>459</v>
      </c>
      <c r="AO281">
        <f>COUNTIFS(AF281:AN281,"&lt;80")</f>
        <v>0</v>
      </c>
      <c r="AP281" t="e">
        <f>VLOOKUP(AE281,'First week Schedule'!A$2:C$31,3,FALSE)</f>
        <v>#N/A</v>
      </c>
    </row>
    <row r="282" spans="1:42" ht="26.65" hidden="1" x14ac:dyDescent="0.45">
      <c r="A282" s="15">
        <v>338</v>
      </c>
      <c r="B282" s="14" t="s">
        <v>245</v>
      </c>
      <c r="C282" s="14" t="s">
        <v>80</v>
      </c>
      <c r="D282" s="14">
        <v>27</v>
      </c>
      <c r="E282" s="14" t="s">
        <v>155</v>
      </c>
      <c r="F282" s="14">
        <v>66</v>
      </c>
      <c r="G282" s="14">
        <v>45</v>
      </c>
      <c r="H282" s="14">
        <v>23.5</v>
      </c>
      <c r="I282" s="14">
        <v>2.8</v>
      </c>
      <c r="J282" s="14">
        <v>7</v>
      </c>
      <c r="K282" s="14">
        <v>0.40300000000000002</v>
      </c>
      <c r="L282" s="14">
        <v>1.2</v>
      </c>
      <c r="M282" s="14">
        <v>3.4</v>
      </c>
      <c r="N282" s="14">
        <v>0.35099999999999998</v>
      </c>
      <c r="O282" s="14">
        <v>1.6</v>
      </c>
      <c r="P282" s="14">
        <v>3.6</v>
      </c>
      <c r="Q282" s="14">
        <v>0.45300000000000001</v>
      </c>
      <c r="R282" s="14">
        <v>0.48899999999999999</v>
      </c>
      <c r="S282" s="14">
        <v>0.8</v>
      </c>
      <c r="T282" s="14">
        <v>1.1000000000000001</v>
      </c>
      <c r="U282" s="14">
        <v>0.72199999999999998</v>
      </c>
      <c r="V282" s="14">
        <v>0.9</v>
      </c>
      <c r="W282" s="14">
        <v>2.7</v>
      </c>
      <c r="X282" s="14">
        <v>3.6</v>
      </c>
      <c r="Y282" s="14">
        <v>1.7</v>
      </c>
      <c r="Z282" s="14">
        <v>0.5</v>
      </c>
      <c r="AA282" s="14">
        <v>0.2</v>
      </c>
      <c r="AB282" s="14">
        <v>1</v>
      </c>
      <c r="AC282" s="14">
        <v>1.7</v>
      </c>
      <c r="AD282" s="14">
        <v>7.6</v>
      </c>
      <c r="AE282" t="e">
        <f>VLOOKUP(B282,'Current Team'!B$2:D$322,3,FALSE)</f>
        <v>#N/A</v>
      </c>
      <c r="AF282">
        <f>RANK(K282,K$2:K$501)</f>
        <v>352</v>
      </c>
      <c r="AG282">
        <f>RANK(L282,L$2:L$501)</f>
        <v>138</v>
      </c>
      <c r="AH282">
        <f>RANK(U282,U$2:U$501)</f>
        <v>306</v>
      </c>
      <c r="AI282">
        <f>RANK(X282,X$2:X$501)</f>
        <v>199</v>
      </c>
      <c r="AJ282">
        <f>RANK(Y282,Y$2:Y$501)</f>
        <v>188</v>
      </c>
      <c r="AK282">
        <f>RANK(Z282,Z$2:Z$501)</f>
        <v>234</v>
      </c>
      <c r="AL282">
        <f>RANK(AA282,AA$2:AA$501)</f>
        <v>266</v>
      </c>
      <c r="AM282">
        <f>RANK(AB282,AB$2:AB$501,1)</f>
        <v>285</v>
      </c>
      <c r="AN282">
        <f>RANK(AD282,AD$2:AD$501)</f>
        <v>219</v>
      </c>
      <c r="AO282">
        <f>COUNTIFS(AF282:AN282,"&lt;80")</f>
        <v>0</v>
      </c>
      <c r="AP282" t="e">
        <f>VLOOKUP(AE282,'First week Schedule'!A$2:C$31,3,FALSE)</f>
        <v>#N/A</v>
      </c>
    </row>
    <row r="283" spans="1:42" ht="26.65" hidden="1" x14ac:dyDescent="0.45">
      <c r="A283" s="15">
        <v>345</v>
      </c>
      <c r="B283" s="14" t="s">
        <v>238</v>
      </c>
      <c r="C283" s="14" t="s">
        <v>63</v>
      </c>
      <c r="D283" s="14">
        <v>21</v>
      </c>
      <c r="E283" s="14" t="s">
        <v>106</v>
      </c>
      <c r="F283" s="14">
        <v>29</v>
      </c>
      <c r="G283" s="14">
        <v>0</v>
      </c>
      <c r="H283" s="14">
        <v>5</v>
      </c>
      <c r="I283" s="14">
        <v>0.7</v>
      </c>
      <c r="J283" s="14">
        <v>2</v>
      </c>
      <c r="K283" s="14">
        <v>0.32800000000000001</v>
      </c>
      <c r="L283" s="14">
        <v>0</v>
      </c>
      <c r="M283" s="14">
        <v>0.1</v>
      </c>
      <c r="N283" s="14">
        <v>0</v>
      </c>
      <c r="O283" s="14">
        <v>0.7</v>
      </c>
      <c r="P283" s="14">
        <v>1.9</v>
      </c>
      <c r="Q283" s="14">
        <v>0.33900000000000002</v>
      </c>
      <c r="R283" s="14">
        <v>0.32800000000000001</v>
      </c>
      <c r="S283" s="14">
        <v>0.4</v>
      </c>
      <c r="T283" s="14">
        <v>0.6</v>
      </c>
      <c r="U283" s="14">
        <v>0.76500000000000001</v>
      </c>
      <c r="V283" s="14">
        <v>0.3</v>
      </c>
      <c r="W283" s="14">
        <v>0.9</v>
      </c>
      <c r="X283" s="14">
        <v>1.2</v>
      </c>
      <c r="Y283" s="14">
        <v>0.4</v>
      </c>
      <c r="Z283" s="14">
        <v>0.2</v>
      </c>
      <c r="AA283" s="14">
        <v>0.1</v>
      </c>
      <c r="AB283" s="14">
        <v>0.5</v>
      </c>
      <c r="AC283" s="14">
        <v>0.5</v>
      </c>
      <c r="AD283" s="14">
        <v>1.8</v>
      </c>
      <c r="AE283" t="e">
        <f>VLOOKUP(B283,'Current Team'!B$2:D$322,3,FALSE)</f>
        <v>#N/A</v>
      </c>
      <c r="AF283">
        <f>RANK(K283,K$2:K$501)</f>
        <v>448</v>
      </c>
      <c r="AG283">
        <f>RANK(L283,L$2:L$501)</f>
        <v>424</v>
      </c>
      <c r="AH283">
        <f>RANK(U283,U$2:U$501)</f>
        <v>237</v>
      </c>
      <c r="AI283">
        <f>RANK(X283,X$2:X$501)</f>
        <v>434</v>
      </c>
      <c r="AJ283">
        <f>RANK(Y283,Y$2:Y$501)</f>
        <v>445</v>
      </c>
      <c r="AK283">
        <f>RANK(Z283,Z$2:Z$501)</f>
        <v>416</v>
      </c>
      <c r="AL283">
        <f>RANK(AA283,AA$2:AA$501)</f>
        <v>329</v>
      </c>
      <c r="AM283">
        <f>RANK(AB283,AB$2:AB$501,1)</f>
        <v>99</v>
      </c>
      <c r="AN283">
        <f>RANK(AD283,AD$2:AD$501)</f>
        <v>454</v>
      </c>
      <c r="AO283">
        <f>COUNTIFS(AF283:AN283,"&lt;80")</f>
        <v>0</v>
      </c>
      <c r="AP283" t="e">
        <f>VLOOKUP(AE283,'First week Schedule'!A$2:C$31,3,FALSE)</f>
        <v>#N/A</v>
      </c>
    </row>
    <row r="284" spans="1:42" hidden="1" x14ac:dyDescent="0.45">
      <c r="A284" s="15">
        <v>347</v>
      </c>
      <c r="B284" s="14" t="s">
        <v>237</v>
      </c>
      <c r="C284" s="14" t="s">
        <v>70</v>
      </c>
      <c r="D284" s="14">
        <v>31</v>
      </c>
      <c r="E284" s="14" t="s">
        <v>123</v>
      </c>
      <c r="F284" s="14">
        <v>53</v>
      </c>
      <c r="G284" s="14">
        <v>1</v>
      </c>
      <c r="H284" s="14">
        <v>16.2</v>
      </c>
      <c r="I284" s="14">
        <v>2.1</v>
      </c>
      <c r="J284" s="14">
        <v>5.9</v>
      </c>
      <c r="K284" s="14">
        <v>0.36</v>
      </c>
      <c r="L284" s="14">
        <v>1.3</v>
      </c>
      <c r="M284" s="14">
        <v>3.8</v>
      </c>
      <c r="N284" s="14">
        <v>0.33</v>
      </c>
      <c r="O284" s="14">
        <v>0.8</v>
      </c>
      <c r="P284" s="14">
        <v>2</v>
      </c>
      <c r="Q284" s="14">
        <v>0.41699999999999998</v>
      </c>
      <c r="R284" s="14">
        <v>0.46800000000000003</v>
      </c>
      <c r="S284" s="14">
        <v>0.9</v>
      </c>
      <c r="T284" s="14">
        <v>1.1000000000000001</v>
      </c>
      <c r="U284" s="14">
        <v>0.82799999999999996</v>
      </c>
      <c r="V284" s="14">
        <v>0.2</v>
      </c>
      <c r="W284" s="14">
        <v>1.5</v>
      </c>
      <c r="X284" s="14">
        <v>1.8</v>
      </c>
      <c r="Y284" s="14">
        <v>0.7</v>
      </c>
      <c r="Z284" s="14">
        <v>0.5</v>
      </c>
      <c r="AA284" s="14">
        <v>0.3</v>
      </c>
      <c r="AB284" s="14">
        <v>0.6</v>
      </c>
      <c r="AC284" s="14">
        <v>1.5</v>
      </c>
      <c r="AD284" s="14">
        <v>6.4</v>
      </c>
      <c r="AE284" t="e">
        <f>VLOOKUP(B284,'Current Team'!B$2:D$322,3,FALSE)</f>
        <v>#N/A</v>
      </c>
      <c r="AF284">
        <f>RANK(K284,K$2:K$501)</f>
        <v>426</v>
      </c>
      <c r="AG284">
        <f>RANK(L284,L$2:L$501)</f>
        <v>127</v>
      </c>
      <c r="AH284">
        <f>RANK(U284,U$2:U$501)</f>
        <v>122</v>
      </c>
      <c r="AI284">
        <f>RANK(X284,X$2:X$501)</f>
        <v>373</v>
      </c>
      <c r="AJ284">
        <f>RANK(Y284,Y$2:Y$501)</f>
        <v>386</v>
      </c>
      <c r="AK284">
        <f>RANK(Z284,Z$2:Z$501)</f>
        <v>234</v>
      </c>
      <c r="AL284">
        <f>RANK(AA284,AA$2:AA$501)</f>
        <v>199</v>
      </c>
      <c r="AM284">
        <f>RANK(AB284,AB$2:AB$501,1)</f>
        <v>139</v>
      </c>
      <c r="AN284">
        <f>RANK(AD284,AD$2:AD$501)</f>
        <v>275</v>
      </c>
      <c r="AO284">
        <f>COUNTIFS(AF284:AN284,"&lt;80")</f>
        <v>0</v>
      </c>
      <c r="AP284" t="e">
        <f>VLOOKUP(AE284,'First week Schedule'!A$2:C$31,3,FALSE)</f>
        <v>#N/A</v>
      </c>
    </row>
    <row r="285" spans="1:42" hidden="1" x14ac:dyDescent="0.45">
      <c r="A285" s="15">
        <v>347</v>
      </c>
      <c r="B285" s="14" t="s">
        <v>237</v>
      </c>
      <c r="C285" s="14" t="s">
        <v>70</v>
      </c>
      <c r="D285" s="14">
        <v>31</v>
      </c>
      <c r="E285" s="14" t="s">
        <v>83</v>
      </c>
      <c r="F285" s="14">
        <v>40</v>
      </c>
      <c r="G285" s="14">
        <v>1</v>
      </c>
      <c r="H285" s="14">
        <v>14.1</v>
      </c>
      <c r="I285" s="14">
        <v>1.8</v>
      </c>
      <c r="J285" s="14">
        <v>5.2</v>
      </c>
      <c r="K285" s="14">
        <v>0.34</v>
      </c>
      <c r="L285" s="14">
        <v>1.1000000000000001</v>
      </c>
      <c r="M285" s="14">
        <v>3.4</v>
      </c>
      <c r="N285" s="14">
        <v>0.314</v>
      </c>
      <c r="O285" s="14">
        <v>0.7</v>
      </c>
      <c r="P285" s="14">
        <v>1.7</v>
      </c>
      <c r="Q285" s="14">
        <v>0.39100000000000001</v>
      </c>
      <c r="R285" s="14">
        <v>0.44400000000000001</v>
      </c>
      <c r="S285" s="14">
        <v>0.9</v>
      </c>
      <c r="T285" s="14">
        <v>1.1000000000000001</v>
      </c>
      <c r="U285" s="14">
        <v>0.79500000000000004</v>
      </c>
      <c r="V285" s="14">
        <v>0.3</v>
      </c>
      <c r="W285" s="14">
        <v>1.4</v>
      </c>
      <c r="X285" s="14">
        <v>1.7</v>
      </c>
      <c r="Y285" s="14">
        <v>0.6</v>
      </c>
      <c r="Z285" s="14">
        <v>0.5</v>
      </c>
      <c r="AA285" s="14">
        <v>0.3</v>
      </c>
      <c r="AB285" s="14">
        <v>0.5</v>
      </c>
      <c r="AC285" s="14">
        <v>1.6</v>
      </c>
      <c r="AD285" s="14">
        <v>5.5</v>
      </c>
      <c r="AE285" t="e">
        <f>VLOOKUP(B285,'Current Team'!B$2:D$322,3,FALSE)</f>
        <v>#N/A</v>
      </c>
      <c r="AF285">
        <f>RANK(K285,K$2:K$501)</f>
        <v>434</v>
      </c>
      <c r="AG285">
        <f>RANK(L285,L$2:L$501)</f>
        <v>149</v>
      </c>
      <c r="AH285">
        <f>RANK(U285,U$2:U$501)</f>
        <v>185</v>
      </c>
      <c r="AI285">
        <f>RANK(X285,X$2:X$501)</f>
        <v>386</v>
      </c>
      <c r="AJ285">
        <f>RANK(Y285,Y$2:Y$501)</f>
        <v>405</v>
      </c>
      <c r="AK285">
        <f>RANK(Z285,Z$2:Z$501)</f>
        <v>234</v>
      </c>
      <c r="AL285">
        <f>RANK(AA285,AA$2:AA$501)</f>
        <v>199</v>
      </c>
      <c r="AM285">
        <f>RANK(AB285,AB$2:AB$501,1)</f>
        <v>99</v>
      </c>
      <c r="AN285">
        <f>RANK(AD285,AD$2:AD$501)</f>
        <v>315</v>
      </c>
      <c r="AO285">
        <f>COUNTIFS(AF285:AN285,"&lt;80")</f>
        <v>0</v>
      </c>
      <c r="AP285" t="e">
        <f>VLOOKUP(AE285,'First week Schedule'!A$2:C$31,3,FALSE)</f>
        <v>#N/A</v>
      </c>
    </row>
    <row r="286" spans="1:42" ht="26.65" hidden="1" x14ac:dyDescent="0.45">
      <c r="A286" s="15">
        <v>357</v>
      </c>
      <c r="B286" s="14" t="s">
        <v>228</v>
      </c>
      <c r="C286" s="14" t="s">
        <v>75</v>
      </c>
      <c r="D286" s="14">
        <v>28</v>
      </c>
      <c r="E286" s="14" t="s">
        <v>123</v>
      </c>
      <c r="F286" s="14">
        <v>43</v>
      </c>
      <c r="G286" s="14">
        <v>2</v>
      </c>
      <c r="H286" s="14">
        <v>11.2</v>
      </c>
      <c r="I286" s="14">
        <v>2.1</v>
      </c>
      <c r="J286" s="14">
        <v>4.4000000000000004</v>
      </c>
      <c r="K286" s="14">
        <v>0.48699999999999999</v>
      </c>
      <c r="L286" s="14">
        <v>0</v>
      </c>
      <c r="M286" s="14">
        <v>0.1</v>
      </c>
      <c r="N286" s="14">
        <v>0.2</v>
      </c>
      <c r="O286" s="14">
        <v>2.1</v>
      </c>
      <c r="P286" s="14">
        <v>4.3</v>
      </c>
      <c r="Q286" s="14">
        <v>0.495</v>
      </c>
      <c r="R286" s="14">
        <v>0.48899999999999999</v>
      </c>
      <c r="S286" s="14">
        <v>1</v>
      </c>
      <c r="T286" s="14">
        <v>1.7</v>
      </c>
      <c r="U286" s="14">
        <v>0.625</v>
      </c>
      <c r="V286" s="14">
        <v>1.6</v>
      </c>
      <c r="W286" s="14">
        <v>2.4</v>
      </c>
      <c r="X286" s="14">
        <v>4</v>
      </c>
      <c r="Y286" s="14">
        <v>0.6</v>
      </c>
      <c r="Z286" s="14">
        <v>0.3</v>
      </c>
      <c r="AA286" s="14">
        <v>0.2</v>
      </c>
      <c r="AB286" s="14">
        <v>0.7</v>
      </c>
      <c r="AC286" s="14">
        <v>1.5</v>
      </c>
      <c r="AD286" s="14">
        <v>5.3</v>
      </c>
      <c r="AE286" t="e">
        <f>VLOOKUP(B286,'Current Team'!B$2:D$322,3,FALSE)</f>
        <v>#N/A</v>
      </c>
      <c r="AF286">
        <f>RANK(K286,K$2:K$501)</f>
        <v>114</v>
      </c>
      <c r="AG286">
        <f>RANK(L286,L$2:L$501)</f>
        <v>424</v>
      </c>
      <c r="AH286">
        <f>RANK(U286,U$2:U$501)</f>
        <v>400</v>
      </c>
      <c r="AI286">
        <f>RANK(X286,X$2:X$501)</f>
        <v>162</v>
      </c>
      <c r="AJ286">
        <f>RANK(Y286,Y$2:Y$501)</f>
        <v>405</v>
      </c>
      <c r="AK286">
        <f>RANK(Z286,Z$2:Z$501)</f>
        <v>355</v>
      </c>
      <c r="AL286">
        <f>RANK(AA286,AA$2:AA$501)</f>
        <v>266</v>
      </c>
      <c r="AM286">
        <f>RANK(AB286,AB$2:AB$501,1)</f>
        <v>181</v>
      </c>
      <c r="AN286">
        <f>RANK(AD286,AD$2:AD$501)</f>
        <v>319</v>
      </c>
      <c r="AO286">
        <f>COUNTIFS(AF286:AN286,"&lt;80")</f>
        <v>0</v>
      </c>
      <c r="AP286" t="e">
        <f>VLOOKUP(AE286,'First week Schedule'!A$2:C$31,3,FALSE)</f>
        <v>#N/A</v>
      </c>
    </row>
    <row r="287" spans="1:42" ht="26.65" hidden="1" x14ac:dyDescent="0.45">
      <c r="A287" s="15">
        <v>357</v>
      </c>
      <c r="B287" s="14" t="s">
        <v>228</v>
      </c>
      <c r="C287" s="14" t="s">
        <v>75</v>
      </c>
      <c r="D287" s="14">
        <v>28</v>
      </c>
      <c r="E287" s="14" t="s">
        <v>83</v>
      </c>
      <c r="F287" s="14">
        <v>38</v>
      </c>
      <c r="G287" s="14">
        <v>2</v>
      </c>
      <c r="H287" s="14">
        <v>11.1</v>
      </c>
      <c r="I287" s="14">
        <v>1.9</v>
      </c>
      <c r="J287" s="14">
        <v>4.2</v>
      </c>
      <c r="K287" s="14">
        <v>0.46</v>
      </c>
      <c r="L287" s="14">
        <v>0</v>
      </c>
      <c r="M287" s="14">
        <v>0.1</v>
      </c>
      <c r="N287" s="14">
        <v>0</v>
      </c>
      <c r="O287" s="14">
        <v>1.9</v>
      </c>
      <c r="P287" s="14">
        <v>4.0999999999999996</v>
      </c>
      <c r="Q287" s="14">
        <v>0.47099999999999997</v>
      </c>
      <c r="R287" s="14">
        <v>0.46</v>
      </c>
      <c r="S287" s="14">
        <v>0.9</v>
      </c>
      <c r="T287" s="14">
        <v>1.6</v>
      </c>
      <c r="U287" s="14">
        <v>0.57399999999999995</v>
      </c>
      <c r="V287" s="14">
        <v>1.6</v>
      </c>
      <c r="W287" s="14">
        <v>2.5</v>
      </c>
      <c r="X287" s="14">
        <v>4.0999999999999996</v>
      </c>
      <c r="Y287" s="14">
        <v>0.4</v>
      </c>
      <c r="Z287" s="14">
        <v>0.3</v>
      </c>
      <c r="AA287" s="14">
        <v>0.2</v>
      </c>
      <c r="AB287" s="14">
        <v>0.8</v>
      </c>
      <c r="AC287" s="14">
        <v>1.6</v>
      </c>
      <c r="AD287" s="14">
        <v>4.8</v>
      </c>
      <c r="AE287" t="e">
        <f>VLOOKUP(B287,'Current Team'!B$2:D$322,3,FALSE)</f>
        <v>#N/A</v>
      </c>
      <c r="AF287">
        <f>RANK(K287,K$2:K$501)</f>
        <v>178</v>
      </c>
      <c r="AG287">
        <f>RANK(L287,L$2:L$501)</f>
        <v>424</v>
      </c>
      <c r="AH287">
        <f>RANK(U287,U$2:U$501)</f>
        <v>430</v>
      </c>
      <c r="AI287">
        <f>RANK(X287,X$2:X$501)</f>
        <v>155</v>
      </c>
      <c r="AJ287">
        <f>RANK(Y287,Y$2:Y$501)</f>
        <v>445</v>
      </c>
      <c r="AK287">
        <f>RANK(Z287,Z$2:Z$501)</f>
        <v>355</v>
      </c>
      <c r="AL287">
        <f>RANK(AA287,AA$2:AA$501)</f>
        <v>266</v>
      </c>
      <c r="AM287">
        <f>RANK(AB287,AB$2:AB$501,1)</f>
        <v>206</v>
      </c>
      <c r="AN287">
        <f>RANK(AD287,AD$2:AD$501)</f>
        <v>343</v>
      </c>
      <c r="AO287">
        <f>COUNTIFS(AF287:AN287,"&lt;80")</f>
        <v>0</v>
      </c>
      <c r="AP287" t="e">
        <f>VLOOKUP(AE287,'First week Schedule'!A$2:C$31,3,FALSE)</f>
        <v>#N/A</v>
      </c>
    </row>
    <row r="288" spans="1:42" ht="26.65" hidden="1" x14ac:dyDescent="0.45">
      <c r="A288" s="15">
        <v>364</v>
      </c>
      <c r="B288" s="14" t="s">
        <v>221</v>
      </c>
      <c r="C288" s="14" t="s">
        <v>63</v>
      </c>
      <c r="D288" s="14">
        <v>28</v>
      </c>
      <c r="E288" s="14" t="s">
        <v>106</v>
      </c>
      <c r="F288" s="14">
        <v>3</v>
      </c>
      <c r="G288" s="14">
        <v>0</v>
      </c>
      <c r="H288" s="14">
        <v>4.3</v>
      </c>
      <c r="I288" s="14">
        <v>1</v>
      </c>
      <c r="J288" s="14">
        <v>2</v>
      </c>
      <c r="K288" s="14">
        <v>0.5</v>
      </c>
      <c r="L288" s="14">
        <v>0</v>
      </c>
      <c r="M288" s="14">
        <v>0</v>
      </c>
      <c r="N288" s="16"/>
      <c r="O288" s="14">
        <v>1</v>
      </c>
      <c r="P288" s="14">
        <v>2</v>
      </c>
      <c r="Q288" s="14">
        <v>0.5</v>
      </c>
      <c r="R288" s="14">
        <v>0.5</v>
      </c>
      <c r="S288" s="14">
        <v>0</v>
      </c>
      <c r="T288" s="14">
        <v>0.7</v>
      </c>
      <c r="U288" s="14">
        <v>0</v>
      </c>
      <c r="V288" s="14">
        <v>0.7</v>
      </c>
      <c r="W288" s="14">
        <v>0.3</v>
      </c>
      <c r="X288" s="14">
        <v>1</v>
      </c>
      <c r="Y288" s="14">
        <v>0.3</v>
      </c>
      <c r="Z288" s="14">
        <v>0</v>
      </c>
      <c r="AA288" s="14">
        <v>0.3</v>
      </c>
      <c r="AB288" s="14">
        <v>1</v>
      </c>
      <c r="AC288" s="14">
        <v>2</v>
      </c>
      <c r="AD288" s="14">
        <v>2</v>
      </c>
      <c r="AE288" t="e">
        <f>VLOOKUP(B288,'Current Team'!B$2:D$322,3,FALSE)</f>
        <v>#N/A</v>
      </c>
      <c r="AF288">
        <f>RANK(K288,K$2:K$501)</f>
        <v>83</v>
      </c>
      <c r="AG288">
        <f>RANK(L288,L$2:L$501)</f>
        <v>424</v>
      </c>
      <c r="AH288">
        <f>RANK(U288,U$2:U$501)</f>
        <v>464</v>
      </c>
      <c r="AI288">
        <f>RANK(X288,X$2:X$501)</f>
        <v>444</v>
      </c>
      <c r="AJ288">
        <f>RANK(Y288,Y$2:Y$501)</f>
        <v>457</v>
      </c>
      <c r="AK288">
        <f>RANK(Z288,Z$2:Z$501)</f>
        <v>471</v>
      </c>
      <c r="AL288">
        <f>RANK(AA288,AA$2:AA$501)</f>
        <v>199</v>
      </c>
      <c r="AM288">
        <f>RANK(AB288,AB$2:AB$501,1)</f>
        <v>285</v>
      </c>
      <c r="AN288">
        <f>RANK(AD288,AD$2:AD$501)</f>
        <v>446</v>
      </c>
      <c r="AO288">
        <f>COUNTIFS(AF288:AN288,"&lt;80")</f>
        <v>0</v>
      </c>
      <c r="AP288" t="e">
        <f>VLOOKUP(AE288,'First week Schedule'!A$2:C$31,3,FALSE)</f>
        <v>#N/A</v>
      </c>
    </row>
    <row r="289" spans="1:42" ht="26.65" hidden="1" x14ac:dyDescent="0.45">
      <c r="A289" s="15">
        <v>370</v>
      </c>
      <c r="B289" s="14" t="s">
        <v>216</v>
      </c>
      <c r="C289" s="14" t="s">
        <v>70</v>
      </c>
      <c r="D289" s="14">
        <v>21</v>
      </c>
      <c r="E289" s="14" t="s">
        <v>123</v>
      </c>
      <c r="F289" s="14">
        <v>42</v>
      </c>
      <c r="G289" s="14">
        <v>0</v>
      </c>
      <c r="H289" s="14">
        <v>10.5</v>
      </c>
      <c r="I289" s="14">
        <v>1.1000000000000001</v>
      </c>
      <c r="J289" s="14">
        <v>3.3</v>
      </c>
      <c r="K289" s="14">
        <v>0.32900000000000001</v>
      </c>
      <c r="L289" s="14">
        <v>0.7</v>
      </c>
      <c r="M289" s="14">
        <v>2.1</v>
      </c>
      <c r="N289" s="14">
        <v>0.32600000000000001</v>
      </c>
      <c r="O289" s="14">
        <v>0.4</v>
      </c>
      <c r="P289" s="14">
        <v>1.2</v>
      </c>
      <c r="Q289" s="14">
        <v>0.33300000000000002</v>
      </c>
      <c r="R289" s="14">
        <v>0.432</v>
      </c>
      <c r="S289" s="14">
        <v>0.3</v>
      </c>
      <c r="T289" s="14">
        <v>0.5</v>
      </c>
      <c r="U289" s="14">
        <v>0.6</v>
      </c>
      <c r="V289" s="14">
        <v>0.2</v>
      </c>
      <c r="W289" s="14">
        <v>0.6</v>
      </c>
      <c r="X289" s="14">
        <v>0.9</v>
      </c>
      <c r="Y289" s="14">
        <v>0.9</v>
      </c>
      <c r="Z289" s="14">
        <v>0.3</v>
      </c>
      <c r="AA289" s="14">
        <v>0</v>
      </c>
      <c r="AB289" s="14">
        <v>0.5</v>
      </c>
      <c r="AC289" s="14">
        <v>0.6</v>
      </c>
      <c r="AD289" s="14">
        <v>3.2</v>
      </c>
      <c r="AE289" t="e">
        <f>VLOOKUP(B289,'Current Team'!B$2:D$322,3,FALSE)</f>
        <v>#N/A</v>
      </c>
      <c r="AF289">
        <f>RANK(K289,K$2:K$501)</f>
        <v>447</v>
      </c>
      <c r="AG289">
        <f>RANK(L289,L$2:L$501)</f>
        <v>256</v>
      </c>
      <c r="AH289">
        <f>RANK(U289,U$2:U$501)</f>
        <v>415</v>
      </c>
      <c r="AI289">
        <f>RANK(X289,X$2:X$501)</f>
        <v>456</v>
      </c>
      <c r="AJ289">
        <f>RANK(Y289,Y$2:Y$501)</f>
        <v>338</v>
      </c>
      <c r="AK289">
        <f>RANK(Z289,Z$2:Z$501)</f>
        <v>355</v>
      </c>
      <c r="AL289">
        <f>RANK(AA289,AA$2:AA$501)</f>
        <v>417</v>
      </c>
      <c r="AM289">
        <f>RANK(AB289,AB$2:AB$501,1)</f>
        <v>99</v>
      </c>
      <c r="AN289">
        <f>RANK(AD289,AD$2:AD$501)</f>
        <v>414</v>
      </c>
      <c r="AO289">
        <f>COUNTIFS(AF289:AN289,"&lt;80")</f>
        <v>0</v>
      </c>
      <c r="AP289" t="e">
        <f>VLOOKUP(AE289,'First week Schedule'!A$2:C$31,3,FALSE)</f>
        <v>#N/A</v>
      </c>
    </row>
    <row r="290" spans="1:42" ht="26.65" hidden="1" x14ac:dyDescent="0.45">
      <c r="A290" s="15">
        <v>370</v>
      </c>
      <c r="B290" s="14" t="s">
        <v>216</v>
      </c>
      <c r="C290" s="14" t="s">
        <v>70</v>
      </c>
      <c r="D290" s="14">
        <v>21</v>
      </c>
      <c r="E290" s="14" t="s">
        <v>133</v>
      </c>
      <c r="F290" s="14">
        <v>39</v>
      </c>
      <c r="G290" s="14">
        <v>0</v>
      </c>
      <c r="H290" s="14">
        <v>10.8</v>
      </c>
      <c r="I290" s="14">
        <v>1.1000000000000001</v>
      </c>
      <c r="J290" s="14">
        <v>3.4</v>
      </c>
      <c r="K290" s="14">
        <v>0.33300000000000002</v>
      </c>
      <c r="L290" s="14">
        <v>0.7</v>
      </c>
      <c r="M290" s="14">
        <v>2.2000000000000002</v>
      </c>
      <c r="N290" s="14">
        <v>0.318</v>
      </c>
      <c r="O290" s="14">
        <v>0.4</v>
      </c>
      <c r="P290" s="14">
        <v>1.2</v>
      </c>
      <c r="Q290" s="14">
        <v>0.36199999999999999</v>
      </c>
      <c r="R290" s="14">
        <v>0.436</v>
      </c>
      <c r="S290" s="14">
        <v>0.3</v>
      </c>
      <c r="T290" s="14">
        <v>0.5</v>
      </c>
      <c r="U290" s="14">
        <v>0.6</v>
      </c>
      <c r="V290" s="14">
        <v>0.2</v>
      </c>
      <c r="W290" s="14">
        <v>0.7</v>
      </c>
      <c r="X290" s="14">
        <v>0.9</v>
      </c>
      <c r="Y290" s="14">
        <v>0.8</v>
      </c>
      <c r="Z290" s="14">
        <v>0.3</v>
      </c>
      <c r="AA290" s="14">
        <v>0</v>
      </c>
      <c r="AB290" s="14">
        <v>0.5</v>
      </c>
      <c r="AC290" s="14">
        <v>0.6</v>
      </c>
      <c r="AD290" s="14">
        <v>3.3</v>
      </c>
      <c r="AE290" t="e">
        <f>VLOOKUP(B290,'Current Team'!B$2:D$322,3,FALSE)</f>
        <v>#N/A</v>
      </c>
      <c r="AF290">
        <f>RANK(K290,K$2:K$501)</f>
        <v>438</v>
      </c>
      <c r="AG290">
        <f>RANK(L290,L$2:L$501)</f>
        <v>256</v>
      </c>
      <c r="AH290">
        <f>RANK(U290,U$2:U$501)</f>
        <v>415</v>
      </c>
      <c r="AI290">
        <f>RANK(X290,X$2:X$501)</f>
        <v>456</v>
      </c>
      <c r="AJ290">
        <f>RANK(Y290,Y$2:Y$501)</f>
        <v>357</v>
      </c>
      <c r="AK290">
        <f>RANK(Z290,Z$2:Z$501)</f>
        <v>355</v>
      </c>
      <c r="AL290">
        <f>RANK(AA290,AA$2:AA$501)</f>
        <v>417</v>
      </c>
      <c r="AM290">
        <f>RANK(AB290,AB$2:AB$501,1)</f>
        <v>99</v>
      </c>
      <c r="AN290">
        <f>RANK(AD290,AD$2:AD$501)</f>
        <v>409</v>
      </c>
      <c r="AO290">
        <f>COUNTIFS(AF290:AN290,"&lt;80")</f>
        <v>0</v>
      </c>
      <c r="AP290" t="e">
        <f>VLOOKUP(AE290,'First week Schedule'!A$2:C$31,3,FALSE)</f>
        <v>#N/A</v>
      </c>
    </row>
    <row r="291" spans="1:42" ht="26.65" hidden="1" x14ac:dyDescent="0.45">
      <c r="A291" s="15">
        <v>73</v>
      </c>
      <c r="B291" s="14" t="s">
        <v>485</v>
      </c>
      <c r="C291" s="14" t="s">
        <v>80</v>
      </c>
      <c r="D291" s="14">
        <v>22</v>
      </c>
      <c r="E291" s="14" t="s">
        <v>92</v>
      </c>
      <c r="F291" s="14">
        <v>74</v>
      </c>
      <c r="G291" s="14">
        <v>56</v>
      </c>
      <c r="H291" s="14">
        <v>19.600000000000001</v>
      </c>
      <c r="I291" s="14">
        <v>1.7</v>
      </c>
      <c r="J291" s="14">
        <v>4.2</v>
      </c>
      <c r="K291" s="14">
        <v>0.39800000000000002</v>
      </c>
      <c r="L291" s="14">
        <v>0.3</v>
      </c>
      <c r="M291" s="14">
        <v>1.3</v>
      </c>
      <c r="N291" s="14">
        <v>0.25800000000000001</v>
      </c>
      <c r="O291" s="14">
        <v>1.4</v>
      </c>
      <c r="P291" s="14">
        <v>3</v>
      </c>
      <c r="Q291" s="14">
        <v>0.45700000000000002</v>
      </c>
      <c r="R291" s="14">
        <v>0.436</v>
      </c>
      <c r="S291" s="14">
        <v>0.6</v>
      </c>
      <c r="T291" s="14">
        <v>0.8</v>
      </c>
      <c r="U291" s="14">
        <v>0.75</v>
      </c>
      <c r="V291" s="14">
        <v>0.6</v>
      </c>
      <c r="W291" s="14">
        <v>1.9</v>
      </c>
      <c r="X291" s="14">
        <v>2.5</v>
      </c>
      <c r="Y291" s="14">
        <v>1.2</v>
      </c>
      <c r="Z291" s="14">
        <v>0.5</v>
      </c>
      <c r="AA291" s="14">
        <v>0.5</v>
      </c>
      <c r="AB291" s="14">
        <v>0.6</v>
      </c>
      <c r="AC291" s="14">
        <v>2.4</v>
      </c>
      <c r="AD291" s="14">
        <v>4.3</v>
      </c>
      <c r="AE291" t="e">
        <f>VLOOKUP(B291,'Current Team'!B$2:D$322,3,FALSE)</f>
        <v>#N/A</v>
      </c>
      <c r="AF291">
        <f>RANK(K291,K$2:K$501)</f>
        <v>373</v>
      </c>
      <c r="AG291">
        <f>RANK(L291,L$2:L$501)</f>
        <v>344</v>
      </c>
      <c r="AH291">
        <f>RANK(U291,U$2:U$501)</f>
        <v>259</v>
      </c>
      <c r="AI291">
        <f>RANK(X291,X$2:X$501)</f>
        <v>296</v>
      </c>
      <c r="AJ291">
        <f>RANK(Y291,Y$2:Y$501)</f>
        <v>257</v>
      </c>
      <c r="AK291">
        <f>RANK(Z291,Z$2:Z$501)</f>
        <v>234</v>
      </c>
      <c r="AL291">
        <f>RANK(AA291,AA$2:AA$501)</f>
        <v>105</v>
      </c>
      <c r="AM291">
        <f>RANK(AB291,AB$2:AB$501,1)</f>
        <v>139</v>
      </c>
      <c r="AN291">
        <f>RANK(AD291,AD$2:AD$501)</f>
        <v>360</v>
      </c>
      <c r="AO291">
        <f>COUNTIFS(AF291:AN291,"&lt;80")</f>
        <v>0</v>
      </c>
      <c r="AP291" t="e">
        <f>VLOOKUP(AE291,'First week Schedule'!A$2:C$31,3,FALSE)</f>
        <v>#N/A</v>
      </c>
    </row>
    <row r="292" spans="1:42" ht="26.65" hidden="1" x14ac:dyDescent="0.45">
      <c r="A292" s="15">
        <v>245</v>
      </c>
      <c r="B292" s="14" t="s">
        <v>333</v>
      </c>
      <c r="C292" s="14" t="s">
        <v>63</v>
      </c>
      <c r="D292" s="14">
        <v>31</v>
      </c>
      <c r="E292" s="14" t="s">
        <v>73</v>
      </c>
      <c r="F292" s="14">
        <v>67</v>
      </c>
      <c r="G292" s="14">
        <v>7</v>
      </c>
      <c r="H292" s="14">
        <v>18.399999999999999</v>
      </c>
      <c r="I292" s="14">
        <v>2.5</v>
      </c>
      <c r="J292" s="14">
        <v>5.7</v>
      </c>
      <c r="K292" s="14">
        <v>0.438</v>
      </c>
      <c r="L292" s="14">
        <v>0.9</v>
      </c>
      <c r="M292" s="14">
        <v>2.4</v>
      </c>
      <c r="N292" s="14">
        <v>0.36299999999999999</v>
      </c>
      <c r="O292" s="14">
        <v>1.6</v>
      </c>
      <c r="P292" s="14">
        <v>3.3</v>
      </c>
      <c r="Q292" s="14">
        <v>0.49299999999999999</v>
      </c>
      <c r="R292" s="14">
        <v>0.51400000000000001</v>
      </c>
      <c r="S292" s="14">
        <v>0.9</v>
      </c>
      <c r="T292" s="14">
        <v>1.1000000000000001</v>
      </c>
      <c r="U292" s="14">
        <v>0.82399999999999995</v>
      </c>
      <c r="V292" s="14">
        <v>1.4</v>
      </c>
      <c r="W292" s="14">
        <v>3.1</v>
      </c>
      <c r="X292" s="14">
        <v>4.5</v>
      </c>
      <c r="Y292" s="14">
        <v>0.8</v>
      </c>
      <c r="Z292" s="14">
        <v>0.5</v>
      </c>
      <c r="AA292" s="14">
        <v>0.3</v>
      </c>
      <c r="AB292" s="14">
        <v>0.7</v>
      </c>
      <c r="AC292" s="14">
        <v>2.6</v>
      </c>
      <c r="AD292" s="14">
        <v>6.8</v>
      </c>
      <c r="AE292" t="e">
        <f>VLOOKUP(B292,'Current Team'!B$2:D$322,3,FALSE)</f>
        <v>#N/A</v>
      </c>
      <c r="AF292">
        <f>RANK(K292,K$2:K$501)</f>
        <v>238</v>
      </c>
      <c r="AG292">
        <f>RANK(L292,L$2:L$501)</f>
        <v>195</v>
      </c>
      <c r="AH292">
        <f>RANK(U292,U$2:U$501)</f>
        <v>129</v>
      </c>
      <c r="AI292">
        <f>RANK(X292,X$2:X$501)</f>
        <v>132</v>
      </c>
      <c r="AJ292">
        <f>RANK(Y292,Y$2:Y$501)</f>
        <v>357</v>
      </c>
      <c r="AK292">
        <f>RANK(Z292,Z$2:Z$501)</f>
        <v>234</v>
      </c>
      <c r="AL292">
        <f>RANK(AA292,AA$2:AA$501)</f>
        <v>199</v>
      </c>
      <c r="AM292">
        <f>RANK(AB292,AB$2:AB$501,1)</f>
        <v>181</v>
      </c>
      <c r="AN292">
        <f>RANK(AD292,AD$2:AD$501)</f>
        <v>256</v>
      </c>
      <c r="AO292">
        <f>COUNTIFS(AF292:AN292,"&lt;80")</f>
        <v>0</v>
      </c>
      <c r="AP292" t="e">
        <f>VLOOKUP(AE292,'First week Schedule'!A$2:C$31,3,FALSE)</f>
        <v>#N/A</v>
      </c>
    </row>
    <row r="293" spans="1:42" ht="26.65" hidden="1" x14ac:dyDescent="0.45">
      <c r="A293" s="15">
        <v>156</v>
      </c>
      <c r="B293" s="14" t="s">
        <v>413</v>
      </c>
      <c r="C293" s="14" t="s">
        <v>70</v>
      </c>
      <c r="D293" s="14">
        <v>28</v>
      </c>
      <c r="E293" s="14" t="s">
        <v>123</v>
      </c>
      <c r="F293" s="14">
        <v>58</v>
      </c>
      <c r="G293" s="14">
        <v>27</v>
      </c>
      <c r="H293" s="14">
        <v>21.2</v>
      </c>
      <c r="I293" s="14">
        <v>2.4</v>
      </c>
      <c r="J293" s="14">
        <v>5.0999999999999996</v>
      </c>
      <c r="K293" s="14">
        <v>0.46899999999999997</v>
      </c>
      <c r="L293" s="14">
        <v>0.9</v>
      </c>
      <c r="M293" s="14">
        <v>2.7</v>
      </c>
      <c r="N293" s="14">
        <v>0.35299999999999998</v>
      </c>
      <c r="O293" s="14">
        <v>1.4</v>
      </c>
      <c r="P293" s="14">
        <v>2.4</v>
      </c>
      <c r="Q293" s="14">
        <v>0.60099999999999998</v>
      </c>
      <c r="R293" s="14">
        <v>0.56299999999999994</v>
      </c>
      <c r="S293" s="14">
        <v>1</v>
      </c>
      <c r="T293" s="14">
        <v>1.4</v>
      </c>
      <c r="U293" s="14">
        <v>0.71599999999999997</v>
      </c>
      <c r="V293" s="14">
        <v>1</v>
      </c>
      <c r="W293" s="14">
        <v>2.1</v>
      </c>
      <c r="X293" s="14">
        <v>3.1</v>
      </c>
      <c r="Y293" s="14">
        <v>0.7</v>
      </c>
      <c r="Z293" s="14">
        <v>0.7</v>
      </c>
      <c r="AA293" s="14">
        <v>0.4</v>
      </c>
      <c r="AB293" s="14">
        <v>0.6</v>
      </c>
      <c r="AC293" s="14">
        <v>2.6</v>
      </c>
      <c r="AD293" s="14">
        <v>6.7</v>
      </c>
      <c r="AE293" t="e">
        <f>VLOOKUP(B293,'Current Team'!B$2:D$322,3,FALSE)</f>
        <v>#N/A</v>
      </c>
      <c r="AF293">
        <f>RANK(K293,K$2:K$501)</f>
        <v>148</v>
      </c>
      <c r="AG293">
        <f>RANK(L293,L$2:L$501)</f>
        <v>195</v>
      </c>
      <c r="AH293">
        <f>RANK(U293,U$2:U$501)</f>
        <v>316</v>
      </c>
      <c r="AI293">
        <f>RANK(X293,X$2:X$501)</f>
        <v>235</v>
      </c>
      <c r="AJ293">
        <f>RANK(Y293,Y$2:Y$501)</f>
        <v>386</v>
      </c>
      <c r="AK293">
        <f>RANK(Z293,Z$2:Z$501)</f>
        <v>143</v>
      </c>
      <c r="AL293">
        <f>RANK(AA293,AA$2:AA$501)</f>
        <v>144</v>
      </c>
      <c r="AM293">
        <f>RANK(AB293,AB$2:AB$501,1)</f>
        <v>139</v>
      </c>
      <c r="AN293">
        <f>RANK(AD293,AD$2:AD$501)</f>
        <v>262</v>
      </c>
      <c r="AO293">
        <f>COUNTIFS(AF293:AN293,"&lt;80")</f>
        <v>0</v>
      </c>
      <c r="AP293" t="e">
        <f>VLOOKUP(AE293,'First week Schedule'!A$2:C$31,3,FALSE)</f>
        <v>#N/A</v>
      </c>
    </row>
    <row r="294" spans="1:42" ht="26.65" hidden="1" x14ac:dyDescent="0.45">
      <c r="A294" s="15">
        <v>321</v>
      </c>
      <c r="B294" s="14" t="s">
        <v>262</v>
      </c>
      <c r="C294" s="14" t="s">
        <v>80</v>
      </c>
      <c r="D294" s="14">
        <v>23</v>
      </c>
      <c r="E294" s="14" t="s">
        <v>109</v>
      </c>
      <c r="F294" s="14">
        <v>8</v>
      </c>
      <c r="G294" s="14">
        <v>0</v>
      </c>
      <c r="H294" s="14">
        <v>11.3</v>
      </c>
      <c r="I294" s="14">
        <v>1.3</v>
      </c>
      <c r="J294" s="14">
        <v>3.4</v>
      </c>
      <c r="K294" s="14">
        <v>0.37</v>
      </c>
      <c r="L294" s="14">
        <v>0.6</v>
      </c>
      <c r="M294" s="14">
        <v>1.4</v>
      </c>
      <c r="N294" s="14">
        <v>0.45500000000000002</v>
      </c>
      <c r="O294" s="14">
        <v>0.6</v>
      </c>
      <c r="P294" s="14">
        <v>2</v>
      </c>
      <c r="Q294" s="14">
        <v>0.313</v>
      </c>
      <c r="R294" s="14">
        <v>0.46300000000000002</v>
      </c>
      <c r="S294" s="14">
        <v>0.5</v>
      </c>
      <c r="T294" s="14">
        <v>0.9</v>
      </c>
      <c r="U294" s="14">
        <v>0.57099999999999995</v>
      </c>
      <c r="V294" s="14">
        <v>0.3</v>
      </c>
      <c r="W294" s="14">
        <v>1.3</v>
      </c>
      <c r="X294" s="14">
        <v>1.5</v>
      </c>
      <c r="Y294" s="14">
        <v>0.9</v>
      </c>
      <c r="Z294" s="14">
        <v>0.1</v>
      </c>
      <c r="AA294" s="14">
        <v>0</v>
      </c>
      <c r="AB294" s="14">
        <v>0.8</v>
      </c>
      <c r="AC294" s="14">
        <v>1</v>
      </c>
      <c r="AD294" s="14">
        <v>3.6</v>
      </c>
      <c r="AE294" t="e">
        <f>VLOOKUP(B294,'Current Team'!B$2:D$322,3,FALSE)</f>
        <v>#N/A</v>
      </c>
      <c r="AF294">
        <f>RANK(K294,K$2:K$501)</f>
        <v>420</v>
      </c>
      <c r="AG294">
        <f>RANK(L294,L$2:L$501)</f>
        <v>277</v>
      </c>
      <c r="AH294">
        <f>RANK(U294,U$2:U$501)</f>
        <v>431</v>
      </c>
      <c r="AI294">
        <f>RANK(X294,X$2:X$501)</f>
        <v>407</v>
      </c>
      <c r="AJ294">
        <f>RANK(Y294,Y$2:Y$501)</f>
        <v>338</v>
      </c>
      <c r="AK294">
        <f>RANK(Z294,Z$2:Z$501)</f>
        <v>451</v>
      </c>
      <c r="AL294">
        <f>RANK(AA294,AA$2:AA$501)</f>
        <v>417</v>
      </c>
      <c r="AM294">
        <f>RANK(AB294,AB$2:AB$501,1)</f>
        <v>206</v>
      </c>
      <c r="AN294">
        <f>RANK(AD294,AD$2:AD$501)</f>
        <v>399</v>
      </c>
      <c r="AO294">
        <f>COUNTIFS(AF294:AN294,"&lt;80")</f>
        <v>0</v>
      </c>
      <c r="AP294" t="e">
        <f>VLOOKUP(AE294,'First week Schedule'!A$2:C$31,3,FALSE)</f>
        <v>#N/A</v>
      </c>
    </row>
    <row r="295" spans="1:42" ht="26.65" hidden="1" x14ac:dyDescent="0.45">
      <c r="A295" s="15">
        <v>92</v>
      </c>
      <c r="B295" s="14" t="s">
        <v>468</v>
      </c>
      <c r="C295" s="14" t="s">
        <v>63</v>
      </c>
      <c r="D295" s="14">
        <v>42</v>
      </c>
      <c r="E295" s="14" t="s">
        <v>128</v>
      </c>
      <c r="F295" s="14">
        <v>76</v>
      </c>
      <c r="G295" s="14">
        <v>9</v>
      </c>
      <c r="H295" s="14">
        <v>17.5</v>
      </c>
      <c r="I295" s="14">
        <v>2.6</v>
      </c>
      <c r="J295" s="14">
        <v>6.2</v>
      </c>
      <c r="K295" s="14">
        <v>0.41899999999999998</v>
      </c>
      <c r="L295" s="14">
        <v>1.6</v>
      </c>
      <c r="M295" s="14">
        <v>4.2</v>
      </c>
      <c r="N295" s="14">
        <v>0.38900000000000001</v>
      </c>
      <c r="O295" s="14">
        <v>1</v>
      </c>
      <c r="P295" s="14">
        <v>2</v>
      </c>
      <c r="Q295" s="14">
        <v>0.48</v>
      </c>
      <c r="R295" s="14">
        <v>0.55000000000000004</v>
      </c>
      <c r="S295" s="14">
        <v>0.6</v>
      </c>
      <c r="T295" s="14">
        <v>0.9</v>
      </c>
      <c r="U295" s="14">
        <v>0.71199999999999997</v>
      </c>
      <c r="V295" s="14">
        <v>0.4</v>
      </c>
      <c r="W295" s="14">
        <v>2.1</v>
      </c>
      <c r="X295" s="14">
        <v>2.6</v>
      </c>
      <c r="Y295" s="14">
        <v>1.1000000000000001</v>
      </c>
      <c r="Z295" s="14">
        <v>0.6</v>
      </c>
      <c r="AA295" s="14">
        <v>0.4</v>
      </c>
      <c r="AB295" s="14">
        <v>0.6</v>
      </c>
      <c r="AC295" s="14">
        <v>1.9</v>
      </c>
      <c r="AD295" s="14">
        <v>7.4</v>
      </c>
      <c r="AE295" t="e">
        <f>VLOOKUP(B295,'Current Team'!B$2:D$322,3,FALSE)</f>
        <v>#N/A</v>
      </c>
      <c r="AF295">
        <f>RANK(K295,K$2:K$501)</f>
        <v>289</v>
      </c>
      <c r="AG295">
        <f>RANK(L295,L$2:L$501)</f>
        <v>89</v>
      </c>
      <c r="AH295">
        <f>RANK(U295,U$2:U$501)</f>
        <v>326</v>
      </c>
      <c r="AI295">
        <f>RANK(X295,X$2:X$501)</f>
        <v>285</v>
      </c>
      <c r="AJ295">
        <f>RANK(Y295,Y$2:Y$501)</f>
        <v>284</v>
      </c>
      <c r="AK295">
        <f>RANK(Z295,Z$2:Z$501)</f>
        <v>186</v>
      </c>
      <c r="AL295">
        <f>RANK(AA295,AA$2:AA$501)</f>
        <v>144</v>
      </c>
      <c r="AM295">
        <f>RANK(AB295,AB$2:AB$501,1)</f>
        <v>139</v>
      </c>
      <c r="AN295">
        <f>RANK(AD295,AD$2:AD$501)</f>
        <v>230</v>
      </c>
      <c r="AO295">
        <f>COUNTIFS(AF295:AN295,"&lt;80")</f>
        <v>0</v>
      </c>
      <c r="AP295" t="e">
        <f>VLOOKUP(AE295,'First week Schedule'!A$2:C$31,3,FALSE)</f>
        <v>#N/A</v>
      </c>
    </row>
    <row r="296" spans="1:42" ht="26.65" hidden="1" x14ac:dyDescent="0.45">
      <c r="A296" s="15">
        <v>156</v>
      </c>
      <c r="B296" s="14" t="s">
        <v>413</v>
      </c>
      <c r="C296" s="14" t="s">
        <v>70</v>
      </c>
      <c r="D296" s="14">
        <v>28</v>
      </c>
      <c r="E296" s="14" t="s">
        <v>76</v>
      </c>
      <c r="F296" s="14">
        <v>18</v>
      </c>
      <c r="G296" s="14">
        <v>2</v>
      </c>
      <c r="H296" s="14">
        <v>15.6</v>
      </c>
      <c r="I296" s="14">
        <v>1.9</v>
      </c>
      <c r="J296" s="14">
        <v>4.5999999999999996</v>
      </c>
      <c r="K296" s="14">
        <v>0.41</v>
      </c>
      <c r="L296" s="14">
        <v>0.6</v>
      </c>
      <c r="M296" s="14">
        <v>2</v>
      </c>
      <c r="N296" s="14">
        <v>0.30599999999999999</v>
      </c>
      <c r="O296" s="14">
        <v>1.3</v>
      </c>
      <c r="P296" s="14">
        <v>2.6</v>
      </c>
      <c r="Q296" s="14">
        <v>0.48899999999999999</v>
      </c>
      <c r="R296" s="14">
        <v>0.47599999999999998</v>
      </c>
      <c r="S296" s="14">
        <v>0.9</v>
      </c>
      <c r="T296" s="14">
        <v>1.3</v>
      </c>
      <c r="U296" s="14">
        <v>0.69599999999999995</v>
      </c>
      <c r="V296" s="14">
        <v>1.3</v>
      </c>
      <c r="W296" s="14">
        <v>2.2999999999999998</v>
      </c>
      <c r="X296" s="14">
        <v>3.6</v>
      </c>
      <c r="Y296" s="14">
        <v>0.8</v>
      </c>
      <c r="Z296" s="14">
        <v>0.2</v>
      </c>
      <c r="AA296" s="14">
        <v>0.4</v>
      </c>
      <c r="AB296" s="14">
        <v>0.6</v>
      </c>
      <c r="AC296" s="14">
        <v>2.2000000000000002</v>
      </c>
      <c r="AD296" s="14">
        <v>5.3</v>
      </c>
      <c r="AE296" t="e">
        <f>VLOOKUP(B296,'Current Team'!B$2:D$322,3,FALSE)</f>
        <v>#N/A</v>
      </c>
      <c r="AF296">
        <f>RANK(K296,K$2:K$501)</f>
        <v>330</v>
      </c>
      <c r="AG296">
        <f>RANK(L296,L$2:L$501)</f>
        <v>277</v>
      </c>
      <c r="AH296">
        <f>RANK(U296,U$2:U$501)</f>
        <v>346</v>
      </c>
      <c r="AI296">
        <f>RANK(X296,X$2:X$501)</f>
        <v>199</v>
      </c>
      <c r="AJ296">
        <f>RANK(Y296,Y$2:Y$501)</f>
        <v>357</v>
      </c>
      <c r="AK296">
        <f>RANK(Z296,Z$2:Z$501)</f>
        <v>416</v>
      </c>
      <c r="AL296">
        <f>RANK(AA296,AA$2:AA$501)</f>
        <v>144</v>
      </c>
      <c r="AM296">
        <f>RANK(AB296,AB$2:AB$501,1)</f>
        <v>139</v>
      </c>
      <c r="AN296">
        <f>RANK(AD296,AD$2:AD$501)</f>
        <v>319</v>
      </c>
      <c r="AO296">
        <f>COUNTIFS(AF296:AN296,"&lt;80")</f>
        <v>0</v>
      </c>
      <c r="AP296" t="e">
        <f>VLOOKUP(AE296,'First week Schedule'!A$2:C$31,3,FALSE)</f>
        <v>#N/A</v>
      </c>
    </row>
    <row r="297" spans="1:42" ht="26.65" hidden="1" x14ac:dyDescent="0.45">
      <c r="A297" s="15">
        <v>192</v>
      </c>
      <c r="B297" s="14" t="s">
        <v>380</v>
      </c>
      <c r="C297" s="14" t="s">
        <v>67</v>
      </c>
      <c r="D297" s="14">
        <v>23</v>
      </c>
      <c r="E297" s="14" t="s">
        <v>90</v>
      </c>
      <c r="F297" s="14">
        <v>46</v>
      </c>
      <c r="G297" s="14">
        <v>3</v>
      </c>
      <c r="H297" s="14">
        <v>14.7</v>
      </c>
      <c r="I297" s="14">
        <v>1.6</v>
      </c>
      <c r="J297" s="14">
        <v>4.7</v>
      </c>
      <c r="K297" s="14">
        <v>0.34300000000000003</v>
      </c>
      <c r="L297" s="14">
        <v>0.7</v>
      </c>
      <c r="M297" s="14">
        <v>2.6</v>
      </c>
      <c r="N297" s="14">
        <v>0.28100000000000003</v>
      </c>
      <c r="O297" s="14">
        <v>0.9</v>
      </c>
      <c r="P297" s="14">
        <v>2.1</v>
      </c>
      <c r="Q297" s="14">
        <v>0.42099999999999999</v>
      </c>
      <c r="R297" s="14">
        <v>0.42099999999999999</v>
      </c>
      <c r="S297" s="14">
        <v>0.8</v>
      </c>
      <c r="T297" s="14">
        <v>1</v>
      </c>
      <c r="U297" s="14">
        <v>0.76100000000000001</v>
      </c>
      <c r="V297" s="14">
        <v>0.2</v>
      </c>
      <c r="W297" s="14">
        <v>1.2</v>
      </c>
      <c r="X297" s="14">
        <v>1.4</v>
      </c>
      <c r="Y297" s="14">
        <v>2.6</v>
      </c>
      <c r="Z297" s="14">
        <v>0.5</v>
      </c>
      <c r="AA297" s="14">
        <v>0</v>
      </c>
      <c r="AB297" s="14">
        <v>0.7</v>
      </c>
      <c r="AC297" s="14">
        <v>1</v>
      </c>
      <c r="AD297" s="14">
        <v>4.7</v>
      </c>
      <c r="AE297" t="str">
        <f>VLOOKUP(B297,'Current Team'!B$2:D$322,3,FALSE)</f>
        <v>CHA</v>
      </c>
      <c r="AF297">
        <f>RANK(K297,K$2:K$501)</f>
        <v>433</v>
      </c>
      <c r="AG297">
        <f>RANK(L297,L$2:L$501)</f>
        <v>256</v>
      </c>
      <c r="AH297">
        <f>RANK(U297,U$2:U$501)</f>
        <v>243</v>
      </c>
      <c r="AI297">
        <f>RANK(X297,X$2:X$501)</f>
        <v>424</v>
      </c>
      <c r="AJ297">
        <f>RANK(Y297,Y$2:Y$501)</f>
        <v>105</v>
      </c>
      <c r="AK297">
        <f>RANK(Z297,Z$2:Z$501)</f>
        <v>234</v>
      </c>
      <c r="AL297">
        <f>RANK(AA297,AA$2:AA$501)</f>
        <v>417</v>
      </c>
      <c r="AM297">
        <f>RANK(AB297,AB$2:AB$501,1)</f>
        <v>181</v>
      </c>
      <c r="AN297">
        <f>RANK(AD297,AD$2:AD$501)</f>
        <v>347</v>
      </c>
      <c r="AO297">
        <f>COUNTIFS(AF297:AN297,"&lt;80")</f>
        <v>0</v>
      </c>
      <c r="AP297" t="e">
        <f>VLOOKUP(AE297,'First week Schedule'!A$2:C$31,3,FALSE)</f>
        <v>#N/A</v>
      </c>
    </row>
    <row r="298" spans="1:42" ht="26.65" hidden="1" x14ac:dyDescent="0.45">
      <c r="A298" s="15">
        <v>253</v>
      </c>
      <c r="B298" s="14" t="s">
        <v>326</v>
      </c>
      <c r="C298" s="14" t="s">
        <v>67</v>
      </c>
      <c r="D298" s="14">
        <v>20</v>
      </c>
      <c r="E298" s="14" t="s">
        <v>104</v>
      </c>
      <c r="F298" s="14">
        <v>61</v>
      </c>
      <c r="G298" s="14">
        <v>16</v>
      </c>
      <c r="H298" s="14">
        <v>19.2</v>
      </c>
      <c r="I298" s="14">
        <v>3.2</v>
      </c>
      <c r="J298" s="14">
        <v>7.3</v>
      </c>
      <c r="K298" s="14">
        <v>0.434</v>
      </c>
      <c r="L298" s="14">
        <v>0.9</v>
      </c>
      <c r="M298" s="14">
        <v>2.8</v>
      </c>
      <c r="N298" s="14">
        <v>0.314</v>
      </c>
      <c r="O298" s="14">
        <v>2.2999999999999998</v>
      </c>
      <c r="P298" s="14">
        <v>4.5999999999999996</v>
      </c>
      <c r="Q298" s="14">
        <v>0.50700000000000001</v>
      </c>
      <c r="R298" s="14">
        <v>0.49299999999999999</v>
      </c>
      <c r="S298" s="14">
        <v>0.9</v>
      </c>
      <c r="T298" s="14">
        <v>1.2</v>
      </c>
      <c r="U298" s="14">
        <v>0.74</v>
      </c>
      <c r="V298" s="14">
        <v>0.4</v>
      </c>
      <c r="W298" s="14">
        <v>1.8</v>
      </c>
      <c r="X298" s="14">
        <v>2.2000000000000002</v>
      </c>
      <c r="Y298" s="14">
        <v>1.1000000000000001</v>
      </c>
      <c r="Z298" s="14">
        <v>0.4</v>
      </c>
      <c r="AA298" s="14">
        <v>0</v>
      </c>
      <c r="AB298" s="14">
        <v>0.8</v>
      </c>
      <c r="AC298" s="14">
        <v>1.5</v>
      </c>
      <c r="AD298" s="14">
        <v>8.1</v>
      </c>
      <c r="AE298" t="e">
        <f>VLOOKUP(B298,'Current Team'!B$2:D$322,3,FALSE)</f>
        <v>#N/A</v>
      </c>
      <c r="AF298">
        <f>RANK(K298,K$2:K$501)</f>
        <v>248</v>
      </c>
      <c r="AG298">
        <f>RANK(L298,L$2:L$501)</f>
        <v>195</v>
      </c>
      <c r="AH298">
        <f>RANK(U298,U$2:U$501)</f>
        <v>278</v>
      </c>
      <c r="AI298">
        <f>RANK(X298,X$2:X$501)</f>
        <v>333</v>
      </c>
      <c r="AJ298">
        <f>RANK(Y298,Y$2:Y$501)</f>
        <v>284</v>
      </c>
      <c r="AK298">
        <f>RANK(Z298,Z$2:Z$501)</f>
        <v>300</v>
      </c>
      <c r="AL298">
        <f>RANK(AA298,AA$2:AA$501)</f>
        <v>417</v>
      </c>
      <c r="AM298">
        <f>RANK(AB298,AB$2:AB$501,1)</f>
        <v>206</v>
      </c>
      <c r="AN298">
        <f>RANK(AD298,AD$2:AD$501)</f>
        <v>210</v>
      </c>
      <c r="AO298">
        <f>COUNTIFS(AF298:AN298,"&lt;80")</f>
        <v>0</v>
      </c>
      <c r="AP298" t="e">
        <f>VLOOKUP(AE298,'First week Schedule'!A$2:C$31,3,FALSE)</f>
        <v>#N/A</v>
      </c>
    </row>
    <row r="299" spans="1:42" ht="26.65" hidden="1" x14ac:dyDescent="0.45">
      <c r="A299" s="15">
        <v>290</v>
      </c>
      <c r="B299" s="14" t="s">
        <v>289</v>
      </c>
      <c r="C299" s="14" t="s">
        <v>70</v>
      </c>
      <c r="D299" s="14">
        <v>20</v>
      </c>
      <c r="E299" s="14" t="s">
        <v>114</v>
      </c>
      <c r="F299" s="14">
        <v>63</v>
      </c>
      <c r="G299" s="14">
        <v>46</v>
      </c>
      <c r="H299" s="14">
        <v>20.5</v>
      </c>
      <c r="I299" s="14">
        <v>3.2</v>
      </c>
      <c r="J299" s="14">
        <v>7.1</v>
      </c>
      <c r="K299" s="14">
        <v>0.45</v>
      </c>
      <c r="L299" s="14">
        <v>0.9</v>
      </c>
      <c r="M299" s="14">
        <v>2.9</v>
      </c>
      <c r="N299" s="14">
        <v>0.315</v>
      </c>
      <c r="O299" s="14">
        <v>2.2999999999999998</v>
      </c>
      <c r="P299" s="14">
        <v>4.2</v>
      </c>
      <c r="Q299" s="14">
        <v>0.54300000000000004</v>
      </c>
      <c r="R299" s="14">
        <v>0.51400000000000001</v>
      </c>
      <c r="S299" s="14">
        <v>1.1000000000000001</v>
      </c>
      <c r="T299" s="14">
        <v>1.5</v>
      </c>
      <c r="U299" s="14">
        <v>0.78300000000000003</v>
      </c>
      <c r="V299" s="14">
        <v>0.9</v>
      </c>
      <c r="W299" s="14">
        <v>3</v>
      </c>
      <c r="X299" s="14">
        <v>3.9</v>
      </c>
      <c r="Y299" s="14">
        <v>0.8</v>
      </c>
      <c r="Z299" s="14">
        <v>0.7</v>
      </c>
      <c r="AA299" s="14">
        <v>0.4</v>
      </c>
      <c r="AB299" s="14">
        <v>1.2</v>
      </c>
      <c r="AC299" s="14">
        <v>2.2999999999999998</v>
      </c>
      <c r="AD299" s="14">
        <v>8.5</v>
      </c>
      <c r="AE299" t="str">
        <f>VLOOKUP(B299,'Current Team'!B$2:D$322,3,FALSE)</f>
        <v>BKN</v>
      </c>
      <c r="AF299">
        <f>RANK(K299,K$2:K$501)</f>
        <v>198</v>
      </c>
      <c r="AG299">
        <f>RANK(L299,L$2:L$501)</f>
        <v>195</v>
      </c>
      <c r="AH299">
        <f>RANK(U299,U$2:U$501)</f>
        <v>208</v>
      </c>
      <c r="AI299">
        <f>RANK(X299,X$2:X$501)</f>
        <v>173</v>
      </c>
      <c r="AJ299">
        <f>RANK(Y299,Y$2:Y$501)</f>
        <v>357</v>
      </c>
      <c r="AK299">
        <f>RANK(Z299,Z$2:Z$501)</f>
        <v>143</v>
      </c>
      <c r="AL299">
        <f>RANK(AA299,AA$2:AA$501)</f>
        <v>144</v>
      </c>
      <c r="AM299">
        <f>RANK(AB299,AB$2:AB$501,1)</f>
        <v>336</v>
      </c>
      <c r="AN299">
        <f>RANK(AD299,AD$2:AD$501)</f>
        <v>195</v>
      </c>
      <c r="AO299">
        <f>COUNTIFS(AF299:AN299,"&lt;80")</f>
        <v>0</v>
      </c>
      <c r="AP299" t="e">
        <f>VLOOKUP(AE299,'First week Schedule'!A$2:C$31,3,FALSE)</f>
        <v>#N/A</v>
      </c>
    </row>
    <row r="300" spans="1:42" ht="26.65" hidden="1" x14ac:dyDescent="0.45">
      <c r="A300" s="15">
        <v>292</v>
      </c>
      <c r="B300" s="14" t="s">
        <v>288</v>
      </c>
      <c r="C300" s="14" t="s">
        <v>63</v>
      </c>
      <c r="D300" s="14">
        <v>22</v>
      </c>
      <c r="E300" s="14" t="s">
        <v>119</v>
      </c>
      <c r="F300" s="14">
        <v>13</v>
      </c>
      <c r="G300" s="14">
        <v>0</v>
      </c>
      <c r="H300" s="14">
        <v>8.6999999999999993</v>
      </c>
      <c r="I300" s="14">
        <v>1</v>
      </c>
      <c r="J300" s="14">
        <v>2.2999999999999998</v>
      </c>
      <c r="K300" s="14">
        <v>0.433</v>
      </c>
      <c r="L300" s="14">
        <v>0.3</v>
      </c>
      <c r="M300" s="14">
        <v>0.8</v>
      </c>
      <c r="N300" s="14">
        <v>0.36399999999999999</v>
      </c>
      <c r="O300" s="14">
        <v>0.7</v>
      </c>
      <c r="P300" s="14">
        <v>1.5</v>
      </c>
      <c r="Q300" s="14">
        <v>0.47399999999999998</v>
      </c>
      <c r="R300" s="14">
        <v>0.5</v>
      </c>
      <c r="S300" s="14">
        <v>0.5</v>
      </c>
      <c r="T300" s="14">
        <v>0.8</v>
      </c>
      <c r="U300" s="14">
        <v>0.54500000000000004</v>
      </c>
      <c r="V300" s="14">
        <v>0.3</v>
      </c>
      <c r="W300" s="14">
        <v>1.5</v>
      </c>
      <c r="X300" s="14">
        <v>1.8</v>
      </c>
      <c r="Y300" s="14">
        <v>0.5</v>
      </c>
      <c r="Z300" s="14">
        <v>0.2</v>
      </c>
      <c r="AA300" s="14">
        <v>0.2</v>
      </c>
      <c r="AB300" s="14">
        <v>0.5</v>
      </c>
      <c r="AC300" s="14">
        <v>1.6</v>
      </c>
      <c r="AD300" s="14">
        <v>2.8</v>
      </c>
      <c r="AE300" t="e">
        <f>VLOOKUP(B300,'Current Team'!B$2:D$322,3,FALSE)</f>
        <v>#N/A</v>
      </c>
      <c r="AF300">
        <f>RANK(K300,K$2:K$501)</f>
        <v>250</v>
      </c>
      <c r="AG300">
        <f>RANK(L300,L$2:L$501)</f>
        <v>344</v>
      </c>
      <c r="AH300">
        <f>RANK(U300,U$2:U$501)</f>
        <v>439</v>
      </c>
      <c r="AI300">
        <f>RANK(X300,X$2:X$501)</f>
        <v>373</v>
      </c>
      <c r="AJ300">
        <f>RANK(Y300,Y$2:Y$501)</f>
        <v>425</v>
      </c>
      <c r="AK300">
        <f>RANK(Z300,Z$2:Z$501)</f>
        <v>416</v>
      </c>
      <c r="AL300">
        <f>RANK(AA300,AA$2:AA$501)</f>
        <v>266</v>
      </c>
      <c r="AM300">
        <f>RANK(AB300,AB$2:AB$501,1)</f>
        <v>99</v>
      </c>
      <c r="AN300">
        <f>RANK(AD300,AD$2:AD$501)</f>
        <v>428</v>
      </c>
      <c r="AO300">
        <f>COUNTIFS(AF300:AN300,"&lt;80")</f>
        <v>0</v>
      </c>
      <c r="AP300" t="e">
        <f>VLOOKUP(AE300,'First week Schedule'!A$2:C$31,3,FALSE)</f>
        <v>#N/A</v>
      </c>
    </row>
    <row r="301" spans="1:42" ht="26.65" hidden="1" x14ac:dyDescent="0.45">
      <c r="A301" s="15">
        <v>341</v>
      </c>
      <c r="B301" s="14" t="s">
        <v>242</v>
      </c>
      <c r="C301" s="14" t="s">
        <v>80</v>
      </c>
      <c r="D301" s="14">
        <v>27</v>
      </c>
      <c r="E301" s="14" t="s">
        <v>88</v>
      </c>
      <c r="F301" s="14">
        <v>27</v>
      </c>
      <c r="G301" s="14">
        <v>0</v>
      </c>
      <c r="H301" s="14">
        <v>12.3</v>
      </c>
      <c r="I301" s="14">
        <v>2.2999999999999998</v>
      </c>
      <c r="J301" s="14">
        <v>4.8</v>
      </c>
      <c r="K301" s="14">
        <v>0.46899999999999997</v>
      </c>
      <c r="L301" s="14">
        <v>0.4</v>
      </c>
      <c r="M301" s="14">
        <v>1.3</v>
      </c>
      <c r="N301" s="14">
        <v>0.28599999999999998</v>
      </c>
      <c r="O301" s="14">
        <v>1.9</v>
      </c>
      <c r="P301" s="14">
        <v>3.5</v>
      </c>
      <c r="Q301" s="14">
        <v>0.53700000000000003</v>
      </c>
      <c r="R301" s="14">
        <v>0.50800000000000001</v>
      </c>
      <c r="S301" s="14">
        <v>1</v>
      </c>
      <c r="T301" s="14">
        <v>1.3</v>
      </c>
      <c r="U301" s="14">
        <v>0.8</v>
      </c>
      <c r="V301" s="14">
        <v>0.2</v>
      </c>
      <c r="W301" s="14">
        <v>1.3</v>
      </c>
      <c r="X301" s="14">
        <v>1.5</v>
      </c>
      <c r="Y301" s="14">
        <v>1.1000000000000001</v>
      </c>
      <c r="Z301" s="14">
        <v>0.5</v>
      </c>
      <c r="AA301" s="14">
        <v>0.3</v>
      </c>
      <c r="AB301" s="14">
        <v>0.6</v>
      </c>
      <c r="AC301" s="14">
        <v>1</v>
      </c>
      <c r="AD301" s="14">
        <v>5.9</v>
      </c>
      <c r="AE301" t="e">
        <f>VLOOKUP(B301,'Current Team'!B$2:D$322,3,FALSE)</f>
        <v>#N/A</v>
      </c>
      <c r="AF301">
        <f>RANK(K301,K$2:K$501)</f>
        <v>148</v>
      </c>
      <c r="AG301">
        <f>RANK(L301,L$2:L$501)</f>
        <v>321</v>
      </c>
      <c r="AH301">
        <f>RANK(U301,U$2:U$501)</f>
        <v>171</v>
      </c>
      <c r="AI301">
        <f>RANK(X301,X$2:X$501)</f>
        <v>407</v>
      </c>
      <c r="AJ301">
        <f>RANK(Y301,Y$2:Y$501)</f>
        <v>284</v>
      </c>
      <c r="AK301">
        <f>RANK(Z301,Z$2:Z$501)</f>
        <v>234</v>
      </c>
      <c r="AL301">
        <f>RANK(AA301,AA$2:AA$501)</f>
        <v>199</v>
      </c>
      <c r="AM301">
        <f>RANK(AB301,AB$2:AB$501,1)</f>
        <v>139</v>
      </c>
      <c r="AN301">
        <f>RANK(AD301,AD$2:AD$501)</f>
        <v>299</v>
      </c>
      <c r="AO301">
        <f>COUNTIFS(AF301:AN301,"&lt;80")</f>
        <v>0</v>
      </c>
      <c r="AP301" t="e">
        <f>VLOOKUP(AE301,'First week Schedule'!A$2:C$31,3,FALSE)</f>
        <v>#N/A</v>
      </c>
    </row>
    <row r="302" spans="1:42" ht="26.65" x14ac:dyDescent="0.45">
      <c r="A302" s="15">
        <v>206</v>
      </c>
      <c r="B302" s="14" t="s">
        <v>66</v>
      </c>
      <c r="C302" s="14" t="s">
        <v>67</v>
      </c>
      <c r="D302" s="14">
        <v>29</v>
      </c>
      <c r="E302" s="14" t="s">
        <v>68</v>
      </c>
      <c r="F302" s="14">
        <v>78</v>
      </c>
      <c r="G302" s="14">
        <v>78</v>
      </c>
      <c r="H302" s="14">
        <v>36.799999999999997</v>
      </c>
      <c r="I302" s="14">
        <v>10.8</v>
      </c>
      <c r="J302" s="14">
        <v>24.5</v>
      </c>
      <c r="K302" s="14">
        <v>0.442</v>
      </c>
      <c r="L302" s="14">
        <v>4.8</v>
      </c>
      <c r="M302" s="14">
        <v>13.2</v>
      </c>
      <c r="N302" s="14">
        <v>0.36799999999999999</v>
      </c>
      <c r="O302" s="14">
        <v>6</v>
      </c>
      <c r="P302" s="14">
        <v>11.3</v>
      </c>
      <c r="Q302" s="14">
        <v>0.52800000000000002</v>
      </c>
      <c r="R302" s="14">
        <v>0.54100000000000004</v>
      </c>
      <c r="S302" s="14">
        <v>9.6999999999999993</v>
      </c>
      <c r="T302" s="14">
        <v>11</v>
      </c>
      <c r="U302" s="14">
        <v>0.879</v>
      </c>
      <c r="V302" s="14">
        <v>0.8</v>
      </c>
      <c r="W302" s="14">
        <v>5.8</v>
      </c>
      <c r="X302" s="14">
        <v>6.6</v>
      </c>
      <c r="Y302" s="14">
        <v>7.5</v>
      </c>
      <c r="Z302" s="14">
        <v>2</v>
      </c>
      <c r="AA302" s="14">
        <v>0.7</v>
      </c>
      <c r="AB302" s="14">
        <v>5</v>
      </c>
      <c r="AC302" s="14">
        <v>3.1</v>
      </c>
      <c r="AD302" s="14">
        <v>36.1</v>
      </c>
      <c r="AE302" t="str">
        <f>VLOOKUP(B302,'Current Team'!B$2:D$322,3,FALSE)</f>
        <v>HOU</v>
      </c>
      <c r="AF302">
        <f>RANK(K302,K$2:K$501)</f>
        <v>227</v>
      </c>
      <c r="AG302">
        <f>RANK(L302,L$2:L$501)</f>
        <v>2</v>
      </c>
      <c r="AH302">
        <f>RANK(U302,U$2:U$501)</f>
        <v>47</v>
      </c>
      <c r="AI302">
        <f>RANK(X302,X$2:X$501)</f>
        <v>54</v>
      </c>
      <c r="AJ302">
        <f>RANK(Y302,Y$2:Y$501)</f>
        <v>4</v>
      </c>
      <c r="AK302">
        <f>RANK(Z302,Z$2:Z$501)</f>
        <v>5</v>
      </c>
      <c r="AL302">
        <f>RANK(AA302,AA$2:AA$501)</f>
        <v>64</v>
      </c>
      <c r="AM302">
        <f>RANK(AB302,AB$2:AB$501,1)</f>
        <v>500</v>
      </c>
      <c r="AN302">
        <f>RANK(AD302,AD$2:AD$501)</f>
        <v>1</v>
      </c>
      <c r="AO302">
        <f>COUNTIFS(AF302:AN302,"&lt;80")</f>
        <v>7</v>
      </c>
      <c r="AP302">
        <f>VLOOKUP(AE302,'First week Schedule'!A$2:C$31,3,FALSE)</f>
        <v>4</v>
      </c>
    </row>
    <row r="303" spans="1:42" ht="39.75" x14ac:dyDescent="0.45">
      <c r="A303" s="15">
        <v>18</v>
      </c>
      <c r="B303" s="14" t="s">
        <v>72</v>
      </c>
      <c r="C303" s="14" t="s">
        <v>63</v>
      </c>
      <c r="D303" s="14">
        <v>24</v>
      </c>
      <c r="E303" s="14" t="s">
        <v>73</v>
      </c>
      <c r="F303" s="14">
        <v>72</v>
      </c>
      <c r="G303" s="14">
        <v>72</v>
      </c>
      <c r="H303" s="14">
        <v>32.799999999999997</v>
      </c>
      <c r="I303" s="14">
        <v>10</v>
      </c>
      <c r="J303" s="14">
        <v>17.3</v>
      </c>
      <c r="K303" s="14">
        <v>0.57799999999999996</v>
      </c>
      <c r="L303" s="14">
        <v>0.7</v>
      </c>
      <c r="M303" s="14">
        <v>2.8</v>
      </c>
      <c r="N303" s="14">
        <v>0.25600000000000001</v>
      </c>
      <c r="O303" s="14">
        <v>9.3000000000000007</v>
      </c>
      <c r="P303" s="14">
        <v>14.5</v>
      </c>
      <c r="Q303" s="14">
        <v>0.64100000000000001</v>
      </c>
      <c r="R303" s="14">
        <v>0.59899999999999998</v>
      </c>
      <c r="S303" s="14">
        <v>6.9</v>
      </c>
      <c r="T303" s="14">
        <v>9.5</v>
      </c>
      <c r="U303" s="14">
        <v>0.72899999999999998</v>
      </c>
      <c r="V303" s="14">
        <v>2.2000000000000002</v>
      </c>
      <c r="W303" s="14">
        <v>10.3</v>
      </c>
      <c r="X303" s="14">
        <v>12.5</v>
      </c>
      <c r="Y303" s="14">
        <v>5.9</v>
      </c>
      <c r="Z303" s="14">
        <v>1.3</v>
      </c>
      <c r="AA303" s="14">
        <v>1.5</v>
      </c>
      <c r="AB303" s="14">
        <v>3.7</v>
      </c>
      <c r="AC303" s="14">
        <v>3.2</v>
      </c>
      <c r="AD303" s="14">
        <v>27.7</v>
      </c>
      <c r="AE303" t="str">
        <f>VLOOKUP(B303,'Current Team'!B$2:D$322,3,FALSE)</f>
        <v>MIL</v>
      </c>
      <c r="AF303">
        <f>RANK(K303,K$2:K$501)</f>
        <v>39</v>
      </c>
      <c r="AG303">
        <f>RANK(L303,L$2:L$501)</f>
        <v>256</v>
      </c>
      <c r="AH303">
        <f>RANK(U303,U$2:U$501)</f>
        <v>293</v>
      </c>
      <c r="AI303">
        <f>RANK(X303,X$2:X$501)</f>
        <v>7</v>
      </c>
      <c r="AJ303">
        <f>RANK(Y303,Y$2:Y$501)</f>
        <v>16</v>
      </c>
      <c r="AK303">
        <f>RANK(Z303,Z$2:Z$501)</f>
        <v>33</v>
      </c>
      <c r="AL303">
        <f>RANK(AA303,AA$2:AA$501)</f>
        <v>8</v>
      </c>
      <c r="AM303">
        <f>RANK(AB303,AB$2:AB$501,1)</f>
        <v>498</v>
      </c>
      <c r="AN303">
        <f>RANK(AD303,AD$2:AD$501)</f>
        <v>3</v>
      </c>
      <c r="AO303">
        <f>COUNTIFS(AF303:AN303,"&lt;80")</f>
        <v>6</v>
      </c>
      <c r="AP303">
        <f>VLOOKUP(AE303,'First week Schedule'!A$2:C$31,3,FALSE)</f>
        <v>4</v>
      </c>
    </row>
    <row r="304" spans="1:42" ht="26.65" x14ac:dyDescent="0.45">
      <c r="A304" s="15">
        <v>301</v>
      </c>
      <c r="B304" s="14" t="s">
        <v>82</v>
      </c>
      <c r="C304" s="14" t="s">
        <v>70</v>
      </c>
      <c r="D304" s="14">
        <v>27</v>
      </c>
      <c r="E304" s="14" t="s">
        <v>83</v>
      </c>
      <c r="F304" s="14">
        <v>60</v>
      </c>
      <c r="G304" s="14">
        <v>60</v>
      </c>
      <c r="H304" s="14">
        <v>34</v>
      </c>
      <c r="I304" s="14">
        <v>9.3000000000000007</v>
      </c>
      <c r="J304" s="14">
        <v>18.8</v>
      </c>
      <c r="K304" s="14">
        <v>0.496</v>
      </c>
      <c r="L304" s="14">
        <v>1.9</v>
      </c>
      <c r="M304" s="14">
        <v>5</v>
      </c>
      <c r="N304" s="14">
        <v>0.371</v>
      </c>
      <c r="O304" s="14">
        <v>7.5</v>
      </c>
      <c r="P304" s="14">
        <v>13.8</v>
      </c>
      <c r="Q304" s="14">
        <v>0.54200000000000004</v>
      </c>
      <c r="R304" s="14">
        <v>0.54600000000000004</v>
      </c>
      <c r="S304" s="14">
        <v>6.1</v>
      </c>
      <c r="T304" s="14">
        <v>7.1</v>
      </c>
      <c r="U304" s="14">
        <v>0.85399999999999998</v>
      </c>
      <c r="V304" s="14">
        <v>1.3</v>
      </c>
      <c r="W304" s="14">
        <v>6</v>
      </c>
      <c r="X304" s="14">
        <v>7.3</v>
      </c>
      <c r="Y304" s="14">
        <v>3.3</v>
      </c>
      <c r="Z304" s="14">
        <v>1.8</v>
      </c>
      <c r="AA304" s="14">
        <v>0.4</v>
      </c>
      <c r="AB304" s="14">
        <v>2</v>
      </c>
      <c r="AC304" s="14">
        <v>1.5</v>
      </c>
      <c r="AD304" s="14">
        <v>26.6</v>
      </c>
      <c r="AE304" t="str">
        <f>VLOOKUP(B304,'Current Team'!B$2:D$322,3,FALSE)</f>
        <v>LAC</v>
      </c>
      <c r="AF304">
        <f>RANK(K304,K$2:K$501)</f>
        <v>102</v>
      </c>
      <c r="AG304">
        <f>RANK(L304,L$2:L$501)</f>
        <v>62</v>
      </c>
      <c r="AH304">
        <f>RANK(U304,U$2:U$501)</f>
        <v>76</v>
      </c>
      <c r="AI304">
        <f>RANK(X304,X$2:X$501)</f>
        <v>46</v>
      </c>
      <c r="AJ304">
        <f>RANK(Y304,Y$2:Y$501)</f>
        <v>71</v>
      </c>
      <c r="AK304">
        <f>RANK(Z304,Z$2:Z$501)</f>
        <v>7</v>
      </c>
      <c r="AL304">
        <f>RANK(AA304,AA$2:AA$501)</f>
        <v>144</v>
      </c>
      <c r="AM304">
        <f>RANK(AB304,AB$2:AB$501,1)</f>
        <v>456</v>
      </c>
      <c r="AN304">
        <f>RANK(AD304,AD$2:AD$501)</f>
        <v>7</v>
      </c>
      <c r="AO304">
        <f>COUNTIFS(AF304:AN304,"&lt;80")</f>
        <v>6</v>
      </c>
      <c r="AP304">
        <f>VLOOKUP(AE304,'First week Schedule'!A$2:C$31,3,FALSE)</f>
        <v>4</v>
      </c>
    </row>
    <row r="305" spans="1:42" ht="26.65" x14ac:dyDescent="0.45">
      <c r="A305" s="15">
        <v>124</v>
      </c>
      <c r="B305" s="14" t="s">
        <v>77</v>
      </c>
      <c r="C305" s="14" t="s">
        <v>67</v>
      </c>
      <c r="D305" s="14">
        <v>30</v>
      </c>
      <c r="E305" s="14" t="s">
        <v>78</v>
      </c>
      <c r="F305" s="14">
        <v>69</v>
      </c>
      <c r="G305" s="14">
        <v>69</v>
      </c>
      <c r="H305" s="14">
        <v>33.799999999999997</v>
      </c>
      <c r="I305" s="14">
        <v>9.1999999999999993</v>
      </c>
      <c r="J305" s="14">
        <v>19.399999999999999</v>
      </c>
      <c r="K305" s="14">
        <v>0.47199999999999998</v>
      </c>
      <c r="L305" s="14">
        <v>5.0999999999999996</v>
      </c>
      <c r="M305" s="14">
        <v>11.7</v>
      </c>
      <c r="N305" s="14">
        <v>0.437</v>
      </c>
      <c r="O305" s="14">
        <v>4</v>
      </c>
      <c r="P305" s="14">
        <v>7.7</v>
      </c>
      <c r="Q305" s="14">
        <v>0.52500000000000002</v>
      </c>
      <c r="R305" s="14">
        <v>0.60399999999999998</v>
      </c>
      <c r="S305" s="14">
        <v>3.8</v>
      </c>
      <c r="T305" s="14">
        <v>4.2</v>
      </c>
      <c r="U305" s="14">
        <v>0.91600000000000004</v>
      </c>
      <c r="V305" s="14">
        <v>0.7</v>
      </c>
      <c r="W305" s="14">
        <v>4.7</v>
      </c>
      <c r="X305" s="14">
        <v>5.3</v>
      </c>
      <c r="Y305" s="14">
        <v>5.2</v>
      </c>
      <c r="Z305" s="14">
        <v>1.3</v>
      </c>
      <c r="AA305" s="14">
        <v>0.4</v>
      </c>
      <c r="AB305" s="14">
        <v>2.8</v>
      </c>
      <c r="AC305" s="14">
        <v>2.4</v>
      </c>
      <c r="AD305" s="14">
        <v>27.3</v>
      </c>
      <c r="AE305" t="str">
        <f>VLOOKUP(B305,'Current Team'!B$2:D$322,3,FALSE)</f>
        <v>GSW</v>
      </c>
      <c r="AF305">
        <f>RANK(K305,K$2:K$501)</f>
        <v>142</v>
      </c>
      <c r="AG305">
        <f>RANK(L305,L$2:L$501)</f>
        <v>1</v>
      </c>
      <c r="AH305">
        <f>RANK(U305,U$2:U$501)</f>
        <v>26</v>
      </c>
      <c r="AI305">
        <f>RANK(X305,X$2:X$501)</f>
        <v>86</v>
      </c>
      <c r="AJ305">
        <f>RANK(Y305,Y$2:Y$501)</f>
        <v>25</v>
      </c>
      <c r="AK305">
        <f>RANK(Z305,Z$2:Z$501)</f>
        <v>33</v>
      </c>
      <c r="AL305">
        <f>RANK(AA305,AA$2:AA$501)</f>
        <v>144</v>
      </c>
      <c r="AM305">
        <f>RANK(AB305,AB$2:AB$501,1)</f>
        <v>486</v>
      </c>
      <c r="AN305">
        <f>RANK(AD305,AD$2:AD$501)</f>
        <v>6</v>
      </c>
      <c r="AO305">
        <f>COUNTIFS(AF305:AN305,"&lt;80")</f>
        <v>5</v>
      </c>
      <c r="AP305">
        <f>VLOOKUP(AE305,'First week Schedule'!A$2:C$31,3,FALSE)</f>
        <v>4</v>
      </c>
    </row>
    <row r="306" spans="1:42" ht="26.65" x14ac:dyDescent="0.45">
      <c r="A306" s="15">
        <v>346</v>
      </c>
      <c r="B306" s="14" t="s">
        <v>134</v>
      </c>
      <c r="C306" s="14" t="s">
        <v>70</v>
      </c>
      <c r="D306" s="14">
        <v>27</v>
      </c>
      <c r="E306" s="14" t="s">
        <v>73</v>
      </c>
      <c r="F306" s="14">
        <v>77</v>
      </c>
      <c r="G306" s="14">
        <v>77</v>
      </c>
      <c r="H306" s="14">
        <v>31.1</v>
      </c>
      <c r="I306" s="14">
        <v>6.6</v>
      </c>
      <c r="J306" s="14">
        <v>14.9</v>
      </c>
      <c r="K306" s="14">
        <v>0.441</v>
      </c>
      <c r="L306" s="14">
        <v>2.2999999999999998</v>
      </c>
      <c r="M306" s="14">
        <v>6.2</v>
      </c>
      <c r="N306" s="14">
        <v>0.378</v>
      </c>
      <c r="O306" s="14">
        <v>4.2</v>
      </c>
      <c r="P306" s="14">
        <v>8.8000000000000007</v>
      </c>
      <c r="Q306" s="14">
        <v>0.48499999999999999</v>
      </c>
      <c r="R306" s="14">
        <v>0.51900000000000002</v>
      </c>
      <c r="S306" s="14">
        <v>2.8</v>
      </c>
      <c r="T306" s="14">
        <v>3.4</v>
      </c>
      <c r="U306" s="14">
        <v>0.83699999999999997</v>
      </c>
      <c r="V306" s="14">
        <v>0.6</v>
      </c>
      <c r="W306" s="14">
        <v>5.3</v>
      </c>
      <c r="X306" s="14">
        <v>6</v>
      </c>
      <c r="Y306" s="14">
        <v>4.3</v>
      </c>
      <c r="Z306" s="14">
        <v>1</v>
      </c>
      <c r="AA306" s="14">
        <v>0.1</v>
      </c>
      <c r="AB306" s="14">
        <v>2.2999999999999998</v>
      </c>
      <c r="AC306" s="14">
        <v>2.2000000000000002</v>
      </c>
      <c r="AD306" s="14">
        <v>18.3</v>
      </c>
      <c r="AE306" t="str">
        <f>VLOOKUP(B306,'Current Team'!B$2:D$322,3,FALSE)</f>
        <v>MIL</v>
      </c>
      <c r="AF306">
        <f>RANK(K306,K$2:K$501)</f>
        <v>230</v>
      </c>
      <c r="AG306">
        <f>RANK(L306,L$2:L$501)</f>
        <v>30</v>
      </c>
      <c r="AH306">
        <f>RANK(U306,U$2:U$501)</f>
        <v>104</v>
      </c>
      <c r="AI306">
        <f>RANK(X306,X$2:X$501)</f>
        <v>65</v>
      </c>
      <c r="AJ306">
        <f>RANK(Y306,Y$2:Y$501)</f>
        <v>35</v>
      </c>
      <c r="AK306">
        <f>RANK(Z306,Z$2:Z$501)</f>
        <v>64</v>
      </c>
      <c r="AL306">
        <f>RANK(AA306,AA$2:AA$501)</f>
        <v>329</v>
      </c>
      <c r="AM306">
        <f>RANK(AB306,AB$2:AB$501,1)</f>
        <v>474</v>
      </c>
      <c r="AN306">
        <f>RANK(AD306,AD$2:AD$501)</f>
        <v>34</v>
      </c>
      <c r="AO306">
        <f>COUNTIFS(AF306:AN306,"&lt;80")</f>
        <v>5</v>
      </c>
      <c r="AP306">
        <f>VLOOKUP(AE306,'First week Schedule'!A$2:C$31,3,FALSE)</f>
        <v>4</v>
      </c>
    </row>
    <row r="307" spans="1:42" ht="26.65" x14ac:dyDescent="0.45">
      <c r="A307" s="15">
        <v>326</v>
      </c>
      <c r="B307" s="14" t="s">
        <v>256</v>
      </c>
      <c r="C307" s="14" t="s">
        <v>63</v>
      </c>
      <c r="D307" s="14">
        <v>21</v>
      </c>
      <c r="E307" s="14" t="s">
        <v>100</v>
      </c>
      <c r="F307" s="14">
        <v>52</v>
      </c>
      <c r="G307" s="14">
        <v>51</v>
      </c>
      <c r="H307" s="14">
        <v>32.299999999999997</v>
      </c>
      <c r="I307" s="14">
        <v>6.6</v>
      </c>
      <c r="J307" s="14">
        <v>15.3</v>
      </c>
      <c r="K307" s="14">
        <v>0.43</v>
      </c>
      <c r="L307" s="14">
        <v>2.2999999999999998</v>
      </c>
      <c r="M307" s="14">
        <v>6.4</v>
      </c>
      <c r="N307" s="14">
        <v>0.36099999999999999</v>
      </c>
      <c r="O307" s="14">
        <v>4.3</v>
      </c>
      <c r="P307" s="14">
        <v>8.9</v>
      </c>
      <c r="Q307" s="14">
        <v>0.47899999999999998</v>
      </c>
      <c r="R307" s="14">
        <v>0.50600000000000001</v>
      </c>
      <c r="S307" s="14">
        <v>3.3</v>
      </c>
      <c r="T307" s="14">
        <v>3.8</v>
      </c>
      <c r="U307" s="14">
        <v>0.872</v>
      </c>
      <c r="V307" s="14">
        <v>1.4</v>
      </c>
      <c r="W307" s="14">
        <v>7.6</v>
      </c>
      <c r="X307" s="14">
        <v>9</v>
      </c>
      <c r="Y307" s="14">
        <v>1.4</v>
      </c>
      <c r="Z307" s="14">
        <v>0.7</v>
      </c>
      <c r="AA307" s="14">
        <v>0.6</v>
      </c>
      <c r="AB307" s="14">
        <v>1.6</v>
      </c>
      <c r="AC307" s="14">
        <v>2.2999999999999998</v>
      </c>
      <c r="AD307" s="14">
        <v>18.7</v>
      </c>
      <c r="AE307" t="str">
        <f>VLOOKUP(B307,'Current Team'!B$2:D$322,3,FALSE)</f>
        <v>CHI</v>
      </c>
      <c r="AF307">
        <f>RANK(K307,K$2:K$501)</f>
        <v>260</v>
      </c>
      <c r="AG307">
        <f>RANK(L307,L$2:L$501)</f>
        <v>30</v>
      </c>
      <c r="AH307">
        <f>RANK(U307,U$2:U$501)</f>
        <v>55</v>
      </c>
      <c r="AI307">
        <f>RANK(X307,X$2:X$501)</f>
        <v>19</v>
      </c>
      <c r="AJ307">
        <f>RANK(Y307,Y$2:Y$501)</f>
        <v>214</v>
      </c>
      <c r="AK307">
        <f>RANK(Z307,Z$2:Z$501)</f>
        <v>143</v>
      </c>
      <c r="AL307">
        <f>RANK(AA307,AA$2:AA$501)</f>
        <v>79</v>
      </c>
      <c r="AM307">
        <f>RANK(AB307,AB$2:AB$501,1)</f>
        <v>412</v>
      </c>
      <c r="AN307">
        <f>RANK(AD307,AD$2:AD$501)</f>
        <v>31</v>
      </c>
      <c r="AO307">
        <f>COUNTIFS(AF307:AN307,"&lt;80")</f>
        <v>5</v>
      </c>
      <c r="AP307">
        <f>VLOOKUP(AE307,'First week Schedule'!A$2:C$31,3,FALSE)</f>
        <v>4</v>
      </c>
    </row>
    <row r="308" spans="1:42" ht="39.75" x14ac:dyDescent="0.45">
      <c r="A308" s="15">
        <v>147</v>
      </c>
      <c r="B308" s="14" t="s">
        <v>141</v>
      </c>
      <c r="C308" s="14" t="s">
        <v>75</v>
      </c>
      <c r="D308" s="14">
        <v>25</v>
      </c>
      <c r="E308" s="14" t="s">
        <v>92</v>
      </c>
      <c r="F308" s="14">
        <v>79</v>
      </c>
      <c r="G308" s="14">
        <v>79</v>
      </c>
      <c r="H308" s="14">
        <v>33.5</v>
      </c>
      <c r="I308" s="14">
        <v>7.1</v>
      </c>
      <c r="J308" s="14">
        <v>13.3</v>
      </c>
      <c r="K308" s="14">
        <v>0.53300000000000003</v>
      </c>
      <c r="L308" s="14">
        <v>0.1</v>
      </c>
      <c r="M308" s="14">
        <v>0.5</v>
      </c>
      <c r="N308" s="14">
        <v>0.13200000000000001</v>
      </c>
      <c r="O308" s="14">
        <v>7</v>
      </c>
      <c r="P308" s="14">
        <v>12.8</v>
      </c>
      <c r="Q308" s="14">
        <v>0.54800000000000004</v>
      </c>
      <c r="R308" s="14">
        <v>0.53600000000000003</v>
      </c>
      <c r="S308" s="14">
        <v>3.1</v>
      </c>
      <c r="T308" s="14">
        <v>5.2</v>
      </c>
      <c r="U308" s="14">
        <v>0.59</v>
      </c>
      <c r="V308" s="14">
        <v>5.4</v>
      </c>
      <c r="W308" s="14">
        <v>10.199999999999999</v>
      </c>
      <c r="X308" s="14">
        <v>15.6</v>
      </c>
      <c r="Y308" s="14">
        <v>1.4</v>
      </c>
      <c r="Z308" s="14">
        <v>1.7</v>
      </c>
      <c r="AA308" s="14">
        <v>1.7</v>
      </c>
      <c r="AB308" s="14">
        <v>2.2000000000000002</v>
      </c>
      <c r="AC308" s="14">
        <v>3.4</v>
      </c>
      <c r="AD308" s="14">
        <v>17.3</v>
      </c>
      <c r="AE308" t="str">
        <f>VLOOKUP(B308,'Current Team'!B$2:D$322,3,FALSE)</f>
        <v>DET</v>
      </c>
      <c r="AF308">
        <f>RANK(K308,K$2:K$501)</f>
        <v>57</v>
      </c>
      <c r="AG308">
        <f>RANK(L308,L$2:L$501)</f>
        <v>399</v>
      </c>
      <c r="AH308">
        <f>RANK(U308,U$2:U$501)</f>
        <v>423</v>
      </c>
      <c r="AI308">
        <f>RANK(X308,X$2:X$501)</f>
        <v>1</v>
      </c>
      <c r="AJ308">
        <f>RANK(Y308,Y$2:Y$501)</f>
        <v>214</v>
      </c>
      <c r="AK308">
        <f>RANK(Z308,Z$2:Z$501)</f>
        <v>12</v>
      </c>
      <c r="AL308">
        <f>RANK(AA308,AA$2:AA$501)</f>
        <v>7</v>
      </c>
      <c r="AM308">
        <f>RANK(AB308,AB$2:AB$501,1)</f>
        <v>466</v>
      </c>
      <c r="AN308">
        <f>RANK(AD308,AD$2:AD$501)</f>
        <v>42</v>
      </c>
      <c r="AO308">
        <f>COUNTIFS(AF308:AN308,"&lt;80")</f>
        <v>5</v>
      </c>
      <c r="AP308">
        <f>VLOOKUP(AE308,'First week Schedule'!A$2:C$31,3,FALSE)</f>
        <v>4</v>
      </c>
    </row>
    <row r="309" spans="1:42" ht="26.65" x14ac:dyDescent="0.45">
      <c r="A309" s="15">
        <v>89</v>
      </c>
      <c r="B309" s="14" t="s">
        <v>149</v>
      </c>
      <c r="C309" s="14" t="s">
        <v>75</v>
      </c>
      <c r="D309" s="14">
        <v>24</v>
      </c>
      <c r="E309" s="14" t="s">
        <v>68</v>
      </c>
      <c r="F309" s="14">
        <v>67</v>
      </c>
      <c r="G309" s="14">
        <v>67</v>
      </c>
      <c r="H309" s="14">
        <v>33.6</v>
      </c>
      <c r="I309" s="14">
        <v>7.1</v>
      </c>
      <c r="J309" s="14">
        <v>10.9</v>
      </c>
      <c r="K309" s="14">
        <v>0.64800000000000002</v>
      </c>
      <c r="L309" s="14">
        <v>0</v>
      </c>
      <c r="M309" s="14">
        <v>0</v>
      </c>
      <c r="N309" s="16"/>
      <c r="O309" s="14">
        <v>7.1</v>
      </c>
      <c r="P309" s="14">
        <v>10.9</v>
      </c>
      <c r="Q309" s="14">
        <v>0.64800000000000002</v>
      </c>
      <c r="R309" s="14">
        <v>0.64800000000000002</v>
      </c>
      <c r="S309" s="14">
        <v>2.5</v>
      </c>
      <c r="T309" s="14">
        <v>3.9</v>
      </c>
      <c r="U309" s="14">
        <v>0.63600000000000001</v>
      </c>
      <c r="V309" s="14">
        <v>4.4000000000000004</v>
      </c>
      <c r="W309" s="14">
        <v>8.1999999999999993</v>
      </c>
      <c r="X309" s="14">
        <v>12.7</v>
      </c>
      <c r="Y309" s="14">
        <v>1.4</v>
      </c>
      <c r="Z309" s="14">
        <v>0.7</v>
      </c>
      <c r="AA309" s="14">
        <v>1.5</v>
      </c>
      <c r="AB309" s="14">
        <v>1.4</v>
      </c>
      <c r="AC309" s="14">
        <v>2.5</v>
      </c>
      <c r="AD309" s="14">
        <v>16.600000000000001</v>
      </c>
      <c r="AE309" t="str">
        <f>VLOOKUP(B309,'Current Team'!B$2:D$322,3,FALSE)</f>
        <v>HOU</v>
      </c>
      <c r="AF309">
        <f>RANK(K309,K$2:K$501)</f>
        <v>11</v>
      </c>
      <c r="AG309">
        <f>RANK(L309,L$2:L$501)</f>
        <v>424</v>
      </c>
      <c r="AH309">
        <f>RANK(U309,U$2:U$501)</f>
        <v>396</v>
      </c>
      <c r="AI309">
        <f>RANK(X309,X$2:X$501)</f>
        <v>6</v>
      </c>
      <c r="AJ309">
        <f>RANK(Y309,Y$2:Y$501)</f>
        <v>214</v>
      </c>
      <c r="AK309">
        <f>RANK(Z309,Z$2:Z$501)</f>
        <v>143</v>
      </c>
      <c r="AL309">
        <f>RANK(AA309,AA$2:AA$501)</f>
        <v>8</v>
      </c>
      <c r="AM309">
        <f>RANK(AB309,AB$2:AB$501,1)</f>
        <v>377</v>
      </c>
      <c r="AN309">
        <f>RANK(AD309,AD$2:AD$501)</f>
        <v>49</v>
      </c>
      <c r="AO309">
        <f>COUNTIFS(AF309:AN309,"&lt;80")</f>
        <v>4</v>
      </c>
      <c r="AP309">
        <f>VLOOKUP(AE309,'First week Schedule'!A$2:C$31,3,FALSE)</f>
        <v>4</v>
      </c>
    </row>
    <row r="310" spans="1:42" ht="26.65" x14ac:dyDescent="0.45">
      <c r="A310" s="15">
        <v>187</v>
      </c>
      <c r="B310" s="14" t="s">
        <v>385</v>
      </c>
      <c r="C310" s="14" t="s">
        <v>75</v>
      </c>
      <c r="D310" s="14">
        <v>26</v>
      </c>
      <c r="E310" s="14" t="s">
        <v>98</v>
      </c>
      <c r="F310" s="14">
        <v>81</v>
      </c>
      <c r="G310" s="14">
        <v>80</v>
      </c>
      <c r="H310" s="14">
        <v>31.8</v>
      </c>
      <c r="I310" s="14">
        <v>5.9</v>
      </c>
      <c r="J310" s="14">
        <v>8.8000000000000007</v>
      </c>
      <c r="K310" s="14">
        <v>0.66900000000000004</v>
      </c>
      <c r="L310" s="14">
        <v>0</v>
      </c>
      <c r="M310" s="14">
        <v>0</v>
      </c>
      <c r="N310" s="16"/>
      <c r="O310" s="14">
        <v>5.9</v>
      </c>
      <c r="P310" s="14">
        <v>8.8000000000000007</v>
      </c>
      <c r="Q310" s="14">
        <v>0.66900000000000004</v>
      </c>
      <c r="R310" s="14">
        <v>0.66900000000000004</v>
      </c>
      <c r="S310" s="14">
        <v>4.0999999999999996</v>
      </c>
      <c r="T310" s="14">
        <v>6.4</v>
      </c>
      <c r="U310" s="14">
        <v>0.63600000000000001</v>
      </c>
      <c r="V310" s="14">
        <v>3.8</v>
      </c>
      <c r="W310" s="14">
        <v>9</v>
      </c>
      <c r="X310" s="14">
        <v>12.9</v>
      </c>
      <c r="Y310" s="14">
        <v>2</v>
      </c>
      <c r="Z310" s="14">
        <v>0.8</v>
      </c>
      <c r="AA310" s="14">
        <v>2.2999999999999998</v>
      </c>
      <c r="AB310" s="14">
        <v>1.6</v>
      </c>
      <c r="AC310" s="14">
        <v>2.9</v>
      </c>
      <c r="AD310" s="14">
        <v>15.9</v>
      </c>
      <c r="AE310" t="str">
        <f>VLOOKUP(B310,'Current Team'!B$2:D$322,3,FALSE)</f>
        <v>UTA</v>
      </c>
      <c r="AF310">
        <f>RANK(K310,K$2:K$501)</f>
        <v>5</v>
      </c>
      <c r="AG310">
        <f>RANK(L310,L$2:L$501)</f>
        <v>424</v>
      </c>
      <c r="AH310">
        <f>RANK(U310,U$2:U$501)</f>
        <v>396</v>
      </c>
      <c r="AI310">
        <f>RANK(X310,X$2:X$501)</f>
        <v>5</v>
      </c>
      <c r="AJ310">
        <f>RANK(Y310,Y$2:Y$501)</f>
        <v>152</v>
      </c>
      <c r="AK310">
        <f>RANK(Z310,Z$2:Z$501)</f>
        <v>113</v>
      </c>
      <c r="AL310">
        <f>RANK(AA310,AA$2:AA$501)</f>
        <v>2</v>
      </c>
      <c r="AM310">
        <f>RANK(AB310,AB$2:AB$501,1)</f>
        <v>412</v>
      </c>
      <c r="AN310">
        <f>RANK(AD310,AD$2:AD$501)</f>
        <v>57</v>
      </c>
      <c r="AO310">
        <f>COUNTIFS(AF310:AN310,"&lt;80")</f>
        <v>4</v>
      </c>
      <c r="AP310">
        <f>VLOOKUP(AE310,'First week Schedule'!A$2:C$31,3,FALSE)</f>
        <v>4</v>
      </c>
    </row>
    <row r="311" spans="1:42" ht="26.65" x14ac:dyDescent="0.45">
      <c r="A311" s="15">
        <v>208</v>
      </c>
      <c r="B311" s="14" t="s">
        <v>367</v>
      </c>
      <c r="C311" s="14" t="s">
        <v>75</v>
      </c>
      <c r="D311" s="14">
        <v>25</v>
      </c>
      <c r="E311" s="14" t="s">
        <v>125</v>
      </c>
      <c r="F311" s="14">
        <v>82</v>
      </c>
      <c r="G311" s="14">
        <v>5</v>
      </c>
      <c r="H311" s="14">
        <v>26.3</v>
      </c>
      <c r="I311" s="14">
        <v>6.7</v>
      </c>
      <c r="J311" s="14">
        <v>10.8</v>
      </c>
      <c r="K311" s="14">
        <v>0.61499999999999999</v>
      </c>
      <c r="L311" s="14">
        <v>0</v>
      </c>
      <c r="M311" s="14">
        <v>0.2</v>
      </c>
      <c r="N311" s="14">
        <v>0.17599999999999999</v>
      </c>
      <c r="O311" s="14">
        <v>6.6</v>
      </c>
      <c r="P311" s="14">
        <v>10.6</v>
      </c>
      <c r="Q311" s="14">
        <v>0.623</v>
      </c>
      <c r="R311" s="14">
        <v>0.61699999999999999</v>
      </c>
      <c r="S311" s="14">
        <v>3.2</v>
      </c>
      <c r="T311" s="14">
        <v>5</v>
      </c>
      <c r="U311" s="14">
        <v>0.64300000000000002</v>
      </c>
      <c r="V311" s="14">
        <v>2.2000000000000002</v>
      </c>
      <c r="W311" s="14">
        <v>4.3</v>
      </c>
      <c r="X311" s="14">
        <v>6.5</v>
      </c>
      <c r="Y311" s="14">
        <v>2</v>
      </c>
      <c r="Z311" s="14">
        <v>0.9</v>
      </c>
      <c r="AA311" s="14">
        <v>1.3</v>
      </c>
      <c r="AB311" s="14">
        <v>1.6</v>
      </c>
      <c r="AC311" s="14">
        <v>3.1</v>
      </c>
      <c r="AD311" s="14">
        <v>16.600000000000001</v>
      </c>
      <c r="AE311" t="str">
        <f>VLOOKUP(B311,'Current Team'!B$2:D$322,3,FALSE)</f>
        <v>LAC</v>
      </c>
      <c r="AF311">
        <f>RANK(K311,K$2:K$501)</f>
        <v>24</v>
      </c>
      <c r="AG311">
        <f>RANK(L311,L$2:L$501)</f>
        <v>424</v>
      </c>
      <c r="AH311">
        <f>RANK(U311,U$2:U$501)</f>
        <v>390</v>
      </c>
      <c r="AI311">
        <f>RANK(X311,X$2:X$501)</f>
        <v>56</v>
      </c>
      <c r="AJ311">
        <f>RANK(Y311,Y$2:Y$501)</f>
        <v>152</v>
      </c>
      <c r="AK311">
        <f>RANK(Z311,Z$2:Z$501)</f>
        <v>82</v>
      </c>
      <c r="AL311">
        <f>RANK(AA311,AA$2:AA$501)</f>
        <v>16</v>
      </c>
      <c r="AM311">
        <f>RANK(AB311,AB$2:AB$501,1)</f>
        <v>412</v>
      </c>
      <c r="AN311">
        <f>RANK(AD311,AD$2:AD$501)</f>
        <v>49</v>
      </c>
      <c r="AO311">
        <f>COUNTIFS(AF311:AN311,"&lt;80")</f>
        <v>4</v>
      </c>
      <c r="AP311">
        <f>VLOOKUP(AE311,'First week Schedule'!A$2:C$31,3,FALSE)</f>
        <v>4</v>
      </c>
    </row>
    <row r="312" spans="1:42" ht="26.65" x14ac:dyDescent="0.45">
      <c r="A312" s="15">
        <v>70</v>
      </c>
      <c r="B312" s="14" t="s">
        <v>488</v>
      </c>
      <c r="C312" s="14" t="s">
        <v>80</v>
      </c>
      <c r="D312" s="14">
        <v>26</v>
      </c>
      <c r="E312" s="14" t="s">
        <v>73</v>
      </c>
      <c r="F312" s="14">
        <v>64</v>
      </c>
      <c r="G312" s="14">
        <v>64</v>
      </c>
      <c r="H312" s="14">
        <v>28.6</v>
      </c>
      <c r="I312" s="14">
        <v>5.9</v>
      </c>
      <c r="J312" s="14">
        <v>11.7</v>
      </c>
      <c r="K312" s="14">
        <v>0.505</v>
      </c>
      <c r="L312" s="14">
        <v>1.6</v>
      </c>
      <c r="M312" s="14">
        <v>3.8</v>
      </c>
      <c r="N312" s="14">
        <v>0.42599999999999999</v>
      </c>
      <c r="O312" s="14">
        <v>4.3</v>
      </c>
      <c r="P312" s="14">
        <v>7.9</v>
      </c>
      <c r="Q312" s="14">
        <v>0.54400000000000004</v>
      </c>
      <c r="R312" s="14">
        <v>0.57499999999999996</v>
      </c>
      <c r="S312" s="14">
        <v>2.2000000000000002</v>
      </c>
      <c r="T312" s="14">
        <v>2.4</v>
      </c>
      <c r="U312" s="14">
        <v>0.92800000000000005</v>
      </c>
      <c r="V312" s="14">
        <v>1</v>
      </c>
      <c r="W312" s="14">
        <v>3.5</v>
      </c>
      <c r="X312" s="14">
        <v>4.5</v>
      </c>
      <c r="Y312" s="14">
        <v>3.2</v>
      </c>
      <c r="Z312" s="14">
        <v>0.7</v>
      </c>
      <c r="AA312" s="14">
        <v>0.2</v>
      </c>
      <c r="AB312" s="14">
        <v>1.4</v>
      </c>
      <c r="AC312" s="14">
        <v>1.6</v>
      </c>
      <c r="AD312" s="14">
        <v>15.6</v>
      </c>
      <c r="AE312" t="str">
        <f>VLOOKUP(B312,'Current Team'!B$2:D$322,3,FALSE)</f>
        <v>IND</v>
      </c>
      <c r="AF312">
        <f>RANK(K312,K$2:K$501)</f>
        <v>77</v>
      </c>
      <c r="AG312">
        <f>RANK(L312,L$2:L$501)</f>
        <v>89</v>
      </c>
      <c r="AH312">
        <f>RANK(U312,U$2:U$501)</f>
        <v>22</v>
      </c>
      <c r="AI312">
        <f>RANK(X312,X$2:X$501)</f>
        <v>132</v>
      </c>
      <c r="AJ312">
        <f>RANK(Y312,Y$2:Y$501)</f>
        <v>77</v>
      </c>
      <c r="AK312">
        <f>RANK(Z312,Z$2:Z$501)</f>
        <v>143</v>
      </c>
      <c r="AL312">
        <f>RANK(AA312,AA$2:AA$501)</f>
        <v>266</v>
      </c>
      <c r="AM312">
        <f>RANK(AB312,AB$2:AB$501,1)</f>
        <v>377</v>
      </c>
      <c r="AN312">
        <f>RANK(AD312,AD$2:AD$501)</f>
        <v>60</v>
      </c>
      <c r="AO312">
        <f>COUNTIFS(AF312:AN312,"&lt;80")</f>
        <v>4</v>
      </c>
      <c r="AP312">
        <f>VLOOKUP(AE312,'First week Schedule'!A$2:C$31,3,FALSE)</f>
        <v>4</v>
      </c>
    </row>
    <row r="313" spans="1:42" ht="26.65" x14ac:dyDescent="0.45">
      <c r="A313" s="15">
        <v>294</v>
      </c>
      <c r="B313" s="14" t="s">
        <v>99</v>
      </c>
      <c r="C313" s="14" t="s">
        <v>80</v>
      </c>
      <c r="D313" s="14">
        <v>23</v>
      </c>
      <c r="E313" s="14" t="s">
        <v>100</v>
      </c>
      <c r="F313" s="14">
        <v>63</v>
      </c>
      <c r="G313" s="14">
        <v>62</v>
      </c>
      <c r="H313" s="14">
        <v>34.5</v>
      </c>
      <c r="I313" s="14">
        <v>8.4</v>
      </c>
      <c r="J313" s="14">
        <v>18</v>
      </c>
      <c r="K313" s="14">
        <v>0.46700000000000003</v>
      </c>
      <c r="L313" s="14">
        <v>1.9</v>
      </c>
      <c r="M313" s="14">
        <v>5.0999999999999996</v>
      </c>
      <c r="N313" s="14">
        <v>0.374</v>
      </c>
      <c r="O313" s="14">
        <v>6.5</v>
      </c>
      <c r="P313" s="14">
        <v>12.9</v>
      </c>
      <c r="Q313" s="14">
        <v>0.504</v>
      </c>
      <c r="R313" s="14">
        <v>0.52</v>
      </c>
      <c r="S313" s="14">
        <v>5</v>
      </c>
      <c r="T313" s="14">
        <v>6</v>
      </c>
      <c r="U313" s="14">
        <v>0.83199999999999996</v>
      </c>
      <c r="V313" s="14">
        <v>0.6</v>
      </c>
      <c r="W313" s="14">
        <v>4</v>
      </c>
      <c r="X313" s="14">
        <v>4.7</v>
      </c>
      <c r="Y313" s="14">
        <v>4.5</v>
      </c>
      <c r="Z313" s="14">
        <v>1</v>
      </c>
      <c r="AA313" s="14">
        <v>0.4</v>
      </c>
      <c r="AB313" s="14">
        <v>3.4</v>
      </c>
      <c r="AC313" s="14">
        <v>2.2000000000000002</v>
      </c>
      <c r="AD313" s="14">
        <v>23.7</v>
      </c>
      <c r="AE313" t="str">
        <f>VLOOKUP(B313,'Current Team'!B$2:D$322,3,FALSE)</f>
        <v>CHI</v>
      </c>
      <c r="AF313">
        <f>RANK(K313,K$2:K$501)</f>
        <v>153</v>
      </c>
      <c r="AG313">
        <f>RANK(L313,L$2:L$501)</f>
        <v>62</v>
      </c>
      <c r="AH313">
        <f>RANK(U313,U$2:U$501)</f>
        <v>116</v>
      </c>
      <c r="AI313">
        <f>RANK(X313,X$2:X$501)</f>
        <v>116</v>
      </c>
      <c r="AJ313">
        <f>RANK(Y313,Y$2:Y$501)</f>
        <v>32</v>
      </c>
      <c r="AK313">
        <f>RANK(Z313,Z$2:Z$501)</f>
        <v>64</v>
      </c>
      <c r="AL313">
        <f>RANK(AA313,AA$2:AA$501)</f>
        <v>144</v>
      </c>
      <c r="AM313">
        <f>RANK(AB313,AB$2:AB$501,1)</f>
        <v>493</v>
      </c>
      <c r="AN313">
        <f>RANK(AD313,AD$2:AD$501)</f>
        <v>16</v>
      </c>
      <c r="AO313">
        <f>COUNTIFS(AF313:AN313,"&lt;80")</f>
        <v>4</v>
      </c>
      <c r="AP313">
        <f>VLOOKUP(AE313,'First week Schedule'!A$2:C$31,3,FALSE)</f>
        <v>4</v>
      </c>
    </row>
    <row r="314" spans="1:42" ht="26.65" x14ac:dyDescent="0.45">
      <c r="A314" s="15">
        <v>354</v>
      </c>
      <c r="B314" s="14" t="s">
        <v>97</v>
      </c>
      <c r="C314" s="14" t="s">
        <v>80</v>
      </c>
      <c r="D314" s="14">
        <v>22</v>
      </c>
      <c r="E314" s="14" t="s">
        <v>98</v>
      </c>
      <c r="F314" s="14">
        <v>77</v>
      </c>
      <c r="G314" s="14">
        <v>77</v>
      </c>
      <c r="H314" s="14">
        <v>33.700000000000003</v>
      </c>
      <c r="I314" s="14">
        <v>8.6</v>
      </c>
      <c r="J314" s="14">
        <v>19.899999999999999</v>
      </c>
      <c r="K314" s="14">
        <v>0.432</v>
      </c>
      <c r="L314" s="14">
        <v>2.4</v>
      </c>
      <c r="M314" s="14">
        <v>6.7</v>
      </c>
      <c r="N314" s="14">
        <v>0.36199999999999999</v>
      </c>
      <c r="O314" s="14">
        <v>6.1</v>
      </c>
      <c r="P314" s="14">
        <v>13.1</v>
      </c>
      <c r="Q314" s="14">
        <v>0.46800000000000003</v>
      </c>
      <c r="R314" s="14">
        <v>0.49299999999999999</v>
      </c>
      <c r="S314" s="14">
        <v>4.0999999999999996</v>
      </c>
      <c r="T314" s="14">
        <v>5.0999999999999996</v>
      </c>
      <c r="U314" s="14">
        <v>0.80600000000000005</v>
      </c>
      <c r="V314" s="14">
        <v>0.8</v>
      </c>
      <c r="W314" s="14">
        <v>3.3</v>
      </c>
      <c r="X314" s="14">
        <v>4.0999999999999996</v>
      </c>
      <c r="Y314" s="14">
        <v>4.2</v>
      </c>
      <c r="Z314" s="14">
        <v>1.4</v>
      </c>
      <c r="AA314" s="14">
        <v>0.4</v>
      </c>
      <c r="AB314" s="14">
        <v>2.8</v>
      </c>
      <c r="AC314" s="14">
        <v>2.7</v>
      </c>
      <c r="AD314" s="14">
        <v>23.8</v>
      </c>
      <c r="AE314" t="str">
        <f>VLOOKUP(B314,'Current Team'!B$2:D$322,3,FALSE)</f>
        <v>UTA</v>
      </c>
      <c r="AF314">
        <f>RANK(K314,K$2:K$501)</f>
        <v>254</v>
      </c>
      <c r="AG314">
        <f>RANK(L314,L$2:L$501)</f>
        <v>22</v>
      </c>
      <c r="AH314">
        <f>RANK(U314,U$2:U$501)</f>
        <v>162</v>
      </c>
      <c r="AI314">
        <f>RANK(X314,X$2:X$501)</f>
        <v>155</v>
      </c>
      <c r="AJ314">
        <f>RANK(Y314,Y$2:Y$501)</f>
        <v>37</v>
      </c>
      <c r="AK314">
        <f>RANK(Z314,Z$2:Z$501)</f>
        <v>27</v>
      </c>
      <c r="AL314">
        <f>RANK(AA314,AA$2:AA$501)</f>
        <v>144</v>
      </c>
      <c r="AM314">
        <f>RANK(AB314,AB$2:AB$501,1)</f>
        <v>486</v>
      </c>
      <c r="AN314">
        <f>RANK(AD314,AD$2:AD$501)</f>
        <v>14</v>
      </c>
      <c r="AO314">
        <f>COUNTIFS(AF314:AN314,"&lt;80")</f>
        <v>4</v>
      </c>
      <c r="AP314">
        <f>VLOOKUP(AE314,'First week Schedule'!A$2:C$31,3,FALSE)</f>
        <v>4</v>
      </c>
    </row>
    <row r="315" spans="1:42" ht="26.65" x14ac:dyDescent="0.45">
      <c r="A315" s="15">
        <v>8</v>
      </c>
      <c r="B315" s="14" t="s">
        <v>105</v>
      </c>
      <c r="C315" s="14" t="s">
        <v>75</v>
      </c>
      <c r="D315" s="14">
        <v>33</v>
      </c>
      <c r="E315" s="14" t="s">
        <v>106</v>
      </c>
      <c r="F315" s="14">
        <v>81</v>
      </c>
      <c r="G315" s="14">
        <v>81</v>
      </c>
      <c r="H315" s="14">
        <v>33.200000000000003</v>
      </c>
      <c r="I315" s="14">
        <v>8.4</v>
      </c>
      <c r="J315" s="14">
        <v>16.3</v>
      </c>
      <c r="K315" s="14">
        <v>0.51900000000000002</v>
      </c>
      <c r="L315" s="14">
        <v>0.1</v>
      </c>
      <c r="M315" s="14">
        <v>0.5</v>
      </c>
      <c r="N315" s="14">
        <v>0.23799999999999999</v>
      </c>
      <c r="O315" s="14">
        <v>8.3000000000000007</v>
      </c>
      <c r="P315" s="14">
        <v>15.8</v>
      </c>
      <c r="Q315" s="14">
        <v>0.52800000000000002</v>
      </c>
      <c r="R315" s="14">
        <v>0.52200000000000002</v>
      </c>
      <c r="S315" s="14">
        <v>4.3</v>
      </c>
      <c r="T315" s="14">
        <v>5.0999999999999996</v>
      </c>
      <c r="U315" s="14">
        <v>0.84699999999999998</v>
      </c>
      <c r="V315" s="14">
        <v>3.1</v>
      </c>
      <c r="W315" s="14">
        <v>6.1</v>
      </c>
      <c r="X315" s="14">
        <v>9.1999999999999993</v>
      </c>
      <c r="Y315" s="14">
        <v>2.4</v>
      </c>
      <c r="Z315" s="14">
        <v>0.5</v>
      </c>
      <c r="AA315" s="14">
        <v>1.3</v>
      </c>
      <c r="AB315" s="14">
        <v>1.8</v>
      </c>
      <c r="AC315" s="14">
        <v>2.2000000000000002</v>
      </c>
      <c r="AD315" s="14">
        <v>21.3</v>
      </c>
      <c r="AE315" t="str">
        <f>VLOOKUP(B315,'Current Team'!B$2:D$322,3,FALSE)</f>
        <v>SAS</v>
      </c>
      <c r="AF315">
        <f>RANK(K315,K$2:K$501)</f>
        <v>66</v>
      </c>
      <c r="AG315">
        <f>RANK(L315,L$2:L$501)</f>
        <v>399</v>
      </c>
      <c r="AH315">
        <f>RANK(U315,U$2:U$501)</f>
        <v>83</v>
      </c>
      <c r="AI315">
        <f>RANK(X315,X$2:X$501)</f>
        <v>17</v>
      </c>
      <c r="AJ315">
        <f>RANK(Y315,Y$2:Y$501)</f>
        <v>121</v>
      </c>
      <c r="AK315">
        <f>RANK(Z315,Z$2:Z$501)</f>
        <v>234</v>
      </c>
      <c r="AL315">
        <f>RANK(AA315,AA$2:AA$501)</f>
        <v>16</v>
      </c>
      <c r="AM315">
        <f>RANK(AB315,AB$2:AB$501,1)</f>
        <v>440</v>
      </c>
      <c r="AN315">
        <f>RANK(AD315,AD$2:AD$501)</f>
        <v>17</v>
      </c>
      <c r="AO315">
        <f>COUNTIFS(AF315:AN315,"&lt;80")</f>
        <v>4</v>
      </c>
      <c r="AP315">
        <f>VLOOKUP(AE315,'First week Schedule'!A$2:C$31,3,FALSE)</f>
        <v>4</v>
      </c>
    </row>
    <row r="316" spans="1:42" ht="26.65" x14ac:dyDescent="0.45">
      <c r="A316" s="15">
        <v>135</v>
      </c>
      <c r="B316" s="14" t="s">
        <v>107</v>
      </c>
      <c r="C316" s="14" t="s">
        <v>80</v>
      </c>
      <c r="D316" s="14">
        <v>29</v>
      </c>
      <c r="E316" s="14" t="s">
        <v>106</v>
      </c>
      <c r="F316" s="14">
        <v>77</v>
      </c>
      <c r="G316" s="14">
        <v>77</v>
      </c>
      <c r="H316" s="14">
        <v>34.9</v>
      </c>
      <c r="I316" s="14">
        <v>8.1999999999999993</v>
      </c>
      <c r="J316" s="14">
        <v>17.100000000000001</v>
      </c>
      <c r="K316" s="14">
        <v>0.48099999999999998</v>
      </c>
      <c r="L316" s="14">
        <v>0.1</v>
      </c>
      <c r="M316" s="14">
        <v>0.6</v>
      </c>
      <c r="N316" s="14">
        <v>0.156</v>
      </c>
      <c r="O316" s="14">
        <v>8.1</v>
      </c>
      <c r="P316" s="14">
        <v>16.5</v>
      </c>
      <c r="Q316" s="14">
        <v>0.49199999999999999</v>
      </c>
      <c r="R316" s="14">
        <v>0.48299999999999998</v>
      </c>
      <c r="S316" s="14">
        <v>4.8</v>
      </c>
      <c r="T316" s="14">
        <v>5.7</v>
      </c>
      <c r="U316" s="14">
        <v>0.83</v>
      </c>
      <c r="V316" s="14">
        <v>0.7</v>
      </c>
      <c r="W316" s="14">
        <v>5.3</v>
      </c>
      <c r="X316" s="14">
        <v>6</v>
      </c>
      <c r="Y316" s="14">
        <v>6.2</v>
      </c>
      <c r="Z316" s="14">
        <v>1.1000000000000001</v>
      </c>
      <c r="AA316" s="14">
        <v>0.5</v>
      </c>
      <c r="AB316" s="14">
        <v>2.6</v>
      </c>
      <c r="AC316" s="14">
        <v>2.2999999999999998</v>
      </c>
      <c r="AD316" s="14">
        <v>21.2</v>
      </c>
      <c r="AE316" t="str">
        <f>VLOOKUP(B316,'Current Team'!B$2:D$322,3,FALSE)</f>
        <v>SAS</v>
      </c>
      <c r="AF316">
        <f>RANK(K316,K$2:K$501)</f>
        <v>128</v>
      </c>
      <c r="AG316">
        <f>RANK(L316,L$2:L$501)</f>
        <v>399</v>
      </c>
      <c r="AH316">
        <f>RANK(U316,U$2:U$501)</f>
        <v>119</v>
      </c>
      <c r="AI316">
        <f>RANK(X316,X$2:X$501)</f>
        <v>65</v>
      </c>
      <c r="AJ316">
        <f>RANK(Y316,Y$2:Y$501)</f>
        <v>12</v>
      </c>
      <c r="AK316">
        <f>RANK(Z316,Z$2:Z$501)</f>
        <v>52</v>
      </c>
      <c r="AL316">
        <f>RANK(AA316,AA$2:AA$501)</f>
        <v>105</v>
      </c>
      <c r="AM316">
        <f>RANK(AB316,AB$2:AB$501,1)</f>
        <v>480</v>
      </c>
      <c r="AN316">
        <f>RANK(AD316,AD$2:AD$501)</f>
        <v>19</v>
      </c>
      <c r="AO316">
        <f>COUNTIFS(AF316:AN316,"&lt;80")</f>
        <v>4</v>
      </c>
      <c r="AP316">
        <f>VLOOKUP(AE316,'First week Schedule'!A$2:C$31,3,FALSE)</f>
        <v>4</v>
      </c>
    </row>
    <row r="317" spans="1:42" ht="26.65" x14ac:dyDescent="0.45">
      <c r="A317" s="15">
        <v>189</v>
      </c>
      <c r="B317" s="14" t="s">
        <v>383</v>
      </c>
      <c r="C317" s="14" t="s">
        <v>63</v>
      </c>
      <c r="D317" s="14">
        <v>23</v>
      </c>
      <c r="E317" s="14" t="s">
        <v>117</v>
      </c>
      <c r="F317" s="14">
        <v>78</v>
      </c>
      <c r="G317" s="14">
        <v>78</v>
      </c>
      <c r="H317" s="14">
        <v>33.799999999999997</v>
      </c>
      <c r="I317" s="14">
        <v>6</v>
      </c>
      <c r="J317" s="14">
        <v>13.4</v>
      </c>
      <c r="K317" s="14">
        <v>0.44900000000000001</v>
      </c>
      <c r="L317" s="14">
        <v>1.6</v>
      </c>
      <c r="M317" s="14">
        <v>4.4000000000000004</v>
      </c>
      <c r="N317" s="14">
        <v>0.34899999999999998</v>
      </c>
      <c r="O317" s="14">
        <v>4.5</v>
      </c>
      <c r="P317" s="14">
        <v>9</v>
      </c>
      <c r="Q317" s="14">
        <v>0.499</v>
      </c>
      <c r="R317" s="14">
        <v>0.50700000000000001</v>
      </c>
      <c r="S317" s="14">
        <v>2.4</v>
      </c>
      <c r="T317" s="14">
        <v>3.2</v>
      </c>
      <c r="U317" s="14">
        <v>0.73099999999999998</v>
      </c>
      <c r="V317" s="14">
        <v>1.7</v>
      </c>
      <c r="W317" s="14">
        <v>5.7</v>
      </c>
      <c r="X317" s="14">
        <v>7.4</v>
      </c>
      <c r="Y317" s="14">
        <v>3.7</v>
      </c>
      <c r="Z317" s="14">
        <v>0.7</v>
      </c>
      <c r="AA317" s="14">
        <v>0.7</v>
      </c>
      <c r="AB317" s="14">
        <v>2.1</v>
      </c>
      <c r="AC317" s="14">
        <v>2.2000000000000002</v>
      </c>
      <c r="AD317" s="14">
        <v>16</v>
      </c>
      <c r="AE317" t="str">
        <f>VLOOKUP(B317,'Current Team'!B$2:D$322,3,FALSE)</f>
        <v>ORL</v>
      </c>
      <c r="AF317">
        <f>RANK(K317,K$2:K$501)</f>
        <v>203</v>
      </c>
      <c r="AG317">
        <f>RANK(L317,L$2:L$501)</f>
        <v>89</v>
      </c>
      <c r="AH317">
        <f>RANK(U317,U$2:U$501)</f>
        <v>291</v>
      </c>
      <c r="AI317">
        <f>RANK(X317,X$2:X$501)</f>
        <v>43</v>
      </c>
      <c r="AJ317">
        <f>RANK(Y317,Y$2:Y$501)</f>
        <v>58</v>
      </c>
      <c r="AK317">
        <f>RANK(Z317,Z$2:Z$501)</f>
        <v>143</v>
      </c>
      <c r="AL317">
        <f>RANK(AA317,AA$2:AA$501)</f>
        <v>64</v>
      </c>
      <c r="AM317">
        <f>RANK(AB317,AB$2:AB$501,1)</f>
        <v>463</v>
      </c>
      <c r="AN317">
        <f>RANK(AD317,AD$2:AD$501)</f>
        <v>56</v>
      </c>
      <c r="AO317">
        <f>COUNTIFS(AF317:AN317,"&lt;80")</f>
        <v>4</v>
      </c>
      <c r="AP317">
        <f>VLOOKUP(AE317,'First week Schedule'!A$2:C$31,3,FALSE)</f>
        <v>4</v>
      </c>
    </row>
    <row r="318" spans="1:42" ht="26.65" x14ac:dyDescent="0.45">
      <c r="A318" s="15">
        <v>171</v>
      </c>
      <c r="B318" s="14" t="s">
        <v>142</v>
      </c>
      <c r="C318" s="14" t="s">
        <v>67</v>
      </c>
      <c r="D318" s="14">
        <v>21</v>
      </c>
      <c r="E318" s="14" t="s">
        <v>119</v>
      </c>
      <c r="F318" s="14">
        <v>81</v>
      </c>
      <c r="G318" s="14">
        <v>81</v>
      </c>
      <c r="H318" s="14">
        <v>31.4</v>
      </c>
      <c r="I318" s="14">
        <v>6.2</v>
      </c>
      <c r="J318" s="14">
        <v>13.6</v>
      </c>
      <c r="K318" s="14">
        <v>0.45800000000000002</v>
      </c>
      <c r="L318" s="14">
        <v>1.1000000000000001</v>
      </c>
      <c r="M318" s="14">
        <v>2.9</v>
      </c>
      <c r="N318" s="14">
        <v>0.371</v>
      </c>
      <c r="O318" s="14">
        <v>5.2</v>
      </c>
      <c r="P318" s="14">
        <v>10.7</v>
      </c>
      <c r="Q318" s="14">
        <v>0.48199999999999998</v>
      </c>
      <c r="R318" s="14">
        <v>0.497</v>
      </c>
      <c r="S318" s="14">
        <v>3.7</v>
      </c>
      <c r="T318" s="14">
        <v>5.0999999999999996</v>
      </c>
      <c r="U318" s="14">
        <v>0.72699999999999998</v>
      </c>
      <c r="V318" s="14">
        <v>0.5</v>
      </c>
      <c r="W318" s="14">
        <v>3.2</v>
      </c>
      <c r="X318" s="14">
        <v>3.8</v>
      </c>
      <c r="Y318" s="14">
        <v>7.3</v>
      </c>
      <c r="Z318" s="14">
        <v>1.6</v>
      </c>
      <c r="AA318" s="14">
        <v>0.6</v>
      </c>
      <c r="AB318" s="14">
        <v>2.8</v>
      </c>
      <c r="AC318" s="14">
        <v>2.5</v>
      </c>
      <c r="AD318" s="14">
        <v>17.3</v>
      </c>
      <c r="AE318" t="str">
        <f>VLOOKUP(B318,'Current Team'!B$2:D$322,3,FALSE)</f>
        <v>SAC</v>
      </c>
      <c r="AF318">
        <f>RANK(K318,K$2:K$501)</f>
        <v>182</v>
      </c>
      <c r="AG318">
        <f>RANK(L318,L$2:L$501)</f>
        <v>149</v>
      </c>
      <c r="AH318">
        <f>RANK(U318,U$2:U$501)</f>
        <v>295</v>
      </c>
      <c r="AI318">
        <f>RANK(X318,X$2:X$501)</f>
        <v>178</v>
      </c>
      <c r="AJ318">
        <f>RANK(Y318,Y$2:Y$501)</f>
        <v>5</v>
      </c>
      <c r="AK318">
        <f>RANK(Z318,Z$2:Z$501)</f>
        <v>14</v>
      </c>
      <c r="AL318">
        <f>RANK(AA318,AA$2:AA$501)</f>
        <v>79</v>
      </c>
      <c r="AM318">
        <f>RANK(AB318,AB$2:AB$501,1)</f>
        <v>486</v>
      </c>
      <c r="AN318">
        <f>RANK(AD318,AD$2:AD$501)</f>
        <v>42</v>
      </c>
      <c r="AO318">
        <f>COUNTIFS(AF318:AN318,"&lt;80")</f>
        <v>4</v>
      </c>
      <c r="AP318">
        <f>VLOOKUP(AE318,'First week Schedule'!A$2:C$31,3,FALSE)</f>
        <v>4</v>
      </c>
    </row>
    <row r="319" spans="1:42" ht="26.65" x14ac:dyDescent="0.45">
      <c r="A319" s="15">
        <v>293</v>
      </c>
      <c r="B319" s="14" t="s">
        <v>287</v>
      </c>
      <c r="C319" s="14" t="s">
        <v>80</v>
      </c>
      <c r="D319" s="14">
        <v>26</v>
      </c>
      <c r="E319" s="14" t="s">
        <v>90</v>
      </c>
      <c r="F319" s="14">
        <v>79</v>
      </c>
      <c r="G319" s="14">
        <v>55</v>
      </c>
      <c r="H319" s="14">
        <v>28.5</v>
      </c>
      <c r="I319" s="14">
        <v>5.5</v>
      </c>
      <c r="J319" s="14">
        <v>12.4</v>
      </c>
      <c r="K319" s="14">
        <v>0.44</v>
      </c>
      <c r="L319" s="14">
        <v>1.5</v>
      </c>
      <c r="M319" s="14">
        <v>4.2</v>
      </c>
      <c r="N319" s="14">
        <v>0.34799999999999998</v>
      </c>
      <c r="O319" s="14">
        <v>4</v>
      </c>
      <c r="P319" s="14">
        <v>8.1999999999999993</v>
      </c>
      <c r="Q319" s="14">
        <v>0.48699999999999999</v>
      </c>
      <c r="R319" s="14">
        <v>0.499</v>
      </c>
      <c r="S319" s="14">
        <v>2.9</v>
      </c>
      <c r="T319" s="14">
        <v>3.3</v>
      </c>
      <c r="U319" s="14">
        <v>0.88800000000000001</v>
      </c>
      <c r="V319" s="14">
        <v>0.8</v>
      </c>
      <c r="W319" s="14">
        <v>4.7</v>
      </c>
      <c r="X319" s="14">
        <v>5.5</v>
      </c>
      <c r="Y319" s="14">
        <v>2.2000000000000002</v>
      </c>
      <c r="Z319" s="14">
        <v>1.1000000000000001</v>
      </c>
      <c r="AA319" s="14">
        <v>0.4</v>
      </c>
      <c r="AB319" s="14">
        <v>1</v>
      </c>
      <c r="AC319" s="14">
        <v>1.8</v>
      </c>
      <c r="AD319" s="14">
        <v>15.3</v>
      </c>
      <c r="AE319" t="str">
        <f>VLOOKUP(B319,'Current Team'!B$2:D$322,3,FALSE)</f>
        <v>IND</v>
      </c>
      <c r="AF319">
        <f>RANK(K319,K$2:K$501)</f>
        <v>232</v>
      </c>
      <c r="AG319">
        <f>RANK(L319,L$2:L$501)</f>
        <v>103</v>
      </c>
      <c r="AH319">
        <f>RANK(U319,U$2:U$501)</f>
        <v>39</v>
      </c>
      <c r="AI319">
        <f>RANK(X319,X$2:X$501)</f>
        <v>75</v>
      </c>
      <c r="AJ319">
        <f>RANK(Y319,Y$2:Y$501)</f>
        <v>139</v>
      </c>
      <c r="AK319">
        <f>RANK(Z319,Z$2:Z$501)</f>
        <v>52</v>
      </c>
      <c r="AL319">
        <f>RANK(AA319,AA$2:AA$501)</f>
        <v>144</v>
      </c>
      <c r="AM319">
        <f>RANK(AB319,AB$2:AB$501,1)</f>
        <v>285</v>
      </c>
      <c r="AN319">
        <f>RANK(AD319,AD$2:AD$501)</f>
        <v>63</v>
      </c>
      <c r="AO319">
        <f>COUNTIFS(AF319:AN319,"&lt;80")</f>
        <v>4</v>
      </c>
      <c r="AP319">
        <f>VLOOKUP(AE319,'First week Schedule'!A$2:C$31,3,FALSE)</f>
        <v>4</v>
      </c>
    </row>
    <row r="320" spans="1:42" x14ac:dyDescent="0.45">
      <c r="A320" s="15">
        <v>312</v>
      </c>
      <c r="B320" s="14" t="s">
        <v>271</v>
      </c>
      <c r="C320" s="14" t="s">
        <v>63</v>
      </c>
      <c r="D320" s="14">
        <v>30</v>
      </c>
      <c r="E320" s="14" t="s">
        <v>146</v>
      </c>
      <c r="F320" s="14">
        <v>22</v>
      </c>
      <c r="G320" s="14">
        <v>21</v>
      </c>
      <c r="H320" s="14">
        <v>27.2</v>
      </c>
      <c r="I320" s="14">
        <v>5</v>
      </c>
      <c r="J320" s="14">
        <v>12.9</v>
      </c>
      <c r="K320" s="14">
        <v>0.38500000000000001</v>
      </c>
      <c r="L320" s="14">
        <v>2.4</v>
      </c>
      <c r="M320" s="14">
        <v>6.7</v>
      </c>
      <c r="N320" s="14">
        <v>0.36099999999999999</v>
      </c>
      <c r="O320" s="14">
        <v>2.5</v>
      </c>
      <c r="P320" s="14">
        <v>6.2</v>
      </c>
      <c r="Q320" s="14">
        <v>0.41199999999999998</v>
      </c>
      <c r="R320" s="14">
        <v>0.47899999999999998</v>
      </c>
      <c r="S320" s="14">
        <v>4.7</v>
      </c>
      <c r="T320" s="14">
        <v>5.2</v>
      </c>
      <c r="U320" s="14">
        <v>0.90400000000000003</v>
      </c>
      <c r="V320" s="14">
        <v>1.5</v>
      </c>
      <c r="W320" s="14">
        <v>9.4</v>
      </c>
      <c r="X320" s="14">
        <v>10.9</v>
      </c>
      <c r="Y320" s="14">
        <v>2.2000000000000002</v>
      </c>
      <c r="Z320" s="14">
        <v>0.3</v>
      </c>
      <c r="AA320" s="14">
        <v>0.2</v>
      </c>
      <c r="AB320" s="14">
        <v>1.9</v>
      </c>
      <c r="AC320" s="14">
        <v>2.5</v>
      </c>
      <c r="AD320" s="14">
        <v>17</v>
      </c>
      <c r="AE320" t="str">
        <f>VLOOKUP(B320,'Current Team'!B$2:D$322,3,FALSE)</f>
        <v>CLE</v>
      </c>
      <c r="AF320">
        <f>RANK(K320,K$2:K$501)</f>
        <v>399</v>
      </c>
      <c r="AG320">
        <f>RANK(L320,L$2:L$501)</f>
        <v>22</v>
      </c>
      <c r="AH320">
        <f>RANK(U320,U$2:U$501)</f>
        <v>30</v>
      </c>
      <c r="AI320">
        <f>RANK(X320,X$2:X$501)</f>
        <v>10</v>
      </c>
      <c r="AJ320">
        <f>RANK(Y320,Y$2:Y$501)</f>
        <v>139</v>
      </c>
      <c r="AK320">
        <f>RANK(Z320,Z$2:Z$501)</f>
        <v>355</v>
      </c>
      <c r="AL320">
        <f>RANK(AA320,AA$2:AA$501)</f>
        <v>266</v>
      </c>
      <c r="AM320">
        <f>RANK(AB320,AB$2:AB$501,1)</f>
        <v>450</v>
      </c>
      <c r="AN320">
        <f>RANK(AD320,AD$2:AD$501)</f>
        <v>44</v>
      </c>
      <c r="AO320">
        <f>COUNTIFS(AF320:AN320,"&lt;80")</f>
        <v>4</v>
      </c>
      <c r="AP320">
        <f>VLOOKUP(AE320,'First week Schedule'!A$2:C$31,3,FALSE)</f>
        <v>4</v>
      </c>
    </row>
    <row r="321" spans="1:42" ht="26.65" x14ac:dyDescent="0.45">
      <c r="A321" s="15">
        <v>23</v>
      </c>
      <c r="B321" s="14" t="s">
        <v>532</v>
      </c>
      <c r="C321" s="14" t="s">
        <v>70</v>
      </c>
      <c r="D321" s="14">
        <v>33</v>
      </c>
      <c r="E321" s="14" t="s">
        <v>81</v>
      </c>
      <c r="F321" s="14">
        <v>26</v>
      </c>
      <c r="G321" s="14">
        <v>26</v>
      </c>
      <c r="H321" s="14">
        <v>34</v>
      </c>
      <c r="I321" s="14">
        <v>3.3</v>
      </c>
      <c r="J321" s="14">
        <v>8.6999999999999993</v>
      </c>
      <c r="K321" s="14">
        <v>0.379</v>
      </c>
      <c r="L321" s="14">
        <v>1.9</v>
      </c>
      <c r="M321" s="14">
        <v>5.3</v>
      </c>
      <c r="N321" s="14">
        <v>0.36</v>
      </c>
      <c r="O321" s="14">
        <v>1.4</v>
      </c>
      <c r="P321" s="14">
        <v>3.4</v>
      </c>
      <c r="Q321" s="14">
        <v>0.40899999999999997</v>
      </c>
      <c r="R321" s="14">
        <v>0.48899999999999999</v>
      </c>
      <c r="S321" s="14">
        <v>1.4</v>
      </c>
      <c r="T321" s="14">
        <v>1.7</v>
      </c>
      <c r="U321" s="14">
        <v>0.83699999999999997</v>
      </c>
      <c r="V321" s="14">
        <v>0.6</v>
      </c>
      <c r="W321" s="14">
        <v>5</v>
      </c>
      <c r="X321" s="14">
        <v>5.6</v>
      </c>
      <c r="Y321" s="14">
        <v>3.3</v>
      </c>
      <c r="Z321" s="14">
        <v>1.5</v>
      </c>
      <c r="AA321" s="14">
        <v>0.3</v>
      </c>
      <c r="AB321" s="14">
        <v>1.5</v>
      </c>
      <c r="AC321" s="14">
        <v>1.7</v>
      </c>
      <c r="AD321" s="14">
        <v>9.9</v>
      </c>
      <c r="AE321" t="str">
        <f>VLOOKUP(B321,'Current Team'!B$2:D$322,3,FALSE)</f>
        <v>SAC</v>
      </c>
      <c r="AF321">
        <f>RANK(K321,K$2:K$501)</f>
        <v>409</v>
      </c>
      <c r="AG321">
        <f>RANK(L321,L$2:L$501)</f>
        <v>62</v>
      </c>
      <c r="AH321">
        <f>RANK(U321,U$2:U$501)</f>
        <v>104</v>
      </c>
      <c r="AI321">
        <f>RANK(X321,X$2:X$501)</f>
        <v>70</v>
      </c>
      <c r="AJ321">
        <f>RANK(Y321,Y$2:Y$501)</f>
        <v>71</v>
      </c>
      <c r="AK321">
        <f>RANK(Z321,Z$2:Z$501)</f>
        <v>18</v>
      </c>
      <c r="AL321">
        <f>RANK(AA321,AA$2:AA$501)</f>
        <v>199</v>
      </c>
      <c r="AM321">
        <f>RANK(AB321,AB$2:AB$501,1)</f>
        <v>393</v>
      </c>
      <c r="AN321">
        <f>RANK(AD321,AD$2:AD$501)</f>
        <v>156</v>
      </c>
      <c r="AO321">
        <f>COUNTIFS(AF321:AN321,"&lt;80")</f>
        <v>4</v>
      </c>
      <c r="AP321">
        <f>VLOOKUP(AE321,'First week Schedule'!A$2:C$31,3,FALSE)</f>
        <v>4</v>
      </c>
    </row>
    <row r="322" spans="1:42" ht="26.65" x14ac:dyDescent="0.45">
      <c r="A322" s="15">
        <v>23</v>
      </c>
      <c r="B322" s="14" t="s">
        <v>532</v>
      </c>
      <c r="C322" s="14" t="s">
        <v>70</v>
      </c>
      <c r="D322" s="14">
        <v>33</v>
      </c>
      <c r="E322" s="14" t="s">
        <v>88</v>
      </c>
      <c r="F322" s="14">
        <v>43</v>
      </c>
      <c r="G322" s="14">
        <v>43</v>
      </c>
      <c r="H322" s="14">
        <v>34.1</v>
      </c>
      <c r="I322" s="14">
        <v>4.8</v>
      </c>
      <c r="J322" s="14">
        <v>11.8</v>
      </c>
      <c r="K322" s="14">
        <v>0.40899999999999997</v>
      </c>
      <c r="L322" s="14">
        <v>2.2000000000000002</v>
      </c>
      <c r="M322" s="14">
        <v>6.9</v>
      </c>
      <c r="N322" s="14">
        <v>0.32200000000000001</v>
      </c>
      <c r="O322" s="14">
        <v>2.6</v>
      </c>
      <c r="P322" s="14">
        <v>5</v>
      </c>
      <c r="Q322" s="14">
        <v>0.52800000000000002</v>
      </c>
      <c r="R322" s="14">
        <v>0.502</v>
      </c>
      <c r="S322" s="14">
        <v>2.2000000000000002</v>
      </c>
      <c r="T322" s="14">
        <v>2.8</v>
      </c>
      <c r="U322" s="14">
        <v>0.77700000000000002</v>
      </c>
      <c r="V322" s="14">
        <v>0.8</v>
      </c>
      <c r="W322" s="14">
        <v>4.5</v>
      </c>
      <c r="X322" s="14">
        <v>5.3</v>
      </c>
      <c r="Y322" s="14">
        <v>3.8</v>
      </c>
      <c r="Z322" s="14">
        <v>1.2</v>
      </c>
      <c r="AA322" s="14">
        <v>0.3</v>
      </c>
      <c r="AB322" s="14">
        <v>1.6</v>
      </c>
      <c r="AC322" s="14">
        <v>2</v>
      </c>
      <c r="AD322" s="14">
        <v>14.1</v>
      </c>
      <c r="AE322" t="str">
        <f>VLOOKUP(B322,'Current Team'!B$2:D$322,3,FALSE)</f>
        <v>SAC</v>
      </c>
      <c r="AF322">
        <f>RANK(K322,K$2:K$501)</f>
        <v>332</v>
      </c>
      <c r="AG322">
        <f>RANK(L322,L$2:L$501)</f>
        <v>41</v>
      </c>
      <c r="AH322">
        <f>RANK(U322,U$2:U$501)</f>
        <v>221</v>
      </c>
      <c r="AI322">
        <f>RANK(X322,X$2:X$501)</f>
        <v>86</v>
      </c>
      <c r="AJ322">
        <f>RANK(Y322,Y$2:Y$501)</f>
        <v>54</v>
      </c>
      <c r="AK322">
        <f>RANK(Z322,Z$2:Z$501)</f>
        <v>42</v>
      </c>
      <c r="AL322">
        <f>RANK(AA322,AA$2:AA$501)</f>
        <v>199</v>
      </c>
      <c r="AM322">
        <f>RANK(AB322,AB$2:AB$501,1)</f>
        <v>412</v>
      </c>
      <c r="AN322">
        <f>RANK(AD322,AD$2:AD$501)</f>
        <v>73</v>
      </c>
      <c r="AO322">
        <f>COUNTIFS(AF322:AN322,"&lt;80")</f>
        <v>4</v>
      </c>
      <c r="AP322">
        <f>VLOOKUP(AE322,'First week Schedule'!A$2:C$31,3,FALSE)</f>
        <v>4</v>
      </c>
    </row>
    <row r="323" spans="1:42" ht="26.65" x14ac:dyDescent="0.45">
      <c r="A323" s="15">
        <v>231</v>
      </c>
      <c r="B323" s="14" t="s">
        <v>347</v>
      </c>
      <c r="C323" s="14" t="s">
        <v>80</v>
      </c>
      <c r="D323" s="14">
        <v>29</v>
      </c>
      <c r="E323" s="14" t="s">
        <v>100</v>
      </c>
      <c r="F323" s="14">
        <v>38</v>
      </c>
      <c r="G323" s="14">
        <v>38</v>
      </c>
      <c r="H323" s="14">
        <v>34.9</v>
      </c>
      <c r="I323" s="14">
        <v>4</v>
      </c>
      <c r="J323" s="14">
        <v>10.4</v>
      </c>
      <c r="K323" s="14">
        <v>0.38300000000000001</v>
      </c>
      <c r="L323" s="14">
        <v>2.6</v>
      </c>
      <c r="M323" s="14">
        <v>7.1</v>
      </c>
      <c r="N323" s="14">
        <v>0.35899999999999999</v>
      </c>
      <c r="O323" s="14">
        <v>1.4</v>
      </c>
      <c r="P323" s="14">
        <v>3.3</v>
      </c>
      <c r="Q323" s="14">
        <v>0.435</v>
      </c>
      <c r="R323" s="14">
        <v>0.50600000000000001</v>
      </c>
      <c r="S323" s="14">
        <v>1.1000000000000001</v>
      </c>
      <c r="T323" s="14">
        <v>1.2</v>
      </c>
      <c r="U323" s="14">
        <v>0.89100000000000001</v>
      </c>
      <c r="V323" s="14">
        <v>0.5</v>
      </c>
      <c r="W323" s="14">
        <v>3.9</v>
      </c>
      <c r="X323" s="14">
        <v>4.4000000000000004</v>
      </c>
      <c r="Y323" s="14">
        <v>2.2000000000000002</v>
      </c>
      <c r="Z323" s="14">
        <v>1.8</v>
      </c>
      <c r="AA323" s="14">
        <v>0.6</v>
      </c>
      <c r="AB323" s="14">
        <v>1.2</v>
      </c>
      <c r="AC323" s="14">
        <v>2.1</v>
      </c>
      <c r="AD323" s="14">
        <v>11.6</v>
      </c>
      <c r="AE323" t="str">
        <f>VLOOKUP(B323,'Current Team'!B$2:D$322,3,FALSE)</f>
        <v>IND</v>
      </c>
      <c r="AF323">
        <f>RANK(K323,K$2:K$501)</f>
        <v>401</v>
      </c>
      <c r="AG323">
        <f>RANK(L323,L$2:L$501)</f>
        <v>10</v>
      </c>
      <c r="AH323">
        <f>RANK(U323,U$2:U$501)</f>
        <v>37</v>
      </c>
      <c r="AI323">
        <f>RANK(X323,X$2:X$501)</f>
        <v>139</v>
      </c>
      <c r="AJ323">
        <f>RANK(Y323,Y$2:Y$501)</f>
        <v>139</v>
      </c>
      <c r="AK323">
        <f>RANK(Z323,Z$2:Z$501)</f>
        <v>7</v>
      </c>
      <c r="AL323">
        <f>RANK(AA323,AA$2:AA$501)</f>
        <v>79</v>
      </c>
      <c r="AM323">
        <f>RANK(AB323,AB$2:AB$501,1)</f>
        <v>336</v>
      </c>
      <c r="AN323">
        <f>RANK(AD323,AD$2:AD$501)</f>
        <v>114</v>
      </c>
      <c r="AO323">
        <f>COUNTIFS(AF323:AN323,"&lt;80")</f>
        <v>4</v>
      </c>
      <c r="AP323">
        <f>VLOOKUP(AE323,'First week Schedule'!A$2:C$31,3,FALSE)</f>
        <v>4</v>
      </c>
    </row>
    <row r="324" spans="1:42" ht="26.65" x14ac:dyDescent="0.45">
      <c r="A324" s="15">
        <v>198</v>
      </c>
      <c r="B324" s="14" t="s">
        <v>374</v>
      </c>
      <c r="C324" s="14" t="s">
        <v>63</v>
      </c>
      <c r="D324" s="14">
        <v>28</v>
      </c>
      <c r="E324" s="14" t="s">
        <v>78</v>
      </c>
      <c r="F324" s="14">
        <v>66</v>
      </c>
      <c r="G324" s="14">
        <v>66</v>
      </c>
      <c r="H324" s="14">
        <v>31.3</v>
      </c>
      <c r="I324" s="14">
        <v>2.8</v>
      </c>
      <c r="J324" s="14">
        <v>6.4</v>
      </c>
      <c r="K324" s="14">
        <v>0.44500000000000001</v>
      </c>
      <c r="L324" s="14">
        <v>0.7</v>
      </c>
      <c r="M324" s="14">
        <v>2.5</v>
      </c>
      <c r="N324" s="14">
        <v>0.28499999999999998</v>
      </c>
      <c r="O324" s="14">
        <v>2.1</v>
      </c>
      <c r="P324" s="14">
        <v>3.9</v>
      </c>
      <c r="Q324" s="14">
        <v>0.54900000000000004</v>
      </c>
      <c r="R324" s="14">
        <v>0.501</v>
      </c>
      <c r="S324" s="14">
        <v>1</v>
      </c>
      <c r="T324" s="14">
        <v>1.4</v>
      </c>
      <c r="U324" s="14">
        <v>0.69199999999999995</v>
      </c>
      <c r="V324" s="14">
        <v>0.9</v>
      </c>
      <c r="W324" s="14">
        <v>6.4</v>
      </c>
      <c r="X324" s="14">
        <v>7.3</v>
      </c>
      <c r="Y324" s="14">
        <v>6.9</v>
      </c>
      <c r="Z324" s="14">
        <v>1.4</v>
      </c>
      <c r="AA324" s="14">
        <v>1.1000000000000001</v>
      </c>
      <c r="AB324" s="14">
        <v>2.6</v>
      </c>
      <c r="AC324" s="14">
        <v>3</v>
      </c>
      <c r="AD324" s="14">
        <v>7.4</v>
      </c>
      <c r="AE324" t="str">
        <f>VLOOKUP(B324,'Current Team'!B$2:D$322,3,FALSE)</f>
        <v>GSW</v>
      </c>
      <c r="AF324">
        <f>RANK(K324,K$2:K$501)</f>
        <v>218</v>
      </c>
      <c r="AG324">
        <f>RANK(L324,L$2:L$501)</f>
        <v>256</v>
      </c>
      <c r="AH324">
        <f>RANK(U324,U$2:U$501)</f>
        <v>350</v>
      </c>
      <c r="AI324">
        <f>RANK(X324,X$2:X$501)</f>
        <v>46</v>
      </c>
      <c r="AJ324">
        <f>RANK(Y324,Y$2:Y$501)</f>
        <v>7</v>
      </c>
      <c r="AK324">
        <f>RANK(Z324,Z$2:Z$501)</f>
        <v>27</v>
      </c>
      <c r="AL324">
        <f>RANK(AA324,AA$2:AA$501)</f>
        <v>24</v>
      </c>
      <c r="AM324">
        <f>RANK(AB324,AB$2:AB$501,1)</f>
        <v>480</v>
      </c>
      <c r="AN324">
        <f>RANK(AD324,AD$2:AD$501)</f>
        <v>230</v>
      </c>
      <c r="AO324">
        <f>COUNTIFS(AF324:AN324,"&lt;80")</f>
        <v>4</v>
      </c>
      <c r="AP324">
        <f>VLOOKUP(AE324,'First week Schedule'!A$2:C$31,3,FALSE)</f>
        <v>4</v>
      </c>
    </row>
    <row r="325" spans="1:42" ht="26.65" x14ac:dyDescent="0.45">
      <c r="A325" s="15">
        <v>367</v>
      </c>
      <c r="B325" s="14" t="s">
        <v>135</v>
      </c>
      <c r="C325" s="14" t="s">
        <v>67</v>
      </c>
      <c r="D325" s="14">
        <v>21</v>
      </c>
      <c r="E325" s="14" t="s">
        <v>121</v>
      </c>
      <c r="F325" s="14">
        <v>75</v>
      </c>
      <c r="G325" s="14">
        <v>74</v>
      </c>
      <c r="H325" s="14">
        <v>32.6</v>
      </c>
      <c r="I325" s="14">
        <v>6.8</v>
      </c>
      <c r="J325" s="14">
        <v>15.6</v>
      </c>
      <c r="K325" s="14">
        <v>0.437</v>
      </c>
      <c r="L325" s="14">
        <v>2</v>
      </c>
      <c r="M325" s="14">
        <v>5.5</v>
      </c>
      <c r="N325" s="14">
        <v>0.36699999999999999</v>
      </c>
      <c r="O325" s="14">
        <v>4.8</v>
      </c>
      <c r="P325" s="14">
        <v>10.1</v>
      </c>
      <c r="Q325" s="14">
        <v>0.47599999999999998</v>
      </c>
      <c r="R325" s="14">
        <v>0.502</v>
      </c>
      <c r="S325" s="14">
        <v>2.5</v>
      </c>
      <c r="T325" s="14">
        <v>3</v>
      </c>
      <c r="U325" s="14">
        <v>0.84799999999999998</v>
      </c>
      <c r="V325" s="14">
        <v>0.9</v>
      </c>
      <c r="W325" s="14">
        <v>3.4</v>
      </c>
      <c r="X325" s="14">
        <v>4.2</v>
      </c>
      <c r="Y325" s="14">
        <v>4.8</v>
      </c>
      <c r="Z325" s="14">
        <v>0.9</v>
      </c>
      <c r="AA325" s="14">
        <v>0.4</v>
      </c>
      <c r="AB325" s="14">
        <v>2.1</v>
      </c>
      <c r="AC325" s="14">
        <v>2</v>
      </c>
      <c r="AD325" s="14">
        <v>18.2</v>
      </c>
      <c r="AE325" t="str">
        <f>VLOOKUP(B325,'Current Team'!B$2:D$322,3,FALSE)</f>
        <v>DEN</v>
      </c>
      <c r="AF325">
        <f>RANK(K325,K$2:K$501)</f>
        <v>243</v>
      </c>
      <c r="AG325">
        <f>RANK(L325,L$2:L$501)</f>
        <v>54</v>
      </c>
      <c r="AH325">
        <f>RANK(U325,U$2:U$501)</f>
        <v>81</v>
      </c>
      <c r="AI325">
        <f>RANK(X325,X$2:X$501)</f>
        <v>145</v>
      </c>
      <c r="AJ325">
        <f>RANK(Y325,Y$2:Y$501)</f>
        <v>27</v>
      </c>
      <c r="AK325">
        <f>RANK(Z325,Z$2:Z$501)</f>
        <v>82</v>
      </c>
      <c r="AL325">
        <f>RANK(AA325,AA$2:AA$501)</f>
        <v>144</v>
      </c>
      <c r="AM325">
        <f>RANK(AB325,AB$2:AB$501,1)</f>
        <v>463</v>
      </c>
      <c r="AN325">
        <f>RANK(AD325,AD$2:AD$501)</f>
        <v>36</v>
      </c>
      <c r="AO325">
        <f>COUNTIFS(AF325:AN325,"&lt;80")</f>
        <v>3</v>
      </c>
      <c r="AP325">
        <f>VLOOKUP(AE325,'First week Schedule'!A$2:C$31,3,FALSE)</f>
        <v>4</v>
      </c>
    </row>
    <row r="326" spans="1:42" ht="26.65" x14ac:dyDescent="0.45">
      <c r="A326" s="15">
        <v>54</v>
      </c>
      <c r="B326" s="14" t="s">
        <v>502</v>
      </c>
      <c r="C326" s="14" t="s">
        <v>67</v>
      </c>
      <c r="D326" s="14">
        <v>29</v>
      </c>
      <c r="E326" s="14" t="s">
        <v>73</v>
      </c>
      <c r="F326" s="14">
        <v>78</v>
      </c>
      <c r="G326" s="14">
        <v>78</v>
      </c>
      <c r="H326" s="14">
        <v>29.1</v>
      </c>
      <c r="I326" s="14">
        <v>6</v>
      </c>
      <c r="J326" s="14">
        <v>12.4</v>
      </c>
      <c r="K326" s="14">
        <v>0.48399999999999999</v>
      </c>
      <c r="L326" s="14">
        <v>1.6</v>
      </c>
      <c r="M326" s="14">
        <v>4.8</v>
      </c>
      <c r="N326" s="14">
        <v>0.32900000000000001</v>
      </c>
      <c r="O326" s="14">
        <v>4.4000000000000004</v>
      </c>
      <c r="P326" s="14">
        <v>7.6</v>
      </c>
      <c r="Q326" s="14">
        <v>0.58199999999999996</v>
      </c>
      <c r="R326" s="14">
        <v>0.54800000000000004</v>
      </c>
      <c r="S326" s="14">
        <v>2.2999999999999998</v>
      </c>
      <c r="T326" s="14">
        <v>3</v>
      </c>
      <c r="U326" s="14">
        <v>0.75</v>
      </c>
      <c r="V326" s="14">
        <v>1.1000000000000001</v>
      </c>
      <c r="W326" s="14">
        <v>3.6</v>
      </c>
      <c r="X326" s="14">
        <v>4.5999999999999996</v>
      </c>
      <c r="Y326" s="14">
        <v>5.5</v>
      </c>
      <c r="Z326" s="14">
        <v>1.5</v>
      </c>
      <c r="AA326" s="14">
        <v>0.4</v>
      </c>
      <c r="AB326" s="14">
        <v>2.1</v>
      </c>
      <c r="AC326" s="14">
        <v>2</v>
      </c>
      <c r="AD326" s="14">
        <v>15.9</v>
      </c>
      <c r="AE326" t="str">
        <f>VLOOKUP(B326,'Current Team'!B$2:D$322,3,FALSE)</f>
        <v>MIL</v>
      </c>
      <c r="AF326">
        <f>RANK(K326,K$2:K$501)</f>
        <v>121</v>
      </c>
      <c r="AG326">
        <f>RANK(L326,L$2:L$501)</f>
        <v>89</v>
      </c>
      <c r="AH326">
        <f>RANK(U326,U$2:U$501)</f>
        <v>259</v>
      </c>
      <c r="AI326">
        <f>RANK(X326,X$2:X$501)</f>
        <v>123</v>
      </c>
      <c r="AJ326">
        <f>RANK(Y326,Y$2:Y$501)</f>
        <v>20</v>
      </c>
      <c r="AK326">
        <f>RANK(Z326,Z$2:Z$501)</f>
        <v>18</v>
      </c>
      <c r="AL326">
        <f>RANK(AA326,AA$2:AA$501)</f>
        <v>144</v>
      </c>
      <c r="AM326">
        <f>RANK(AB326,AB$2:AB$501,1)</f>
        <v>463</v>
      </c>
      <c r="AN326">
        <f>RANK(AD326,AD$2:AD$501)</f>
        <v>57</v>
      </c>
      <c r="AO326">
        <f>COUNTIFS(AF326:AN326,"&lt;80")</f>
        <v>3</v>
      </c>
      <c r="AP326">
        <f>VLOOKUP(AE326,'First week Schedule'!A$2:C$31,3,FALSE)</f>
        <v>4</v>
      </c>
    </row>
    <row r="327" spans="1:42" x14ac:dyDescent="0.45">
      <c r="A327" s="15">
        <v>184</v>
      </c>
      <c r="B327" s="14" t="s">
        <v>388</v>
      </c>
      <c r="C327" s="14" t="s">
        <v>63</v>
      </c>
      <c r="D327" s="14">
        <v>33</v>
      </c>
      <c r="E327" s="14" t="s">
        <v>94</v>
      </c>
      <c r="F327" s="14">
        <v>70</v>
      </c>
      <c r="G327" s="14">
        <v>57</v>
      </c>
      <c r="H327" s="14">
        <v>24.1</v>
      </c>
      <c r="I327" s="14">
        <v>4.3</v>
      </c>
      <c r="J327" s="14">
        <v>7.7</v>
      </c>
      <c r="K327" s="14">
        <v>0.56599999999999995</v>
      </c>
      <c r="L327" s="14">
        <v>0.2</v>
      </c>
      <c r="M327" s="14">
        <v>0.5</v>
      </c>
      <c r="N327" s="14">
        <v>0.32400000000000001</v>
      </c>
      <c r="O327" s="14">
        <v>4.2</v>
      </c>
      <c r="P327" s="14">
        <v>7.2</v>
      </c>
      <c r="Q327" s="14">
        <v>0.58299999999999996</v>
      </c>
      <c r="R327" s="14">
        <v>0.57599999999999996</v>
      </c>
      <c r="S327" s="14">
        <v>1.9</v>
      </c>
      <c r="T327" s="14">
        <v>2.5</v>
      </c>
      <c r="U327" s="14">
        <v>0.75700000000000001</v>
      </c>
      <c r="V327" s="14">
        <v>2.5</v>
      </c>
      <c r="W327" s="14">
        <v>4.0999999999999996</v>
      </c>
      <c r="X327" s="14">
        <v>6.5</v>
      </c>
      <c r="Y327" s="14">
        <v>1.2</v>
      </c>
      <c r="Z327" s="14">
        <v>0.8</v>
      </c>
      <c r="AA327" s="14">
        <v>0.6</v>
      </c>
      <c r="AB327" s="14">
        <v>1</v>
      </c>
      <c r="AC327" s="14">
        <v>2.7</v>
      </c>
      <c r="AD327" s="14">
        <v>10.8</v>
      </c>
      <c r="AE327" t="str">
        <f>VLOOKUP(B327,'Current Team'!B$2:D$322,3,FALSE)</f>
        <v>NYK</v>
      </c>
      <c r="AF327">
        <f>RANK(K327,K$2:K$501)</f>
        <v>45</v>
      </c>
      <c r="AG327">
        <f>RANK(L327,L$2:L$501)</f>
        <v>379</v>
      </c>
      <c r="AH327">
        <f>RANK(U327,U$2:U$501)</f>
        <v>252</v>
      </c>
      <c r="AI327">
        <f>RANK(X327,X$2:X$501)</f>
        <v>56</v>
      </c>
      <c r="AJ327">
        <f>RANK(Y327,Y$2:Y$501)</f>
        <v>257</v>
      </c>
      <c r="AK327">
        <f>RANK(Z327,Z$2:Z$501)</f>
        <v>113</v>
      </c>
      <c r="AL327">
        <f>RANK(AA327,AA$2:AA$501)</f>
        <v>79</v>
      </c>
      <c r="AM327">
        <f>RANK(AB327,AB$2:AB$501,1)</f>
        <v>285</v>
      </c>
      <c r="AN327">
        <f>RANK(AD327,AD$2:AD$501)</f>
        <v>140</v>
      </c>
      <c r="AO327">
        <f>COUNTIFS(AF327:AN327,"&lt;80")</f>
        <v>3</v>
      </c>
      <c r="AP327">
        <f>VLOOKUP(AE327,'First week Schedule'!A$2:C$31,3,FALSE)</f>
        <v>4</v>
      </c>
    </row>
    <row r="328" spans="1:42" ht="26.65" x14ac:dyDescent="0.45">
      <c r="A328" s="15">
        <v>170</v>
      </c>
      <c r="B328" s="14" t="s">
        <v>399</v>
      </c>
      <c r="C328" s="14" t="s">
        <v>80</v>
      </c>
      <c r="D328" s="14">
        <v>26</v>
      </c>
      <c r="E328" s="14" t="s">
        <v>117</v>
      </c>
      <c r="F328" s="14">
        <v>81</v>
      </c>
      <c r="G328" s="14">
        <v>81</v>
      </c>
      <c r="H328" s="14">
        <v>31.5</v>
      </c>
      <c r="I328" s="14">
        <v>5.8</v>
      </c>
      <c r="J328" s="14">
        <v>13.2</v>
      </c>
      <c r="K328" s="14">
        <v>0.438</v>
      </c>
      <c r="L328" s="14">
        <v>1.9</v>
      </c>
      <c r="M328" s="14">
        <v>5.6</v>
      </c>
      <c r="N328" s="14">
        <v>0.34</v>
      </c>
      <c r="O328" s="14">
        <v>3.9</v>
      </c>
      <c r="P328" s="14">
        <v>7.6</v>
      </c>
      <c r="Q328" s="14">
        <v>0.50900000000000001</v>
      </c>
      <c r="R328" s="14">
        <v>0.50900000000000001</v>
      </c>
      <c r="S328" s="14">
        <v>1.7</v>
      </c>
      <c r="T328" s="14">
        <v>2.1</v>
      </c>
      <c r="U328" s="14">
        <v>0.80600000000000005</v>
      </c>
      <c r="V328" s="14">
        <v>0.5</v>
      </c>
      <c r="W328" s="14">
        <v>2.7</v>
      </c>
      <c r="X328" s="14">
        <v>3.2</v>
      </c>
      <c r="Y328" s="14">
        <v>3.6</v>
      </c>
      <c r="Z328" s="14">
        <v>0.9</v>
      </c>
      <c r="AA328" s="14">
        <v>0.1</v>
      </c>
      <c r="AB328" s="14">
        <v>1.9</v>
      </c>
      <c r="AC328" s="14">
        <v>2.8</v>
      </c>
      <c r="AD328" s="14">
        <v>15.1</v>
      </c>
      <c r="AE328" t="str">
        <f>VLOOKUP(B328,'Current Team'!B$2:D$322,3,FALSE)</f>
        <v>ORL</v>
      </c>
      <c r="AF328">
        <f>RANK(K328,K$2:K$501)</f>
        <v>238</v>
      </c>
      <c r="AG328">
        <f>RANK(L328,L$2:L$501)</f>
        <v>62</v>
      </c>
      <c r="AH328">
        <f>RANK(U328,U$2:U$501)</f>
        <v>162</v>
      </c>
      <c r="AI328">
        <f>RANK(X328,X$2:X$501)</f>
        <v>228</v>
      </c>
      <c r="AJ328">
        <f>RANK(Y328,Y$2:Y$501)</f>
        <v>61</v>
      </c>
      <c r="AK328">
        <f>RANK(Z328,Z$2:Z$501)</f>
        <v>82</v>
      </c>
      <c r="AL328">
        <f>RANK(AA328,AA$2:AA$501)</f>
        <v>329</v>
      </c>
      <c r="AM328">
        <f>RANK(AB328,AB$2:AB$501,1)</f>
        <v>450</v>
      </c>
      <c r="AN328">
        <f>RANK(AD328,AD$2:AD$501)</f>
        <v>65</v>
      </c>
      <c r="AO328">
        <f>COUNTIFS(AF328:AN328,"&lt;80")</f>
        <v>3</v>
      </c>
      <c r="AP328">
        <f>VLOOKUP(AE328,'First week Schedule'!A$2:C$31,3,FALSE)</f>
        <v>4</v>
      </c>
    </row>
    <row r="329" spans="1:42" x14ac:dyDescent="0.45">
      <c r="A329" s="15">
        <v>182</v>
      </c>
      <c r="B329" s="14" t="s">
        <v>389</v>
      </c>
      <c r="C329" s="14" t="s">
        <v>63</v>
      </c>
      <c r="D329" s="14">
        <v>32</v>
      </c>
      <c r="E329" s="14" t="s">
        <v>106</v>
      </c>
      <c r="F329" s="14">
        <v>69</v>
      </c>
      <c r="G329" s="14">
        <v>51</v>
      </c>
      <c r="H329" s="14">
        <v>26.7</v>
      </c>
      <c r="I329" s="14">
        <v>5.4</v>
      </c>
      <c r="J329" s="14">
        <v>10.8</v>
      </c>
      <c r="K329" s="14">
        <v>0.504</v>
      </c>
      <c r="L329" s="14">
        <v>1.1000000000000001</v>
      </c>
      <c r="M329" s="14">
        <v>2.7</v>
      </c>
      <c r="N329" s="14">
        <v>0.40200000000000002</v>
      </c>
      <c r="O329" s="14">
        <v>4.4000000000000004</v>
      </c>
      <c r="P329" s="14">
        <v>8.1</v>
      </c>
      <c r="Q329" s="14">
        <v>0.53700000000000003</v>
      </c>
      <c r="R329" s="14">
        <v>0.55400000000000005</v>
      </c>
      <c r="S329" s="14">
        <v>1.7</v>
      </c>
      <c r="T329" s="14">
        <v>2.1</v>
      </c>
      <c r="U329" s="14">
        <v>0.81599999999999995</v>
      </c>
      <c r="V329" s="14">
        <v>0.9</v>
      </c>
      <c r="W329" s="14">
        <v>5.9</v>
      </c>
      <c r="X329" s="14">
        <v>6.8</v>
      </c>
      <c r="Y329" s="14">
        <v>2.6</v>
      </c>
      <c r="Z329" s="14">
        <v>0.8</v>
      </c>
      <c r="AA329" s="14">
        <v>0.5</v>
      </c>
      <c r="AB329" s="14">
        <v>1.7</v>
      </c>
      <c r="AC329" s="14">
        <v>2.2999999999999998</v>
      </c>
      <c r="AD329" s="14">
        <v>13.7</v>
      </c>
      <c r="AE329" t="str">
        <f>VLOOKUP(B329,'Current Team'!B$2:D$322,3,FALSE)</f>
        <v>SAS</v>
      </c>
      <c r="AF329">
        <f>RANK(K329,K$2:K$501)</f>
        <v>78</v>
      </c>
      <c r="AG329">
        <f>RANK(L329,L$2:L$501)</f>
        <v>149</v>
      </c>
      <c r="AH329">
        <f>RANK(U329,U$2:U$501)</f>
        <v>147</v>
      </c>
      <c r="AI329">
        <f>RANK(X329,X$2:X$501)</f>
        <v>51</v>
      </c>
      <c r="AJ329">
        <f>RANK(Y329,Y$2:Y$501)</f>
        <v>105</v>
      </c>
      <c r="AK329">
        <f>RANK(Z329,Z$2:Z$501)</f>
        <v>113</v>
      </c>
      <c r="AL329">
        <f>RANK(AA329,AA$2:AA$501)</f>
        <v>105</v>
      </c>
      <c r="AM329">
        <f>RANK(AB329,AB$2:AB$501,1)</f>
        <v>425</v>
      </c>
      <c r="AN329">
        <f>RANK(AD329,AD$2:AD$501)</f>
        <v>79</v>
      </c>
      <c r="AO329">
        <f>COUNTIFS(AF329:AN329,"&lt;80")</f>
        <v>3</v>
      </c>
      <c r="AP329">
        <f>VLOOKUP(AE329,'First week Schedule'!A$2:C$31,3,FALSE)</f>
        <v>4</v>
      </c>
    </row>
    <row r="330" spans="1:42" ht="26.65" x14ac:dyDescent="0.45">
      <c r="A330" s="15">
        <v>33</v>
      </c>
      <c r="B330" s="14" t="s">
        <v>522</v>
      </c>
      <c r="C330" s="14" t="s">
        <v>70</v>
      </c>
      <c r="D330" s="14">
        <v>26</v>
      </c>
      <c r="E330" s="14" t="s">
        <v>119</v>
      </c>
      <c r="F330" s="14">
        <v>28</v>
      </c>
      <c r="G330" s="14">
        <v>28</v>
      </c>
      <c r="H330" s="14">
        <v>33.9</v>
      </c>
      <c r="I330" s="14">
        <v>5</v>
      </c>
      <c r="J330" s="14">
        <v>11.1</v>
      </c>
      <c r="K330" s="14">
        <v>0.45500000000000002</v>
      </c>
      <c r="L330" s="14">
        <v>1.9</v>
      </c>
      <c r="M330" s="14">
        <v>4.5999999999999996</v>
      </c>
      <c r="N330" s="14">
        <v>0.40799999999999997</v>
      </c>
      <c r="O330" s="14">
        <v>3.1</v>
      </c>
      <c r="P330" s="14">
        <v>6.4</v>
      </c>
      <c r="Q330" s="14">
        <v>0.48899999999999999</v>
      </c>
      <c r="R330" s="14">
        <v>0.54</v>
      </c>
      <c r="S330" s="14">
        <v>2.2999999999999998</v>
      </c>
      <c r="T330" s="14">
        <v>2.9</v>
      </c>
      <c r="U330" s="14">
        <v>0.8</v>
      </c>
      <c r="V330" s="14">
        <v>0.8</v>
      </c>
      <c r="W330" s="14">
        <v>4.8</v>
      </c>
      <c r="X330" s="14">
        <v>5.5</v>
      </c>
      <c r="Y330" s="14">
        <v>1.9</v>
      </c>
      <c r="Z330" s="14">
        <v>0.6</v>
      </c>
      <c r="AA330" s="14">
        <v>0.1</v>
      </c>
      <c r="AB330" s="14">
        <v>1.1000000000000001</v>
      </c>
      <c r="AC330" s="14">
        <v>1.5</v>
      </c>
      <c r="AD330" s="14">
        <v>14.3</v>
      </c>
      <c r="AE330" t="str">
        <f>VLOOKUP(B330,'Current Team'!B$2:D$322,3,FALSE)</f>
        <v>SAC</v>
      </c>
      <c r="AF330">
        <f>RANK(K330,K$2:K$501)</f>
        <v>188</v>
      </c>
      <c r="AG330">
        <f>RANK(L330,L$2:L$501)</f>
        <v>62</v>
      </c>
      <c r="AH330">
        <f>RANK(U330,U$2:U$501)</f>
        <v>171</v>
      </c>
      <c r="AI330">
        <f>RANK(X330,X$2:X$501)</f>
        <v>75</v>
      </c>
      <c r="AJ330">
        <f>RANK(Y330,Y$2:Y$501)</f>
        <v>164</v>
      </c>
      <c r="AK330">
        <f>RANK(Z330,Z$2:Z$501)</f>
        <v>186</v>
      </c>
      <c r="AL330">
        <f>RANK(AA330,AA$2:AA$501)</f>
        <v>329</v>
      </c>
      <c r="AM330">
        <f>RANK(AB330,AB$2:AB$501,1)</f>
        <v>315</v>
      </c>
      <c r="AN330">
        <f>RANK(AD330,AD$2:AD$501)</f>
        <v>70</v>
      </c>
      <c r="AO330">
        <f>COUNTIFS(AF330:AN330,"&lt;80")</f>
        <v>3</v>
      </c>
      <c r="AP330">
        <f>VLOOKUP(AE330,'First week Schedule'!A$2:C$31,3,FALSE)</f>
        <v>4</v>
      </c>
    </row>
    <row r="331" spans="1:42" x14ac:dyDescent="0.45">
      <c r="A331" s="15">
        <v>246</v>
      </c>
      <c r="B331" s="14" t="s">
        <v>332</v>
      </c>
      <c r="C331" s="14" t="s">
        <v>63</v>
      </c>
      <c r="D331" s="14">
        <v>31</v>
      </c>
      <c r="E331" s="14" t="s">
        <v>98</v>
      </c>
      <c r="F331" s="14">
        <v>82</v>
      </c>
      <c r="G331" s="14">
        <v>82</v>
      </c>
      <c r="H331" s="14">
        <v>31.3</v>
      </c>
      <c r="I331" s="14">
        <v>4.4000000000000004</v>
      </c>
      <c r="J331" s="14">
        <v>9.8000000000000007</v>
      </c>
      <c r="K331" s="14">
        <v>0.44800000000000001</v>
      </c>
      <c r="L331" s="14">
        <v>2.2999999999999998</v>
      </c>
      <c r="M331" s="14">
        <v>5.9</v>
      </c>
      <c r="N331" s="14">
        <v>0.39100000000000001</v>
      </c>
      <c r="O331" s="14">
        <v>2.1</v>
      </c>
      <c r="P331" s="14">
        <v>3.9</v>
      </c>
      <c r="Q331" s="14">
        <v>0.53300000000000003</v>
      </c>
      <c r="R331" s="14">
        <v>0.56499999999999995</v>
      </c>
      <c r="S331" s="14">
        <v>1.1000000000000001</v>
      </c>
      <c r="T331" s="14">
        <v>1.5</v>
      </c>
      <c r="U331" s="14">
        <v>0.70699999999999996</v>
      </c>
      <c r="V331" s="14">
        <v>0.4</v>
      </c>
      <c r="W331" s="14">
        <v>3.6</v>
      </c>
      <c r="X331" s="14">
        <v>4</v>
      </c>
      <c r="Y331" s="14">
        <v>5.7</v>
      </c>
      <c r="Z331" s="14">
        <v>1.2</v>
      </c>
      <c r="AA331" s="14">
        <v>0.2</v>
      </c>
      <c r="AB331" s="14">
        <v>2.4</v>
      </c>
      <c r="AC331" s="14">
        <v>2.2000000000000002</v>
      </c>
      <c r="AD331" s="14">
        <v>12.1</v>
      </c>
      <c r="AE331" t="str">
        <f>VLOOKUP(B331,'Current Team'!B$2:D$322,3,FALSE)</f>
        <v>UTA</v>
      </c>
      <c r="AF331">
        <f>RANK(K331,K$2:K$501)</f>
        <v>204</v>
      </c>
      <c r="AG331">
        <f>RANK(L331,L$2:L$501)</f>
        <v>30</v>
      </c>
      <c r="AH331">
        <f>RANK(U331,U$2:U$501)</f>
        <v>332</v>
      </c>
      <c r="AI331">
        <f>RANK(X331,X$2:X$501)</f>
        <v>162</v>
      </c>
      <c r="AJ331">
        <f>RANK(Y331,Y$2:Y$501)</f>
        <v>18</v>
      </c>
      <c r="AK331">
        <f>RANK(Z331,Z$2:Z$501)</f>
        <v>42</v>
      </c>
      <c r="AL331">
        <f>RANK(AA331,AA$2:AA$501)</f>
        <v>266</v>
      </c>
      <c r="AM331">
        <f>RANK(AB331,AB$2:AB$501,1)</f>
        <v>476</v>
      </c>
      <c r="AN331">
        <f>RANK(AD331,AD$2:AD$501)</f>
        <v>103</v>
      </c>
      <c r="AO331">
        <f>COUNTIFS(AF331:AN331,"&lt;80")</f>
        <v>3</v>
      </c>
      <c r="AP331">
        <f>VLOOKUP(AE331,'First week Schedule'!A$2:C$31,3,FALSE)</f>
        <v>4</v>
      </c>
    </row>
    <row r="332" spans="1:42" ht="26.65" x14ac:dyDescent="0.45">
      <c r="A332" s="15">
        <v>23</v>
      </c>
      <c r="B332" s="14" t="s">
        <v>532</v>
      </c>
      <c r="C332" s="14" t="s">
        <v>70</v>
      </c>
      <c r="D332" s="14">
        <v>33</v>
      </c>
      <c r="E332" s="14" t="s">
        <v>123</v>
      </c>
      <c r="F332" s="14">
        <v>69</v>
      </c>
      <c r="G332" s="14">
        <v>69</v>
      </c>
      <c r="H332" s="14">
        <v>34</v>
      </c>
      <c r="I332" s="14">
        <v>4.3</v>
      </c>
      <c r="J332" s="14">
        <v>10.7</v>
      </c>
      <c r="K332" s="14">
        <v>0.39900000000000002</v>
      </c>
      <c r="L332" s="14">
        <v>2.1</v>
      </c>
      <c r="M332" s="14">
        <v>6.3</v>
      </c>
      <c r="N332" s="14">
        <v>0.33400000000000002</v>
      </c>
      <c r="O332" s="14">
        <v>2.2000000000000002</v>
      </c>
      <c r="P332" s="14">
        <v>4.4000000000000004</v>
      </c>
      <c r="Q332" s="14">
        <v>0.49299999999999999</v>
      </c>
      <c r="R332" s="14">
        <v>0.498</v>
      </c>
      <c r="S332" s="14">
        <v>1.9</v>
      </c>
      <c r="T332" s="14">
        <v>2.4</v>
      </c>
      <c r="U332" s="14">
        <v>0.79300000000000004</v>
      </c>
      <c r="V332" s="14">
        <v>0.7</v>
      </c>
      <c r="W332" s="14">
        <v>4.7</v>
      </c>
      <c r="X332" s="14">
        <v>5.4</v>
      </c>
      <c r="Y332" s="14">
        <v>3.7</v>
      </c>
      <c r="Z332" s="14">
        <v>1.3</v>
      </c>
      <c r="AA332" s="14">
        <v>0.3</v>
      </c>
      <c r="AB332" s="14">
        <v>1.5</v>
      </c>
      <c r="AC332" s="14">
        <v>1.9</v>
      </c>
      <c r="AD332" s="14">
        <v>12.5</v>
      </c>
      <c r="AE332" t="str">
        <f>VLOOKUP(B332,'Current Team'!B$2:D$322,3,FALSE)</f>
        <v>SAC</v>
      </c>
      <c r="AF332">
        <f>RANK(K332,K$2:K$501)</f>
        <v>370</v>
      </c>
      <c r="AG332">
        <f>RANK(L332,L$2:L$501)</f>
        <v>46</v>
      </c>
      <c r="AH332">
        <f>RANK(U332,U$2:U$501)</f>
        <v>189</v>
      </c>
      <c r="AI332">
        <f>RANK(X332,X$2:X$501)</f>
        <v>82</v>
      </c>
      <c r="AJ332">
        <f>RANK(Y332,Y$2:Y$501)</f>
        <v>58</v>
      </c>
      <c r="AK332">
        <f>RANK(Z332,Z$2:Z$501)</f>
        <v>33</v>
      </c>
      <c r="AL332">
        <f>RANK(AA332,AA$2:AA$501)</f>
        <v>199</v>
      </c>
      <c r="AM332">
        <f>RANK(AB332,AB$2:AB$501,1)</f>
        <v>393</v>
      </c>
      <c r="AN332">
        <f>RANK(AD332,AD$2:AD$501)</f>
        <v>98</v>
      </c>
      <c r="AO332">
        <f>COUNTIFS(AF332:AN332,"&lt;80")</f>
        <v>3</v>
      </c>
      <c r="AP332">
        <f>VLOOKUP(AE332,'First week Schedule'!A$2:C$31,3,FALSE)</f>
        <v>4</v>
      </c>
    </row>
    <row r="333" spans="1:42" ht="26.65" x14ac:dyDescent="0.45">
      <c r="A333" s="15">
        <v>154</v>
      </c>
      <c r="B333" s="14" t="s">
        <v>414</v>
      </c>
      <c r="C333" s="14" t="s">
        <v>80</v>
      </c>
      <c r="D333" s="14">
        <v>31</v>
      </c>
      <c r="E333" s="14" t="s">
        <v>155</v>
      </c>
      <c r="F333" s="14">
        <v>25</v>
      </c>
      <c r="G333" s="14">
        <v>12</v>
      </c>
      <c r="H333" s="14">
        <v>21.3</v>
      </c>
      <c r="I333" s="14">
        <v>2.8</v>
      </c>
      <c r="J333" s="14">
        <v>7.4</v>
      </c>
      <c r="K333" s="14">
        <v>0.375</v>
      </c>
      <c r="L333" s="14">
        <v>2.2999999999999998</v>
      </c>
      <c r="M333" s="14">
        <v>6.2</v>
      </c>
      <c r="N333" s="14">
        <v>0.36799999999999999</v>
      </c>
      <c r="O333" s="14">
        <v>0.5</v>
      </c>
      <c r="P333" s="14">
        <v>1.2</v>
      </c>
      <c r="Q333" s="14">
        <v>0.41399999999999998</v>
      </c>
      <c r="R333" s="14">
        <v>0.53</v>
      </c>
      <c r="S333" s="14">
        <v>0.6</v>
      </c>
      <c r="T333" s="14">
        <v>0.6</v>
      </c>
      <c r="U333" s="14">
        <v>0.875</v>
      </c>
      <c r="V333" s="14">
        <v>0.2</v>
      </c>
      <c r="W333" s="14">
        <v>1.6</v>
      </c>
      <c r="X333" s="14">
        <v>1.9</v>
      </c>
      <c r="Y333" s="14">
        <v>1.2</v>
      </c>
      <c r="Z333" s="14">
        <v>1</v>
      </c>
      <c r="AA333" s="14">
        <v>0.1</v>
      </c>
      <c r="AB333" s="14">
        <v>0.6</v>
      </c>
      <c r="AC333" s="14">
        <v>1.6</v>
      </c>
      <c r="AD333" s="14">
        <v>8.4</v>
      </c>
      <c r="AE333" t="str">
        <f>VLOOKUP(B333,'Current Team'!B$2:D$322,3,FALSE)</f>
        <v>NYK</v>
      </c>
      <c r="AF333">
        <f>RANK(K333,K$2:K$501)</f>
        <v>414</v>
      </c>
      <c r="AG333">
        <f>RANK(L333,L$2:L$501)</f>
        <v>30</v>
      </c>
      <c r="AH333">
        <f>RANK(U333,U$2:U$501)</f>
        <v>49</v>
      </c>
      <c r="AI333">
        <f>RANK(X333,X$2:X$501)</f>
        <v>358</v>
      </c>
      <c r="AJ333">
        <f>RANK(Y333,Y$2:Y$501)</f>
        <v>257</v>
      </c>
      <c r="AK333">
        <f>RANK(Z333,Z$2:Z$501)</f>
        <v>64</v>
      </c>
      <c r="AL333">
        <f>RANK(AA333,AA$2:AA$501)</f>
        <v>329</v>
      </c>
      <c r="AM333">
        <f>RANK(AB333,AB$2:AB$501,1)</f>
        <v>139</v>
      </c>
      <c r="AN333">
        <f>RANK(AD333,AD$2:AD$501)</f>
        <v>198</v>
      </c>
      <c r="AO333">
        <f>COUNTIFS(AF333:AN333,"&lt;80")</f>
        <v>3</v>
      </c>
      <c r="AP333">
        <f>VLOOKUP(AE333,'First week Schedule'!A$2:C$31,3,FALSE)</f>
        <v>4</v>
      </c>
    </row>
    <row r="334" spans="1:42" ht="26.65" x14ac:dyDescent="0.45">
      <c r="A334" s="15">
        <v>231</v>
      </c>
      <c r="B334" s="14" t="s">
        <v>347</v>
      </c>
      <c r="C334" s="14" t="s">
        <v>80</v>
      </c>
      <c r="D334" s="14">
        <v>29</v>
      </c>
      <c r="E334" s="14" t="s">
        <v>123</v>
      </c>
      <c r="F334" s="14">
        <v>82</v>
      </c>
      <c r="G334" s="14">
        <v>77</v>
      </c>
      <c r="H334" s="14">
        <v>31.8</v>
      </c>
      <c r="I334" s="14">
        <v>3.7</v>
      </c>
      <c r="J334" s="14">
        <v>9.5</v>
      </c>
      <c r="K334" s="14">
        <v>0.38600000000000001</v>
      </c>
      <c r="L334" s="14">
        <v>2</v>
      </c>
      <c r="M334" s="14">
        <v>5.7</v>
      </c>
      <c r="N334" s="14">
        <v>0.34799999999999998</v>
      </c>
      <c r="O334" s="14">
        <v>1.7</v>
      </c>
      <c r="P334" s="14">
        <v>3.8</v>
      </c>
      <c r="Q334" s="14">
        <v>0.442</v>
      </c>
      <c r="R334" s="14">
        <v>0.49</v>
      </c>
      <c r="S334" s="14">
        <v>1.2</v>
      </c>
      <c r="T334" s="14">
        <v>1.3</v>
      </c>
      <c r="U334" s="14">
        <v>0.89600000000000002</v>
      </c>
      <c r="V334" s="14">
        <v>0.6</v>
      </c>
      <c r="W334" s="14">
        <v>3.4</v>
      </c>
      <c r="X334" s="14">
        <v>3.9</v>
      </c>
      <c r="Y334" s="14">
        <v>1.8</v>
      </c>
      <c r="Z334" s="14">
        <v>1.5</v>
      </c>
      <c r="AA334" s="14">
        <v>0.4</v>
      </c>
      <c r="AB334" s="14">
        <v>1.3</v>
      </c>
      <c r="AC334" s="14">
        <v>2</v>
      </c>
      <c r="AD334" s="14">
        <v>10.5</v>
      </c>
      <c r="AE334" t="str">
        <f>VLOOKUP(B334,'Current Team'!B$2:D$322,3,FALSE)</f>
        <v>IND</v>
      </c>
      <c r="AF334">
        <f>RANK(K334,K$2:K$501)</f>
        <v>397</v>
      </c>
      <c r="AG334">
        <f>RANK(L334,L$2:L$501)</f>
        <v>54</v>
      </c>
      <c r="AH334">
        <f>RANK(U334,U$2:U$501)</f>
        <v>34</v>
      </c>
      <c r="AI334">
        <f>RANK(X334,X$2:X$501)</f>
        <v>173</v>
      </c>
      <c r="AJ334">
        <f>RANK(Y334,Y$2:Y$501)</f>
        <v>175</v>
      </c>
      <c r="AK334">
        <f>RANK(Z334,Z$2:Z$501)</f>
        <v>18</v>
      </c>
      <c r="AL334">
        <f>RANK(AA334,AA$2:AA$501)</f>
        <v>144</v>
      </c>
      <c r="AM334">
        <f>RANK(AB334,AB$2:AB$501,1)</f>
        <v>353</v>
      </c>
      <c r="AN334">
        <f>RANK(AD334,AD$2:AD$501)</f>
        <v>147</v>
      </c>
      <c r="AO334">
        <f>COUNTIFS(AF334:AN334,"&lt;80")</f>
        <v>3</v>
      </c>
      <c r="AP334">
        <f>VLOOKUP(AE334,'First week Schedule'!A$2:C$31,3,FALSE)</f>
        <v>4</v>
      </c>
    </row>
    <row r="335" spans="1:42" ht="26.65" x14ac:dyDescent="0.45">
      <c r="A335" s="15">
        <v>361</v>
      </c>
      <c r="B335" s="14" t="s">
        <v>224</v>
      </c>
      <c r="C335" s="14" t="s">
        <v>63</v>
      </c>
      <c r="D335" s="14">
        <v>29</v>
      </c>
      <c r="E335" s="14" t="s">
        <v>96</v>
      </c>
      <c r="F335" s="14">
        <v>75</v>
      </c>
      <c r="G335" s="14">
        <v>53</v>
      </c>
      <c r="H335" s="14">
        <v>27.9</v>
      </c>
      <c r="I335" s="14">
        <v>5</v>
      </c>
      <c r="J335" s="14">
        <v>11.3</v>
      </c>
      <c r="K335" s="14">
        <v>0.44700000000000001</v>
      </c>
      <c r="L335" s="14">
        <v>1.9</v>
      </c>
      <c r="M335" s="14">
        <v>5.2</v>
      </c>
      <c r="N335" s="14">
        <v>0.375</v>
      </c>
      <c r="O335" s="14">
        <v>3.1</v>
      </c>
      <c r="P335" s="14">
        <v>6.1</v>
      </c>
      <c r="Q335" s="14">
        <v>0.50800000000000001</v>
      </c>
      <c r="R335" s="14">
        <v>0.53300000000000003</v>
      </c>
      <c r="S335" s="14">
        <v>1.9</v>
      </c>
      <c r="T335" s="14">
        <v>2.2999999999999998</v>
      </c>
      <c r="U335" s="14">
        <v>0.84399999999999997</v>
      </c>
      <c r="V335" s="14">
        <v>1</v>
      </c>
      <c r="W335" s="14">
        <v>5.0999999999999996</v>
      </c>
      <c r="X335" s="14">
        <v>6.1</v>
      </c>
      <c r="Y335" s="14">
        <v>1.5</v>
      </c>
      <c r="Z335" s="14">
        <v>0.6</v>
      </c>
      <c r="AA335" s="14">
        <v>0.3</v>
      </c>
      <c r="AB335" s="14">
        <v>1.2</v>
      </c>
      <c r="AC335" s="14">
        <v>2.4</v>
      </c>
      <c r="AD335" s="14">
        <v>13.9</v>
      </c>
      <c r="AE335" t="str">
        <f>VLOOKUP(B335,'Current Team'!B$2:D$322,3,FALSE)</f>
        <v>NYK</v>
      </c>
      <c r="AF335">
        <f>RANK(K335,K$2:K$501)</f>
        <v>207</v>
      </c>
      <c r="AG335">
        <f>RANK(L335,L$2:L$501)</f>
        <v>62</v>
      </c>
      <c r="AH335">
        <f>RANK(U335,U$2:U$501)</f>
        <v>90</v>
      </c>
      <c r="AI335">
        <f>RANK(X335,X$2:X$501)</f>
        <v>62</v>
      </c>
      <c r="AJ335">
        <f>RANK(Y335,Y$2:Y$501)</f>
        <v>204</v>
      </c>
      <c r="AK335">
        <f>RANK(Z335,Z$2:Z$501)</f>
        <v>186</v>
      </c>
      <c r="AL335">
        <f>RANK(AA335,AA$2:AA$501)</f>
        <v>199</v>
      </c>
      <c r="AM335">
        <f>RANK(AB335,AB$2:AB$501,1)</f>
        <v>336</v>
      </c>
      <c r="AN335">
        <f>RANK(AD335,AD$2:AD$501)</f>
        <v>76</v>
      </c>
      <c r="AO335">
        <f>COUNTIFS(AF335:AN335,"&lt;80")</f>
        <v>3</v>
      </c>
      <c r="AP335">
        <f>VLOOKUP(AE335,'First week Schedule'!A$2:C$31,3,FALSE)</f>
        <v>4</v>
      </c>
    </row>
    <row r="336" spans="1:42" ht="26.65" x14ac:dyDescent="0.45">
      <c r="A336" s="15">
        <v>130</v>
      </c>
      <c r="B336" s="14" t="s">
        <v>433</v>
      </c>
      <c r="C336" s="14" t="s">
        <v>75</v>
      </c>
      <c r="D336" s="14">
        <v>29</v>
      </c>
      <c r="E336" s="14" t="s">
        <v>128</v>
      </c>
      <c r="F336" s="14">
        <v>64</v>
      </c>
      <c r="G336" s="14">
        <v>52</v>
      </c>
      <c r="H336" s="14">
        <v>25.1</v>
      </c>
      <c r="I336" s="14">
        <v>4</v>
      </c>
      <c r="J336" s="14">
        <v>8.1999999999999993</v>
      </c>
      <c r="K336" s="14">
        <v>0.49199999999999999</v>
      </c>
      <c r="L336" s="14">
        <v>1.3</v>
      </c>
      <c r="M336" s="14">
        <v>3.4</v>
      </c>
      <c r="N336" s="14">
        <v>0.38200000000000001</v>
      </c>
      <c r="O336" s="14">
        <v>2.8</v>
      </c>
      <c r="P336" s="14">
        <v>4.8</v>
      </c>
      <c r="Q336" s="14">
        <v>0.56999999999999995</v>
      </c>
      <c r="R336" s="14">
        <v>0.57099999999999995</v>
      </c>
      <c r="S336" s="14">
        <v>1.4</v>
      </c>
      <c r="T336" s="14">
        <v>1.8</v>
      </c>
      <c r="U336" s="14">
        <v>0.81399999999999995</v>
      </c>
      <c r="V336" s="14">
        <v>1.6</v>
      </c>
      <c r="W336" s="14">
        <v>5.9</v>
      </c>
      <c r="X336" s="14">
        <v>7.5</v>
      </c>
      <c r="Y336" s="14">
        <v>1.4</v>
      </c>
      <c r="Z336" s="14">
        <v>1.1000000000000001</v>
      </c>
      <c r="AA336" s="14">
        <v>1.1000000000000001</v>
      </c>
      <c r="AB336" s="14">
        <v>1.3</v>
      </c>
      <c r="AC336" s="14">
        <v>3.3</v>
      </c>
      <c r="AD336" s="14">
        <v>10.8</v>
      </c>
      <c r="AE336" t="str">
        <f>VLOOKUP(B336,'Current Team'!B$2:D$322,3,FALSE)</f>
        <v>SAC</v>
      </c>
      <c r="AF336">
        <f>RANK(K336,K$2:K$501)</f>
        <v>109</v>
      </c>
      <c r="AG336">
        <f>RANK(L336,L$2:L$501)</f>
        <v>127</v>
      </c>
      <c r="AH336">
        <f>RANK(U336,U$2:U$501)</f>
        <v>151</v>
      </c>
      <c r="AI336">
        <f>RANK(X336,X$2:X$501)</f>
        <v>39</v>
      </c>
      <c r="AJ336">
        <f>RANK(Y336,Y$2:Y$501)</f>
        <v>214</v>
      </c>
      <c r="AK336">
        <f>RANK(Z336,Z$2:Z$501)</f>
        <v>52</v>
      </c>
      <c r="AL336">
        <f>RANK(AA336,AA$2:AA$501)</f>
        <v>24</v>
      </c>
      <c r="AM336">
        <f>RANK(AB336,AB$2:AB$501,1)</f>
        <v>353</v>
      </c>
      <c r="AN336">
        <f>RANK(AD336,AD$2:AD$501)</f>
        <v>140</v>
      </c>
      <c r="AO336">
        <f>COUNTIFS(AF336:AN336,"&lt;80")</f>
        <v>3</v>
      </c>
      <c r="AP336">
        <f>VLOOKUP(AE336,'First week Schedule'!A$2:C$31,3,FALSE)</f>
        <v>4</v>
      </c>
    </row>
    <row r="337" spans="1:42" ht="26.65" x14ac:dyDescent="0.45">
      <c r="A337" s="15">
        <v>335</v>
      </c>
      <c r="B337" s="14" t="s">
        <v>248</v>
      </c>
      <c r="C337" s="14" t="s">
        <v>67</v>
      </c>
      <c r="D337" s="14">
        <v>26</v>
      </c>
      <c r="E337" s="14" t="s">
        <v>76</v>
      </c>
      <c r="F337" s="14">
        <v>76</v>
      </c>
      <c r="G337" s="14">
        <v>3</v>
      </c>
      <c r="H337" s="14">
        <v>19.3</v>
      </c>
      <c r="I337" s="14">
        <v>2.9</v>
      </c>
      <c r="J337" s="14">
        <v>5.5</v>
      </c>
      <c r="K337" s="14">
        <v>0.52500000000000002</v>
      </c>
      <c r="L337" s="14">
        <v>0.2</v>
      </c>
      <c r="M337" s="14">
        <v>0.6</v>
      </c>
      <c r="N337" s="14">
        <v>0.33300000000000002</v>
      </c>
      <c r="O337" s="14">
        <v>2.7</v>
      </c>
      <c r="P337" s="14">
        <v>5</v>
      </c>
      <c r="Q337" s="14">
        <v>0.54600000000000004</v>
      </c>
      <c r="R337" s="14">
        <v>0.54200000000000004</v>
      </c>
      <c r="S337" s="14">
        <v>0.4</v>
      </c>
      <c r="T337" s="14">
        <v>0.5</v>
      </c>
      <c r="U337" s="14">
        <v>0.78400000000000003</v>
      </c>
      <c r="V337" s="14">
        <v>0.4</v>
      </c>
      <c r="W337" s="14">
        <v>1.9</v>
      </c>
      <c r="X337" s="14">
        <v>2.2999999999999998</v>
      </c>
      <c r="Y337" s="14">
        <v>3.4</v>
      </c>
      <c r="Z337" s="14">
        <v>1</v>
      </c>
      <c r="AA337" s="14">
        <v>0.2</v>
      </c>
      <c r="AB337" s="14">
        <v>1.2</v>
      </c>
      <c r="AC337" s="14">
        <v>1.4</v>
      </c>
      <c r="AD337" s="14">
        <v>6.4</v>
      </c>
      <c r="AE337" t="str">
        <f>VLOOKUP(B337,'Current Team'!B$2:D$322,3,FALSE)</f>
        <v>IND</v>
      </c>
      <c r="AF337">
        <f>RANK(K337,K$2:K$501)</f>
        <v>63</v>
      </c>
      <c r="AG337">
        <f>RANK(L337,L$2:L$501)</f>
        <v>379</v>
      </c>
      <c r="AH337">
        <f>RANK(U337,U$2:U$501)</f>
        <v>205</v>
      </c>
      <c r="AI337">
        <f>RANK(X337,X$2:X$501)</f>
        <v>321</v>
      </c>
      <c r="AJ337">
        <f>RANK(Y337,Y$2:Y$501)</f>
        <v>68</v>
      </c>
      <c r="AK337">
        <f>RANK(Z337,Z$2:Z$501)</f>
        <v>64</v>
      </c>
      <c r="AL337">
        <f>RANK(AA337,AA$2:AA$501)</f>
        <v>266</v>
      </c>
      <c r="AM337">
        <f>RANK(AB337,AB$2:AB$501,1)</f>
        <v>336</v>
      </c>
      <c r="AN337">
        <f>RANK(AD337,AD$2:AD$501)</f>
        <v>275</v>
      </c>
      <c r="AO337">
        <f>COUNTIFS(AF337:AN337,"&lt;80")</f>
        <v>3</v>
      </c>
      <c r="AP337">
        <f>VLOOKUP(AE337,'First week Schedule'!A$2:C$31,3,FALSE)</f>
        <v>4</v>
      </c>
    </row>
    <row r="338" spans="1:42" ht="26.65" x14ac:dyDescent="0.45">
      <c r="A338" s="15">
        <v>351</v>
      </c>
      <c r="B338" s="14" t="s">
        <v>233</v>
      </c>
      <c r="C338" s="14" t="s">
        <v>63</v>
      </c>
      <c r="D338" s="14">
        <v>33</v>
      </c>
      <c r="E338" s="14" t="s">
        <v>121</v>
      </c>
      <c r="F338" s="14">
        <v>70</v>
      </c>
      <c r="G338" s="14">
        <v>65</v>
      </c>
      <c r="H338" s="14">
        <v>27.1</v>
      </c>
      <c r="I338" s="14">
        <v>4.5999999999999996</v>
      </c>
      <c r="J338" s="14">
        <v>9.5</v>
      </c>
      <c r="K338" s="14">
        <v>0.48399999999999999</v>
      </c>
      <c r="L338" s="14">
        <v>0.8</v>
      </c>
      <c r="M338" s="14">
        <v>2.2999999999999998</v>
      </c>
      <c r="N338" s="14">
        <v>0.36499999999999999</v>
      </c>
      <c r="O338" s="14">
        <v>3.8</v>
      </c>
      <c r="P338" s="14">
        <v>7.2</v>
      </c>
      <c r="Q338" s="14">
        <v>0.52200000000000002</v>
      </c>
      <c r="R338" s="14">
        <v>0.52800000000000002</v>
      </c>
      <c r="S338" s="14">
        <v>2.6</v>
      </c>
      <c r="T338" s="14">
        <v>3.6</v>
      </c>
      <c r="U338" s="14">
        <v>0.72699999999999998</v>
      </c>
      <c r="V338" s="14">
        <v>2.2000000000000002</v>
      </c>
      <c r="W338" s="14">
        <v>5</v>
      </c>
      <c r="X338" s="14">
        <v>7.2</v>
      </c>
      <c r="Y338" s="14">
        <v>2</v>
      </c>
      <c r="Z338" s="14">
        <v>1.2</v>
      </c>
      <c r="AA338" s="14">
        <v>0.8</v>
      </c>
      <c r="AB338" s="14">
        <v>1.4</v>
      </c>
      <c r="AC338" s="14">
        <v>2.6</v>
      </c>
      <c r="AD338" s="14">
        <v>12.6</v>
      </c>
      <c r="AE338" t="str">
        <f>VLOOKUP(B338,'Current Team'!B$2:D$322,3,FALSE)</f>
        <v>DEN</v>
      </c>
      <c r="AF338">
        <f>RANK(K338,K$2:K$501)</f>
        <v>121</v>
      </c>
      <c r="AG338">
        <f>RANK(L338,L$2:L$501)</f>
        <v>234</v>
      </c>
      <c r="AH338">
        <f>RANK(U338,U$2:U$501)</f>
        <v>295</v>
      </c>
      <c r="AI338">
        <f>RANK(X338,X$2:X$501)</f>
        <v>49</v>
      </c>
      <c r="AJ338">
        <f>RANK(Y338,Y$2:Y$501)</f>
        <v>152</v>
      </c>
      <c r="AK338">
        <f>RANK(Z338,Z$2:Z$501)</f>
        <v>42</v>
      </c>
      <c r="AL338">
        <f>RANK(AA338,AA$2:AA$501)</f>
        <v>52</v>
      </c>
      <c r="AM338">
        <f>RANK(AB338,AB$2:AB$501,1)</f>
        <v>377</v>
      </c>
      <c r="AN338">
        <f>RANK(AD338,AD$2:AD$501)</f>
        <v>97</v>
      </c>
      <c r="AO338">
        <f>COUNTIFS(AF338:AN338,"&lt;80")</f>
        <v>3</v>
      </c>
      <c r="AP338">
        <f>VLOOKUP(AE338,'First week Schedule'!A$2:C$31,3,FALSE)</f>
        <v>4</v>
      </c>
    </row>
    <row r="339" spans="1:42" ht="26.65" x14ac:dyDescent="0.45">
      <c r="A339" s="15">
        <v>310</v>
      </c>
      <c r="B339" s="14" t="s">
        <v>273</v>
      </c>
      <c r="C339" s="14" t="s">
        <v>75</v>
      </c>
      <c r="D339" s="14">
        <v>30</v>
      </c>
      <c r="E339" s="14" t="s">
        <v>73</v>
      </c>
      <c r="F339" s="14">
        <v>81</v>
      </c>
      <c r="G339" s="14">
        <v>81</v>
      </c>
      <c r="H339" s="14">
        <v>28.7</v>
      </c>
      <c r="I339" s="14">
        <v>4.4000000000000004</v>
      </c>
      <c r="J339" s="14">
        <v>9.6999999999999993</v>
      </c>
      <c r="K339" s="14">
        <v>0.45200000000000001</v>
      </c>
      <c r="L339" s="14">
        <v>2.2999999999999998</v>
      </c>
      <c r="M339" s="14">
        <v>6.3</v>
      </c>
      <c r="N339" s="14">
        <v>0.36499999999999999</v>
      </c>
      <c r="O339" s="14">
        <v>2.1</v>
      </c>
      <c r="P339" s="14">
        <v>3.4</v>
      </c>
      <c r="Q339" s="14">
        <v>0.61299999999999999</v>
      </c>
      <c r="R339" s="14">
        <v>0.57099999999999995</v>
      </c>
      <c r="S339" s="14">
        <v>1.4</v>
      </c>
      <c r="T339" s="14">
        <v>1.6</v>
      </c>
      <c r="U339" s="14">
        <v>0.84199999999999997</v>
      </c>
      <c r="V339" s="14">
        <v>0.4</v>
      </c>
      <c r="W339" s="14">
        <v>4.5</v>
      </c>
      <c r="X339" s="14">
        <v>4.9000000000000004</v>
      </c>
      <c r="Y339" s="14">
        <v>1.2</v>
      </c>
      <c r="Z339" s="14">
        <v>0.6</v>
      </c>
      <c r="AA339" s="14">
        <v>2.2000000000000002</v>
      </c>
      <c r="AB339" s="14">
        <v>1</v>
      </c>
      <c r="AC339" s="14">
        <v>2.2999999999999998</v>
      </c>
      <c r="AD339" s="14">
        <v>12.5</v>
      </c>
      <c r="AE339" t="str">
        <f>VLOOKUP(B339,'Current Team'!B$2:D$322,3,FALSE)</f>
        <v>MIL</v>
      </c>
      <c r="AF339">
        <f>RANK(K339,K$2:K$501)</f>
        <v>192</v>
      </c>
      <c r="AG339">
        <f>RANK(L339,L$2:L$501)</f>
        <v>30</v>
      </c>
      <c r="AH339">
        <f>RANK(U339,U$2:U$501)</f>
        <v>94</v>
      </c>
      <c r="AI339">
        <f>RANK(X339,X$2:X$501)</f>
        <v>111</v>
      </c>
      <c r="AJ339">
        <f>RANK(Y339,Y$2:Y$501)</f>
        <v>257</v>
      </c>
      <c r="AK339">
        <f>RANK(Z339,Z$2:Z$501)</f>
        <v>186</v>
      </c>
      <c r="AL339">
        <f>RANK(AA339,AA$2:AA$501)</f>
        <v>3</v>
      </c>
      <c r="AM339">
        <f>RANK(AB339,AB$2:AB$501,1)</f>
        <v>285</v>
      </c>
      <c r="AN339">
        <f>RANK(AD339,AD$2:AD$501)</f>
        <v>98</v>
      </c>
      <c r="AO339">
        <f>COUNTIFS(AF339:AN339,"&lt;80")</f>
        <v>2</v>
      </c>
      <c r="AP339">
        <f>VLOOKUP(AE339,'First week Schedule'!A$2:C$31,3,FALSE)</f>
        <v>4</v>
      </c>
    </row>
    <row r="340" spans="1:42" ht="26.65" x14ac:dyDescent="0.45">
      <c r="A340" s="15">
        <v>250</v>
      </c>
      <c r="B340" s="14" t="s">
        <v>329</v>
      </c>
      <c r="C340" s="14" t="s">
        <v>63</v>
      </c>
      <c r="D340" s="14">
        <v>21</v>
      </c>
      <c r="E340" s="14" t="s">
        <v>117</v>
      </c>
      <c r="F340" s="14">
        <v>75</v>
      </c>
      <c r="G340" s="14">
        <v>64</v>
      </c>
      <c r="H340" s="14">
        <v>26.6</v>
      </c>
      <c r="I340" s="14">
        <v>3.5</v>
      </c>
      <c r="J340" s="14">
        <v>8.1</v>
      </c>
      <c r="K340" s="14">
        <v>0.42899999999999999</v>
      </c>
      <c r="L340" s="14">
        <v>1.1000000000000001</v>
      </c>
      <c r="M340" s="14">
        <v>3.5</v>
      </c>
      <c r="N340" s="14">
        <v>0.32300000000000001</v>
      </c>
      <c r="O340" s="14">
        <v>2.2999999999999998</v>
      </c>
      <c r="P340" s="14">
        <v>4.5999999999999996</v>
      </c>
      <c r="Q340" s="14">
        <v>0.51</v>
      </c>
      <c r="R340" s="14">
        <v>0.499</v>
      </c>
      <c r="S340" s="14">
        <v>1.5</v>
      </c>
      <c r="T340" s="14">
        <v>1.8</v>
      </c>
      <c r="U340" s="14">
        <v>0.81499999999999995</v>
      </c>
      <c r="V340" s="14">
        <v>1.3</v>
      </c>
      <c r="W340" s="14">
        <v>4.2</v>
      </c>
      <c r="X340" s="14">
        <v>5.5</v>
      </c>
      <c r="Y340" s="14">
        <v>1.1000000000000001</v>
      </c>
      <c r="Z340" s="14">
        <v>0.8</v>
      </c>
      <c r="AA340" s="14">
        <v>1.3</v>
      </c>
      <c r="AB340" s="14">
        <v>1</v>
      </c>
      <c r="AC340" s="14">
        <v>1.9</v>
      </c>
      <c r="AD340" s="14">
        <v>9.6</v>
      </c>
      <c r="AE340" t="str">
        <f>VLOOKUP(B340,'Current Team'!B$2:D$322,3,FALSE)</f>
        <v>ORL</v>
      </c>
      <c r="AF340">
        <f>RANK(K340,K$2:K$501)</f>
        <v>263</v>
      </c>
      <c r="AG340">
        <f>RANK(L340,L$2:L$501)</f>
        <v>149</v>
      </c>
      <c r="AH340">
        <f>RANK(U340,U$2:U$501)</f>
        <v>149</v>
      </c>
      <c r="AI340">
        <f>RANK(X340,X$2:X$501)</f>
        <v>75</v>
      </c>
      <c r="AJ340">
        <f>RANK(Y340,Y$2:Y$501)</f>
        <v>284</v>
      </c>
      <c r="AK340">
        <f>RANK(Z340,Z$2:Z$501)</f>
        <v>113</v>
      </c>
      <c r="AL340">
        <f>RANK(AA340,AA$2:AA$501)</f>
        <v>16</v>
      </c>
      <c r="AM340">
        <f>RANK(AB340,AB$2:AB$501,1)</f>
        <v>285</v>
      </c>
      <c r="AN340">
        <f>RANK(AD340,AD$2:AD$501)</f>
        <v>166</v>
      </c>
      <c r="AO340">
        <f>COUNTIFS(AF340:AN340,"&lt;80")</f>
        <v>2</v>
      </c>
      <c r="AP340">
        <f>VLOOKUP(AE340,'First week Schedule'!A$2:C$31,3,FALSE)</f>
        <v>4</v>
      </c>
    </row>
    <row r="341" spans="1:42" ht="26.65" x14ac:dyDescent="0.45">
      <c r="A341" s="15">
        <v>234</v>
      </c>
      <c r="B341" s="14" t="s">
        <v>344</v>
      </c>
      <c r="C341" s="14" t="s">
        <v>75</v>
      </c>
      <c r="D341" s="14">
        <v>25</v>
      </c>
      <c r="E341" s="14" t="s">
        <v>81</v>
      </c>
      <c r="F341" s="14">
        <v>70</v>
      </c>
      <c r="G341" s="14">
        <v>4</v>
      </c>
      <c r="H341" s="14">
        <v>16.899999999999999</v>
      </c>
      <c r="I341" s="14">
        <v>3.2</v>
      </c>
      <c r="J341" s="14">
        <v>5.2</v>
      </c>
      <c r="K341" s="14">
        <v>0.60799999999999998</v>
      </c>
      <c r="L341" s="14">
        <v>0</v>
      </c>
      <c r="M341" s="14">
        <v>0</v>
      </c>
      <c r="N341" s="16"/>
      <c r="O341" s="14">
        <v>3.2</v>
      </c>
      <c r="P341" s="14">
        <v>5.2</v>
      </c>
      <c r="Q341" s="14">
        <v>0.60799999999999998</v>
      </c>
      <c r="R341" s="14">
        <v>0.60799999999999998</v>
      </c>
      <c r="S341" s="14">
        <v>1.8</v>
      </c>
      <c r="T341" s="14">
        <v>2.5</v>
      </c>
      <c r="U341" s="14">
        <v>0.73099999999999998</v>
      </c>
      <c r="V341" s="14">
        <v>1.6</v>
      </c>
      <c r="W341" s="14">
        <v>3.1</v>
      </c>
      <c r="X341" s="14">
        <v>4.7</v>
      </c>
      <c r="Y341" s="14">
        <v>0.9</v>
      </c>
      <c r="Z341" s="14">
        <v>0.6</v>
      </c>
      <c r="AA341" s="14">
        <v>1.1000000000000001</v>
      </c>
      <c r="AB341" s="14">
        <v>0.7</v>
      </c>
      <c r="AC341" s="14">
        <v>2.8</v>
      </c>
      <c r="AD341" s="14">
        <v>8.1999999999999993</v>
      </c>
      <c r="AE341" t="str">
        <f>VLOOKUP(B341,'Current Team'!B$2:D$322,3,FALSE)</f>
        <v>SAC</v>
      </c>
      <c r="AF341">
        <f>RANK(K341,K$2:K$501)</f>
        <v>27</v>
      </c>
      <c r="AG341">
        <f>RANK(L341,L$2:L$501)</f>
        <v>424</v>
      </c>
      <c r="AH341">
        <f>RANK(U341,U$2:U$501)</f>
        <v>291</v>
      </c>
      <c r="AI341">
        <f>RANK(X341,X$2:X$501)</f>
        <v>116</v>
      </c>
      <c r="AJ341">
        <f>RANK(Y341,Y$2:Y$501)</f>
        <v>338</v>
      </c>
      <c r="AK341">
        <f>RANK(Z341,Z$2:Z$501)</f>
        <v>186</v>
      </c>
      <c r="AL341">
        <f>RANK(AA341,AA$2:AA$501)</f>
        <v>24</v>
      </c>
      <c r="AM341">
        <f>RANK(AB341,AB$2:AB$501,1)</f>
        <v>181</v>
      </c>
      <c r="AN341">
        <f>RANK(AD341,AD$2:AD$501)</f>
        <v>204</v>
      </c>
      <c r="AO341">
        <f>COUNTIFS(AF341:AN341,"&lt;80")</f>
        <v>2</v>
      </c>
      <c r="AP341">
        <f>VLOOKUP(AE341,'First week Schedule'!A$2:C$31,3,FALSE)</f>
        <v>4</v>
      </c>
    </row>
    <row r="342" spans="1:42" ht="39.75" x14ac:dyDescent="0.45">
      <c r="A342" s="15">
        <v>94</v>
      </c>
      <c r="B342" s="14" t="s">
        <v>466</v>
      </c>
      <c r="C342" s="14" t="s">
        <v>67</v>
      </c>
      <c r="D342" s="14">
        <v>27</v>
      </c>
      <c r="E342" s="14" t="s">
        <v>117</v>
      </c>
      <c r="F342" s="14">
        <v>12</v>
      </c>
      <c r="G342" s="14">
        <v>0</v>
      </c>
      <c r="H342" s="14">
        <v>18.899999999999999</v>
      </c>
      <c r="I342" s="14">
        <v>1.8</v>
      </c>
      <c r="J342" s="14">
        <v>5.2</v>
      </c>
      <c r="K342" s="14">
        <v>0.33900000000000002</v>
      </c>
      <c r="L342" s="14">
        <v>0.3</v>
      </c>
      <c r="M342" s="14">
        <v>1.6</v>
      </c>
      <c r="N342" s="14">
        <v>0.158</v>
      </c>
      <c r="O342" s="14">
        <v>1.5</v>
      </c>
      <c r="P342" s="14">
        <v>3.6</v>
      </c>
      <c r="Q342" s="14">
        <v>0.41899999999999998</v>
      </c>
      <c r="R342" s="14">
        <v>0.36299999999999999</v>
      </c>
      <c r="S342" s="14">
        <v>1.7</v>
      </c>
      <c r="T342" s="14">
        <v>2.2999999999999998</v>
      </c>
      <c r="U342" s="14">
        <v>0.74099999999999999</v>
      </c>
      <c r="V342" s="14">
        <v>1.3</v>
      </c>
      <c r="W342" s="14">
        <v>3.4</v>
      </c>
      <c r="X342" s="14">
        <v>4.8</v>
      </c>
      <c r="Y342" s="14">
        <v>4.0999999999999996</v>
      </c>
      <c r="Z342" s="14">
        <v>0.9</v>
      </c>
      <c r="AA342" s="14">
        <v>0.8</v>
      </c>
      <c r="AB342" s="14">
        <v>0.8</v>
      </c>
      <c r="AC342" s="14">
        <v>1.8</v>
      </c>
      <c r="AD342" s="14">
        <v>5.4</v>
      </c>
      <c r="AE342" t="str">
        <f>VLOOKUP(B342,'Current Team'!B$2:D$322,3,FALSE)</f>
        <v>ORL</v>
      </c>
      <c r="AF342">
        <f>RANK(K342,K$2:K$501)</f>
        <v>436</v>
      </c>
      <c r="AG342">
        <f>RANK(L342,L$2:L$501)</f>
        <v>344</v>
      </c>
      <c r="AH342">
        <f>RANK(U342,U$2:U$501)</f>
        <v>277</v>
      </c>
      <c r="AI342">
        <f>RANK(X342,X$2:X$501)</f>
        <v>112</v>
      </c>
      <c r="AJ342">
        <f>RANK(Y342,Y$2:Y$501)</f>
        <v>43</v>
      </c>
      <c r="AK342">
        <f>RANK(Z342,Z$2:Z$501)</f>
        <v>82</v>
      </c>
      <c r="AL342">
        <f>RANK(AA342,AA$2:AA$501)</f>
        <v>52</v>
      </c>
      <c r="AM342">
        <f>RANK(AB342,AB$2:AB$501,1)</f>
        <v>206</v>
      </c>
      <c r="AN342">
        <f>RANK(AD342,AD$2:AD$501)</f>
        <v>317</v>
      </c>
      <c r="AO342">
        <f>COUNTIFS(AF342:AN342,"&lt;80")</f>
        <v>2</v>
      </c>
      <c r="AP342">
        <f>VLOOKUP(AE342,'First week Schedule'!A$2:C$31,3,FALSE)</f>
        <v>4</v>
      </c>
    </row>
    <row r="343" spans="1:42" ht="26.65" x14ac:dyDescent="0.45">
      <c r="A343" s="15">
        <v>52</v>
      </c>
      <c r="B343" s="14" t="s">
        <v>504</v>
      </c>
      <c r="C343" s="14" t="s">
        <v>63</v>
      </c>
      <c r="D343" s="14">
        <v>30</v>
      </c>
      <c r="E343" s="14" t="s">
        <v>119</v>
      </c>
      <c r="F343" s="14">
        <v>77</v>
      </c>
      <c r="G343" s="14">
        <v>70</v>
      </c>
      <c r="H343" s="14">
        <v>23.2</v>
      </c>
      <c r="I343" s="14">
        <v>3.7</v>
      </c>
      <c r="J343" s="14">
        <v>7.7</v>
      </c>
      <c r="K343" s="14">
        <v>0.47899999999999998</v>
      </c>
      <c r="L343" s="14">
        <v>1.3</v>
      </c>
      <c r="M343" s="14">
        <v>3.3</v>
      </c>
      <c r="N343" s="14">
        <v>0.40100000000000002</v>
      </c>
      <c r="O343" s="14">
        <v>2.4</v>
      </c>
      <c r="P343" s="14">
        <v>4.4000000000000004</v>
      </c>
      <c r="Q343" s="14">
        <v>0.53900000000000003</v>
      </c>
      <c r="R343" s="14">
        <v>0.56599999999999995</v>
      </c>
      <c r="S343" s="14">
        <v>0.9</v>
      </c>
      <c r="T343" s="14">
        <v>1.2</v>
      </c>
      <c r="U343" s="14">
        <v>0.76100000000000001</v>
      </c>
      <c r="V343" s="14">
        <v>1.6</v>
      </c>
      <c r="W343" s="14">
        <v>4.0999999999999996</v>
      </c>
      <c r="X343" s="14">
        <v>5.8</v>
      </c>
      <c r="Y343" s="14">
        <v>1.9</v>
      </c>
      <c r="Z343" s="14">
        <v>0.7</v>
      </c>
      <c r="AA343" s="14">
        <v>0.7</v>
      </c>
      <c r="AB343" s="14">
        <v>1.1000000000000001</v>
      </c>
      <c r="AC343" s="14">
        <v>2.6</v>
      </c>
      <c r="AD343" s="14">
        <v>9.6</v>
      </c>
      <c r="AE343" t="str">
        <f>VLOOKUP(B343,'Current Team'!B$2:D$322,3,FALSE)</f>
        <v>SAC</v>
      </c>
      <c r="AF343">
        <f>RANK(K343,K$2:K$501)</f>
        <v>132</v>
      </c>
      <c r="AG343">
        <f>RANK(L343,L$2:L$501)</f>
        <v>127</v>
      </c>
      <c r="AH343">
        <f>RANK(U343,U$2:U$501)</f>
        <v>243</v>
      </c>
      <c r="AI343">
        <f>RANK(X343,X$2:X$501)</f>
        <v>67</v>
      </c>
      <c r="AJ343">
        <f>RANK(Y343,Y$2:Y$501)</f>
        <v>164</v>
      </c>
      <c r="AK343">
        <f>RANK(Z343,Z$2:Z$501)</f>
        <v>143</v>
      </c>
      <c r="AL343">
        <f>RANK(AA343,AA$2:AA$501)</f>
        <v>64</v>
      </c>
      <c r="AM343">
        <f>RANK(AB343,AB$2:AB$501,1)</f>
        <v>315</v>
      </c>
      <c r="AN343">
        <f>RANK(AD343,AD$2:AD$501)</f>
        <v>166</v>
      </c>
      <c r="AO343">
        <f>COUNTIFS(AF343:AN343,"&lt;80")</f>
        <v>2</v>
      </c>
      <c r="AP343">
        <f>VLOOKUP(AE343,'First week Schedule'!A$2:C$31,3,FALSE)</f>
        <v>4</v>
      </c>
    </row>
    <row r="344" spans="1:42" ht="26.65" x14ac:dyDescent="0.45">
      <c r="A344" s="15">
        <v>49</v>
      </c>
      <c r="B344" s="14" t="s">
        <v>507</v>
      </c>
      <c r="C344" s="14" t="s">
        <v>67</v>
      </c>
      <c r="D344" s="14">
        <v>30</v>
      </c>
      <c r="E344" s="14" t="s">
        <v>125</v>
      </c>
      <c r="F344" s="14">
        <v>78</v>
      </c>
      <c r="G344" s="14">
        <v>49</v>
      </c>
      <c r="H344" s="14">
        <v>27.4</v>
      </c>
      <c r="I344" s="14">
        <v>2.5</v>
      </c>
      <c r="J344" s="14">
        <v>6.1</v>
      </c>
      <c r="K344" s="14">
        <v>0.40699999999999997</v>
      </c>
      <c r="L344" s="14">
        <v>1.4</v>
      </c>
      <c r="M344" s="14">
        <v>3.6</v>
      </c>
      <c r="N344" s="14">
        <v>0.39700000000000002</v>
      </c>
      <c r="O344" s="14">
        <v>1.1000000000000001</v>
      </c>
      <c r="P344" s="14">
        <v>2.5</v>
      </c>
      <c r="Q344" s="14">
        <v>0.42099999999999999</v>
      </c>
      <c r="R344" s="14">
        <v>0.52400000000000002</v>
      </c>
      <c r="S344" s="14">
        <v>1.2</v>
      </c>
      <c r="T344" s="14">
        <v>1.6</v>
      </c>
      <c r="U344" s="14">
        <v>0.78</v>
      </c>
      <c r="V344" s="14">
        <v>1</v>
      </c>
      <c r="W344" s="14">
        <v>4</v>
      </c>
      <c r="X344" s="14">
        <v>5</v>
      </c>
      <c r="Y344" s="14">
        <v>3.8</v>
      </c>
      <c r="Z344" s="14">
        <v>0.9</v>
      </c>
      <c r="AA344" s="14">
        <v>0.6</v>
      </c>
      <c r="AB344" s="14">
        <v>1.1000000000000001</v>
      </c>
      <c r="AC344" s="14">
        <v>3.4</v>
      </c>
      <c r="AD344" s="14">
        <v>7.6</v>
      </c>
      <c r="AE344" t="str">
        <f>VLOOKUP(B344,'Current Team'!B$2:D$322,3,FALSE)</f>
        <v>LAC</v>
      </c>
      <c r="AF344">
        <f>RANK(K344,K$2:K$501)</f>
        <v>339</v>
      </c>
      <c r="AG344">
        <f>RANK(L344,L$2:L$501)</f>
        <v>110</v>
      </c>
      <c r="AH344">
        <f>RANK(U344,U$2:U$501)</f>
        <v>216</v>
      </c>
      <c r="AI344">
        <f>RANK(X344,X$2:X$501)</f>
        <v>103</v>
      </c>
      <c r="AJ344">
        <f>RANK(Y344,Y$2:Y$501)</f>
        <v>54</v>
      </c>
      <c r="AK344">
        <f>RANK(Z344,Z$2:Z$501)</f>
        <v>82</v>
      </c>
      <c r="AL344">
        <f>RANK(AA344,AA$2:AA$501)</f>
        <v>79</v>
      </c>
      <c r="AM344">
        <f>RANK(AB344,AB$2:AB$501,1)</f>
        <v>315</v>
      </c>
      <c r="AN344">
        <f>RANK(AD344,AD$2:AD$501)</f>
        <v>219</v>
      </c>
      <c r="AO344">
        <f>COUNTIFS(AF344:AN344,"&lt;80")</f>
        <v>2</v>
      </c>
      <c r="AP344">
        <f>VLOOKUP(AE344,'First week Schedule'!A$2:C$31,3,FALSE)</f>
        <v>4</v>
      </c>
    </row>
    <row r="345" spans="1:42" ht="26.65" x14ac:dyDescent="0.45">
      <c r="A345" s="15">
        <v>200</v>
      </c>
      <c r="B345" s="14" t="s">
        <v>372</v>
      </c>
      <c r="C345" s="14" t="s">
        <v>63</v>
      </c>
      <c r="D345" s="14">
        <v>28</v>
      </c>
      <c r="E345" s="14" t="s">
        <v>112</v>
      </c>
      <c r="F345" s="14">
        <v>41</v>
      </c>
      <c r="G345" s="14">
        <v>4</v>
      </c>
      <c r="H345" s="14">
        <v>22</v>
      </c>
      <c r="I345" s="14">
        <v>3.7</v>
      </c>
      <c r="J345" s="14">
        <v>7.6</v>
      </c>
      <c r="K345" s="14">
        <v>0.48399999999999999</v>
      </c>
      <c r="L345" s="14">
        <v>0.9</v>
      </c>
      <c r="M345" s="14">
        <v>2.2999999999999998</v>
      </c>
      <c r="N345" s="14">
        <v>0.39600000000000002</v>
      </c>
      <c r="O345" s="14">
        <v>2.8</v>
      </c>
      <c r="P345" s="14">
        <v>5.3</v>
      </c>
      <c r="Q345" s="14">
        <v>0.52300000000000002</v>
      </c>
      <c r="R345" s="14">
        <v>0.54500000000000004</v>
      </c>
      <c r="S345" s="14">
        <v>1.5</v>
      </c>
      <c r="T345" s="14">
        <v>2</v>
      </c>
      <c r="U345" s="14">
        <v>0.78800000000000003</v>
      </c>
      <c r="V345" s="14">
        <v>1.8</v>
      </c>
      <c r="W345" s="14">
        <v>4.4000000000000004</v>
      </c>
      <c r="X345" s="14">
        <v>6.1</v>
      </c>
      <c r="Y345" s="14">
        <v>0.9</v>
      </c>
      <c r="Z345" s="14">
        <v>0.8</v>
      </c>
      <c r="AA345" s="14">
        <v>0.6</v>
      </c>
      <c r="AB345" s="14">
        <v>1.6</v>
      </c>
      <c r="AC345" s="14">
        <v>3</v>
      </c>
      <c r="AD345" s="14">
        <v>9.8000000000000007</v>
      </c>
      <c r="AE345" t="str">
        <f>VLOOKUP(B345,'Current Team'!B$2:D$322,3,FALSE)</f>
        <v>LAC</v>
      </c>
      <c r="AF345">
        <f>RANK(K345,K$2:K$501)</f>
        <v>121</v>
      </c>
      <c r="AG345">
        <f>RANK(L345,L$2:L$501)</f>
        <v>195</v>
      </c>
      <c r="AH345">
        <f>RANK(U345,U$2:U$501)</f>
        <v>198</v>
      </c>
      <c r="AI345">
        <f>RANK(X345,X$2:X$501)</f>
        <v>62</v>
      </c>
      <c r="AJ345">
        <f>RANK(Y345,Y$2:Y$501)</f>
        <v>338</v>
      </c>
      <c r="AK345">
        <f>RANK(Z345,Z$2:Z$501)</f>
        <v>113</v>
      </c>
      <c r="AL345">
        <f>RANK(AA345,AA$2:AA$501)</f>
        <v>79</v>
      </c>
      <c r="AM345">
        <f>RANK(AB345,AB$2:AB$501,1)</f>
        <v>412</v>
      </c>
      <c r="AN345">
        <f>RANK(AD345,AD$2:AD$501)</f>
        <v>161</v>
      </c>
      <c r="AO345">
        <f>COUNTIFS(AF345:AN345,"&lt;80")</f>
        <v>2</v>
      </c>
      <c r="AP345">
        <f>VLOOKUP(AE345,'First week Schedule'!A$2:C$31,3,FALSE)</f>
        <v>4</v>
      </c>
    </row>
    <row r="346" spans="1:42" ht="26.65" x14ac:dyDescent="0.45">
      <c r="A346" s="15">
        <v>100</v>
      </c>
      <c r="B346" s="14" t="s">
        <v>460</v>
      </c>
      <c r="C346" s="14" t="s">
        <v>75</v>
      </c>
      <c r="D346" s="14">
        <v>36</v>
      </c>
      <c r="E346" s="14" t="s">
        <v>133</v>
      </c>
      <c r="F346" s="14">
        <v>48</v>
      </c>
      <c r="G346" s="14">
        <v>6</v>
      </c>
      <c r="H346" s="14">
        <v>16.399999999999999</v>
      </c>
      <c r="I346" s="14">
        <v>1.1000000000000001</v>
      </c>
      <c r="J346" s="14">
        <v>1.8</v>
      </c>
      <c r="K346" s="14">
        <v>0.60899999999999999</v>
      </c>
      <c r="L346" s="14">
        <v>0</v>
      </c>
      <c r="M346" s="14">
        <v>0</v>
      </c>
      <c r="N346" s="14">
        <v>0</v>
      </c>
      <c r="O346" s="14">
        <v>1.1000000000000001</v>
      </c>
      <c r="P346" s="14">
        <v>1.8</v>
      </c>
      <c r="Q346" s="14">
        <v>0.61599999999999999</v>
      </c>
      <c r="R346" s="14">
        <v>0.60899999999999999</v>
      </c>
      <c r="S346" s="14">
        <v>0.9</v>
      </c>
      <c r="T346" s="14">
        <v>1.4</v>
      </c>
      <c r="U346" s="14">
        <v>0.59399999999999997</v>
      </c>
      <c r="V346" s="14">
        <v>1.8</v>
      </c>
      <c r="W346" s="14">
        <v>3.8</v>
      </c>
      <c r="X346" s="14">
        <v>5.6</v>
      </c>
      <c r="Y346" s="14">
        <v>0.6</v>
      </c>
      <c r="Z346" s="14">
        <v>0.4</v>
      </c>
      <c r="AA346" s="14">
        <v>0.5</v>
      </c>
      <c r="AB346" s="14">
        <v>0.7</v>
      </c>
      <c r="AC346" s="14">
        <v>1.9</v>
      </c>
      <c r="AD346" s="14">
        <v>3.1</v>
      </c>
      <c r="AE346" t="str">
        <f>VLOOKUP(B346,'Current Team'!B$2:D$322,3,FALSE)</f>
        <v>HOU</v>
      </c>
      <c r="AF346">
        <f>RANK(K346,K$2:K$501)</f>
        <v>26</v>
      </c>
      <c r="AG346">
        <f>RANK(L346,L$2:L$501)</f>
        <v>424</v>
      </c>
      <c r="AH346">
        <f>RANK(U346,U$2:U$501)</f>
        <v>421</v>
      </c>
      <c r="AI346">
        <f>RANK(X346,X$2:X$501)</f>
        <v>70</v>
      </c>
      <c r="AJ346">
        <f>RANK(Y346,Y$2:Y$501)</f>
        <v>405</v>
      </c>
      <c r="AK346">
        <f>RANK(Z346,Z$2:Z$501)</f>
        <v>300</v>
      </c>
      <c r="AL346">
        <f>RANK(AA346,AA$2:AA$501)</f>
        <v>105</v>
      </c>
      <c r="AM346">
        <f>RANK(AB346,AB$2:AB$501,1)</f>
        <v>181</v>
      </c>
      <c r="AN346">
        <f>RANK(AD346,AD$2:AD$501)</f>
        <v>418</v>
      </c>
      <c r="AO346">
        <f>COUNTIFS(AF346:AN346,"&lt;80")</f>
        <v>2</v>
      </c>
      <c r="AP346">
        <f>VLOOKUP(AE346,'First week Schedule'!A$2:C$31,3,FALSE)</f>
        <v>4</v>
      </c>
    </row>
    <row r="347" spans="1:42" x14ac:dyDescent="0.45">
      <c r="A347" s="15">
        <v>149</v>
      </c>
      <c r="B347" s="14" t="s">
        <v>418</v>
      </c>
      <c r="C347" s="14" t="s">
        <v>67</v>
      </c>
      <c r="D347" s="14">
        <v>24</v>
      </c>
      <c r="E347" s="14" t="s">
        <v>100</v>
      </c>
      <c r="F347" s="14">
        <v>46</v>
      </c>
      <c r="G347" s="14">
        <v>44</v>
      </c>
      <c r="H347" s="14">
        <v>30.2</v>
      </c>
      <c r="I347" s="14">
        <v>4.7</v>
      </c>
      <c r="J347" s="14">
        <v>11</v>
      </c>
      <c r="K347" s="14">
        <v>0.42499999999999999</v>
      </c>
      <c r="L347" s="14">
        <v>0.7</v>
      </c>
      <c r="M347" s="14">
        <v>2.1</v>
      </c>
      <c r="N347" s="14">
        <v>0.35399999999999998</v>
      </c>
      <c r="O347" s="14">
        <v>3.9</v>
      </c>
      <c r="P347" s="14">
        <v>8.9</v>
      </c>
      <c r="Q347" s="14">
        <v>0.441</v>
      </c>
      <c r="R347" s="14">
        <v>0.45800000000000002</v>
      </c>
      <c r="S347" s="14">
        <v>1.2</v>
      </c>
      <c r="T347" s="14">
        <v>1.5</v>
      </c>
      <c r="U347" s="14">
        <v>0.79700000000000004</v>
      </c>
      <c r="V347" s="14">
        <v>0.4</v>
      </c>
      <c r="W347" s="14">
        <v>3.7</v>
      </c>
      <c r="X347" s="14">
        <v>4.0999999999999996</v>
      </c>
      <c r="Y347" s="14">
        <v>6</v>
      </c>
      <c r="Z347" s="14">
        <v>1.5</v>
      </c>
      <c r="AA347" s="14">
        <v>0.5</v>
      </c>
      <c r="AB347" s="14">
        <v>2.2999999999999998</v>
      </c>
      <c r="AC347" s="14">
        <v>3.6</v>
      </c>
      <c r="AD347" s="14">
        <v>11.3</v>
      </c>
      <c r="AE347" t="str">
        <f>VLOOKUP(B347,'Current Team'!B$2:D$322,3,FALSE)</f>
        <v>CHI</v>
      </c>
      <c r="AF347">
        <f>RANK(K347,K$2:K$501)</f>
        <v>275</v>
      </c>
      <c r="AG347">
        <f>RANK(L347,L$2:L$501)</f>
        <v>256</v>
      </c>
      <c r="AH347">
        <f>RANK(U347,U$2:U$501)</f>
        <v>182</v>
      </c>
      <c r="AI347">
        <f>RANK(X347,X$2:X$501)</f>
        <v>155</v>
      </c>
      <c r="AJ347">
        <f>RANK(Y347,Y$2:Y$501)</f>
        <v>13</v>
      </c>
      <c r="AK347">
        <f>RANK(Z347,Z$2:Z$501)</f>
        <v>18</v>
      </c>
      <c r="AL347">
        <f>RANK(AA347,AA$2:AA$501)</f>
        <v>105</v>
      </c>
      <c r="AM347">
        <f>RANK(AB347,AB$2:AB$501,1)</f>
        <v>474</v>
      </c>
      <c r="AN347">
        <f>RANK(AD347,AD$2:AD$501)</f>
        <v>123</v>
      </c>
      <c r="AO347">
        <f>COUNTIFS(AF347:AN347,"&lt;80")</f>
        <v>2</v>
      </c>
      <c r="AP347">
        <f>VLOOKUP(AE347,'First week Schedule'!A$2:C$31,3,FALSE)</f>
        <v>4</v>
      </c>
    </row>
    <row r="348" spans="1:42" ht="26.65" x14ac:dyDescent="0.45">
      <c r="A348" s="15">
        <v>100</v>
      </c>
      <c r="B348" s="14" t="s">
        <v>460</v>
      </c>
      <c r="C348" s="14" t="s">
        <v>75</v>
      </c>
      <c r="D348" s="14">
        <v>36</v>
      </c>
      <c r="E348" s="14" t="s">
        <v>123</v>
      </c>
      <c r="F348" s="14">
        <v>55</v>
      </c>
      <c r="G348" s="14">
        <v>6</v>
      </c>
      <c r="H348" s="14">
        <v>15.9</v>
      </c>
      <c r="I348" s="14">
        <v>1.1000000000000001</v>
      </c>
      <c r="J348" s="14">
        <v>1.8</v>
      </c>
      <c r="K348" s="14">
        <v>0.61599999999999999</v>
      </c>
      <c r="L348" s="14">
        <v>0</v>
      </c>
      <c r="M348" s="14">
        <v>0</v>
      </c>
      <c r="N348" s="14">
        <v>0</v>
      </c>
      <c r="O348" s="14">
        <v>1.1000000000000001</v>
      </c>
      <c r="P348" s="14">
        <v>1.8</v>
      </c>
      <c r="Q348" s="14">
        <v>0.622</v>
      </c>
      <c r="R348" s="14">
        <v>0.61599999999999999</v>
      </c>
      <c r="S348" s="14">
        <v>0.9</v>
      </c>
      <c r="T348" s="14">
        <v>1.6</v>
      </c>
      <c r="U348" s="14">
        <v>0.58599999999999997</v>
      </c>
      <c r="V348" s="14">
        <v>1.7</v>
      </c>
      <c r="W348" s="14">
        <v>3.9</v>
      </c>
      <c r="X348" s="14">
        <v>5.6</v>
      </c>
      <c r="Y348" s="14">
        <v>0.7</v>
      </c>
      <c r="Z348" s="14">
        <v>0.4</v>
      </c>
      <c r="AA348" s="14">
        <v>0.4</v>
      </c>
      <c r="AB348" s="14">
        <v>0.8</v>
      </c>
      <c r="AC348" s="14">
        <v>2</v>
      </c>
      <c r="AD348" s="14">
        <v>3.1</v>
      </c>
      <c r="AE348" t="str">
        <f>VLOOKUP(B348,'Current Team'!B$2:D$322,3,FALSE)</f>
        <v>HOU</v>
      </c>
      <c r="AF348">
        <f>RANK(K348,K$2:K$501)</f>
        <v>21</v>
      </c>
      <c r="AG348">
        <f>RANK(L348,L$2:L$501)</f>
        <v>424</v>
      </c>
      <c r="AH348">
        <f>RANK(U348,U$2:U$501)</f>
        <v>425</v>
      </c>
      <c r="AI348">
        <f>RANK(X348,X$2:X$501)</f>
        <v>70</v>
      </c>
      <c r="AJ348">
        <f>RANK(Y348,Y$2:Y$501)</f>
        <v>386</v>
      </c>
      <c r="AK348">
        <f>RANK(Z348,Z$2:Z$501)</f>
        <v>300</v>
      </c>
      <c r="AL348">
        <f>RANK(AA348,AA$2:AA$501)</f>
        <v>144</v>
      </c>
      <c r="AM348">
        <f>RANK(AB348,AB$2:AB$501,1)</f>
        <v>206</v>
      </c>
      <c r="AN348">
        <f>RANK(AD348,AD$2:AD$501)</f>
        <v>418</v>
      </c>
      <c r="AO348">
        <f>COUNTIFS(AF348:AN348,"&lt;80")</f>
        <v>2</v>
      </c>
      <c r="AP348">
        <f>VLOOKUP(AE348,'First week Schedule'!A$2:C$31,3,FALSE)</f>
        <v>4</v>
      </c>
    </row>
    <row r="349" spans="1:42" x14ac:dyDescent="0.45">
      <c r="A349" s="15">
        <v>128</v>
      </c>
      <c r="B349" s="14" t="s">
        <v>435</v>
      </c>
      <c r="C349" s="14" t="s">
        <v>75</v>
      </c>
      <c r="D349" s="14">
        <v>29</v>
      </c>
      <c r="E349" s="14" t="s">
        <v>114</v>
      </c>
      <c r="F349" s="14">
        <v>81</v>
      </c>
      <c r="G349" s="14">
        <v>1</v>
      </c>
      <c r="H349" s="14">
        <v>17.899999999999999</v>
      </c>
      <c r="I349" s="14">
        <v>2.2999999999999998</v>
      </c>
      <c r="J349" s="14">
        <v>3.7</v>
      </c>
      <c r="K349" s="14">
        <v>0.61599999999999999</v>
      </c>
      <c r="L349" s="14">
        <v>0</v>
      </c>
      <c r="M349" s="14">
        <v>0</v>
      </c>
      <c r="N349" s="14">
        <v>0</v>
      </c>
      <c r="O349" s="14">
        <v>2.2999999999999998</v>
      </c>
      <c r="P349" s="14">
        <v>3.7</v>
      </c>
      <c r="Q349" s="14">
        <v>0.62</v>
      </c>
      <c r="R349" s="14">
        <v>0.61599999999999999</v>
      </c>
      <c r="S349" s="14">
        <v>1.2</v>
      </c>
      <c r="T349" s="14">
        <v>2</v>
      </c>
      <c r="U349" s="14">
        <v>0.61699999999999999</v>
      </c>
      <c r="V349" s="14">
        <v>2.7</v>
      </c>
      <c r="W349" s="14">
        <v>5.9</v>
      </c>
      <c r="X349" s="14">
        <v>8.6</v>
      </c>
      <c r="Y349" s="14">
        <v>0.8</v>
      </c>
      <c r="Z349" s="14">
        <v>0.4</v>
      </c>
      <c r="AA349" s="14">
        <v>0.4</v>
      </c>
      <c r="AB349" s="14">
        <v>0.8</v>
      </c>
      <c r="AC349" s="14">
        <v>2.8</v>
      </c>
      <c r="AD349" s="14">
        <v>5.8</v>
      </c>
      <c r="AE349" t="str">
        <f>VLOOKUP(B349,'Current Team'!B$2:D$322,3,FALSE)</f>
        <v>UTA</v>
      </c>
      <c r="AF349">
        <f>RANK(K349,K$2:K$501)</f>
        <v>21</v>
      </c>
      <c r="AG349">
        <f>RANK(L349,L$2:L$501)</f>
        <v>424</v>
      </c>
      <c r="AH349">
        <f>RANK(U349,U$2:U$501)</f>
        <v>405</v>
      </c>
      <c r="AI349">
        <f>RANK(X349,X$2:X$501)</f>
        <v>20</v>
      </c>
      <c r="AJ349">
        <f>RANK(Y349,Y$2:Y$501)</f>
        <v>357</v>
      </c>
      <c r="AK349">
        <f>RANK(Z349,Z$2:Z$501)</f>
        <v>300</v>
      </c>
      <c r="AL349">
        <f>RANK(AA349,AA$2:AA$501)</f>
        <v>144</v>
      </c>
      <c r="AM349">
        <f>RANK(AB349,AB$2:AB$501,1)</f>
        <v>206</v>
      </c>
      <c r="AN349">
        <f>RANK(AD349,AD$2:AD$501)</f>
        <v>305</v>
      </c>
      <c r="AO349">
        <f>COUNTIFS(AF349:AN349,"&lt;80")</f>
        <v>2</v>
      </c>
      <c r="AP349">
        <f>VLOOKUP(AE349,'First week Schedule'!A$2:C$31,3,FALSE)</f>
        <v>4</v>
      </c>
    </row>
    <row r="350" spans="1:42" ht="26.65" x14ac:dyDescent="0.45">
      <c r="A350" s="15">
        <v>13</v>
      </c>
      <c r="B350" s="14" t="s">
        <v>541</v>
      </c>
      <c r="C350" s="14" t="s">
        <v>63</v>
      </c>
      <c r="D350" s="14">
        <v>28</v>
      </c>
      <c r="E350" s="14" t="s">
        <v>86</v>
      </c>
      <c r="F350" s="14">
        <v>81</v>
      </c>
      <c r="G350" s="14">
        <v>81</v>
      </c>
      <c r="H350" s="14">
        <v>28.3</v>
      </c>
      <c r="I350" s="14">
        <v>3.2</v>
      </c>
      <c r="J350" s="14">
        <v>7.3</v>
      </c>
      <c r="K350" s="14">
        <v>0.433</v>
      </c>
      <c r="L350" s="14">
        <v>1.2</v>
      </c>
      <c r="M350" s="14">
        <v>3.5</v>
      </c>
      <c r="N350" s="14">
        <v>0.34300000000000003</v>
      </c>
      <c r="O350" s="14">
        <v>2</v>
      </c>
      <c r="P350" s="14">
        <v>3.9</v>
      </c>
      <c r="Q350" s="14">
        <v>0.51400000000000001</v>
      </c>
      <c r="R350" s="14">
        <v>0.51400000000000001</v>
      </c>
      <c r="S350" s="14">
        <v>1.9</v>
      </c>
      <c r="T350" s="14">
        <v>2.1</v>
      </c>
      <c r="U350" s="14">
        <v>0.86699999999999999</v>
      </c>
      <c r="V350" s="14">
        <v>1.4</v>
      </c>
      <c r="W350" s="14">
        <v>6.1</v>
      </c>
      <c r="X350" s="14">
        <v>7.5</v>
      </c>
      <c r="Y350" s="14">
        <v>1.3</v>
      </c>
      <c r="Z350" s="14">
        <v>0.8</v>
      </c>
      <c r="AA350" s="14">
        <v>0.4</v>
      </c>
      <c r="AB350" s="14">
        <v>0.9</v>
      </c>
      <c r="AC350" s="14">
        <v>1.8</v>
      </c>
      <c r="AD350" s="14">
        <v>9.4</v>
      </c>
      <c r="AE350" t="str">
        <f>VLOOKUP(B350,'Current Team'!B$2:D$322,3,FALSE)</f>
        <v>ORL</v>
      </c>
      <c r="AF350">
        <f>RANK(K350,K$2:K$501)</f>
        <v>250</v>
      </c>
      <c r="AG350">
        <f>RANK(L350,L$2:L$501)</f>
        <v>138</v>
      </c>
      <c r="AH350">
        <f>RANK(U350,U$2:U$501)</f>
        <v>60</v>
      </c>
      <c r="AI350">
        <f>RANK(X350,X$2:X$501)</f>
        <v>39</v>
      </c>
      <c r="AJ350">
        <f>RANK(Y350,Y$2:Y$501)</f>
        <v>233</v>
      </c>
      <c r="AK350">
        <f>RANK(Z350,Z$2:Z$501)</f>
        <v>113</v>
      </c>
      <c r="AL350">
        <f>RANK(AA350,AA$2:AA$501)</f>
        <v>144</v>
      </c>
      <c r="AM350">
        <f>RANK(AB350,AB$2:AB$501,1)</f>
        <v>255</v>
      </c>
      <c r="AN350">
        <f>RANK(AD350,AD$2:AD$501)</f>
        <v>173</v>
      </c>
      <c r="AO350">
        <f>COUNTIFS(AF350:AN350,"&lt;80")</f>
        <v>2</v>
      </c>
      <c r="AP350">
        <f>VLOOKUP(AE350,'First week Schedule'!A$2:C$31,3,FALSE)</f>
        <v>4</v>
      </c>
    </row>
    <row r="351" spans="1:42" ht="26.65" x14ac:dyDescent="0.45">
      <c r="A351" s="15">
        <v>366</v>
      </c>
      <c r="B351" s="14" t="s">
        <v>219</v>
      </c>
      <c r="C351" s="14" t="s">
        <v>67</v>
      </c>
      <c r="D351" s="14">
        <v>22</v>
      </c>
      <c r="E351" s="14" t="s">
        <v>156</v>
      </c>
      <c r="F351" s="14">
        <v>59</v>
      </c>
      <c r="G351" s="14">
        <v>42</v>
      </c>
      <c r="H351" s="14">
        <v>27.2</v>
      </c>
      <c r="I351" s="14">
        <v>5.6</v>
      </c>
      <c r="J351" s="14">
        <v>12.5</v>
      </c>
      <c r="K351" s="14">
        <v>0.44600000000000001</v>
      </c>
      <c r="L351" s="14">
        <v>1.2</v>
      </c>
      <c r="M351" s="14">
        <v>3.6</v>
      </c>
      <c r="N351" s="14">
        <v>0.32900000000000001</v>
      </c>
      <c r="O351" s="14">
        <v>4.4000000000000004</v>
      </c>
      <c r="P351" s="14">
        <v>9</v>
      </c>
      <c r="Q351" s="14">
        <v>0.49199999999999999</v>
      </c>
      <c r="R351" s="14">
        <v>0.49299999999999999</v>
      </c>
      <c r="S351" s="14">
        <v>2.4</v>
      </c>
      <c r="T351" s="14">
        <v>3.2</v>
      </c>
      <c r="U351" s="14">
        <v>0.77400000000000002</v>
      </c>
      <c r="V351" s="14">
        <v>0.6</v>
      </c>
      <c r="W351" s="14">
        <v>2.8</v>
      </c>
      <c r="X351" s="14">
        <v>3.3</v>
      </c>
      <c r="Y351" s="14">
        <v>3.9</v>
      </c>
      <c r="Z351" s="14">
        <v>0.7</v>
      </c>
      <c r="AA351" s="14">
        <v>0.3</v>
      </c>
      <c r="AB351" s="14">
        <v>2.4</v>
      </c>
      <c r="AC351" s="14">
        <v>1.7</v>
      </c>
      <c r="AD351" s="14">
        <v>14.8</v>
      </c>
      <c r="AE351" t="str">
        <f>VLOOKUP(B351,'Current Team'!B$2:D$322,3,FALSE)</f>
        <v>UTA</v>
      </c>
      <c r="AF351">
        <f>RANK(K351,K$2:K$501)</f>
        <v>215</v>
      </c>
      <c r="AG351">
        <f>RANK(L351,L$2:L$501)</f>
        <v>138</v>
      </c>
      <c r="AH351">
        <f>RANK(U351,U$2:U$501)</f>
        <v>222</v>
      </c>
      <c r="AI351">
        <f>RANK(X351,X$2:X$501)</f>
        <v>220</v>
      </c>
      <c r="AJ351">
        <f>RANK(Y351,Y$2:Y$501)</f>
        <v>49</v>
      </c>
      <c r="AK351">
        <f>RANK(Z351,Z$2:Z$501)</f>
        <v>143</v>
      </c>
      <c r="AL351">
        <f>RANK(AA351,AA$2:AA$501)</f>
        <v>199</v>
      </c>
      <c r="AM351">
        <f>RANK(AB351,AB$2:AB$501,1)</f>
        <v>476</v>
      </c>
      <c r="AN351">
        <f>RANK(AD351,AD$2:AD$501)</f>
        <v>68</v>
      </c>
      <c r="AO351">
        <f>COUNTIFS(AF351:AN351,"&lt;80")</f>
        <v>2</v>
      </c>
      <c r="AP351">
        <f>VLOOKUP(AE351,'First week Schedule'!A$2:C$31,3,FALSE)</f>
        <v>4</v>
      </c>
    </row>
    <row r="352" spans="1:42" ht="26.65" x14ac:dyDescent="0.45">
      <c r="A352" s="15">
        <v>231</v>
      </c>
      <c r="B352" s="14" t="s">
        <v>347</v>
      </c>
      <c r="C352" s="14" t="s">
        <v>80</v>
      </c>
      <c r="D352" s="14">
        <v>29</v>
      </c>
      <c r="E352" s="14" t="s">
        <v>112</v>
      </c>
      <c r="F352" s="14">
        <v>44</v>
      </c>
      <c r="G352" s="14">
        <v>39</v>
      </c>
      <c r="H352" s="14">
        <v>29.1</v>
      </c>
      <c r="I352" s="14">
        <v>3.4</v>
      </c>
      <c r="J352" s="14">
        <v>8.6999999999999993</v>
      </c>
      <c r="K352" s="14">
        <v>0.38900000000000001</v>
      </c>
      <c r="L352" s="14">
        <v>1.5</v>
      </c>
      <c r="M352" s="14">
        <v>4.4000000000000004</v>
      </c>
      <c r="N352" s="14">
        <v>0.33300000000000002</v>
      </c>
      <c r="O352" s="14">
        <v>1.9</v>
      </c>
      <c r="P352" s="14">
        <v>4.3</v>
      </c>
      <c r="Q352" s="14">
        <v>0.44700000000000001</v>
      </c>
      <c r="R352" s="14">
        <v>0.47399999999999998</v>
      </c>
      <c r="S352" s="14">
        <v>1.2</v>
      </c>
      <c r="T352" s="14">
        <v>1.4</v>
      </c>
      <c r="U352" s="14">
        <v>0.9</v>
      </c>
      <c r="V352" s="14">
        <v>0.6</v>
      </c>
      <c r="W352" s="14">
        <v>2.9</v>
      </c>
      <c r="X352" s="14">
        <v>3.5</v>
      </c>
      <c r="Y352" s="14">
        <v>1.4</v>
      </c>
      <c r="Z352" s="14">
        <v>1.2</v>
      </c>
      <c r="AA352" s="14">
        <v>0.3</v>
      </c>
      <c r="AB352" s="14">
        <v>1.3</v>
      </c>
      <c r="AC352" s="14">
        <v>1.9</v>
      </c>
      <c r="AD352" s="14">
        <v>9.5</v>
      </c>
      <c r="AE352" t="str">
        <f>VLOOKUP(B352,'Current Team'!B$2:D$322,3,FALSE)</f>
        <v>IND</v>
      </c>
      <c r="AF352">
        <f>RANK(K352,K$2:K$501)</f>
        <v>389</v>
      </c>
      <c r="AG352">
        <f>RANK(L352,L$2:L$501)</f>
        <v>103</v>
      </c>
      <c r="AH352">
        <f>RANK(U352,U$2:U$501)</f>
        <v>33</v>
      </c>
      <c r="AI352">
        <f>RANK(X352,X$2:X$501)</f>
        <v>207</v>
      </c>
      <c r="AJ352">
        <f>RANK(Y352,Y$2:Y$501)</f>
        <v>214</v>
      </c>
      <c r="AK352">
        <f>RANK(Z352,Z$2:Z$501)</f>
        <v>42</v>
      </c>
      <c r="AL352">
        <f>RANK(AA352,AA$2:AA$501)</f>
        <v>199</v>
      </c>
      <c r="AM352">
        <f>RANK(AB352,AB$2:AB$501,1)</f>
        <v>353</v>
      </c>
      <c r="AN352">
        <f>RANK(AD352,AD$2:AD$501)</f>
        <v>171</v>
      </c>
      <c r="AO352">
        <f>COUNTIFS(AF352:AN352,"&lt;80")</f>
        <v>2</v>
      </c>
      <c r="AP352">
        <f>VLOOKUP(AE352,'First week Schedule'!A$2:C$31,3,FALSE)</f>
        <v>4</v>
      </c>
    </row>
    <row r="353" spans="1:42" ht="26.65" x14ac:dyDescent="0.45">
      <c r="A353" s="15">
        <v>277</v>
      </c>
      <c r="B353" s="14" t="s">
        <v>303</v>
      </c>
      <c r="C353" s="14" t="s">
        <v>67</v>
      </c>
      <c r="D353" s="14">
        <v>27</v>
      </c>
      <c r="E353" s="14" t="s">
        <v>140</v>
      </c>
      <c r="F353" s="14">
        <v>82</v>
      </c>
      <c r="G353" s="14">
        <v>9</v>
      </c>
      <c r="H353" s="14">
        <v>25.2</v>
      </c>
      <c r="I353" s="14">
        <v>2.8</v>
      </c>
      <c r="J353" s="14">
        <v>6.7</v>
      </c>
      <c r="K353" s="14">
        <v>0.41199999999999998</v>
      </c>
      <c r="L353" s="14">
        <v>0.7</v>
      </c>
      <c r="M353" s="14">
        <v>2.1</v>
      </c>
      <c r="N353" s="14">
        <v>0.32200000000000001</v>
      </c>
      <c r="O353" s="14">
        <v>2.1</v>
      </c>
      <c r="P353" s="14">
        <v>4.5999999999999996</v>
      </c>
      <c r="Q353" s="14">
        <v>0.45400000000000001</v>
      </c>
      <c r="R353" s="14">
        <v>0.46300000000000002</v>
      </c>
      <c r="S353" s="14">
        <v>0.4</v>
      </c>
      <c r="T353" s="14">
        <v>0.5</v>
      </c>
      <c r="U353" s="14">
        <v>0.69799999999999995</v>
      </c>
      <c r="V353" s="14">
        <v>0.5</v>
      </c>
      <c r="W353" s="14">
        <v>2.9</v>
      </c>
      <c r="X353" s="14">
        <v>3.4</v>
      </c>
      <c r="Y353" s="14">
        <v>3.9</v>
      </c>
      <c r="Z353" s="14">
        <v>1.1000000000000001</v>
      </c>
      <c r="AA353" s="14">
        <v>0.3</v>
      </c>
      <c r="AB353" s="14">
        <v>1</v>
      </c>
      <c r="AC353" s="14">
        <v>1.6</v>
      </c>
      <c r="AD353" s="14">
        <v>6.5</v>
      </c>
      <c r="AE353" t="str">
        <f>VLOOKUP(B353,'Current Team'!B$2:D$322,3,FALSE)</f>
        <v>SAC</v>
      </c>
      <c r="AF353">
        <f>RANK(K353,K$2:K$501)</f>
        <v>318</v>
      </c>
      <c r="AG353">
        <f>RANK(L353,L$2:L$501)</f>
        <v>256</v>
      </c>
      <c r="AH353">
        <f>RANK(U353,U$2:U$501)</f>
        <v>343</v>
      </c>
      <c r="AI353">
        <f>RANK(X353,X$2:X$501)</f>
        <v>214</v>
      </c>
      <c r="AJ353">
        <f>RANK(Y353,Y$2:Y$501)</f>
        <v>49</v>
      </c>
      <c r="AK353">
        <f>RANK(Z353,Z$2:Z$501)</f>
        <v>52</v>
      </c>
      <c r="AL353">
        <f>RANK(AA353,AA$2:AA$501)</f>
        <v>199</v>
      </c>
      <c r="AM353">
        <f>RANK(AB353,AB$2:AB$501,1)</f>
        <v>285</v>
      </c>
      <c r="AN353">
        <f>RANK(AD353,AD$2:AD$501)</f>
        <v>271</v>
      </c>
      <c r="AO353">
        <f>COUNTIFS(AF353:AN353,"&lt;80")</f>
        <v>2</v>
      </c>
      <c r="AP353">
        <f>VLOOKUP(AE353,'First week Schedule'!A$2:C$31,3,FALSE)</f>
        <v>4</v>
      </c>
    </row>
    <row r="354" spans="1:42" ht="26.65" x14ac:dyDescent="0.45">
      <c r="A354" s="15">
        <v>33</v>
      </c>
      <c r="B354" s="14" t="s">
        <v>522</v>
      </c>
      <c r="C354" s="14" t="s">
        <v>459</v>
      </c>
      <c r="D354" s="14">
        <v>26</v>
      </c>
      <c r="E354" s="14" t="s">
        <v>123</v>
      </c>
      <c r="F354" s="14">
        <v>77</v>
      </c>
      <c r="G354" s="14">
        <v>77</v>
      </c>
      <c r="H354" s="14">
        <v>32.9</v>
      </c>
      <c r="I354" s="14">
        <v>5.6</v>
      </c>
      <c r="J354" s="14">
        <v>13.3</v>
      </c>
      <c r="K354" s="14">
        <v>0.42</v>
      </c>
      <c r="L354" s="14">
        <v>2.2999999999999998</v>
      </c>
      <c r="M354" s="14">
        <v>5.7</v>
      </c>
      <c r="N354" s="14">
        <v>0.39500000000000002</v>
      </c>
      <c r="O354" s="14">
        <v>3.3</v>
      </c>
      <c r="P354" s="14">
        <v>7.6</v>
      </c>
      <c r="Q354" s="14">
        <v>0.439</v>
      </c>
      <c r="R354" s="14">
        <v>0.504</v>
      </c>
      <c r="S354" s="14">
        <v>3</v>
      </c>
      <c r="T354" s="14">
        <v>3.6</v>
      </c>
      <c r="U354" s="14">
        <v>0.82399999999999995</v>
      </c>
      <c r="V354" s="14">
        <v>0.7</v>
      </c>
      <c r="W354" s="14">
        <v>3.9</v>
      </c>
      <c r="X354" s="14">
        <v>4.7</v>
      </c>
      <c r="Y354" s="14">
        <v>1.5</v>
      </c>
      <c r="Z354" s="14">
        <v>0.6</v>
      </c>
      <c r="AA354" s="14">
        <v>0.2</v>
      </c>
      <c r="AB354" s="14">
        <v>1.3</v>
      </c>
      <c r="AC354" s="14">
        <v>1.6</v>
      </c>
      <c r="AD354" s="14">
        <v>16.399999999999999</v>
      </c>
      <c r="AE354" t="str">
        <f>VLOOKUP(B354,'Current Team'!B$2:D$322,3,FALSE)</f>
        <v>SAC</v>
      </c>
      <c r="AF354">
        <f>RANK(K354,K$2:K$501)</f>
        <v>287</v>
      </c>
      <c r="AG354">
        <f>RANK(L354,L$2:L$501)</f>
        <v>30</v>
      </c>
      <c r="AH354">
        <f>RANK(U354,U$2:U$501)</f>
        <v>129</v>
      </c>
      <c r="AI354">
        <f>RANK(X354,X$2:X$501)</f>
        <v>116</v>
      </c>
      <c r="AJ354">
        <f>RANK(Y354,Y$2:Y$501)</f>
        <v>204</v>
      </c>
      <c r="AK354">
        <f>RANK(Z354,Z$2:Z$501)</f>
        <v>186</v>
      </c>
      <c r="AL354">
        <f>RANK(AA354,AA$2:AA$501)</f>
        <v>266</v>
      </c>
      <c r="AM354">
        <f>RANK(AB354,AB$2:AB$501,1)</f>
        <v>353</v>
      </c>
      <c r="AN354">
        <f>RANK(AD354,AD$2:AD$501)</f>
        <v>51</v>
      </c>
      <c r="AO354">
        <f>COUNTIFS(AF354:AN354,"&lt;80")</f>
        <v>2</v>
      </c>
      <c r="AP354">
        <f>VLOOKUP(AE354,'First week Schedule'!A$2:C$31,3,FALSE)</f>
        <v>4</v>
      </c>
    </row>
    <row r="355" spans="1:42" ht="26.65" x14ac:dyDescent="0.45">
      <c r="A355" s="15">
        <v>33</v>
      </c>
      <c r="B355" s="14" t="s">
        <v>522</v>
      </c>
      <c r="C355" s="14" t="s">
        <v>63</v>
      </c>
      <c r="D355" s="14">
        <v>26</v>
      </c>
      <c r="E355" s="14" t="s">
        <v>109</v>
      </c>
      <c r="F355" s="14">
        <v>49</v>
      </c>
      <c r="G355" s="14">
        <v>49</v>
      </c>
      <c r="H355" s="14">
        <v>32.299999999999997</v>
      </c>
      <c r="I355" s="14">
        <v>5.9</v>
      </c>
      <c r="J355" s="14">
        <v>14.6</v>
      </c>
      <c r="K355" s="14">
        <v>0.40400000000000003</v>
      </c>
      <c r="L355" s="14">
        <v>2.5</v>
      </c>
      <c r="M355" s="14">
        <v>6.3</v>
      </c>
      <c r="N355" s="14">
        <v>0.38900000000000001</v>
      </c>
      <c r="O355" s="14">
        <v>3.4</v>
      </c>
      <c r="P355" s="14">
        <v>8.3000000000000007</v>
      </c>
      <c r="Q355" s="14">
        <v>0.41599999999999998</v>
      </c>
      <c r="R355" s="14">
        <v>0.48899999999999999</v>
      </c>
      <c r="S355" s="14">
        <v>3.4</v>
      </c>
      <c r="T355" s="14">
        <v>4</v>
      </c>
      <c r="U355" s="14">
        <v>0.83299999999999996</v>
      </c>
      <c r="V355" s="14">
        <v>0.7</v>
      </c>
      <c r="W355" s="14">
        <v>3.5</v>
      </c>
      <c r="X355" s="14">
        <v>4.2</v>
      </c>
      <c r="Y355" s="14">
        <v>1.3</v>
      </c>
      <c r="Z355" s="14">
        <v>0.7</v>
      </c>
      <c r="AA355" s="14">
        <v>0.2</v>
      </c>
      <c r="AB355" s="14">
        <v>1.4</v>
      </c>
      <c r="AC355" s="14">
        <v>1.6</v>
      </c>
      <c r="AD355" s="14">
        <v>17.7</v>
      </c>
      <c r="AE355" t="str">
        <f>VLOOKUP(B355,'Current Team'!B$2:D$322,3,FALSE)</f>
        <v>SAC</v>
      </c>
      <c r="AF355">
        <f>RANK(K355,K$2:K$501)</f>
        <v>349</v>
      </c>
      <c r="AG355">
        <f>RANK(L355,L$2:L$501)</f>
        <v>14</v>
      </c>
      <c r="AH355">
        <f>RANK(U355,U$2:U$501)</f>
        <v>110</v>
      </c>
      <c r="AI355">
        <f>RANK(X355,X$2:X$501)</f>
        <v>145</v>
      </c>
      <c r="AJ355">
        <f>RANK(Y355,Y$2:Y$501)</f>
        <v>233</v>
      </c>
      <c r="AK355">
        <f>RANK(Z355,Z$2:Z$501)</f>
        <v>143</v>
      </c>
      <c r="AL355">
        <f>RANK(AA355,AA$2:AA$501)</f>
        <v>266</v>
      </c>
      <c r="AM355">
        <f>RANK(AB355,AB$2:AB$501,1)</f>
        <v>377</v>
      </c>
      <c r="AN355">
        <f>RANK(AD355,AD$2:AD$501)</f>
        <v>41</v>
      </c>
      <c r="AO355">
        <f>COUNTIFS(AF355:AN355,"&lt;80")</f>
        <v>2</v>
      </c>
      <c r="AP355">
        <f>VLOOKUP(AE355,'First week Schedule'!A$2:C$31,3,FALSE)</f>
        <v>4</v>
      </c>
    </row>
    <row r="356" spans="1:42" ht="26.65" x14ac:dyDescent="0.45">
      <c r="A356" s="15">
        <v>107</v>
      </c>
      <c r="B356" s="14" t="s">
        <v>145</v>
      </c>
      <c r="C356" s="14" t="s">
        <v>80</v>
      </c>
      <c r="D356" s="14">
        <v>26</v>
      </c>
      <c r="E356" s="14" t="s">
        <v>146</v>
      </c>
      <c r="F356" s="14">
        <v>81</v>
      </c>
      <c r="G356" s="14">
        <v>0</v>
      </c>
      <c r="H356" s="14">
        <v>27.3</v>
      </c>
      <c r="I356" s="14">
        <v>6.5</v>
      </c>
      <c r="J356" s="14">
        <v>14.6</v>
      </c>
      <c r="K356" s="14">
        <v>0.44800000000000001</v>
      </c>
      <c r="L356" s="14">
        <v>1.8</v>
      </c>
      <c r="M356" s="14">
        <v>5.5</v>
      </c>
      <c r="N356" s="14">
        <v>0.32400000000000001</v>
      </c>
      <c r="O356" s="14">
        <v>4.8</v>
      </c>
      <c r="P356" s="14">
        <v>9.1</v>
      </c>
      <c r="Q356" s="14">
        <v>0.52400000000000002</v>
      </c>
      <c r="R356" s="14">
        <v>0.50900000000000001</v>
      </c>
      <c r="S356" s="14">
        <v>2</v>
      </c>
      <c r="T356" s="14">
        <v>2.4</v>
      </c>
      <c r="U356" s="14">
        <v>0.84399999999999997</v>
      </c>
      <c r="V356" s="14">
        <v>1</v>
      </c>
      <c r="W356" s="14">
        <v>2.2999999999999998</v>
      </c>
      <c r="X356" s="14">
        <v>3.3</v>
      </c>
      <c r="Y356" s="14">
        <v>2.4</v>
      </c>
      <c r="Z356" s="14">
        <v>0.7</v>
      </c>
      <c r="AA356" s="14">
        <v>0.2</v>
      </c>
      <c r="AB356" s="14">
        <v>1.7</v>
      </c>
      <c r="AC356" s="14">
        <v>1.4</v>
      </c>
      <c r="AD356" s="14">
        <v>16.8</v>
      </c>
      <c r="AE356" t="str">
        <f>VLOOKUP(B356,'Current Team'!B$2:D$322,3,FALSE)</f>
        <v>CLE</v>
      </c>
      <c r="AF356">
        <f>RANK(K356,K$2:K$501)</f>
        <v>204</v>
      </c>
      <c r="AG356">
        <f>RANK(L356,L$2:L$501)</f>
        <v>75</v>
      </c>
      <c r="AH356">
        <f>RANK(U356,U$2:U$501)</f>
        <v>90</v>
      </c>
      <c r="AI356">
        <f>RANK(X356,X$2:X$501)</f>
        <v>220</v>
      </c>
      <c r="AJ356">
        <f>RANK(Y356,Y$2:Y$501)</f>
        <v>121</v>
      </c>
      <c r="AK356">
        <f>RANK(Z356,Z$2:Z$501)</f>
        <v>143</v>
      </c>
      <c r="AL356">
        <f>RANK(AA356,AA$2:AA$501)</f>
        <v>266</v>
      </c>
      <c r="AM356">
        <f>RANK(AB356,AB$2:AB$501,1)</f>
        <v>425</v>
      </c>
      <c r="AN356">
        <f>RANK(AD356,AD$2:AD$501)</f>
        <v>46</v>
      </c>
      <c r="AO356">
        <f>COUNTIFS(AF356:AN356,"&lt;80")</f>
        <v>2</v>
      </c>
      <c r="AP356">
        <f>VLOOKUP(AE356,'First week Schedule'!A$2:C$31,3,FALSE)</f>
        <v>4</v>
      </c>
    </row>
    <row r="357" spans="1:42" ht="26.65" x14ac:dyDescent="0.45">
      <c r="A357" s="15">
        <v>330</v>
      </c>
      <c r="B357" s="14" t="s">
        <v>252</v>
      </c>
      <c r="C357" s="14" t="s">
        <v>80</v>
      </c>
      <c r="D357" s="14">
        <v>32</v>
      </c>
      <c r="E357" s="14" t="s">
        <v>140</v>
      </c>
      <c r="F357" s="14">
        <v>23</v>
      </c>
      <c r="G357" s="14">
        <v>23</v>
      </c>
      <c r="H357" s="14">
        <v>31.5</v>
      </c>
      <c r="I357" s="14">
        <v>3.5</v>
      </c>
      <c r="J357" s="14">
        <v>9.1</v>
      </c>
      <c r="K357" s="14">
        <v>0.38600000000000001</v>
      </c>
      <c r="L357" s="14">
        <v>2.1</v>
      </c>
      <c r="M357" s="14">
        <v>5.7</v>
      </c>
      <c r="N357" s="14">
        <v>0.36899999999999999</v>
      </c>
      <c r="O357" s="14">
        <v>1.4</v>
      </c>
      <c r="P357" s="14">
        <v>3.5</v>
      </c>
      <c r="Q357" s="14">
        <v>0.41299999999999998</v>
      </c>
      <c r="R357" s="14">
        <v>0.5</v>
      </c>
      <c r="S357" s="14">
        <v>1.8</v>
      </c>
      <c r="T357" s="14">
        <v>2.1</v>
      </c>
      <c r="U357" s="14">
        <v>0.85399999999999998</v>
      </c>
      <c r="V357" s="14">
        <v>0.5</v>
      </c>
      <c r="W357" s="14">
        <v>2.2999999999999998</v>
      </c>
      <c r="X357" s="14">
        <v>2.8</v>
      </c>
      <c r="Y357" s="14">
        <v>2.4</v>
      </c>
      <c r="Z357" s="14">
        <v>0.9</v>
      </c>
      <c r="AA357" s="14">
        <v>0.2</v>
      </c>
      <c r="AB357" s="14">
        <v>1.3</v>
      </c>
      <c r="AC357" s="14">
        <v>2.4</v>
      </c>
      <c r="AD357" s="14">
        <v>10.9</v>
      </c>
      <c r="AE357" t="str">
        <f>VLOOKUP(B357,'Current Team'!B$2:D$322,3,FALSE)</f>
        <v>MIL</v>
      </c>
      <c r="AF357">
        <f>RANK(K357,K$2:K$501)</f>
        <v>397</v>
      </c>
      <c r="AG357">
        <f>RANK(L357,L$2:L$501)</f>
        <v>46</v>
      </c>
      <c r="AH357">
        <f>RANK(U357,U$2:U$501)</f>
        <v>76</v>
      </c>
      <c r="AI357">
        <f>RANK(X357,X$2:X$501)</f>
        <v>263</v>
      </c>
      <c r="AJ357">
        <f>RANK(Y357,Y$2:Y$501)</f>
        <v>121</v>
      </c>
      <c r="AK357">
        <f>RANK(Z357,Z$2:Z$501)</f>
        <v>82</v>
      </c>
      <c r="AL357">
        <f>RANK(AA357,AA$2:AA$501)</f>
        <v>266</v>
      </c>
      <c r="AM357">
        <f>RANK(AB357,AB$2:AB$501,1)</f>
        <v>353</v>
      </c>
      <c r="AN357">
        <f>RANK(AD357,AD$2:AD$501)</f>
        <v>134</v>
      </c>
      <c r="AO357">
        <f>COUNTIFS(AF357:AN357,"&lt;80")</f>
        <v>2</v>
      </c>
      <c r="AP357">
        <f>VLOOKUP(AE357,'First week Schedule'!A$2:C$31,3,FALSE)</f>
        <v>4</v>
      </c>
    </row>
    <row r="358" spans="1:42" ht="26.65" x14ac:dyDescent="0.45">
      <c r="A358" s="15">
        <v>100</v>
      </c>
      <c r="B358" s="14" t="s">
        <v>460</v>
      </c>
      <c r="C358" s="14" t="s">
        <v>75</v>
      </c>
      <c r="D358" s="14">
        <v>36</v>
      </c>
      <c r="E358" s="14" t="s">
        <v>81</v>
      </c>
      <c r="F358" s="14">
        <v>7</v>
      </c>
      <c r="G358" s="14">
        <v>0</v>
      </c>
      <c r="H358" s="14">
        <v>12.7</v>
      </c>
      <c r="I358" s="14">
        <v>1.1000000000000001</v>
      </c>
      <c r="J358" s="14">
        <v>1.7</v>
      </c>
      <c r="K358" s="14">
        <v>0.66700000000000004</v>
      </c>
      <c r="L358" s="14">
        <v>0</v>
      </c>
      <c r="M358" s="14">
        <v>0</v>
      </c>
      <c r="N358" s="16"/>
      <c r="O358" s="14">
        <v>1.1000000000000001</v>
      </c>
      <c r="P358" s="14">
        <v>1.7</v>
      </c>
      <c r="Q358" s="14">
        <v>0.66700000000000004</v>
      </c>
      <c r="R358" s="14">
        <v>0.66700000000000004</v>
      </c>
      <c r="S358" s="14">
        <v>1.4</v>
      </c>
      <c r="T358" s="14">
        <v>2.6</v>
      </c>
      <c r="U358" s="14">
        <v>0.55600000000000005</v>
      </c>
      <c r="V358" s="14">
        <v>1</v>
      </c>
      <c r="W358" s="14">
        <v>4.5999999999999996</v>
      </c>
      <c r="X358" s="14">
        <v>5.6</v>
      </c>
      <c r="Y358" s="14">
        <v>0.9</v>
      </c>
      <c r="Z358" s="14">
        <v>0.3</v>
      </c>
      <c r="AA358" s="14">
        <v>0.1</v>
      </c>
      <c r="AB358" s="14">
        <v>1</v>
      </c>
      <c r="AC358" s="14">
        <v>3</v>
      </c>
      <c r="AD358" s="14">
        <v>3.7</v>
      </c>
      <c r="AE358" t="str">
        <f>VLOOKUP(B358,'Current Team'!B$2:D$322,3,FALSE)</f>
        <v>HOU</v>
      </c>
      <c r="AF358">
        <f>RANK(K358,K$2:K$501)</f>
        <v>6</v>
      </c>
      <c r="AG358">
        <f>RANK(L358,L$2:L$501)</f>
        <v>424</v>
      </c>
      <c r="AH358">
        <f>RANK(U358,U$2:U$501)</f>
        <v>435</v>
      </c>
      <c r="AI358">
        <f>RANK(X358,X$2:X$501)</f>
        <v>70</v>
      </c>
      <c r="AJ358">
        <f>RANK(Y358,Y$2:Y$501)</f>
        <v>338</v>
      </c>
      <c r="AK358">
        <f>RANK(Z358,Z$2:Z$501)</f>
        <v>355</v>
      </c>
      <c r="AL358">
        <f>RANK(AA358,AA$2:AA$501)</f>
        <v>329</v>
      </c>
      <c r="AM358">
        <f>RANK(AB358,AB$2:AB$501,1)</f>
        <v>285</v>
      </c>
      <c r="AN358">
        <f>RANK(AD358,AD$2:AD$501)</f>
        <v>390</v>
      </c>
      <c r="AO358">
        <f>COUNTIFS(AF358:AN358,"&lt;80")</f>
        <v>2</v>
      </c>
      <c r="AP358">
        <f>VLOOKUP(AE358,'First week Schedule'!A$2:C$31,3,FALSE)</f>
        <v>4</v>
      </c>
    </row>
    <row r="359" spans="1:42" ht="26.65" x14ac:dyDescent="0.45">
      <c r="A359" s="15">
        <v>154</v>
      </c>
      <c r="B359" s="14" t="s">
        <v>414</v>
      </c>
      <c r="C359" s="14" t="s">
        <v>80</v>
      </c>
      <c r="D359" s="14">
        <v>31</v>
      </c>
      <c r="E359" s="14" t="s">
        <v>92</v>
      </c>
      <c r="F359" s="14">
        <v>28</v>
      </c>
      <c r="G359" s="14">
        <v>26</v>
      </c>
      <c r="H359" s="14">
        <v>27.3</v>
      </c>
      <c r="I359" s="14">
        <v>4.0999999999999996</v>
      </c>
      <c r="J359" s="14">
        <v>9.8000000000000007</v>
      </c>
      <c r="K359" s="14">
        <v>0.42099999999999999</v>
      </c>
      <c r="L359" s="14">
        <v>2.9</v>
      </c>
      <c r="M359" s="14">
        <v>7.8</v>
      </c>
      <c r="N359" s="14">
        <v>0.373</v>
      </c>
      <c r="O359" s="14">
        <v>1.2</v>
      </c>
      <c r="P359" s="14">
        <v>2</v>
      </c>
      <c r="Q359" s="14">
        <v>0.60699999999999998</v>
      </c>
      <c r="R359" s="14">
        <v>0.56999999999999995</v>
      </c>
      <c r="S359" s="14">
        <v>0.9</v>
      </c>
      <c r="T359" s="14">
        <v>1.2</v>
      </c>
      <c r="U359" s="14">
        <v>0.75800000000000001</v>
      </c>
      <c r="V359" s="14">
        <v>0.3</v>
      </c>
      <c r="W359" s="14">
        <v>1.9</v>
      </c>
      <c r="X359" s="14">
        <v>2.1</v>
      </c>
      <c r="Y359" s="14">
        <v>1.5</v>
      </c>
      <c r="Z359" s="14">
        <v>1.1000000000000001</v>
      </c>
      <c r="AA359" s="14">
        <v>0.1</v>
      </c>
      <c r="AB359" s="14">
        <v>0.9</v>
      </c>
      <c r="AC359" s="14">
        <v>1.9</v>
      </c>
      <c r="AD359" s="14">
        <v>12</v>
      </c>
      <c r="AE359" t="str">
        <f>VLOOKUP(B359,'Current Team'!B$2:D$322,3,FALSE)</f>
        <v>NYK</v>
      </c>
      <c r="AF359">
        <f>RANK(K359,K$2:K$501)</f>
        <v>284</v>
      </c>
      <c r="AG359">
        <f>RANK(L359,L$2:L$501)</f>
        <v>8</v>
      </c>
      <c r="AH359">
        <f>RANK(U359,U$2:U$501)</f>
        <v>250</v>
      </c>
      <c r="AI359">
        <f>RANK(X359,X$2:X$501)</f>
        <v>341</v>
      </c>
      <c r="AJ359">
        <f>RANK(Y359,Y$2:Y$501)</f>
        <v>204</v>
      </c>
      <c r="AK359">
        <f>RANK(Z359,Z$2:Z$501)</f>
        <v>52</v>
      </c>
      <c r="AL359">
        <f>RANK(AA359,AA$2:AA$501)</f>
        <v>329</v>
      </c>
      <c r="AM359">
        <f>RANK(AB359,AB$2:AB$501,1)</f>
        <v>255</v>
      </c>
      <c r="AN359">
        <f>RANK(AD359,AD$2:AD$501)</f>
        <v>105</v>
      </c>
      <c r="AO359">
        <f>COUNTIFS(AF359:AN359,"&lt;80")</f>
        <v>2</v>
      </c>
      <c r="AP359">
        <f>VLOOKUP(AE359,'First week Schedule'!A$2:C$31,3,FALSE)</f>
        <v>4</v>
      </c>
    </row>
    <row r="360" spans="1:42" x14ac:dyDescent="0.45">
      <c r="A360" s="15">
        <v>350</v>
      </c>
      <c r="B360" s="14" t="s">
        <v>234</v>
      </c>
      <c r="C360" s="14" t="s">
        <v>67</v>
      </c>
      <c r="D360" s="14">
        <v>30</v>
      </c>
      <c r="E360" s="14" t="s">
        <v>106</v>
      </c>
      <c r="F360" s="14">
        <v>82</v>
      </c>
      <c r="G360" s="14">
        <v>1</v>
      </c>
      <c r="H360" s="14">
        <v>23.3</v>
      </c>
      <c r="I360" s="14">
        <v>3.4</v>
      </c>
      <c r="J360" s="14">
        <v>8.1</v>
      </c>
      <c r="K360" s="14">
        <v>0.42499999999999999</v>
      </c>
      <c r="L360" s="14">
        <v>1.9</v>
      </c>
      <c r="M360" s="14">
        <v>4.9000000000000004</v>
      </c>
      <c r="N360" s="14">
        <v>0.39400000000000002</v>
      </c>
      <c r="O360" s="14">
        <v>1.5</v>
      </c>
      <c r="P360" s="14">
        <v>3.2</v>
      </c>
      <c r="Q360" s="14">
        <v>0.47499999999999998</v>
      </c>
      <c r="R360" s="14">
        <v>0.54500000000000004</v>
      </c>
      <c r="S360" s="14">
        <v>1.1000000000000001</v>
      </c>
      <c r="T360" s="14">
        <v>1.3</v>
      </c>
      <c r="U360" s="14">
        <v>0.85399999999999998</v>
      </c>
      <c r="V360" s="14">
        <v>0.3</v>
      </c>
      <c r="W360" s="14">
        <v>1.9</v>
      </c>
      <c r="X360" s="14">
        <v>2.2000000000000002</v>
      </c>
      <c r="Y360" s="14">
        <v>3</v>
      </c>
      <c r="Z360" s="14">
        <v>0.6</v>
      </c>
      <c r="AA360" s="14">
        <v>0.1</v>
      </c>
      <c r="AB360" s="14">
        <v>1.1000000000000001</v>
      </c>
      <c r="AC360" s="14">
        <v>1.6</v>
      </c>
      <c r="AD360" s="14">
        <v>9.9</v>
      </c>
      <c r="AE360" t="str">
        <f>VLOOKUP(B360,'Current Team'!B$2:D$322,3,FALSE)</f>
        <v>SAS</v>
      </c>
      <c r="AF360">
        <f>RANK(K360,K$2:K$501)</f>
        <v>275</v>
      </c>
      <c r="AG360">
        <f>RANK(L360,L$2:L$501)</f>
        <v>62</v>
      </c>
      <c r="AH360">
        <f>RANK(U360,U$2:U$501)</f>
        <v>76</v>
      </c>
      <c r="AI360">
        <f>RANK(X360,X$2:X$501)</f>
        <v>333</v>
      </c>
      <c r="AJ360">
        <f>RANK(Y360,Y$2:Y$501)</f>
        <v>86</v>
      </c>
      <c r="AK360">
        <f>RANK(Z360,Z$2:Z$501)</f>
        <v>186</v>
      </c>
      <c r="AL360">
        <f>RANK(AA360,AA$2:AA$501)</f>
        <v>329</v>
      </c>
      <c r="AM360">
        <f>RANK(AB360,AB$2:AB$501,1)</f>
        <v>315</v>
      </c>
      <c r="AN360">
        <f>RANK(AD360,AD$2:AD$501)</f>
        <v>156</v>
      </c>
      <c r="AO360">
        <f>COUNTIFS(AF360:AN360,"&lt;80")</f>
        <v>2</v>
      </c>
      <c r="AP360">
        <f>VLOOKUP(AE360,'First week Schedule'!A$2:C$31,3,FALSE)</f>
        <v>4</v>
      </c>
    </row>
    <row r="361" spans="1:42" ht="26.65" x14ac:dyDescent="0.45">
      <c r="A361" s="15">
        <v>43</v>
      </c>
      <c r="B361" s="14" t="s">
        <v>513</v>
      </c>
      <c r="C361" s="14" t="s">
        <v>80</v>
      </c>
      <c r="D361" s="14">
        <v>32</v>
      </c>
      <c r="E361" s="14" t="s">
        <v>106</v>
      </c>
      <c r="F361" s="14">
        <v>79</v>
      </c>
      <c r="G361" s="14">
        <v>1</v>
      </c>
      <c r="H361" s="14">
        <v>23</v>
      </c>
      <c r="I361" s="14">
        <v>3.6</v>
      </c>
      <c r="J361" s="14">
        <v>8.6999999999999993</v>
      </c>
      <c r="K361" s="14">
        <v>0.41299999999999998</v>
      </c>
      <c r="L361" s="14">
        <v>1.9</v>
      </c>
      <c r="M361" s="14">
        <v>5</v>
      </c>
      <c r="N361" s="14">
        <v>0.372</v>
      </c>
      <c r="O361" s="14">
        <v>1.7</v>
      </c>
      <c r="P361" s="14">
        <v>3.7</v>
      </c>
      <c r="Q361" s="14">
        <v>0.46800000000000003</v>
      </c>
      <c r="R361" s="14">
        <v>0.52</v>
      </c>
      <c r="S361" s="14">
        <v>1.4</v>
      </c>
      <c r="T361" s="14">
        <v>1.6</v>
      </c>
      <c r="U361" s="14">
        <v>0.90300000000000002</v>
      </c>
      <c r="V361" s="14">
        <v>0.2</v>
      </c>
      <c r="W361" s="14">
        <v>2.2999999999999998</v>
      </c>
      <c r="X361" s="14">
        <v>2.5</v>
      </c>
      <c r="Y361" s="14">
        <v>1.7</v>
      </c>
      <c r="Z361" s="14">
        <v>0.4</v>
      </c>
      <c r="AA361" s="14">
        <v>0.1</v>
      </c>
      <c r="AB361" s="14">
        <v>0.9</v>
      </c>
      <c r="AC361" s="14">
        <v>1.5</v>
      </c>
      <c r="AD361" s="14">
        <v>10.5</v>
      </c>
      <c r="AE361" t="str">
        <f>VLOOKUP(B361,'Current Team'!B$2:D$322,3,FALSE)</f>
        <v>SAS</v>
      </c>
      <c r="AF361">
        <f>RANK(K361,K$2:K$501)</f>
        <v>308</v>
      </c>
      <c r="AG361">
        <f>RANK(L361,L$2:L$501)</f>
        <v>62</v>
      </c>
      <c r="AH361">
        <f>RANK(U361,U$2:U$501)</f>
        <v>32</v>
      </c>
      <c r="AI361">
        <f>RANK(X361,X$2:X$501)</f>
        <v>296</v>
      </c>
      <c r="AJ361">
        <f>RANK(Y361,Y$2:Y$501)</f>
        <v>188</v>
      </c>
      <c r="AK361">
        <f>RANK(Z361,Z$2:Z$501)</f>
        <v>300</v>
      </c>
      <c r="AL361">
        <f>RANK(AA361,AA$2:AA$501)</f>
        <v>329</v>
      </c>
      <c r="AM361">
        <f>RANK(AB361,AB$2:AB$501,1)</f>
        <v>255</v>
      </c>
      <c r="AN361">
        <f>RANK(AD361,AD$2:AD$501)</f>
        <v>147</v>
      </c>
      <c r="AO361">
        <f>COUNTIFS(AF361:AN361,"&lt;80")</f>
        <v>2</v>
      </c>
      <c r="AP361">
        <f>VLOOKUP(AE361,'First week Schedule'!A$2:C$31,3,FALSE)</f>
        <v>4</v>
      </c>
    </row>
    <row r="362" spans="1:42" ht="26.65" x14ac:dyDescent="0.45">
      <c r="A362" s="15">
        <v>154</v>
      </c>
      <c r="B362" s="14" t="s">
        <v>414</v>
      </c>
      <c r="C362" s="14" t="s">
        <v>80</v>
      </c>
      <c r="D362" s="14">
        <v>31</v>
      </c>
      <c r="E362" s="14" t="s">
        <v>123</v>
      </c>
      <c r="F362" s="14">
        <v>53</v>
      </c>
      <c r="G362" s="14">
        <v>38</v>
      </c>
      <c r="H362" s="14">
        <v>24.5</v>
      </c>
      <c r="I362" s="14">
        <v>3.5</v>
      </c>
      <c r="J362" s="14">
        <v>8.6</v>
      </c>
      <c r="K362" s="14">
        <v>0.40300000000000002</v>
      </c>
      <c r="L362" s="14">
        <v>2.6</v>
      </c>
      <c r="M362" s="14">
        <v>7</v>
      </c>
      <c r="N362" s="14">
        <v>0.371</v>
      </c>
      <c r="O362" s="14">
        <v>0.9</v>
      </c>
      <c r="P362" s="14">
        <v>1.6</v>
      </c>
      <c r="Q362" s="14">
        <v>0.54100000000000004</v>
      </c>
      <c r="R362" s="14">
        <v>0.55400000000000005</v>
      </c>
      <c r="S362" s="14">
        <v>0.7</v>
      </c>
      <c r="T362" s="14">
        <v>0.9</v>
      </c>
      <c r="U362" s="14">
        <v>0.79600000000000004</v>
      </c>
      <c r="V362" s="14">
        <v>0.3</v>
      </c>
      <c r="W362" s="14">
        <v>1.8</v>
      </c>
      <c r="X362" s="14">
        <v>2</v>
      </c>
      <c r="Y362" s="14">
        <v>1.4</v>
      </c>
      <c r="Z362" s="14">
        <v>1</v>
      </c>
      <c r="AA362" s="14">
        <v>0.1</v>
      </c>
      <c r="AB362" s="14">
        <v>0.8</v>
      </c>
      <c r="AC362" s="14">
        <v>1.7</v>
      </c>
      <c r="AD362" s="14">
        <v>10.3</v>
      </c>
      <c r="AE362" t="str">
        <f>VLOOKUP(B362,'Current Team'!B$2:D$322,3,FALSE)</f>
        <v>NYK</v>
      </c>
      <c r="AF362">
        <f>RANK(K362,K$2:K$501)</f>
        <v>352</v>
      </c>
      <c r="AG362">
        <f>RANK(L362,L$2:L$501)</f>
        <v>10</v>
      </c>
      <c r="AH362">
        <f>RANK(U362,U$2:U$501)</f>
        <v>184</v>
      </c>
      <c r="AI362">
        <f>RANK(X362,X$2:X$501)</f>
        <v>350</v>
      </c>
      <c r="AJ362">
        <f>RANK(Y362,Y$2:Y$501)</f>
        <v>214</v>
      </c>
      <c r="AK362">
        <f>RANK(Z362,Z$2:Z$501)</f>
        <v>64</v>
      </c>
      <c r="AL362">
        <f>RANK(AA362,AA$2:AA$501)</f>
        <v>329</v>
      </c>
      <c r="AM362">
        <f>RANK(AB362,AB$2:AB$501,1)</f>
        <v>206</v>
      </c>
      <c r="AN362">
        <f>RANK(AD362,AD$2:AD$501)</f>
        <v>152</v>
      </c>
      <c r="AO362">
        <f>COUNTIFS(AF362:AN362,"&lt;80")</f>
        <v>2</v>
      </c>
      <c r="AP362">
        <f>VLOOKUP(AE362,'First week Schedule'!A$2:C$31,3,FALSE)</f>
        <v>4</v>
      </c>
    </row>
    <row r="363" spans="1:42" ht="26.65" x14ac:dyDescent="0.45">
      <c r="A363" s="15">
        <v>169</v>
      </c>
      <c r="B363" s="14" t="s">
        <v>400</v>
      </c>
      <c r="C363" s="14" t="s">
        <v>80</v>
      </c>
      <c r="D363" s="14">
        <v>25</v>
      </c>
      <c r="E363" s="14" t="s">
        <v>106</v>
      </c>
      <c r="F363" s="14">
        <v>82</v>
      </c>
      <c r="G363" s="14">
        <v>81</v>
      </c>
      <c r="H363" s="14">
        <v>28</v>
      </c>
      <c r="I363" s="14">
        <v>4.4000000000000004</v>
      </c>
      <c r="J363" s="14">
        <v>9.6</v>
      </c>
      <c r="K363" s="14">
        <v>0.45600000000000002</v>
      </c>
      <c r="L363" s="14">
        <v>2.1</v>
      </c>
      <c r="M363" s="14">
        <v>5</v>
      </c>
      <c r="N363" s="14">
        <v>0.42599999999999999</v>
      </c>
      <c r="O363" s="14">
        <v>2.2999999999999998</v>
      </c>
      <c r="P363" s="14">
        <v>4.5999999999999996</v>
      </c>
      <c r="Q363" s="14">
        <v>0.48899999999999999</v>
      </c>
      <c r="R363" s="14">
        <v>0.56799999999999995</v>
      </c>
      <c r="S363" s="14">
        <v>0.8</v>
      </c>
      <c r="T363" s="14">
        <v>1</v>
      </c>
      <c r="U363" s="14">
        <v>0.88500000000000001</v>
      </c>
      <c r="V363" s="14">
        <v>0.2</v>
      </c>
      <c r="W363" s="14">
        <v>2.7</v>
      </c>
      <c r="X363" s="14">
        <v>2.9</v>
      </c>
      <c r="Y363" s="14">
        <v>2.1</v>
      </c>
      <c r="Z363" s="14">
        <v>0.5</v>
      </c>
      <c r="AA363" s="14">
        <v>0</v>
      </c>
      <c r="AB363" s="14">
        <v>1</v>
      </c>
      <c r="AC363" s="14">
        <v>1.9</v>
      </c>
      <c r="AD363" s="14">
        <v>11.8</v>
      </c>
      <c r="AE363" t="str">
        <f>VLOOKUP(B363,'Current Team'!B$2:D$322,3,FALSE)</f>
        <v>SAS</v>
      </c>
      <c r="AF363">
        <f>RANK(K363,K$2:K$501)</f>
        <v>185</v>
      </c>
      <c r="AG363">
        <f>RANK(L363,L$2:L$501)</f>
        <v>46</v>
      </c>
      <c r="AH363">
        <f>RANK(U363,U$2:U$501)</f>
        <v>42</v>
      </c>
      <c r="AI363">
        <f>RANK(X363,X$2:X$501)</f>
        <v>252</v>
      </c>
      <c r="AJ363">
        <f>RANK(Y363,Y$2:Y$501)</f>
        <v>148</v>
      </c>
      <c r="AK363">
        <f>RANK(Z363,Z$2:Z$501)</f>
        <v>234</v>
      </c>
      <c r="AL363">
        <f>RANK(AA363,AA$2:AA$501)</f>
        <v>417</v>
      </c>
      <c r="AM363">
        <f>RANK(AB363,AB$2:AB$501,1)</f>
        <v>285</v>
      </c>
      <c r="AN363">
        <f>RANK(AD363,AD$2:AD$501)</f>
        <v>110</v>
      </c>
      <c r="AO363">
        <f>COUNTIFS(AF363:AN363,"&lt;80")</f>
        <v>2</v>
      </c>
      <c r="AP363">
        <f>VLOOKUP(AE363,'First week Schedule'!A$2:C$31,3,FALSE)</f>
        <v>4</v>
      </c>
    </row>
    <row r="364" spans="1:42" ht="26.65" x14ac:dyDescent="0.45">
      <c r="A364" s="15">
        <v>24</v>
      </c>
      <c r="B364" s="14" t="s">
        <v>531</v>
      </c>
      <c r="C364" s="14" t="s">
        <v>67</v>
      </c>
      <c r="D364" s="14">
        <v>31</v>
      </c>
      <c r="E364" s="14" t="s">
        <v>117</v>
      </c>
      <c r="F364" s="14">
        <v>81</v>
      </c>
      <c r="G364" s="14">
        <v>81</v>
      </c>
      <c r="H364" s="14">
        <v>28</v>
      </c>
      <c r="I364" s="14">
        <v>3.9</v>
      </c>
      <c r="J364" s="14">
        <v>8.4</v>
      </c>
      <c r="K364" s="14">
        <v>0.47</v>
      </c>
      <c r="L364" s="14">
        <v>1.6</v>
      </c>
      <c r="M364" s="14">
        <v>3.8</v>
      </c>
      <c r="N364" s="14">
        <v>0.42099999999999999</v>
      </c>
      <c r="O364" s="14">
        <v>2.2999999999999998</v>
      </c>
      <c r="P364" s="14">
        <v>4.5</v>
      </c>
      <c r="Q364" s="14">
        <v>0.51100000000000001</v>
      </c>
      <c r="R364" s="14">
        <v>0.56599999999999995</v>
      </c>
      <c r="S364" s="14">
        <v>2.2000000000000002</v>
      </c>
      <c r="T364" s="14">
        <v>2.6</v>
      </c>
      <c r="U364" s="14">
        <v>0.86599999999999999</v>
      </c>
      <c r="V364" s="14">
        <v>0.5</v>
      </c>
      <c r="W364" s="14">
        <v>2</v>
      </c>
      <c r="X364" s="14">
        <v>2.5</v>
      </c>
      <c r="Y364" s="14">
        <v>5.3</v>
      </c>
      <c r="Z364" s="14">
        <v>0.6</v>
      </c>
      <c r="AA364" s="14">
        <v>0</v>
      </c>
      <c r="AB364" s="14">
        <v>1.6</v>
      </c>
      <c r="AC364" s="14">
        <v>1.4</v>
      </c>
      <c r="AD364" s="14">
        <v>11.7</v>
      </c>
      <c r="AE364" t="str">
        <f>VLOOKUP(B364,'Current Team'!B$2:D$322,3,FALSE)</f>
        <v>ORL</v>
      </c>
      <c r="AF364">
        <f>RANK(K364,K$2:K$501)</f>
        <v>147</v>
      </c>
      <c r="AG364">
        <f>RANK(L364,L$2:L$501)</f>
        <v>89</v>
      </c>
      <c r="AH364">
        <f>RANK(U364,U$2:U$501)</f>
        <v>65</v>
      </c>
      <c r="AI364">
        <f>RANK(X364,X$2:X$501)</f>
        <v>296</v>
      </c>
      <c r="AJ364">
        <f>RANK(Y364,Y$2:Y$501)</f>
        <v>24</v>
      </c>
      <c r="AK364">
        <f>RANK(Z364,Z$2:Z$501)</f>
        <v>186</v>
      </c>
      <c r="AL364">
        <f>RANK(AA364,AA$2:AA$501)</f>
        <v>417</v>
      </c>
      <c r="AM364">
        <f>RANK(AB364,AB$2:AB$501,1)</f>
        <v>412</v>
      </c>
      <c r="AN364">
        <f>RANK(AD364,AD$2:AD$501)</f>
        <v>113</v>
      </c>
      <c r="AO364">
        <f>COUNTIFS(AF364:AN364,"&lt;80")</f>
        <v>2</v>
      </c>
      <c r="AP364">
        <f>VLOOKUP(AE364,'First week Schedule'!A$2:C$31,3,FALSE)</f>
        <v>4</v>
      </c>
    </row>
    <row r="365" spans="1:42" ht="26.65" x14ac:dyDescent="0.45">
      <c r="A365" s="15">
        <v>298</v>
      </c>
      <c r="B365" s="14" t="s">
        <v>283</v>
      </c>
      <c r="C365" s="14" t="s">
        <v>80</v>
      </c>
      <c r="D365" s="14">
        <v>26</v>
      </c>
      <c r="E365" s="14" t="s">
        <v>78</v>
      </c>
      <c r="F365" s="14">
        <v>32</v>
      </c>
      <c r="G365" s="14">
        <v>0</v>
      </c>
      <c r="H365" s="14">
        <v>11.7</v>
      </c>
      <c r="I365" s="14">
        <v>1.8</v>
      </c>
      <c r="J365" s="14">
        <v>4</v>
      </c>
      <c r="K365" s="14">
        <v>0.441</v>
      </c>
      <c r="L365" s="14">
        <v>0.8</v>
      </c>
      <c r="M365" s="14">
        <v>2.1</v>
      </c>
      <c r="N365" s="14">
        <v>0.39700000000000002</v>
      </c>
      <c r="O365" s="14">
        <v>0.9</v>
      </c>
      <c r="P365" s="14">
        <v>1.8</v>
      </c>
      <c r="Q365" s="14">
        <v>0.49199999999999999</v>
      </c>
      <c r="R365" s="14">
        <v>0.54700000000000004</v>
      </c>
      <c r="S365" s="14">
        <v>0.6</v>
      </c>
      <c r="T365" s="14">
        <v>0.7</v>
      </c>
      <c r="U365" s="14">
        <v>0.86399999999999999</v>
      </c>
      <c r="V365" s="14">
        <v>0.3</v>
      </c>
      <c r="W365" s="14">
        <v>1.8</v>
      </c>
      <c r="X365" s="14">
        <v>2</v>
      </c>
      <c r="Y365" s="14">
        <v>0.4</v>
      </c>
      <c r="Z365" s="14">
        <v>0.4</v>
      </c>
      <c r="AA365" s="14">
        <v>0</v>
      </c>
      <c r="AB365" s="14">
        <v>0.3</v>
      </c>
      <c r="AC365" s="14">
        <v>0.9</v>
      </c>
      <c r="AD365" s="14">
        <v>4.9000000000000004</v>
      </c>
      <c r="AE365" t="str">
        <f>VLOOKUP(B365,'Current Team'!B$2:D$322,3,FALSE)</f>
        <v>GSW</v>
      </c>
      <c r="AF365">
        <f>RANK(K365,K$2:K$501)</f>
        <v>230</v>
      </c>
      <c r="AG365">
        <f>RANK(L365,L$2:L$501)</f>
        <v>234</v>
      </c>
      <c r="AH365">
        <f>RANK(U365,U$2:U$501)</f>
        <v>69</v>
      </c>
      <c r="AI365">
        <f>RANK(X365,X$2:X$501)</f>
        <v>350</v>
      </c>
      <c r="AJ365">
        <f>RANK(Y365,Y$2:Y$501)</f>
        <v>445</v>
      </c>
      <c r="AK365">
        <f>RANK(Z365,Z$2:Z$501)</f>
        <v>300</v>
      </c>
      <c r="AL365">
        <f>RANK(AA365,AA$2:AA$501)</f>
        <v>417</v>
      </c>
      <c r="AM365">
        <f>RANK(AB365,AB$2:AB$501,1)</f>
        <v>44</v>
      </c>
      <c r="AN365">
        <f>RANK(AD365,AD$2:AD$501)</f>
        <v>338</v>
      </c>
      <c r="AO365">
        <f>COUNTIFS(AF365:AN365,"&lt;80")</f>
        <v>2</v>
      </c>
      <c r="AP365">
        <f>VLOOKUP(AE365,'First week Schedule'!A$2:C$31,3,FALSE)</f>
        <v>4</v>
      </c>
    </row>
    <row r="366" spans="1:42" ht="39.75" x14ac:dyDescent="0.45">
      <c r="A366" s="15">
        <v>22</v>
      </c>
      <c r="B366" s="14" t="s">
        <v>533</v>
      </c>
      <c r="C366" s="14" t="s">
        <v>67</v>
      </c>
      <c r="D366" s="14">
        <v>24</v>
      </c>
      <c r="E366" s="14" t="s">
        <v>100</v>
      </c>
      <c r="F366" s="14">
        <v>81</v>
      </c>
      <c r="G366" s="14">
        <v>32</v>
      </c>
      <c r="H366" s="14">
        <v>24.2</v>
      </c>
      <c r="I366" s="14">
        <v>2.2999999999999998</v>
      </c>
      <c r="J366" s="14">
        <v>5.2</v>
      </c>
      <c r="K366" s="14">
        <v>0.44700000000000001</v>
      </c>
      <c r="L366" s="14">
        <v>1</v>
      </c>
      <c r="M366" s="14">
        <v>2.7</v>
      </c>
      <c r="N366" s="14">
        <v>0.373</v>
      </c>
      <c r="O366" s="14">
        <v>1.3</v>
      </c>
      <c r="P366" s="14">
        <v>2.5</v>
      </c>
      <c r="Q366" s="14">
        <v>0.52700000000000002</v>
      </c>
      <c r="R366" s="14">
        <v>0.54400000000000004</v>
      </c>
      <c r="S366" s="14">
        <v>1.1000000000000001</v>
      </c>
      <c r="T366" s="14">
        <v>1.3</v>
      </c>
      <c r="U366" s="14">
        <v>0.873</v>
      </c>
      <c r="V366" s="14">
        <v>0.3</v>
      </c>
      <c r="W366" s="14">
        <v>2.4</v>
      </c>
      <c r="X366" s="14">
        <v>2.7</v>
      </c>
      <c r="Y366" s="14">
        <v>3.3</v>
      </c>
      <c r="Z366" s="14">
        <v>0.8</v>
      </c>
      <c r="AA366" s="14">
        <v>0</v>
      </c>
      <c r="AB366" s="14">
        <v>0.8</v>
      </c>
      <c r="AC366" s="14">
        <v>2.1</v>
      </c>
      <c r="AD366" s="14">
        <v>6.7</v>
      </c>
      <c r="AE366" t="str">
        <f>VLOOKUP(B366,'Current Team'!B$2:D$322,3,FALSE)</f>
        <v>CHI</v>
      </c>
      <c r="AF366">
        <f>RANK(K366,K$2:K$501)</f>
        <v>207</v>
      </c>
      <c r="AG366">
        <f>RANK(L366,L$2:L$501)</f>
        <v>175</v>
      </c>
      <c r="AH366">
        <f>RANK(U366,U$2:U$501)</f>
        <v>53</v>
      </c>
      <c r="AI366">
        <f>RANK(X366,X$2:X$501)</f>
        <v>274</v>
      </c>
      <c r="AJ366">
        <f>RANK(Y366,Y$2:Y$501)</f>
        <v>71</v>
      </c>
      <c r="AK366">
        <f>RANK(Z366,Z$2:Z$501)</f>
        <v>113</v>
      </c>
      <c r="AL366">
        <f>RANK(AA366,AA$2:AA$501)</f>
        <v>417</v>
      </c>
      <c r="AM366">
        <f>RANK(AB366,AB$2:AB$501,1)</f>
        <v>206</v>
      </c>
      <c r="AN366">
        <f>RANK(AD366,AD$2:AD$501)</f>
        <v>262</v>
      </c>
      <c r="AO366">
        <f>COUNTIFS(AF366:AN366,"&lt;80")</f>
        <v>2</v>
      </c>
      <c r="AP366">
        <f>VLOOKUP(AE366,'First week Schedule'!A$2:C$31,3,FALSE)</f>
        <v>4</v>
      </c>
    </row>
    <row r="367" spans="1:42" ht="26.65" x14ac:dyDescent="0.45">
      <c r="A367" s="15">
        <v>41</v>
      </c>
      <c r="B367" s="14" t="s">
        <v>515</v>
      </c>
      <c r="C367" s="14" t="s">
        <v>80</v>
      </c>
      <c r="D367" s="14">
        <v>22</v>
      </c>
      <c r="E367" s="14" t="s">
        <v>121</v>
      </c>
      <c r="F367" s="14">
        <v>81</v>
      </c>
      <c r="G367" s="14">
        <v>18</v>
      </c>
      <c r="H367" s="14">
        <v>23.2</v>
      </c>
      <c r="I367" s="14">
        <v>4.3</v>
      </c>
      <c r="J367" s="14">
        <v>9.1</v>
      </c>
      <c r="K367" s="14">
        <v>0.47399999999999998</v>
      </c>
      <c r="L367" s="14">
        <v>2</v>
      </c>
      <c r="M367" s="14">
        <v>5</v>
      </c>
      <c r="N367" s="14">
        <v>0.40200000000000002</v>
      </c>
      <c r="O367" s="14">
        <v>2.2999999999999998</v>
      </c>
      <c r="P367" s="14">
        <v>4.0999999999999996</v>
      </c>
      <c r="Q367" s="14">
        <v>0.56000000000000005</v>
      </c>
      <c r="R367" s="14">
        <v>0.58399999999999996</v>
      </c>
      <c r="S367" s="14">
        <v>0.7</v>
      </c>
      <c r="T367" s="14">
        <v>0.8</v>
      </c>
      <c r="U367" s="14">
        <v>0.84799999999999998</v>
      </c>
      <c r="V367" s="14">
        <v>0.4</v>
      </c>
      <c r="W367" s="14">
        <v>2</v>
      </c>
      <c r="X367" s="14">
        <v>2.5</v>
      </c>
      <c r="Y367" s="14">
        <v>1.2</v>
      </c>
      <c r="Z367" s="14">
        <v>0.7</v>
      </c>
      <c r="AA367" s="14">
        <v>0.1</v>
      </c>
      <c r="AB367" s="14">
        <v>0.7</v>
      </c>
      <c r="AC367" s="14">
        <v>1.4</v>
      </c>
      <c r="AD367" s="14">
        <v>11.3</v>
      </c>
      <c r="AE367" t="str">
        <f>VLOOKUP(B367,'Current Team'!B$2:D$322,3,FALSE)</f>
        <v>DEN</v>
      </c>
      <c r="AF367">
        <f>RANK(K367,K$2:K$501)</f>
        <v>140</v>
      </c>
      <c r="AG367">
        <f>RANK(L367,L$2:L$501)</f>
        <v>54</v>
      </c>
      <c r="AH367">
        <f>RANK(U367,U$2:U$501)</f>
        <v>81</v>
      </c>
      <c r="AI367">
        <f>RANK(X367,X$2:X$501)</f>
        <v>296</v>
      </c>
      <c r="AJ367">
        <f>RANK(Y367,Y$2:Y$501)</f>
        <v>257</v>
      </c>
      <c r="AK367">
        <f>RANK(Z367,Z$2:Z$501)</f>
        <v>143</v>
      </c>
      <c r="AL367">
        <f>RANK(AA367,AA$2:AA$501)</f>
        <v>329</v>
      </c>
      <c r="AM367">
        <f>RANK(AB367,AB$2:AB$501,1)</f>
        <v>181</v>
      </c>
      <c r="AN367">
        <f>RANK(AD367,AD$2:AD$501)</f>
        <v>123</v>
      </c>
      <c r="AO367">
        <f>COUNTIFS(AF367:AN367,"&lt;80")</f>
        <v>1</v>
      </c>
      <c r="AP367">
        <f>VLOOKUP(AE367,'First week Schedule'!A$2:C$31,3,FALSE)</f>
        <v>4</v>
      </c>
    </row>
    <row r="368" spans="1:42" x14ac:dyDescent="0.45">
      <c r="A368" s="15">
        <v>227</v>
      </c>
      <c r="B368" s="14" t="s">
        <v>350</v>
      </c>
      <c r="C368" s="14" t="s">
        <v>67</v>
      </c>
      <c r="D368" s="14">
        <v>32</v>
      </c>
      <c r="E368" s="14" t="s">
        <v>146</v>
      </c>
      <c r="F368" s="14">
        <v>13</v>
      </c>
      <c r="G368" s="14">
        <v>13</v>
      </c>
      <c r="H368" s="14">
        <v>26.5</v>
      </c>
      <c r="I368" s="14">
        <v>4.2</v>
      </c>
      <c r="J368" s="14">
        <v>8.1999999999999993</v>
      </c>
      <c r="K368" s="14">
        <v>0.51400000000000001</v>
      </c>
      <c r="L368" s="14">
        <v>1</v>
      </c>
      <c r="M368" s="14">
        <v>2.2000000000000002</v>
      </c>
      <c r="N368" s="14">
        <v>0.46400000000000002</v>
      </c>
      <c r="O368" s="14">
        <v>3.2</v>
      </c>
      <c r="P368" s="14">
        <v>6.1</v>
      </c>
      <c r="Q368" s="14">
        <v>0.53200000000000003</v>
      </c>
      <c r="R368" s="14">
        <v>0.57499999999999996</v>
      </c>
      <c r="S368" s="14">
        <v>1.3</v>
      </c>
      <c r="T368" s="14">
        <v>1.5</v>
      </c>
      <c r="U368" s="14">
        <v>0.85</v>
      </c>
      <c r="V368" s="14">
        <v>0.9</v>
      </c>
      <c r="W368" s="14">
        <v>1.2</v>
      </c>
      <c r="X368" s="14">
        <v>2.1</v>
      </c>
      <c r="Y368" s="14">
        <v>2.8</v>
      </c>
      <c r="Z368" s="14">
        <v>0.9</v>
      </c>
      <c r="AA368" s="14">
        <v>0.1</v>
      </c>
      <c r="AB368" s="14">
        <v>1.5</v>
      </c>
      <c r="AC368" s="14">
        <v>2.7</v>
      </c>
      <c r="AD368" s="14">
        <v>10.8</v>
      </c>
      <c r="AE368" t="str">
        <f>VLOOKUP(B368,'Current Team'!B$2:D$322,3,FALSE)</f>
        <v>MIL</v>
      </c>
      <c r="AF368">
        <f>RANK(K368,K$2:K$501)</f>
        <v>72</v>
      </c>
      <c r="AG368">
        <f>RANK(L368,L$2:L$501)</f>
        <v>175</v>
      </c>
      <c r="AH368">
        <f>RANK(U368,U$2:U$501)</f>
        <v>80</v>
      </c>
      <c r="AI368">
        <f>RANK(X368,X$2:X$501)</f>
        <v>341</v>
      </c>
      <c r="AJ368">
        <f>RANK(Y368,Y$2:Y$501)</f>
        <v>97</v>
      </c>
      <c r="AK368">
        <f>RANK(Z368,Z$2:Z$501)</f>
        <v>82</v>
      </c>
      <c r="AL368">
        <f>RANK(AA368,AA$2:AA$501)</f>
        <v>329</v>
      </c>
      <c r="AM368">
        <f>RANK(AB368,AB$2:AB$501,1)</f>
        <v>393</v>
      </c>
      <c r="AN368">
        <f>RANK(AD368,AD$2:AD$501)</f>
        <v>140</v>
      </c>
      <c r="AO368">
        <f>COUNTIFS(AF368:AN368,"&lt;80")</f>
        <v>1</v>
      </c>
      <c r="AP368">
        <f>VLOOKUP(AE368,'First week Schedule'!A$2:C$31,3,FALSE)</f>
        <v>4</v>
      </c>
    </row>
    <row r="369" spans="1:42" x14ac:dyDescent="0.45">
      <c r="A369" s="15">
        <v>288</v>
      </c>
      <c r="B369" s="14" t="s">
        <v>291</v>
      </c>
      <c r="C369" s="14" t="s">
        <v>292</v>
      </c>
      <c r="D369" s="14">
        <v>37</v>
      </c>
      <c r="E369" s="14" t="s">
        <v>123</v>
      </c>
      <c r="F369" s="14">
        <v>70</v>
      </c>
      <c r="G369" s="14">
        <v>0</v>
      </c>
      <c r="H369" s="14">
        <v>19.100000000000001</v>
      </c>
      <c r="I369" s="14">
        <v>2.9</v>
      </c>
      <c r="J369" s="14">
        <v>6.9</v>
      </c>
      <c r="K369" s="14">
        <v>0.41599999999999998</v>
      </c>
      <c r="L369" s="14">
        <v>2</v>
      </c>
      <c r="M369" s="14">
        <v>5</v>
      </c>
      <c r="N369" s="14">
        <v>0.39700000000000002</v>
      </c>
      <c r="O369" s="14">
        <v>0.9</v>
      </c>
      <c r="P369" s="14">
        <v>1.9</v>
      </c>
      <c r="Q369" s="14">
        <v>0.46700000000000003</v>
      </c>
      <c r="R369" s="14">
        <v>0.55900000000000005</v>
      </c>
      <c r="S369" s="14">
        <v>0.9</v>
      </c>
      <c r="T369" s="14">
        <v>1</v>
      </c>
      <c r="U369" s="14">
        <v>0.82199999999999995</v>
      </c>
      <c r="V369" s="14">
        <v>0.1</v>
      </c>
      <c r="W369" s="14">
        <v>2.2000000000000002</v>
      </c>
      <c r="X369" s="14">
        <v>2.2999999999999998</v>
      </c>
      <c r="Y369" s="14">
        <v>1.2</v>
      </c>
      <c r="Z369" s="14">
        <v>0.4</v>
      </c>
      <c r="AA369" s="14">
        <v>0.2</v>
      </c>
      <c r="AB369" s="14">
        <v>0.8</v>
      </c>
      <c r="AC369" s="14">
        <v>1.5</v>
      </c>
      <c r="AD369" s="14">
        <v>8.6</v>
      </c>
      <c r="AE369" t="str">
        <f>VLOOKUP(B369,'Current Team'!B$2:D$322,3,FALSE)</f>
        <v>MIL</v>
      </c>
      <c r="AF369">
        <f>RANK(K369,K$2:K$501)</f>
        <v>301</v>
      </c>
      <c r="AG369">
        <f>RANK(L369,L$2:L$501)</f>
        <v>54</v>
      </c>
      <c r="AH369">
        <f>RANK(U369,U$2:U$501)</f>
        <v>134</v>
      </c>
      <c r="AI369">
        <f>RANK(X369,X$2:X$501)</f>
        <v>321</v>
      </c>
      <c r="AJ369">
        <f>RANK(Y369,Y$2:Y$501)</f>
        <v>257</v>
      </c>
      <c r="AK369">
        <f>RANK(Z369,Z$2:Z$501)</f>
        <v>300</v>
      </c>
      <c r="AL369">
        <f>RANK(AA369,AA$2:AA$501)</f>
        <v>266</v>
      </c>
      <c r="AM369">
        <f>RANK(AB369,AB$2:AB$501,1)</f>
        <v>206</v>
      </c>
      <c r="AN369">
        <f>RANK(AD369,AD$2:AD$501)</f>
        <v>193</v>
      </c>
      <c r="AO369">
        <f>COUNTIFS(AF369:AN369,"&lt;80")</f>
        <v>1</v>
      </c>
      <c r="AP369">
        <f>VLOOKUP(AE369,'First week Schedule'!A$2:C$31,3,FALSE)</f>
        <v>4</v>
      </c>
    </row>
    <row r="370" spans="1:42" ht="26.65" x14ac:dyDescent="0.45">
      <c r="A370" s="15">
        <v>200</v>
      </c>
      <c r="B370" s="14" t="s">
        <v>372</v>
      </c>
      <c r="C370" s="14" t="s">
        <v>63</v>
      </c>
      <c r="D370" s="14">
        <v>28</v>
      </c>
      <c r="E370" s="14" t="s">
        <v>125</v>
      </c>
      <c r="F370" s="14">
        <v>24</v>
      </c>
      <c r="G370" s="14">
        <v>2</v>
      </c>
      <c r="H370" s="14">
        <v>19.600000000000001</v>
      </c>
      <c r="I370" s="14">
        <v>3.3</v>
      </c>
      <c r="J370" s="14">
        <v>6.8</v>
      </c>
      <c r="K370" s="14">
        <v>0.48199999999999998</v>
      </c>
      <c r="L370" s="14">
        <v>1.4</v>
      </c>
      <c r="M370" s="14">
        <v>3.3</v>
      </c>
      <c r="N370" s="14">
        <v>0.41299999999999998</v>
      </c>
      <c r="O370" s="14">
        <v>1.9</v>
      </c>
      <c r="P370" s="14">
        <v>3.5</v>
      </c>
      <c r="Q370" s="14">
        <v>0.54800000000000004</v>
      </c>
      <c r="R370" s="14">
        <v>0.58199999999999996</v>
      </c>
      <c r="S370" s="14">
        <v>0.7</v>
      </c>
      <c r="T370" s="14">
        <v>0.9</v>
      </c>
      <c r="U370" s="14">
        <v>0.81</v>
      </c>
      <c r="V370" s="14">
        <v>1.3</v>
      </c>
      <c r="W370" s="14">
        <v>5.2</v>
      </c>
      <c r="X370" s="14">
        <v>6.5</v>
      </c>
      <c r="Y370" s="14">
        <v>0.6</v>
      </c>
      <c r="Z370" s="14">
        <v>0.5</v>
      </c>
      <c r="AA370" s="14">
        <v>0.3</v>
      </c>
      <c r="AB370" s="14">
        <v>1</v>
      </c>
      <c r="AC370" s="14">
        <v>2.9</v>
      </c>
      <c r="AD370" s="14">
        <v>8.6999999999999993</v>
      </c>
      <c r="AE370" t="str">
        <f>VLOOKUP(B370,'Current Team'!B$2:D$322,3,FALSE)</f>
        <v>LAC</v>
      </c>
      <c r="AF370">
        <f>RANK(K370,K$2:K$501)</f>
        <v>127</v>
      </c>
      <c r="AG370">
        <f>RANK(L370,L$2:L$501)</f>
        <v>110</v>
      </c>
      <c r="AH370">
        <f>RANK(U370,U$2:U$501)</f>
        <v>155</v>
      </c>
      <c r="AI370">
        <f>RANK(X370,X$2:X$501)</f>
        <v>56</v>
      </c>
      <c r="AJ370">
        <f>RANK(Y370,Y$2:Y$501)</f>
        <v>405</v>
      </c>
      <c r="AK370">
        <f>RANK(Z370,Z$2:Z$501)</f>
        <v>234</v>
      </c>
      <c r="AL370">
        <f>RANK(AA370,AA$2:AA$501)</f>
        <v>199</v>
      </c>
      <c r="AM370">
        <f>RANK(AB370,AB$2:AB$501,1)</f>
        <v>285</v>
      </c>
      <c r="AN370">
        <f>RANK(AD370,AD$2:AD$501)</f>
        <v>192</v>
      </c>
      <c r="AO370">
        <f>COUNTIFS(AF370:AN370,"&lt;80")</f>
        <v>1</v>
      </c>
      <c r="AP370">
        <f>VLOOKUP(AE370,'First week Schedule'!A$2:C$31,3,FALSE)</f>
        <v>4</v>
      </c>
    </row>
    <row r="371" spans="1:42" x14ac:dyDescent="0.45">
      <c r="A371" s="15">
        <v>201</v>
      </c>
      <c r="B371" s="14" t="s">
        <v>371</v>
      </c>
      <c r="C371" s="14" t="s">
        <v>63</v>
      </c>
      <c r="D371" s="14">
        <v>32</v>
      </c>
      <c r="E371" s="14" t="s">
        <v>88</v>
      </c>
      <c r="F371" s="14">
        <v>77</v>
      </c>
      <c r="G371" s="14">
        <v>44</v>
      </c>
      <c r="H371" s="14">
        <v>27.2</v>
      </c>
      <c r="I371" s="14">
        <v>4.2</v>
      </c>
      <c r="J371" s="14">
        <v>8.9</v>
      </c>
      <c r="K371" s="14">
        <v>0.47499999999999998</v>
      </c>
      <c r="L371" s="14">
        <v>1.4</v>
      </c>
      <c r="M371" s="14">
        <v>4.2</v>
      </c>
      <c r="N371" s="14">
        <v>0.34699999999999998</v>
      </c>
      <c r="O371" s="14">
        <v>2.8</v>
      </c>
      <c r="P371" s="14">
        <v>4.8</v>
      </c>
      <c r="Q371" s="14">
        <v>0.58599999999999997</v>
      </c>
      <c r="R371" s="14">
        <v>0.55500000000000005</v>
      </c>
      <c r="S371" s="14">
        <v>2.4</v>
      </c>
      <c r="T371" s="14">
        <v>2.7</v>
      </c>
      <c r="U371" s="14">
        <v>0.88800000000000001</v>
      </c>
      <c r="V371" s="14">
        <v>0.7</v>
      </c>
      <c r="W371" s="14">
        <v>3.3</v>
      </c>
      <c r="X371" s="14">
        <v>4</v>
      </c>
      <c r="Y371" s="14">
        <v>1.8</v>
      </c>
      <c r="Z371" s="14">
        <v>0.6</v>
      </c>
      <c r="AA371" s="14">
        <v>0.5</v>
      </c>
      <c r="AB371" s="14">
        <v>1.3</v>
      </c>
      <c r="AC371" s="14">
        <v>2.1</v>
      </c>
      <c r="AD371" s="14">
        <v>12.3</v>
      </c>
      <c r="AE371" t="str">
        <f>VLOOKUP(B371,'Current Team'!B$2:D$322,3,FALSE)</f>
        <v>UTA</v>
      </c>
      <c r="AF371">
        <f>RANK(K371,K$2:K$501)</f>
        <v>136</v>
      </c>
      <c r="AG371">
        <f>RANK(L371,L$2:L$501)</f>
        <v>110</v>
      </c>
      <c r="AH371">
        <f>RANK(U371,U$2:U$501)</f>
        <v>39</v>
      </c>
      <c r="AI371">
        <f>RANK(X371,X$2:X$501)</f>
        <v>162</v>
      </c>
      <c r="AJ371">
        <f>RANK(Y371,Y$2:Y$501)</f>
        <v>175</v>
      </c>
      <c r="AK371">
        <f>RANK(Z371,Z$2:Z$501)</f>
        <v>186</v>
      </c>
      <c r="AL371">
        <f>RANK(AA371,AA$2:AA$501)</f>
        <v>105</v>
      </c>
      <c r="AM371">
        <f>RANK(AB371,AB$2:AB$501,1)</f>
        <v>353</v>
      </c>
      <c r="AN371">
        <f>RANK(AD371,AD$2:AD$501)</f>
        <v>100</v>
      </c>
      <c r="AO371">
        <f>COUNTIFS(AF371:AN371,"&lt;80")</f>
        <v>1</v>
      </c>
      <c r="AP371">
        <f>VLOOKUP(AE371,'First week Schedule'!A$2:C$31,3,FALSE)</f>
        <v>4</v>
      </c>
    </row>
    <row r="372" spans="1:42" x14ac:dyDescent="0.45">
      <c r="A372" s="15">
        <v>288</v>
      </c>
      <c r="B372" s="14" t="s">
        <v>291</v>
      </c>
      <c r="C372" s="14" t="s">
        <v>80</v>
      </c>
      <c r="D372" s="14">
        <v>37</v>
      </c>
      <c r="E372" s="14" t="s">
        <v>98</v>
      </c>
      <c r="F372" s="14">
        <v>54</v>
      </c>
      <c r="G372" s="14">
        <v>0</v>
      </c>
      <c r="H372" s="14">
        <v>20.100000000000001</v>
      </c>
      <c r="I372" s="14">
        <v>3.1</v>
      </c>
      <c r="J372" s="14">
        <v>7.5</v>
      </c>
      <c r="K372" s="14">
        <v>0.40799999999999997</v>
      </c>
      <c r="L372" s="14">
        <v>2.1</v>
      </c>
      <c r="M372" s="14">
        <v>5.4</v>
      </c>
      <c r="N372" s="14">
        <v>0.38400000000000001</v>
      </c>
      <c r="O372" s="14">
        <v>1</v>
      </c>
      <c r="P372" s="14">
        <v>2.1</v>
      </c>
      <c r="Q372" s="14">
        <v>0.46899999999999997</v>
      </c>
      <c r="R372" s="14">
        <v>0.54700000000000004</v>
      </c>
      <c r="S372" s="14">
        <v>0.9</v>
      </c>
      <c r="T372" s="14">
        <v>1.1000000000000001</v>
      </c>
      <c r="U372" s="14">
        <v>0.82499999999999996</v>
      </c>
      <c r="V372" s="14">
        <v>0.2</v>
      </c>
      <c r="W372" s="14">
        <v>2.2999999999999998</v>
      </c>
      <c r="X372" s="14">
        <v>2.5</v>
      </c>
      <c r="Y372" s="14">
        <v>1.2</v>
      </c>
      <c r="Z372" s="14">
        <v>0.4</v>
      </c>
      <c r="AA372" s="14">
        <v>0.2</v>
      </c>
      <c r="AB372" s="14">
        <v>0.8</v>
      </c>
      <c r="AC372" s="14">
        <v>1.6</v>
      </c>
      <c r="AD372" s="14">
        <v>9.1</v>
      </c>
      <c r="AE372" t="str">
        <f>VLOOKUP(B372,'Current Team'!B$2:D$322,3,FALSE)</f>
        <v>MIL</v>
      </c>
      <c r="AF372">
        <f>RANK(K372,K$2:K$501)</f>
        <v>335</v>
      </c>
      <c r="AG372">
        <f>RANK(L372,L$2:L$501)</f>
        <v>46</v>
      </c>
      <c r="AH372">
        <f>RANK(U372,U$2:U$501)</f>
        <v>128</v>
      </c>
      <c r="AI372">
        <f>RANK(X372,X$2:X$501)</f>
        <v>296</v>
      </c>
      <c r="AJ372">
        <f>RANK(Y372,Y$2:Y$501)</f>
        <v>257</v>
      </c>
      <c r="AK372">
        <f>RANK(Z372,Z$2:Z$501)</f>
        <v>300</v>
      </c>
      <c r="AL372">
        <f>RANK(AA372,AA$2:AA$501)</f>
        <v>266</v>
      </c>
      <c r="AM372">
        <f>RANK(AB372,AB$2:AB$501,1)</f>
        <v>206</v>
      </c>
      <c r="AN372">
        <f>RANK(AD372,AD$2:AD$501)</f>
        <v>185</v>
      </c>
      <c r="AO372">
        <f>COUNTIFS(AF372:AN372,"&lt;80")</f>
        <v>1</v>
      </c>
      <c r="AP372">
        <f>VLOOKUP(AE372,'First week Schedule'!A$2:C$31,3,FALSE)</f>
        <v>4</v>
      </c>
    </row>
    <row r="373" spans="1:42" ht="26.65" x14ac:dyDescent="0.45">
      <c r="A373" s="15">
        <v>330</v>
      </c>
      <c r="B373" s="14" t="s">
        <v>252</v>
      </c>
      <c r="C373" s="14" t="s">
        <v>131</v>
      </c>
      <c r="D373" s="14">
        <v>32</v>
      </c>
      <c r="E373" s="14" t="s">
        <v>123</v>
      </c>
      <c r="F373" s="14">
        <v>69</v>
      </c>
      <c r="G373" s="14">
        <v>68</v>
      </c>
      <c r="H373" s="14">
        <v>30.3</v>
      </c>
      <c r="I373" s="14">
        <v>4</v>
      </c>
      <c r="J373" s="14">
        <v>10.1</v>
      </c>
      <c r="K373" s="14">
        <v>0.4</v>
      </c>
      <c r="L373" s="14">
        <v>2.2000000000000002</v>
      </c>
      <c r="M373" s="14">
        <v>5.8</v>
      </c>
      <c r="N373" s="14">
        <v>0.372</v>
      </c>
      <c r="O373" s="14">
        <v>1.9</v>
      </c>
      <c r="P373" s="14">
        <v>4.3</v>
      </c>
      <c r="Q373" s="14">
        <v>0.437</v>
      </c>
      <c r="R373" s="14">
        <v>0.50700000000000001</v>
      </c>
      <c r="S373" s="14">
        <v>1.9</v>
      </c>
      <c r="T373" s="14">
        <v>2.4</v>
      </c>
      <c r="U373" s="14">
        <v>0.81</v>
      </c>
      <c r="V373" s="14">
        <v>0.5</v>
      </c>
      <c r="W373" s="14">
        <v>2</v>
      </c>
      <c r="X373" s="14">
        <v>2.5</v>
      </c>
      <c r="Y373" s="14">
        <v>2.2999999999999998</v>
      </c>
      <c r="Z373" s="14">
        <v>0.8</v>
      </c>
      <c r="AA373" s="14">
        <v>0.2</v>
      </c>
      <c r="AB373" s="14">
        <v>1.3</v>
      </c>
      <c r="AC373" s="14">
        <v>2.2999999999999998</v>
      </c>
      <c r="AD373" s="14">
        <v>12.2</v>
      </c>
      <c r="AE373" t="str">
        <f>VLOOKUP(B373,'Current Team'!B$2:D$322,3,FALSE)</f>
        <v>MIL</v>
      </c>
      <c r="AF373">
        <f>RANK(K373,K$2:K$501)</f>
        <v>361</v>
      </c>
      <c r="AG373">
        <f>RANK(L373,L$2:L$501)</f>
        <v>41</v>
      </c>
      <c r="AH373">
        <f>RANK(U373,U$2:U$501)</f>
        <v>155</v>
      </c>
      <c r="AI373">
        <f>RANK(X373,X$2:X$501)</f>
        <v>296</v>
      </c>
      <c r="AJ373">
        <f>RANK(Y373,Y$2:Y$501)</f>
        <v>130</v>
      </c>
      <c r="AK373">
        <f>RANK(Z373,Z$2:Z$501)</f>
        <v>113</v>
      </c>
      <c r="AL373">
        <f>RANK(AA373,AA$2:AA$501)</f>
        <v>266</v>
      </c>
      <c r="AM373">
        <f>RANK(AB373,AB$2:AB$501,1)</f>
        <v>353</v>
      </c>
      <c r="AN373">
        <f>RANK(AD373,AD$2:AD$501)</f>
        <v>101</v>
      </c>
      <c r="AO373">
        <f>COUNTIFS(AF373:AN373,"&lt;80")</f>
        <v>1</v>
      </c>
      <c r="AP373">
        <f>VLOOKUP(AE373,'First week Schedule'!A$2:C$31,3,FALSE)</f>
        <v>4</v>
      </c>
    </row>
    <row r="374" spans="1:42" ht="26.65" x14ac:dyDescent="0.45">
      <c r="A374" s="15">
        <v>330</v>
      </c>
      <c r="B374" s="14" t="s">
        <v>252</v>
      </c>
      <c r="C374" s="14" t="s">
        <v>70</v>
      </c>
      <c r="D374" s="14">
        <v>32</v>
      </c>
      <c r="E374" s="14" t="s">
        <v>109</v>
      </c>
      <c r="F374" s="14">
        <v>44</v>
      </c>
      <c r="G374" s="14">
        <v>44</v>
      </c>
      <c r="H374" s="14">
        <v>29.8</v>
      </c>
      <c r="I374" s="14">
        <v>4.4000000000000004</v>
      </c>
      <c r="J374" s="14">
        <v>10.7</v>
      </c>
      <c r="K374" s="14">
        <v>0.41399999999999998</v>
      </c>
      <c r="L374" s="14">
        <v>2.2999999999999998</v>
      </c>
      <c r="M374" s="14">
        <v>6</v>
      </c>
      <c r="N374" s="14">
        <v>0.38</v>
      </c>
      <c r="O374" s="14">
        <v>2.1</v>
      </c>
      <c r="P374" s="14">
        <v>4.7</v>
      </c>
      <c r="Q374" s="14">
        <v>0.45600000000000002</v>
      </c>
      <c r="R374" s="14">
        <v>0.52</v>
      </c>
      <c r="S374" s="14">
        <v>2</v>
      </c>
      <c r="T374" s="14">
        <v>2.5</v>
      </c>
      <c r="U374" s="14">
        <v>0.79100000000000004</v>
      </c>
      <c r="V374" s="14">
        <v>0.5</v>
      </c>
      <c r="W374" s="14">
        <v>1.9</v>
      </c>
      <c r="X374" s="14">
        <v>2.2999999999999998</v>
      </c>
      <c r="Y374" s="14">
        <v>2.2999999999999998</v>
      </c>
      <c r="Z374" s="14">
        <v>0.8</v>
      </c>
      <c r="AA374" s="14">
        <v>0.3</v>
      </c>
      <c r="AB374" s="14">
        <v>1.3</v>
      </c>
      <c r="AC374" s="14">
        <v>2.2999999999999998</v>
      </c>
      <c r="AD374" s="14">
        <v>13.1</v>
      </c>
      <c r="AE374" t="str">
        <f>VLOOKUP(B374,'Current Team'!B$2:D$322,3,FALSE)</f>
        <v>MIL</v>
      </c>
      <c r="AF374">
        <f>RANK(K374,K$2:K$501)</f>
        <v>306</v>
      </c>
      <c r="AG374">
        <f>RANK(L374,L$2:L$501)</f>
        <v>30</v>
      </c>
      <c r="AH374">
        <f>RANK(U374,U$2:U$501)</f>
        <v>193</v>
      </c>
      <c r="AI374">
        <f>RANK(X374,X$2:X$501)</f>
        <v>321</v>
      </c>
      <c r="AJ374">
        <f>RANK(Y374,Y$2:Y$501)</f>
        <v>130</v>
      </c>
      <c r="AK374">
        <f>RANK(Z374,Z$2:Z$501)</f>
        <v>113</v>
      </c>
      <c r="AL374">
        <f>RANK(AA374,AA$2:AA$501)</f>
        <v>199</v>
      </c>
      <c r="AM374">
        <f>RANK(AB374,AB$2:AB$501,1)</f>
        <v>353</v>
      </c>
      <c r="AN374">
        <f>RANK(AD374,AD$2:AD$501)</f>
        <v>90</v>
      </c>
      <c r="AO374">
        <f>COUNTIFS(AF374:AN374,"&lt;80")</f>
        <v>1</v>
      </c>
      <c r="AP374">
        <f>VLOOKUP(AE374,'First week Schedule'!A$2:C$31,3,FALSE)</f>
        <v>4</v>
      </c>
    </row>
    <row r="375" spans="1:42" ht="26.65" x14ac:dyDescent="0.45">
      <c r="A375" s="15">
        <v>194</v>
      </c>
      <c r="B375" s="14" t="s">
        <v>378</v>
      </c>
      <c r="C375" s="14" t="s">
        <v>63</v>
      </c>
      <c r="D375" s="14">
        <v>24</v>
      </c>
      <c r="E375" s="14" t="s">
        <v>71</v>
      </c>
      <c r="F375" s="14">
        <v>80</v>
      </c>
      <c r="G375" s="14">
        <v>77</v>
      </c>
      <c r="H375" s="14">
        <v>32.700000000000003</v>
      </c>
      <c r="I375" s="14">
        <v>5.0999999999999996</v>
      </c>
      <c r="J375" s="14">
        <v>10.3</v>
      </c>
      <c r="K375" s="14">
        <v>0.497</v>
      </c>
      <c r="L375" s="14">
        <v>1.4</v>
      </c>
      <c r="M375" s="14">
        <v>3.7</v>
      </c>
      <c r="N375" s="14">
        <v>0.39200000000000002</v>
      </c>
      <c r="O375" s="14">
        <v>3.7</v>
      </c>
      <c r="P375" s="14">
        <v>6.6</v>
      </c>
      <c r="Q375" s="14">
        <v>0.55500000000000005</v>
      </c>
      <c r="R375" s="14">
        <v>0.56699999999999995</v>
      </c>
      <c r="S375" s="14">
        <v>2</v>
      </c>
      <c r="T375" s="14">
        <v>2.8</v>
      </c>
      <c r="U375" s="14">
        <v>0.71</v>
      </c>
      <c r="V375" s="14">
        <v>1.2</v>
      </c>
      <c r="W375" s="14">
        <v>4</v>
      </c>
      <c r="X375" s="14">
        <v>5.2</v>
      </c>
      <c r="Y375" s="14">
        <v>1</v>
      </c>
      <c r="Z375" s="14">
        <v>0.8</v>
      </c>
      <c r="AA375" s="14">
        <v>1.3</v>
      </c>
      <c r="AB375" s="14">
        <v>0.8</v>
      </c>
      <c r="AC375" s="14">
        <v>2.7</v>
      </c>
      <c r="AD375" s="14">
        <v>13.6</v>
      </c>
      <c r="AE375" t="str">
        <f>VLOOKUP(B375,'Current Team'!B$2:D$322,3,FALSE)</f>
        <v>DEN</v>
      </c>
      <c r="AF375">
        <f>RANK(K375,K$2:K$501)</f>
        <v>99</v>
      </c>
      <c r="AG375">
        <f>RANK(L375,L$2:L$501)</f>
        <v>110</v>
      </c>
      <c r="AH375">
        <f>RANK(U375,U$2:U$501)</f>
        <v>329</v>
      </c>
      <c r="AI375">
        <f>RANK(X375,X$2:X$501)</f>
        <v>92</v>
      </c>
      <c r="AJ375">
        <f>RANK(Y375,Y$2:Y$501)</f>
        <v>308</v>
      </c>
      <c r="AK375">
        <f>RANK(Z375,Z$2:Z$501)</f>
        <v>113</v>
      </c>
      <c r="AL375">
        <f>RANK(AA375,AA$2:AA$501)</f>
        <v>16</v>
      </c>
      <c r="AM375">
        <f>RANK(AB375,AB$2:AB$501,1)</f>
        <v>206</v>
      </c>
      <c r="AN375">
        <f>RANK(AD375,AD$2:AD$501)</f>
        <v>85</v>
      </c>
      <c r="AO375">
        <f>COUNTIFS(AF375:AN375,"&lt;80")</f>
        <v>1</v>
      </c>
      <c r="AP375">
        <f>VLOOKUP(AE375,'First week Schedule'!A$2:C$31,3,FALSE)</f>
        <v>4</v>
      </c>
    </row>
    <row r="376" spans="1:42" x14ac:dyDescent="0.45">
      <c r="A376" s="15">
        <v>173</v>
      </c>
      <c r="B376" s="14" t="s">
        <v>397</v>
      </c>
      <c r="C376" s="14" t="s">
        <v>67</v>
      </c>
      <c r="D376" s="14">
        <v>28</v>
      </c>
      <c r="E376" s="14" t="s">
        <v>73</v>
      </c>
      <c r="F376" s="14">
        <v>12</v>
      </c>
      <c r="G376" s="14">
        <v>2</v>
      </c>
      <c r="H376" s="14">
        <v>17.600000000000001</v>
      </c>
      <c r="I376" s="14">
        <v>2.2999999999999998</v>
      </c>
      <c r="J376" s="14">
        <v>5.5</v>
      </c>
      <c r="K376" s="14">
        <v>0.42399999999999999</v>
      </c>
      <c r="L376" s="14">
        <v>0.8</v>
      </c>
      <c r="M376" s="14">
        <v>2</v>
      </c>
      <c r="N376" s="14">
        <v>0.41699999999999998</v>
      </c>
      <c r="O376" s="14">
        <v>1.5</v>
      </c>
      <c r="P376" s="14">
        <v>3.5</v>
      </c>
      <c r="Q376" s="14">
        <v>0.42899999999999999</v>
      </c>
      <c r="R376" s="14">
        <v>0.5</v>
      </c>
      <c r="S376" s="14">
        <v>0.8</v>
      </c>
      <c r="T376" s="14">
        <v>1.1000000000000001</v>
      </c>
      <c r="U376" s="14">
        <v>0.69199999999999995</v>
      </c>
      <c r="V376" s="14">
        <v>0.8</v>
      </c>
      <c r="W376" s="14">
        <v>1.8</v>
      </c>
      <c r="X376" s="14">
        <v>2.6</v>
      </c>
      <c r="Y376" s="14">
        <v>3.5</v>
      </c>
      <c r="Z376" s="14">
        <v>0.4</v>
      </c>
      <c r="AA376" s="14">
        <v>0.1</v>
      </c>
      <c r="AB376" s="14">
        <v>1.3</v>
      </c>
      <c r="AC376" s="14">
        <v>1.6</v>
      </c>
      <c r="AD376" s="14">
        <v>6.3</v>
      </c>
      <c r="AE376" t="str">
        <f>VLOOKUP(B376,'Current Team'!B$2:D$322,3,FALSE)</f>
        <v>DET</v>
      </c>
      <c r="AF376">
        <f>RANK(K376,K$2:K$501)</f>
        <v>277</v>
      </c>
      <c r="AG376">
        <f>RANK(L376,L$2:L$501)</f>
        <v>234</v>
      </c>
      <c r="AH376">
        <f>RANK(U376,U$2:U$501)</f>
        <v>350</v>
      </c>
      <c r="AI376">
        <f>RANK(X376,X$2:X$501)</f>
        <v>285</v>
      </c>
      <c r="AJ376">
        <f>RANK(Y376,Y$2:Y$501)</f>
        <v>65</v>
      </c>
      <c r="AK376">
        <f>RANK(Z376,Z$2:Z$501)</f>
        <v>300</v>
      </c>
      <c r="AL376">
        <f>RANK(AA376,AA$2:AA$501)</f>
        <v>329</v>
      </c>
      <c r="AM376">
        <f>RANK(AB376,AB$2:AB$501,1)</f>
        <v>353</v>
      </c>
      <c r="AN376">
        <f>RANK(AD376,AD$2:AD$501)</f>
        <v>280</v>
      </c>
      <c r="AO376">
        <f>COUNTIFS(AF376:AN376,"&lt;80")</f>
        <v>1</v>
      </c>
      <c r="AP376">
        <f>VLOOKUP(AE376,'First week Schedule'!A$2:C$31,3,FALSE)</f>
        <v>4</v>
      </c>
    </row>
    <row r="377" spans="1:42" ht="26.65" x14ac:dyDescent="0.45">
      <c r="A377" s="15">
        <v>200</v>
      </c>
      <c r="B377" s="14" t="s">
        <v>372</v>
      </c>
      <c r="C377" s="14" t="s">
        <v>63</v>
      </c>
      <c r="D377" s="14">
        <v>28</v>
      </c>
      <c r="E377" s="14" t="s">
        <v>123</v>
      </c>
      <c r="F377" s="14">
        <v>65</v>
      </c>
      <c r="G377" s="14">
        <v>6</v>
      </c>
      <c r="H377" s="14">
        <v>21.1</v>
      </c>
      <c r="I377" s="14">
        <v>3.5</v>
      </c>
      <c r="J377" s="14">
        <v>7.3</v>
      </c>
      <c r="K377" s="14">
        <v>0.48299999999999998</v>
      </c>
      <c r="L377" s="14">
        <v>1.1000000000000001</v>
      </c>
      <c r="M377" s="14">
        <v>2.7</v>
      </c>
      <c r="N377" s="14">
        <v>0.40300000000000002</v>
      </c>
      <c r="O377" s="14">
        <v>2.4</v>
      </c>
      <c r="P377" s="14">
        <v>4.5999999999999996</v>
      </c>
      <c r="Q377" s="14">
        <v>0.53</v>
      </c>
      <c r="R377" s="14">
        <v>0.55800000000000005</v>
      </c>
      <c r="S377" s="14">
        <v>1.2</v>
      </c>
      <c r="T377" s="14">
        <v>1.6</v>
      </c>
      <c r="U377" s="14">
        <v>0.79200000000000004</v>
      </c>
      <c r="V377" s="14">
        <v>1.6</v>
      </c>
      <c r="W377" s="14">
        <v>4.7</v>
      </c>
      <c r="X377" s="14">
        <v>6.3</v>
      </c>
      <c r="Y377" s="14">
        <v>0.8</v>
      </c>
      <c r="Z377" s="14">
        <v>0.7</v>
      </c>
      <c r="AA377" s="14">
        <v>0.5</v>
      </c>
      <c r="AB377" s="14">
        <v>1.3</v>
      </c>
      <c r="AC377" s="14">
        <v>3</v>
      </c>
      <c r="AD377" s="14">
        <v>9.4</v>
      </c>
      <c r="AE377" t="str">
        <f>VLOOKUP(B377,'Current Team'!B$2:D$322,3,FALSE)</f>
        <v>LAC</v>
      </c>
      <c r="AF377">
        <f>RANK(K377,K$2:K$501)</f>
        <v>126</v>
      </c>
      <c r="AG377">
        <f>RANK(L377,L$2:L$501)</f>
        <v>149</v>
      </c>
      <c r="AH377">
        <f>RANK(U377,U$2:U$501)</f>
        <v>190</v>
      </c>
      <c r="AI377">
        <f>RANK(X377,X$2:X$501)</f>
        <v>60</v>
      </c>
      <c r="AJ377">
        <f>RANK(Y377,Y$2:Y$501)</f>
        <v>357</v>
      </c>
      <c r="AK377">
        <f>RANK(Z377,Z$2:Z$501)</f>
        <v>143</v>
      </c>
      <c r="AL377">
        <f>RANK(AA377,AA$2:AA$501)</f>
        <v>105</v>
      </c>
      <c r="AM377">
        <f>RANK(AB377,AB$2:AB$501,1)</f>
        <v>353</v>
      </c>
      <c r="AN377">
        <f>RANK(AD377,AD$2:AD$501)</f>
        <v>173</v>
      </c>
      <c r="AO377">
        <f>COUNTIFS(AF377:AN377,"&lt;80")</f>
        <v>1</v>
      </c>
      <c r="AP377">
        <f>VLOOKUP(AE377,'First week Schedule'!A$2:C$31,3,FALSE)</f>
        <v>4</v>
      </c>
    </row>
    <row r="378" spans="1:42" ht="26.65" x14ac:dyDescent="0.45">
      <c r="A378" s="15">
        <v>324</v>
      </c>
      <c r="B378" s="14" t="s">
        <v>258</v>
      </c>
      <c r="C378" s="14" t="s">
        <v>75</v>
      </c>
      <c r="D378" s="14">
        <v>21</v>
      </c>
      <c r="E378" s="14" t="s">
        <v>73</v>
      </c>
      <c r="F378" s="14">
        <v>35</v>
      </c>
      <c r="G378" s="14">
        <v>0</v>
      </c>
      <c r="H378" s="14">
        <v>11.7</v>
      </c>
      <c r="I378" s="14">
        <v>1.7</v>
      </c>
      <c r="J378" s="14">
        <v>3.8</v>
      </c>
      <c r="K378" s="14">
        <v>0.44</v>
      </c>
      <c r="L378" s="14">
        <v>0.7</v>
      </c>
      <c r="M378" s="14">
        <v>2.2000000000000002</v>
      </c>
      <c r="N378" s="14">
        <v>0.33300000000000002</v>
      </c>
      <c r="O378" s="14">
        <v>0.9</v>
      </c>
      <c r="P378" s="14">
        <v>1.6</v>
      </c>
      <c r="Q378" s="14">
        <v>0.58899999999999997</v>
      </c>
      <c r="R378" s="14">
        <v>0.53700000000000003</v>
      </c>
      <c r="S378" s="14">
        <v>0.6</v>
      </c>
      <c r="T378" s="14">
        <v>1.1000000000000001</v>
      </c>
      <c r="U378" s="14">
        <v>0.54100000000000004</v>
      </c>
      <c r="V378" s="14">
        <v>0.5</v>
      </c>
      <c r="W378" s="14">
        <v>2.2999999999999998</v>
      </c>
      <c r="X378" s="14">
        <v>2.7</v>
      </c>
      <c r="Y378" s="14">
        <v>0.5</v>
      </c>
      <c r="Z378" s="14">
        <v>0.3</v>
      </c>
      <c r="AA378" s="14">
        <v>0.5</v>
      </c>
      <c r="AB378" s="14">
        <v>0.3</v>
      </c>
      <c r="AC378" s="14">
        <v>1.6</v>
      </c>
      <c r="AD378" s="14">
        <v>4.7</v>
      </c>
      <c r="AE378" t="str">
        <f>VLOOKUP(B378,'Current Team'!B$2:D$322,3,FALSE)</f>
        <v>DET</v>
      </c>
      <c r="AF378">
        <f>RANK(K378,K$2:K$501)</f>
        <v>232</v>
      </c>
      <c r="AG378">
        <f>RANK(L378,L$2:L$501)</f>
        <v>256</v>
      </c>
      <c r="AH378">
        <f>RANK(U378,U$2:U$501)</f>
        <v>440</v>
      </c>
      <c r="AI378">
        <f>RANK(X378,X$2:X$501)</f>
        <v>274</v>
      </c>
      <c r="AJ378">
        <f>RANK(Y378,Y$2:Y$501)</f>
        <v>425</v>
      </c>
      <c r="AK378">
        <f>RANK(Z378,Z$2:Z$501)</f>
        <v>355</v>
      </c>
      <c r="AL378">
        <f>RANK(AA378,AA$2:AA$501)</f>
        <v>105</v>
      </c>
      <c r="AM378">
        <f>RANK(AB378,AB$2:AB$501,1)</f>
        <v>44</v>
      </c>
      <c r="AN378">
        <f>RANK(AD378,AD$2:AD$501)</f>
        <v>347</v>
      </c>
      <c r="AO378">
        <f>COUNTIFS(AF378:AN378,"&lt;80")</f>
        <v>1</v>
      </c>
      <c r="AP378">
        <f>VLOOKUP(AE378,'First week Schedule'!A$2:C$31,3,FALSE)</f>
        <v>4</v>
      </c>
    </row>
    <row r="379" spans="1:42" ht="26.65" x14ac:dyDescent="0.45">
      <c r="A379" s="15">
        <v>363</v>
      </c>
      <c r="B379" s="14" t="s">
        <v>222</v>
      </c>
      <c r="C379" s="14" t="s">
        <v>67</v>
      </c>
      <c r="D379" s="14">
        <v>23</v>
      </c>
      <c r="E379" s="14" t="s">
        <v>121</v>
      </c>
      <c r="F379" s="14">
        <v>82</v>
      </c>
      <c r="G379" s="14">
        <v>6</v>
      </c>
      <c r="H379" s="14">
        <v>24</v>
      </c>
      <c r="I379" s="14">
        <v>4.2</v>
      </c>
      <c r="J379" s="14">
        <v>8.6</v>
      </c>
      <c r="K379" s="14">
        <v>0.49299999999999999</v>
      </c>
      <c r="L379" s="14">
        <v>1.1000000000000001</v>
      </c>
      <c r="M379" s="14">
        <v>2.8</v>
      </c>
      <c r="N379" s="14">
        <v>0.41399999999999998</v>
      </c>
      <c r="O379" s="14">
        <v>3.1</v>
      </c>
      <c r="P379" s="14">
        <v>5.8</v>
      </c>
      <c r="Q379" s="14">
        <v>0.53100000000000003</v>
      </c>
      <c r="R379" s="14">
        <v>0.56000000000000005</v>
      </c>
      <c r="S379" s="14">
        <v>0.8</v>
      </c>
      <c r="T379" s="14">
        <v>1</v>
      </c>
      <c r="U379" s="14">
        <v>0.80200000000000005</v>
      </c>
      <c r="V379" s="14">
        <v>0.4</v>
      </c>
      <c r="W379" s="14">
        <v>1.9</v>
      </c>
      <c r="X379" s="14">
        <v>2.4</v>
      </c>
      <c r="Y379" s="14">
        <v>3.6</v>
      </c>
      <c r="Z379" s="14">
        <v>0.9</v>
      </c>
      <c r="AA379" s="14">
        <v>0</v>
      </c>
      <c r="AB379" s="14">
        <v>0.6</v>
      </c>
      <c r="AC379" s="14">
        <v>1.2</v>
      </c>
      <c r="AD379" s="14">
        <v>10.4</v>
      </c>
      <c r="AE379" t="str">
        <f>VLOOKUP(B379,'Current Team'!B$2:D$322,3,FALSE)</f>
        <v>DEN</v>
      </c>
      <c r="AF379">
        <f>RANK(K379,K$2:K$501)</f>
        <v>107</v>
      </c>
      <c r="AG379">
        <f>RANK(L379,L$2:L$501)</f>
        <v>149</v>
      </c>
      <c r="AH379">
        <f>RANK(U379,U$2:U$501)</f>
        <v>170</v>
      </c>
      <c r="AI379">
        <f>RANK(X379,X$2:X$501)</f>
        <v>312</v>
      </c>
      <c r="AJ379">
        <f>RANK(Y379,Y$2:Y$501)</f>
        <v>61</v>
      </c>
      <c r="AK379">
        <f>RANK(Z379,Z$2:Z$501)</f>
        <v>82</v>
      </c>
      <c r="AL379">
        <f>RANK(AA379,AA$2:AA$501)</f>
        <v>417</v>
      </c>
      <c r="AM379">
        <f>RANK(AB379,AB$2:AB$501,1)</f>
        <v>139</v>
      </c>
      <c r="AN379">
        <f>RANK(AD379,AD$2:AD$501)</f>
        <v>150</v>
      </c>
      <c r="AO379">
        <f>COUNTIFS(AF379:AN379,"&lt;80")</f>
        <v>1</v>
      </c>
      <c r="AP379">
        <f>VLOOKUP(AE379,'First week Schedule'!A$2:C$31,3,FALSE)</f>
        <v>4</v>
      </c>
    </row>
    <row r="380" spans="1:42" ht="26.65" x14ac:dyDescent="0.45">
      <c r="A380" s="15">
        <v>365</v>
      </c>
      <c r="B380" s="14" t="s">
        <v>220</v>
      </c>
      <c r="C380" s="14" t="s">
        <v>63</v>
      </c>
      <c r="D380" s="14">
        <v>23</v>
      </c>
      <c r="E380" s="14" t="s">
        <v>125</v>
      </c>
      <c r="F380" s="14">
        <v>22</v>
      </c>
      <c r="G380" s="14">
        <v>0</v>
      </c>
      <c r="H380" s="14">
        <v>7.1</v>
      </c>
      <c r="I380" s="14">
        <v>1.8</v>
      </c>
      <c r="J380" s="14">
        <v>3.3</v>
      </c>
      <c r="K380" s="14">
        <v>0.53400000000000003</v>
      </c>
      <c r="L380" s="14">
        <v>0</v>
      </c>
      <c r="M380" s="14">
        <v>0.1</v>
      </c>
      <c r="N380" s="14">
        <v>0</v>
      </c>
      <c r="O380" s="14">
        <v>1.8</v>
      </c>
      <c r="P380" s="14">
        <v>3.2</v>
      </c>
      <c r="Q380" s="14">
        <v>0.55700000000000005</v>
      </c>
      <c r="R380" s="14">
        <v>0.53400000000000003</v>
      </c>
      <c r="S380" s="14">
        <v>1.1000000000000001</v>
      </c>
      <c r="T380" s="14">
        <v>1.8</v>
      </c>
      <c r="U380" s="14">
        <v>0.6</v>
      </c>
      <c r="V380" s="14">
        <v>0.8</v>
      </c>
      <c r="W380" s="14">
        <v>1.5</v>
      </c>
      <c r="X380" s="14">
        <v>2.2999999999999998</v>
      </c>
      <c r="Y380" s="14">
        <v>0.5</v>
      </c>
      <c r="Z380" s="14">
        <v>0.2</v>
      </c>
      <c r="AA380" s="14">
        <v>0.1</v>
      </c>
      <c r="AB380" s="14">
        <v>0.7</v>
      </c>
      <c r="AC380" s="14">
        <v>1.2</v>
      </c>
      <c r="AD380" s="14">
        <v>4.5999999999999996</v>
      </c>
      <c r="AE380" t="str">
        <f>VLOOKUP(B380,'Current Team'!B$2:D$322,3,FALSE)</f>
        <v>LAC</v>
      </c>
      <c r="AF380">
        <f>RANK(K380,K$2:K$501)</f>
        <v>55</v>
      </c>
      <c r="AG380">
        <f>RANK(L380,L$2:L$501)</f>
        <v>424</v>
      </c>
      <c r="AH380">
        <f>RANK(U380,U$2:U$501)</f>
        <v>415</v>
      </c>
      <c r="AI380">
        <f>RANK(X380,X$2:X$501)</f>
        <v>321</v>
      </c>
      <c r="AJ380">
        <f>RANK(Y380,Y$2:Y$501)</f>
        <v>425</v>
      </c>
      <c r="AK380">
        <f>RANK(Z380,Z$2:Z$501)</f>
        <v>416</v>
      </c>
      <c r="AL380">
        <f>RANK(AA380,AA$2:AA$501)</f>
        <v>329</v>
      </c>
      <c r="AM380">
        <f>RANK(AB380,AB$2:AB$501,1)</f>
        <v>181</v>
      </c>
      <c r="AN380">
        <f>RANK(AD380,AD$2:AD$501)</f>
        <v>354</v>
      </c>
      <c r="AO380">
        <f>COUNTIFS(AF380:AN380,"&lt;80")</f>
        <v>1</v>
      </c>
      <c r="AP380">
        <f>VLOOKUP(AE380,'First week Schedule'!A$2:C$31,3,FALSE)</f>
        <v>4</v>
      </c>
    </row>
    <row r="381" spans="1:42" ht="26.65" x14ac:dyDescent="0.45">
      <c r="A381" s="15">
        <v>104</v>
      </c>
      <c r="B381" s="14" t="s">
        <v>455</v>
      </c>
      <c r="C381" s="14" t="s">
        <v>63</v>
      </c>
      <c r="D381" s="14">
        <v>21</v>
      </c>
      <c r="E381" s="14" t="s">
        <v>68</v>
      </c>
      <c r="F381" s="14">
        <v>16</v>
      </c>
      <c r="G381" s="14">
        <v>0</v>
      </c>
      <c r="H381" s="14">
        <v>6.5</v>
      </c>
      <c r="I381" s="14">
        <v>0.7</v>
      </c>
      <c r="J381" s="14">
        <v>2.1</v>
      </c>
      <c r="K381" s="14">
        <v>0.32400000000000001</v>
      </c>
      <c r="L381" s="14">
        <v>0.1</v>
      </c>
      <c r="M381" s="14">
        <v>0.9</v>
      </c>
      <c r="N381" s="14">
        <v>6.7000000000000004E-2</v>
      </c>
      <c r="O381" s="14">
        <v>0.6</v>
      </c>
      <c r="P381" s="14">
        <v>1.2</v>
      </c>
      <c r="Q381" s="14">
        <v>0.52600000000000002</v>
      </c>
      <c r="R381" s="14">
        <v>0.33800000000000002</v>
      </c>
      <c r="S381" s="14">
        <v>0.4</v>
      </c>
      <c r="T381" s="14">
        <v>0.4</v>
      </c>
      <c r="U381" s="14">
        <v>0.85699999999999998</v>
      </c>
      <c r="V381" s="14">
        <v>0.4</v>
      </c>
      <c r="W381" s="14">
        <v>1.3</v>
      </c>
      <c r="X381" s="14">
        <v>1.8</v>
      </c>
      <c r="Y381" s="14">
        <v>0.4</v>
      </c>
      <c r="Z381" s="14">
        <v>0.1</v>
      </c>
      <c r="AA381" s="14">
        <v>0.3</v>
      </c>
      <c r="AB381" s="14">
        <v>0.8</v>
      </c>
      <c r="AC381" s="14">
        <v>1.1000000000000001</v>
      </c>
      <c r="AD381" s="14">
        <v>1.8</v>
      </c>
      <c r="AE381" t="str">
        <f>VLOOKUP(B381,'Current Team'!B$2:D$322,3,FALSE)</f>
        <v>GSW</v>
      </c>
      <c r="AF381">
        <f>RANK(K381,K$2:K$501)</f>
        <v>449</v>
      </c>
      <c r="AG381">
        <f>RANK(L381,L$2:L$501)</f>
        <v>399</v>
      </c>
      <c r="AH381">
        <f>RANK(U381,U$2:U$501)</f>
        <v>73</v>
      </c>
      <c r="AI381">
        <f>RANK(X381,X$2:X$501)</f>
        <v>373</v>
      </c>
      <c r="AJ381">
        <f>RANK(Y381,Y$2:Y$501)</f>
        <v>445</v>
      </c>
      <c r="AK381">
        <f>RANK(Z381,Z$2:Z$501)</f>
        <v>451</v>
      </c>
      <c r="AL381">
        <f>RANK(AA381,AA$2:AA$501)</f>
        <v>199</v>
      </c>
      <c r="AM381">
        <f>RANK(AB381,AB$2:AB$501,1)</f>
        <v>206</v>
      </c>
      <c r="AN381">
        <f>RANK(AD381,AD$2:AD$501)</f>
        <v>454</v>
      </c>
      <c r="AO381">
        <f>COUNTIFS(AF381:AN381,"&lt;80")</f>
        <v>1</v>
      </c>
      <c r="AP381">
        <f>VLOOKUP(AE381,'First week Schedule'!A$2:C$31,3,FALSE)</f>
        <v>4</v>
      </c>
    </row>
    <row r="382" spans="1:42" ht="26.65" x14ac:dyDescent="0.45">
      <c r="A382" s="15">
        <v>118</v>
      </c>
      <c r="B382" s="14" t="s">
        <v>444</v>
      </c>
      <c r="C382" s="14" t="s">
        <v>70</v>
      </c>
      <c r="D382" s="14">
        <v>28</v>
      </c>
      <c r="E382" s="14" t="s">
        <v>121</v>
      </c>
      <c r="F382" s="14">
        <v>75</v>
      </c>
      <c r="G382" s="14">
        <v>37</v>
      </c>
      <c r="H382" s="14">
        <v>20</v>
      </c>
      <c r="I382" s="14">
        <v>2.1</v>
      </c>
      <c r="J382" s="14">
        <v>4.8</v>
      </c>
      <c r="K382" s="14">
        <v>0.442</v>
      </c>
      <c r="L382" s="14">
        <v>0.8</v>
      </c>
      <c r="M382" s="14">
        <v>2.5</v>
      </c>
      <c r="N382" s="14">
        <v>0.32400000000000001</v>
      </c>
      <c r="O382" s="14">
        <v>1.3</v>
      </c>
      <c r="P382" s="14">
        <v>2.2999999999999998</v>
      </c>
      <c r="Q382" s="14">
        <v>0.56899999999999995</v>
      </c>
      <c r="R382" s="14">
        <v>0.52600000000000002</v>
      </c>
      <c r="S382" s="14">
        <v>0.7</v>
      </c>
      <c r="T382" s="14">
        <v>0.9</v>
      </c>
      <c r="U382" s="14">
        <v>0.7</v>
      </c>
      <c r="V382" s="14">
        <v>1.2</v>
      </c>
      <c r="W382" s="14">
        <v>2.2999999999999998</v>
      </c>
      <c r="X382" s="14">
        <v>3.5</v>
      </c>
      <c r="Y382" s="14">
        <v>1</v>
      </c>
      <c r="Z382" s="14">
        <v>0.5</v>
      </c>
      <c r="AA382" s="14">
        <v>0.6</v>
      </c>
      <c r="AB382" s="14">
        <v>0.6</v>
      </c>
      <c r="AC382" s="14">
        <v>2.2999999999999998</v>
      </c>
      <c r="AD382" s="14">
        <v>5.7</v>
      </c>
      <c r="AE382" t="str">
        <f>VLOOKUP(B382,'Current Team'!B$2:D$322,3,FALSE)</f>
        <v>DEN</v>
      </c>
      <c r="AF382">
        <f>RANK(K382,K$2:K$501)</f>
        <v>227</v>
      </c>
      <c r="AG382">
        <f>RANK(L382,L$2:L$501)</f>
        <v>234</v>
      </c>
      <c r="AH382">
        <f>RANK(U382,U$2:U$501)</f>
        <v>338</v>
      </c>
      <c r="AI382">
        <f>RANK(X382,X$2:X$501)</f>
        <v>207</v>
      </c>
      <c r="AJ382">
        <f>RANK(Y382,Y$2:Y$501)</f>
        <v>308</v>
      </c>
      <c r="AK382">
        <f>RANK(Z382,Z$2:Z$501)</f>
        <v>234</v>
      </c>
      <c r="AL382">
        <f>RANK(AA382,AA$2:AA$501)</f>
        <v>79</v>
      </c>
      <c r="AM382">
        <f>RANK(AB382,AB$2:AB$501,1)</f>
        <v>139</v>
      </c>
      <c r="AN382">
        <f>RANK(AD382,AD$2:AD$501)</f>
        <v>308</v>
      </c>
      <c r="AO382">
        <f>COUNTIFS(AF382:AN382,"&lt;80")</f>
        <v>1</v>
      </c>
      <c r="AP382">
        <f>VLOOKUP(AE382,'First week Schedule'!A$2:C$31,3,FALSE)</f>
        <v>4</v>
      </c>
    </row>
    <row r="383" spans="1:42" ht="39.75" x14ac:dyDescent="0.45">
      <c r="A383" s="15">
        <v>133</v>
      </c>
      <c r="B383" s="14" t="s">
        <v>430</v>
      </c>
      <c r="C383" s="14" t="s">
        <v>67</v>
      </c>
      <c r="D383" s="14">
        <v>28</v>
      </c>
      <c r="E383" s="14" t="s">
        <v>123</v>
      </c>
      <c r="F383" s="14">
        <v>48</v>
      </c>
      <c r="G383" s="14">
        <v>0</v>
      </c>
      <c r="H383" s="14">
        <v>16.899999999999999</v>
      </c>
      <c r="I383" s="14">
        <v>2</v>
      </c>
      <c r="J383" s="14">
        <v>5</v>
      </c>
      <c r="K383" s="14">
        <v>0.40500000000000003</v>
      </c>
      <c r="L383" s="14">
        <v>0.9</v>
      </c>
      <c r="M383" s="14">
        <v>2.7</v>
      </c>
      <c r="N383" s="14">
        <v>0.33800000000000002</v>
      </c>
      <c r="O383" s="14">
        <v>1.1000000000000001</v>
      </c>
      <c r="P383" s="14">
        <v>2.2999999999999998</v>
      </c>
      <c r="Q383" s="14">
        <v>0.48199999999999998</v>
      </c>
      <c r="R383" s="14">
        <v>0.496</v>
      </c>
      <c r="S383" s="14">
        <v>0.9</v>
      </c>
      <c r="T383" s="14">
        <v>1.1000000000000001</v>
      </c>
      <c r="U383" s="14">
        <v>0.80800000000000005</v>
      </c>
      <c r="V383" s="14">
        <v>0.1</v>
      </c>
      <c r="W383" s="14">
        <v>1.5</v>
      </c>
      <c r="X383" s="14">
        <v>1.6</v>
      </c>
      <c r="Y383" s="14">
        <v>3.8</v>
      </c>
      <c r="Z383" s="14">
        <v>0.3</v>
      </c>
      <c r="AA383" s="14">
        <v>0</v>
      </c>
      <c r="AB383" s="14">
        <v>1.4</v>
      </c>
      <c r="AC383" s="14">
        <v>1.6</v>
      </c>
      <c r="AD383" s="14">
        <v>5.9</v>
      </c>
      <c r="AE383" t="str">
        <f>VLOOKUP(B383,'Current Team'!B$2:D$322,3,FALSE)</f>
        <v>CLE</v>
      </c>
      <c r="AF383">
        <f>RANK(K383,K$2:K$501)</f>
        <v>345</v>
      </c>
      <c r="AG383">
        <f>RANK(L383,L$2:L$501)</f>
        <v>195</v>
      </c>
      <c r="AH383">
        <f>RANK(U383,U$2:U$501)</f>
        <v>159</v>
      </c>
      <c r="AI383">
        <f>RANK(X383,X$2:X$501)</f>
        <v>397</v>
      </c>
      <c r="AJ383">
        <f>RANK(Y383,Y$2:Y$501)</f>
        <v>54</v>
      </c>
      <c r="AK383">
        <f>RANK(Z383,Z$2:Z$501)</f>
        <v>355</v>
      </c>
      <c r="AL383">
        <f>RANK(AA383,AA$2:AA$501)</f>
        <v>417</v>
      </c>
      <c r="AM383">
        <f>RANK(AB383,AB$2:AB$501,1)</f>
        <v>377</v>
      </c>
      <c r="AN383">
        <f>RANK(AD383,AD$2:AD$501)</f>
        <v>299</v>
      </c>
      <c r="AO383">
        <f>COUNTIFS(AF383:AN383,"&lt;80")</f>
        <v>1</v>
      </c>
      <c r="AP383">
        <f>VLOOKUP(AE383,'First week Schedule'!A$2:C$31,3,FALSE)</f>
        <v>4</v>
      </c>
    </row>
    <row r="384" spans="1:42" ht="39.75" x14ac:dyDescent="0.45">
      <c r="A384" s="15">
        <v>133</v>
      </c>
      <c r="B384" s="14" t="s">
        <v>430</v>
      </c>
      <c r="C384" s="14" t="s">
        <v>67</v>
      </c>
      <c r="D384" s="14">
        <v>28</v>
      </c>
      <c r="E384" s="14" t="s">
        <v>73</v>
      </c>
      <c r="F384" s="14">
        <v>12</v>
      </c>
      <c r="G384" s="14">
        <v>0</v>
      </c>
      <c r="H384" s="14">
        <v>8.1</v>
      </c>
      <c r="I384" s="14">
        <v>0.5</v>
      </c>
      <c r="J384" s="14">
        <v>1.6</v>
      </c>
      <c r="K384" s="14">
        <v>0.316</v>
      </c>
      <c r="L384" s="14">
        <v>0.3</v>
      </c>
      <c r="M384" s="14">
        <v>0.9</v>
      </c>
      <c r="N384" s="14">
        <v>0.36399999999999999</v>
      </c>
      <c r="O384" s="14">
        <v>0.2</v>
      </c>
      <c r="P384" s="14">
        <v>0.7</v>
      </c>
      <c r="Q384" s="14">
        <v>0.25</v>
      </c>
      <c r="R384" s="14">
        <v>0.42099999999999999</v>
      </c>
      <c r="S384" s="14">
        <v>0.3</v>
      </c>
      <c r="T384" s="14">
        <v>0.3</v>
      </c>
      <c r="U384" s="14">
        <v>1</v>
      </c>
      <c r="V384" s="14">
        <v>0</v>
      </c>
      <c r="W384" s="14">
        <v>0.8</v>
      </c>
      <c r="X384" s="14">
        <v>0.8</v>
      </c>
      <c r="Y384" s="14">
        <v>2.4</v>
      </c>
      <c r="Z384" s="14">
        <v>0.2</v>
      </c>
      <c r="AA384" s="14">
        <v>0</v>
      </c>
      <c r="AB384" s="14">
        <v>0.9</v>
      </c>
      <c r="AC384" s="14">
        <v>0.8</v>
      </c>
      <c r="AD384" s="14">
        <v>1.7</v>
      </c>
      <c r="AE384" t="str">
        <f>VLOOKUP(B384,'Current Team'!B$2:D$322,3,FALSE)</f>
        <v>CLE</v>
      </c>
      <c r="AF384">
        <f>RANK(K384,K$2:K$501)</f>
        <v>452</v>
      </c>
      <c r="AG384">
        <f>RANK(L384,L$2:L$501)</f>
        <v>344</v>
      </c>
      <c r="AH384">
        <f>RANK(U384,U$2:U$501)</f>
        <v>1</v>
      </c>
      <c r="AI384">
        <f>RANK(X384,X$2:X$501)</f>
        <v>463</v>
      </c>
      <c r="AJ384">
        <f>RANK(Y384,Y$2:Y$501)</f>
        <v>121</v>
      </c>
      <c r="AK384">
        <f>RANK(Z384,Z$2:Z$501)</f>
        <v>416</v>
      </c>
      <c r="AL384">
        <f>RANK(AA384,AA$2:AA$501)</f>
        <v>417</v>
      </c>
      <c r="AM384">
        <f>RANK(AB384,AB$2:AB$501,1)</f>
        <v>255</v>
      </c>
      <c r="AN384">
        <f>RANK(AD384,AD$2:AD$501)</f>
        <v>459</v>
      </c>
      <c r="AO384">
        <f>COUNTIFS(AF384:AN384,"&lt;80")</f>
        <v>1</v>
      </c>
      <c r="AP384">
        <f>VLOOKUP(AE384,'First week Schedule'!A$2:C$31,3,FALSE)</f>
        <v>4</v>
      </c>
    </row>
    <row r="385" spans="1:42" ht="39.75" x14ac:dyDescent="0.45">
      <c r="A385" s="15">
        <v>133</v>
      </c>
      <c r="B385" s="14" t="s">
        <v>430</v>
      </c>
      <c r="C385" s="14" t="s">
        <v>67</v>
      </c>
      <c r="D385" s="14">
        <v>28</v>
      </c>
      <c r="E385" s="14" t="s">
        <v>146</v>
      </c>
      <c r="F385" s="14">
        <v>36</v>
      </c>
      <c r="G385" s="14">
        <v>0</v>
      </c>
      <c r="H385" s="14">
        <v>19.899999999999999</v>
      </c>
      <c r="I385" s="14">
        <v>2.6</v>
      </c>
      <c r="J385" s="14">
        <v>6.2</v>
      </c>
      <c r="K385" s="14">
        <v>0.41299999999999998</v>
      </c>
      <c r="L385" s="14">
        <v>1.1000000000000001</v>
      </c>
      <c r="M385" s="14">
        <v>3.3</v>
      </c>
      <c r="N385" s="14">
        <v>0.33600000000000002</v>
      </c>
      <c r="O385" s="14">
        <v>1.4</v>
      </c>
      <c r="P385" s="14">
        <v>2.9</v>
      </c>
      <c r="Q385" s="14">
        <v>0.5</v>
      </c>
      <c r="R385" s="14">
        <v>0.502</v>
      </c>
      <c r="S385" s="14">
        <v>1.1000000000000001</v>
      </c>
      <c r="T385" s="14">
        <v>1.3</v>
      </c>
      <c r="U385" s="14">
        <v>0.79200000000000004</v>
      </c>
      <c r="V385" s="14">
        <v>0.2</v>
      </c>
      <c r="W385" s="14">
        <v>1.7</v>
      </c>
      <c r="X385" s="14">
        <v>1.9</v>
      </c>
      <c r="Y385" s="14">
        <v>4.2</v>
      </c>
      <c r="Z385" s="14">
        <v>0.3</v>
      </c>
      <c r="AA385" s="14">
        <v>0.1</v>
      </c>
      <c r="AB385" s="14">
        <v>1.6</v>
      </c>
      <c r="AC385" s="14">
        <v>1.8</v>
      </c>
      <c r="AD385" s="14">
        <v>7.3</v>
      </c>
      <c r="AE385" t="str">
        <f>VLOOKUP(B385,'Current Team'!B$2:D$322,3,FALSE)</f>
        <v>CLE</v>
      </c>
      <c r="AF385">
        <f>RANK(K385,K$2:K$501)</f>
        <v>308</v>
      </c>
      <c r="AG385">
        <f>RANK(L385,L$2:L$501)</f>
        <v>149</v>
      </c>
      <c r="AH385">
        <f>RANK(U385,U$2:U$501)</f>
        <v>190</v>
      </c>
      <c r="AI385">
        <f>RANK(X385,X$2:X$501)</f>
        <v>358</v>
      </c>
      <c r="AJ385">
        <f>RANK(Y385,Y$2:Y$501)</f>
        <v>37</v>
      </c>
      <c r="AK385">
        <f>RANK(Z385,Z$2:Z$501)</f>
        <v>355</v>
      </c>
      <c r="AL385">
        <f>RANK(AA385,AA$2:AA$501)</f>
        <v>329</v>
      </c>
      <c r="AM385">
        <f>RANK(AB385,AB$2:AB$501,1)</f>
        <v>412</v>
      </c>
      <c r="AN385">
        <f>RANK(AD385,AD$2:AD$501)</f>
        <v>234</v>
      </c>
      <c r="AO385">
        <f>COUNTIFS(AF385:AN385,"&lt;80")</f>
        <v>1</v>
      </c>
      <c r="AP385">
        <f>VLOOKUP(AE385,'First week Schedule'!A$2:C$31,3,FALSE)</f>
        <v>4</v>
      </c>
    </row>
    <row r="386" spans="1:42" x14ac:dyDescent="0.45">
      <c r="A386" s="15">
        <v>167</v>
      </c>
      <c r="B386" s="14" t="s">
        <v>402</v>
      </c>
      <c r="C386" s="14" t="s">
        <v>67</v>
      </c>
      <c r="D386" s="14">
        <v>25</v>
      </c>
      <c r="E386" s="14" t="s">
        <v>119</v>
      </c>
      <c r="F386" s="14">
        <v>71</v>
      </c>
      <c r="G386" s="14">
        <v>3</v>
      </c>
      <c r="H386" s="14">
        <v>15</v>
      </c>
      <c r="I386" s="14">
        <v>2.2000000000000002</v>
      </c>
      <c r="J386" s="14">
        <v>5</v>
      </c>
      <c r="K386" s="14">
        <v>0.435</v>
      </c>
      <c r="L386" s="14">
        <v>0.8</v>
      </c>
      <c r="M386" s="14">
        <v>2.1</v>
      </c>
      <c r="N386" s="14">
        <v>0.36199999999999999</v>
      </c>
      <c r="O386" s="14">
        <v>1.4</v>
      </c>
      <c r="P386" s="14">
        <v>2.9</v>
      </c>
      <c r="Q386" s="14">
        <v>0.48799999999999999</v>
      </c>
      <c r="R386" s="14">
        <v>0.51100000000000001</v>
      </c>
      <c r="S386" s="14">
        <v>0.8</v>
      </c>
      <c r="T386" s="14">
        <v>0.9</v>
      </c>
      <c r="U386" s="14">
        <v>0.89600000000000002</v>
      </c>
      <c r="V386" s="14">
        <v>0.2</v>
      </c>
      <c r="W386" s="14">
        <v>1.4</v>
      </c>
      <c r="X386" s="14">
        <v>1.5</v>
      </c>
      <c r="Y386" s="14">
        <v>1.9</v>
      </c>
      <c r="Z386" s="14">
        <v>0.5</v>
      </c>
      <c r="AA386" s="14">
        <v>0.1</v>
      </c>
      <c r="AB386" s="14">
        <v>0.6</v>
      </c>
      <c r="AC386" s="14">
        <v>0.9</v>
      </c>
      <c r="AD386" s="14">
        <v>5.9</v>
      </c>
      <c r="AE386" t="str">
        <f>VLOOKUP(B386,'Current Team'!B$2:D$322,3,FALSE)</f>
        <v>SAC</v>
      </c>
      <c r="AF386">
        <f>RANK(K386,K$2:K$501)</f>
        <v>246</v>
      </c>
      <c r="AG386">
        <f>RANK(L386,L$2:L$501)</f>
        <v>234</v>
      </c>
      <c r="AH386">
        <f>RANK(U386,U$2:U$501)</f>
        <v>34</v>
      </c>
      <c r="AI386">
        <f>RANK(X386,X$2:X$501)</f>
        <v>407</v>
      </c>
      <c r="AJ386">
        <f>RANK(Y386,Y$2:Y$501)</f>
        <v>164</v>
      </c>
      <c r="AK386">
        <f>RANK(Z386,Z$2:Z$501)</f>
        <v>234</v>
      </c>
      <c r="AL386">
        <f>RANK(AA386,AA$2:AA$501)</f>
        <v>329</v>
      </c>
      <c r="AM386">
        <f>RANK(AB386,AB$2:AB$501,1)</f>
        <v>139</v>
      </c>
      <c r="AN386">
        <f>RANK(AD386,AD$2:AD$501)</f>
        <v>299</v>
      </c>
      <c r="AO386">
        <f>COUNTIFS(AF386:AN386,"&lt;80")</f>
        <v>1</v>
      </c>
      <c r="AP386">
        <f>VLOOKUP(AE386,'First week Schedule'!A$2:C$31,3,FALSE)</f>
        <v>4</v>
      </c>
    </row>
    <row r="387" spans="1:42" x14ac:dyDescent="0.45">
      <c r="A387" s="15">
        <v>173</v>
      </c>
      <c r="B387" s="14" t="s">
        <v>397</v>
      </c>
      <c r="C387" s="14" t="s">
        <v>67</v>
      </c>
      <c r="D387" s="14">
        <v>28</v>
      </c>
      <c r="E387" s="14" t="s">
        <v>123</v>
      </c>
      <c r="F387" s="14">
        <v>59</v>
      </c>
      <c r="G387" s="14">
        <v>19</v>
      </c>
      <c r="H387" s="14">
        <v>19</v>
      </c>
      <c r="I387" s="14">
        <v>2</v>
      </c>
      <c r="J387" s="14">
        <v>4.4000000000000004</v>
      </c>
      <c r="K387" s="14">
        <v>0.44400000000000001</v>
      </c>
      <c r="L387" s="14">
        <v>0.6</v>
      </c>
      <c r="M387" s="14">
        <v>1.7</v>
      </c>
      <c r="N387" s="14">
        <v>0.36599999999999999</v>
      </c>
      <c r="O387" s="14">
        <v>1.3</v>
      </c>
      <c r="P387" s="14">
        <v>2.7</v>
      </c>
      <c r="Q387" s="14">
        <v>0.49399999999999999</v>
      </c>
      <c r="R387" s="14">
        <v>0.51500000000000001</v>
      </c>
      <c r="S387" s="14">
        <v>0.7</v>
      </c>
      <c r="T387" s="14">
        <v>0.9</v>
      </c>
      <c r="U387" s="14">
        <v>0.75900000000000001</v>
      </c>
      <c r="V387" s="14">
        <v>0.7</v>
      </c>
      <c r="W387" s="14">
        <v>2.2000000000000002</v>
      </c>
      <c r="X387" s="14">
        <v>2.8</v>
      </c>
      <c r="Y387" s="14">
        <v>4.2</v>
      </c>
      <c r="Z387" s="14">
        <v>0.5</v>
      </c>
      <c r="AA387" s="14">
        <v>0.1</v>
      </c>
      <c r="AB387" s="14">
        <v>1.3</v>
      </c>
      <c r="AC387" s="14">
        <v>1.9</v>
      </c>
      <c r="AD387" s="14">
        <v>5.3</v>
      </c>
      <c r="AE387" t="str">
        <f>VLOOKUP(B387,'Current Team'!B$2:D$322,3,FALSE)</f>
        <v>DET</v>
      </c>
      <c r="AF387">
        <f>RANK(K387,K$2:K$501)</f>
        <v>220</v>
      </c>
      <c r="AG387">
        <f>RANK(L387,L$2:L$501)</f>
        <v>277</v>
      </c>
      <c r="AH387">
        <f>RANK(U387,U$2:U$501)</f>
        <v>248</v>
      </c>
      <c r="AI387">
        <f>RANK(X387,X$2:X$501)</f>
        <v>263</v>
      </c>
      <c r="AJ387">
        <f>RANK(Y387,Y$2:Y$501)</f>
        <v>37</v>
      </c>
      <c r="AK387">
        <f>RANK(Z387,Z$2:Z$501)</f>
        <v>234</v>
      </c>
      <c r="AL387">
        <f>RANK(AA387,AA$2:AA$501)</f>
        <v>329</v>
      </c>
      <c r="AM387">
        <f>RANK(AB387,AB$2:AB$501,1)</f>
        <v>353</v>
      </c>
      <c r="AN387">
        <f>RANK(AD387,AD$2:AD$501)</f>
        <v>319</v>
      </c>
      <c r="AO387">
        <f>COUNTIFS(AF387:AN387,"&lt;80")</f>
        <v>1</v>
      </c>
      <c r="AP387">
        <f>VLOOKUP(AE387,'First week Schedule'!A$2:C$31,3,FALSE)</f>
        <v>4</v>
      </c>
    </row>
    <row r="388" spans="1:42" x14ac:dyDescent="0.45">
      <c r="A388" s="15">
        <v>173</v>
      </c>
      <c r="B388" s="14" t="s">
        <v>397</v>
      </c>
      <c r="C388" s="14" t="s">
        <v>67</v>
      </c>
      <c r="D388" s="14">
        <v>28</v>
      </c>
      <c r="E388" s="14" t="s">
        <v>104</v>
      </c>
      <c r="F388" s="14">
        <v>47</v>
      </c>
      <c r="G388" s="14">
        <v>17</v>
      </c>
      <c r="H388" s="14">
        <v>19.3</v>
      </c>
      <c r="I388" s="14">
        <v>1.9</v>
      </c>
      <c r="J388" s="14">
        <v>4.0999999999999996</v>
      </c>
      <c r="K388" s="14">
        <v>0.45100000000000001</v>
      </c>
      <c r="L388" s="14">
        <v>0.6</v>
      </c>
      <c r="M388" s="14">
        <v>1.6</v>
      </c>
      <c r="N388" s="14">
        <v>0.35099999999999998</v>
      </c>
      <c r="O388" s="14">
        <v>1.3</v>
      </c>
      <c r="P388" s="14">
        <v>2.5</v>
      </c>
      <c r="Q388" s="14">
        <v>0.51700000000000002</v>
      </c>
      <c r="R388" s="14">
        <v>0.52100000000000002</v>
      </c>
      <c r="S388" s="14">
        <v>0.7</v>
      </c>
      <c r="T388" s="14">
        <v>0.9</v>
      </c>
      <c r="U388" s="14">
        <v>0.78</v>
      </c>
      <c r="V388" s="14">
        <v>0.7</v>
      </c>
      <c r="W388" s="14">
        <v>2.2000000000000002</v>
      </c>
      <c r="X388" s="14">
        <v>2.9</v>
      </c>
      <c r="Y388" s="14">
        <v>4.4000000000000004</v>
      </c>
      <c r="Z388" s="14">
        <v>0.5</v>
      </c>
      <c r="AA388" s="14">
        <v>0.1</v>
      </c>
      <c r="AB388" s="14">
        <v>1.3</v>
      </c>
      <c r="AC388" s="14">
        <v>2</v>
      </c>
      <c r="AD388" s="14">
        <v>5</v>
      </c>
      <c r="AE388" t="str">
        <f>VLOOKUP(B388,'Current Team'!B$2:D$322,3,FALSE)</f>
        <v>DET</v>
      </c>
      <c r="AF388">
        <f>RANK(K388,K$2:K$501)</f>
        <v>197</v>
      </c>
      <c r="AG388">
        <f>RANK(L388,L$2:L$501)</f>
        <v>277</v>
      </c>
      <c r="AH388">
        <f>RANK(U388,U$2:U$501)</f>
        <v>216</v>
      </c>
      <c r="AI388">
        <f>RANK(X388,X$2:X$501)</f>
        <v>252</v>
      </c>
      <c r="AJ388">
        <f>RANK(Y388,Y$2:Y$501)</f>
        <v>33</v>
      </c>
      <c r="AK388">
        <f>RANK(Z388,Z$2:Z$501)</f>
        <v>234</v>
      </c>
      <c r="AL388">
        <f>RANK(AA388,AA$2:AA$501)</f>
        <v>329</v>
      </c>
      <c r="AM388">
        <f>RANK(AB388,AB$2:AB$501,1)</f>
        <v>353</v>
      </c>
      <c r="AN388">
        <f>RANK(AD388,AD$2:AD$501)</f>
        <v>330</v>
      </c>
      <c r="AO388">
        <f>COUNTIFS(AF388:AN388,"&lt;80")</f>
        <v>1</v>
      </c>
      <c r="AP388">
        <f>VLOOKUP(AE388,'First week Schedule'!A$2:C$31,3,FALSE)</f>
        <v>4</v>
      </c>
    </row>
    <row r="389" spans="1:42" ht="26.65" x14ac:dyDescent="0.45">
      <c r="A389" s="15">
        <v>178</v>
      </c>
      <c r="B389" s="14" t="s">
        <v>393</v>
      </c>
      <c r="C389" s="14" t="s">
        <v>80</v>
      </c>
      <c r="D389" s="14">
        <v>27</v>
      </c>
      <c r="E389" s="14" t="s">
        <v>92</v>
      </c>
      <c r="F389" s="14">
        <v>80</v>
      </c>
      <c r="G389" s="14">
        <v>4</v>
      </c>
      <c r="H389" s="14">
        <v>21.8</v>
      </c>
      <c r="I389" s="14">
        <v>2.9</v>
      </c>
      <c r="J389" s="14">
        <v>7.3</v>
      </c>
      <c r="K389" s="14">
        <v>0.38800000000000001</v>
      </c>
      <c r="L389" s="14">
        <v>1.7</v>
      </c>
      <c r="M389" s="14">
        <v>4.8</v>
      </c>
      <c r="N389" s="14">
        <v>0.35499999999999998</v>
      </c>
      <c r="O389" s="14">
        <v>1.2</v>
      </c>
      <c r="P389" s="14">
        <v>2.6</v>
      </c>
      <c r="Q389" s="14">
        <v>0.44900000000000001</v>
      </c>
      <c r="R389" s="14">
        <v>0.503</v>
      </c>
      <c r="S389" s="14">
        <v>1</v>
      </c>
      <c r="T389" s="14">
        <v>1.2</v>
      </c>
      <c r="U389" s="14">
        <v>0.84399999999999997</v>
      </c>
      <c r="V389" s="14">
        <v>0.6</v>
      </c>
      <c r="W389" s="14">
        <v>1.5</v>
      </c>
      <c r="X389" s="14">
        <v>2.1</v>
      </c>
      <c r="Y389" s="14">
        <v>1.1000000000000001</v>
      </c>
      <c r="Z389" s="14">
        <v>0.5</v>
      </c>
      <c r="AA389" s="14">
        <v>0.1</v>
      </c>
      <c r="AB389" s="14">
        <v>0.3</v>
      </c>
      <c r="AC389" s="14">
        <v>1.7</v>
      </c>
      <c r="AD389" s="14">
        <v>8.4</v>
      </c>
      <c r="AE389" t="str">
        <f>VLOOKUP(B389,'Current Team'!B$2:D$322,3,FALSE)</f>
        <v>DET</v>
      </c>
      <c r="AF389">
        <f>RANK(K389,K$2:K$501)</f>
        <v>393</v>
      </c>
      <c r="AG389">
        <f>RANK(L389,L$2:L$501)</f>
        <v>84</v>
      </c>
      <c r="AH389">
        <f>RANK(U389,U$2:U$501)</f>
        <v>90</v>
      </c>
      <c r="AI389">
        <f>RANK(X389,X$2:X$501)</f>
        <v>341</v>
      </c>
      <c r="AJ389">
        <f>RANK(Y389,Y$2:Y$501)</f>
        <v>284</v>
      </c>
      <c r="AK389">
        <f>RANK(Z389,Z$2:Z$501)</f>
        <v>234</v>
      </c>
      <c r="AL389">
        <f>RANK(AA389,AA$2:AA$501)</f>
        <v>329</v>
      </c>
      <c r="AM389">
        <f>RANK(AB389,AB$2:AB$501,1)</f>
        <v>44</v>
      </c>
      <c r="AN389">
        <f>RANK(AD389,AD$2:AD$501)</f>
        <v>198</v>
      </c>
      <c r="AO389">
        <f>COUNTIFS(AF389:AN389,"&lt;80")</f>
        <v>1</v>
      </c>
      <c r="AP389">
        <f>VLOOKUP(AE389,'First week Schedule'!A$2:C$31,3,FALSE)</f>
        <v>4</v>
      </c>
    </row>
    <row r="390" spans="1:42" x14ac:dyDescent="0.45">
      <c r="A390" s="15">
        <v>210</v>
      </c>
      <c r="B390" s="14" t="s">
        <v>365</v>
      </c>
      <c r="C390" s="14" t="s">
        <v>80</v>
      </c>
      <c r="D390" s="14">
        <v>24</v>
      </c>
      <c r="E390" s="14" t="s">
        <v>121</v>
      </c>
      <c r="F390" s="14">
        <v>57</v>
      </c>
      <c r="G390" s="14">
        <v>48</v>
      </c>
      <c r="H390" s="14">
        <v>28.8</v>
      </c>
      <c r="I390" s="14">
        <v>4.7</v>
      </c>
      <c r="J390" s="14">
        <v>11.2</v>
      </c>
      <c r="K390" s="14">
        <v>0.42399999999999999</v>
      </c>
      <c r="L390" s="14">
        <v>1.4</v>
      </c>
      <c r="M390" s="14">
        <v>4.2</v>
      </c>
      <c r="N390" s="14">
        <v>0.33900000000000002</v>
      </c>
      <c r="O390" s="14">
        <v>3.3</v>
      </c>
      <c r="P390" s="14">
        <v>6.9</v>
      </c>
      <c r="Q390" s="14">
        <v>0.47599999999999998</v>
      </c>
      <c r="R390" s="14">
        <v>0.48799999999999999</v>
      </c>
      <c r="S390" s="14">
        <v>2</v>
      </c>
      <c r="T390" s="14">
        <v>2.5</v>
      </c>
      <c r="U390" s="14">
        <v>0.79900000000000004</v>
      </c>
      <c r="V390" s="14">
        <v>0.7</v>
      </c>
      <c r="W390" s="14">
        <v>2.1</v>
      </c>
      <c r="X390" s="14">
        <v>2.8</v>
      </c>
      <c r="Y390" s="14">
        <v>2.2000000000000002</v>
      </c>
      <c r="Z390" s="14">
        <v>1</v>
      </c>
      <c r="AA390" s="14">
        <v>0.3</v>
      </c>
      <c r="AB390" s="14">
        <v>1.2</v>
      </c>
      <c r="AC390" s="14">
        <v>2</v>
      </c>
      <c r="AD390" s="14">
        <v>12.9</v>
      </c>
      <c r="AE390" t="str">
        <f>VLOOKUP(B390,'Current Team'!B$2:D$322,3,FALSE)</f>
        <v>DEN</v>
      </c>
      <c r="AF390">
        <f>RANK(K390,K$2:K$501)</f>
        <v>277</v>
      </c>
      <c r="AG390">
        <f>RANK(L390,L$2:L$501)</f>
        <v>110</v>
      </c>
      <c r="AH390">
        <f>RANK(U390,U$2:U$501)</f>
        <v>181</v>
      </c>
      <c r="AI390">
        <f>RANK(X390,X$2:X$501)</f>
        <v>263</v>
      </c>
      <c r="AJ390">
        <f>RANK(Y390,Y$2:Y$501)</f>
        <v>139</v>
      </c>
      <c r="AK390">
        <f>RANK(Z390,Z$2:Z$501)</f>
        <v>64</v>
      </c>
      <c r="AL390">
        <f>RANK(AA390,AA$2:AA$501)</f>
        <v>199</v>
      </c>
      <c r="AM390">
        <f>RANK(AB390,AB$2:AB$501,1)</f>
        <v>336</v>
      </c>
      <c r="AN390">
        <f>RANK(AD390,AD$2:AD$501)</f>
        <v>93</v>
      </c>
      <c r="AO390">
        <f>COUNTIFS(AF390:AN390,"&lt;80")</f>
        <v>1</v>
      </c>
      <c r="AP390">
        <f>VLOOKUP(AE390,'First week Schedule'!A$2:C$31,3,FALSE)</f>
        <v>4</v>
      </c>
    </row>
    <row r="391" spans="1:42" ht="26.65" x14ac:dyDescent="0.45">
      <c r="A391" s="15">
        <v>324</v>
      </c>
      <c r="B391" s="14" t="s">
        <v>258</v>
      </c>
      <c r="C391" s="14" t="s">
        <v>259</v>
      </c>
      <c r="D391" s="14">
        <v>21</v>
      </c>
      <c r="E391" s="14" t="s">
        <v>123</v>
      </c>
      <c r="F391" s="14">
        <v>64</v>
      </c>
      <c r="G391" s="14">
        <v>5</v>
      </c>
      <c r="H391" s="14">
        <v>15.2</v>
      </c>
      <c r="I391" s="14">
        <v>1.7</v>
      </c>
      <c r="J391" s="14">
        <v>4.2</v>
      </c>
      <c r="K391" s="14">
        <v>0.40699999999999997</v>
      </c>
      <c r="L391" s="14">
        <v>0.8</v>
      </c>
      <c r="M391" s="14">
        <v>2.4</v>
      </c>
      <c r="N391" s="14">
        <v>0.32</v>
      </c>
      <c r="O391" s="14">
        <v>0.9</v>
      </c>
      <c r="P391" s="14">
        <v>1.8</v>
      </c>
      <c r="Q391" s="14">
        <v>0.52200000000000002</v>
      </c>
      <c r="R391" s="14">
        <v>0.498</v>
      </c>
      <c r="S391" s="14">
        <v>0.9</v>
      </c>
      <c r="T391" s="14">
        <v>1.3</v>
      </c>
      <c r="U391" s="14">
        <v>0.66700000000000004</v>
      </c>
      <c r="V391" s="14">
        <v>0.6</v>
      </c>
      <c r="W391" s="14">
        <v>2.5</v>
      </c>
      <c r="X391" s="14">
        <v>3.2</v>
      </c>
      <c r="Y391" s="14">
        <v>0.7</v>
      </c>
      <c r="Z391" s="14">
        <v>0.3</v>
      </c>
      <c r="AA391" s="14">
        <v>0.8</v>
      </c>
      <c r="AB391" s="14">
        <v>0.5</v>
      </c>
      <c r="AC391" s="14">
        <v>1.6</v>
      </c>
      <c r="AD391" s="14">
        <v>5</v>
      </c>
      <c r="AE391" t="str">
        <f>VLOOKUP(B391,'Current Team'!B$2:D$322,3,FALSE)</f>
        <v>DET</v>
      </c>
      <c r="AF391">
        <f>RANK(K391,K$2:K$501)</f>
        <v>339</v>
      </c>
      <c r="AG391">
        <f>RANK(L391,L$2:L$501)</f>
        <v>234</v>
      </c>
      <c r="AH391">
        <f>RANK(U391,U$2:U$501)</f>
        <v>372</v>
      </c>
      <c r="AI391">
        <f>RANK(X391,X$2:X$501)</f>
        <v>228</v>
      </c>
      <c r="AJ391">
        <f>RANK(Y391,Y$2:Y$501)</f>
        <v>386</v>
      </c>
      <c r="AK391">
        <f>RANK(Z391,Z$2:Z$501)</f>
        <v>355</v>
      </c>
      <c r="AL391">
        <f>RANK(AA391,AA$2:AA$501)</f>
        <v>52</v>
      </c>
      <c r="AM391">
        <f>RANK(AB391,AB$2:AB$501,1)</f>
        <v>99</v>
      </c>
      <c r="AN391">
        <f>RANK(AD391,AD$2:AD$501)</f>
        <v>330</v>
      </c>
      <c r="AO391">
        <f>COUNTIFS(AF391:AN391,"&lt;80")</f>
        <v>1</v>
      </c>
      <c r="AP391">
        <f>VLOOKUP(AE391,'First week Schedule'!A$2:C$31,3,FALSE)</f>
        <v>4</v>
      </c>
    </row>
    <row r="392" spans="1:42" ht="26.65" x14ac:dyDescent="0.45">
      <c r="A392" s="15">
        <v>324</v>
      </c>
      <c r="B392" s="14" t="s">
        <v>258</v>
      </c>
      <c r="C392" s="14" t="s">
        <v>63</v>
      </c>
      <c r="D392" s="14">
        <v>21</v>
      </c>
      <c r="E392" s="14" t="s">
        <v>92</v>
      </c>
      <c r="F392" s="14">
        <v>29</v>
      </c>
      <c r="G392" s="14">
        <v>5</v>
      </c>
      <c r="H392" s="14">
        <v>19.399999999999999</v>
      </c>
      <c r="I392" s="14">
        <v>1.7</v>
      </c>
      <c r="J392" s="14">
        <v>4.5999999999999996</v>
      </c>
      <c r="K392" s="14">
        <v>0.373</v>
      </c>
      <c r="L392" s="14">
        <v>0.8</v>
      </c>
      <c r="M392" s="14">
        <v>2.6</v>
      </c>
      <c r="N392" s="14">
        <v>0.307</v>
      </c>
      <c r="O392" s="14">
        <v>0.9</v>
      </c>
      <c r="P392" s="14">
        <v>2</v>
      </c>
      <c r="Q392" s="14">
        <v>0.45800000000000002</v>
      </c>
      <c r="R392" s="14">
        <v>0.45900000000000002</v>
      </c>
      <c r="S392" s="14">
        <v>1.2</v>
      </c>
      <c r="T392" s="14">
        <v>1.6</v>
      </c>
      <c r="U392" s="14">
        <v>0.76600000000000001</v>
      </c>
      <c r="V392" s="14">
        <v>0.8</v>
      </c>
      <c r="W392" s="14">
        <v>2.8</v>
      </c>
      <c r="X392" s="14">
        <v>3.7</v>
      </c>
      <c r="Y392" s="14">
        <v>0.9</v>
      </c>
      <c r="Z392" s="14">
        <v>0.4</v>
      </c>
      <c r="AA392" s="14">
        <v>1.1000000000000001</v>
      </c>
      <c r="AB392" s="14">
        <v>0.8</v>
      </c>
      <c r="AC392" s="14">
        <v>1.7</v>
      </c>
      <c r="AD392" s="14">
        <v>5.5</v>
      </c>
      <c r="AE392" t="str">
        <f>VLOOKUP(B392,'Current Team'!B$2:D$322,3,FALSE)</f>
        <v>DET</v>
      </c>
      <c r="AF392">
        <f>RANK(K392,K$2:K$501)</f>
        <v>418</v>
      </c>
      <c r="AG392">
        <f>RANK(L392,L$2:L$501)</f>
        <v>234</v>
      </c>
      <c r="AH392">
        <f>RANK(U392,U$2:U$501)</f>
        <v>235</v>
      </c>
      <c r="AI392">
        <f>RANK(X392,X$2:X$501)</f>
        <v>192</v>
      </c>
      <c r="AJ392">
        <f>RANK(Y392,Y$2:Y$501)</f>
        <v>338</v>
      </c>
      <c r="AK392">
        <f>RANK(Z392,Z$2:Z$501)</f>
        <v>300</v>
      </c>
      <c r="AL392">
        <f>RANK(AA392,AA$2:AA$501)</f>
        <v>24</v>
      </c>
      <c r="AM392">
        <f>RANK(AB392,AB$2:AB$501,1)</f>
        <v>206</v>
      </c>
      <c r="AN392">
        <f>RANK(AD392,AD$2:AD$501)</f>
        <v>315</v>
      </c>
      <c r="AO392">
        <f>COUNTIFS(AF392:AN392,"&lt;80")</f>
        <v>1</v>
      </c>
      <c r="AP392">
        <f>VLOOKUP(AE392,'First week Schedule'!A$2:C$31,3,FALSE)</f>
        <v>4</v>
      </c>
    </row>
    <row r="393" spans="1:42" ht="26.65" x14ac:dyDescent="0.45">
      <c r="A393" s="15">
        <v>362</v>
      </c>
      <c r="B393" s="14" t="s">
        <v>223</v>
      </c>
      <c r="C393" s="14" t="s">
        <v>63</v>
      </c>
      <c r="D393" s="14">
        <v>29</v>
      </c>
      <c r="E393" s="14" t="s">
        <v>88</v>
      </c>
      <c r="F393" s="14">
        <v>34</v>
      </c>
      <c r="G393" s="14">
        <v>15</v>
      </c>
      <c r="H393" s="14">
        <v>26</v>
      </c>
      <c r="I393" s="14">
        <v>4.2</v>
      </c>
      <c r="J393" s="14">
        <v>9.6</v>
      </c>
      <c r="K393" s="14">
        <v>0.436</v>
      </c>
      <c r="L393" s="14">
        <v>1.4</v>
      </c>
      <c r="M393" s="14">
        <v>4.2</v>
      </c>
      <c r="N393" s="14">
        <v>0.33300000000000002</v>
      </c>
      <c r="O393" s="14">
        <v>2.8</v>
      </c>
      <c r="P393" s="14">
        <v>5.4</v>
      </c>
      <c r="Q393" s="14">
        <v>0.51600000000000001</v>
      </c>
      <c r="R393" s="14">
        <v>0.50900000000000001</v>
      </c>
      <c r="S393" s="14">
        <v>1.7</v>
      </c>
      <c r="T393" s="14">
        <v>2.1</v>
      </c>
      <c r="U393" s="14">
        <v>0.78100000000000003</v>
      </c>
      <c r="V393" s="14">
        <v>1.2</v>
      </c>
      <c r="W393" s="14">
        <v>3.9</v>
      </c>
      <c r="X393" s="14">
        <v>5.0999999999999996</v>
      </c>
      <c r="Y393" s="14">
        <v>1.8</v>
      </c>
      <c r="Z393" s="14">
        <v>0.7</v>
      </c>
      <c r="AA393" s="14">
        <v>0.6</v>
      </c>
      <c r="AB393" s="14">
        <v>1.4</v>
      </c>
      <c r="AC393" s="14">
        <v>3.4</v>
      </c>
      <c r="AD393" s="14">
        <v>11.5</v>
      </c>
      <c r="AE393" t="str">
        <f>VLOOKUP(B393,'Current Team'!B$2:D$322,3,FALSE)</f>
        <v>DET</v>
      </c>
      <c r="AF393">
        <f>RANK(K393,K$2:K$501)</f>
        <v>245</v>
      </c>
      <c r="AG393">
        <f>RANK(L393,L$2:L$501)</f>
        <v>110</v>
      </c>
      <c r="AH393">
        <f>RANK(U393,U$2:U$501)</f>
        <v>213</v>
      </c>
      <c r="AI393">
        <f>RANK(X393,X$2:X$501)</f>
        <v>99</v>
      </c>
      <c r="AJ393">
        <f>RANK(Y393,Y$2:Y$501)</f>
        <v>175</v>
      </c>
      <c r="AK393">
        <f>RANK(Z393,Z$2:Z$501)</f>
        <v>143</v>
      </c>
      <c r="AL393">
        <f>RANK(AA393,AA$2:AA$501)</f>
        <v>79</v>
      </c>
      <c r="AM393">
        <f>RANK(AB393,AB$2:AB$501,1)</f>
        <v>377</v>
      </c>
      <c r="AN393">
        <f>RANK(AD393,AD$2:AD$501)</f>
        <v>118</v>
      </c>
      <c r="AO393">
        <f>COUNTIFS(AF393:AN393,"&lt;80")</f>
        <v>1</v>
      </c>
      <c r="AP393">
        <f>VLOOKUP(AE393,'First week Schedule'!A$2:C$31,3,FALSE)</f>
        <v>4</v>
      </c>
    </row>
    <row r="394" spans="1:42" ht="26.65" x14ac:dyDescent="0.45">
      <c r="A394" s="15">
        <v>362</v>
      </c>
      <c r="B394" s="14" t="s">
        <v>223</v>
      </c>
      <c r="C394" s="14" t="s">
        <v>63</v>
      </c>
      <c r="D394" s="14">
        <v>29</v>
      </c>
      <c r="E394" s="14" t="s">
        <v>71</v>
      </c>
      <c r="F394" s="14">
        <v>24</v>
      </c>
      <c r="G394" s="14">
        <v>1</v>
      </c>
      <c r="H394" s="14">
        <v>16.100000000000001</v>
      </c>
      <c r="I394" s="14">
        <v>2.5</v>
      </c>
      <c r="J394" s="14">
        <v>6.5</v>
      </c>
      <c r="K394" s="14">
        <v>0.39100000000000001</v>
      </c>
      <c r="L394" s="14">
        <v>0.8</v>
      </c>
      <c r="M394" s="14">
        <v>2.5</v>
      </c>
      <c r="N394" s="14">
        <v>0.33900000000000002</v>
      </c>
      <c r="O394" s="14">
        <v>1.7</v>
      </c>
      <c r="P394" s="14">
        <v>4</v>
      </c>
      <c r="Q394" s="14">
        <v>0.42299999999999999</v>
      </c>
      <c r="R394" s="14">
        <v>0.45500000000000002</v>
      </c>
      <c r="S394" s="14">
        <v>0.6</v>
      </c>
      <c r="T394" s="14">
        <v>0.8</v>
      </c>
      <c r="U394" s="14">
        <v>0.73699999999999999</v>
      </c>
      <c r="V394" s="14">
        <v>0.8</v>
      </c>
      <c r="W394" s="14">
        <v>3</v>
      </c>
      <c r="X394" s="14">
        <v>3.8</v>
      </c>
      <c r="Y394" s="14">
        <v>0.8</v>
      </c>
      <c r="Z394" s="14">
        <v>0.5</v>
      </c>
      <c r="AA394" s="14">
        <v>0.1</v>
      </c>
      <c r="AB394" s="14">
        <v>0.3</v>
      </c>
      <c r="AC394" s="14">
        <v>2.4</v>
      </c>
      <c r="AD394" s="14">
        <v>6.5</v>
      </c>
      <c r="AE394" t="str">
        <f>VLOOKUP(B394,'Current Team'!B$2:D$322,3,FALSE)</f>
        <v>DET</v>
      </c>
      <c r="AF394">
        <f>RANK(K394,K$2:K$501)</f>
        <v>382</v>
      </c>
      <c r="AG394">
        <f>RANK(L394,L$2:L$501)</f>
        <v>234</v>
      </c>
      <c r="AH394">
        <f>RANK(U394,U$2:U$501)</f>
        <v>283</v>
      </c>
      <c r="AI394">
        <f>RANK(X394,X$2:X$501)</f>
        <v>178</v>
      </c>
      <c r="AJ394">
        <f>RANK(Y394,Y$2:Y$501)</f>
        <v>357</v>
      </c>
      <c r="AK394">
        <f>RANK(Z394,Z$2:Z$501)</f>
        <v>234</v>
      </c>
      <c r="AL394">
        <f>RANK(AA394,AA$2:AA$501)</f>
        <v>329</v>
      </c>
      <c r="AM394">
        <f>RANK(AB394,AB$2:AB$501,1)</f>
        <v>44</v>
      </c>
      <c r="AN394">
        <f>RANK(AD394,AD$2:AD$501)</f>
        <v>271</v>
      </c>
      <c r="AO394">
        <f>COUNTIFS(AF394:AN394,"&lt;80")</f>
        <v>1</v>
      </c>
      <c r="AP394">
        <f>VLOOKUP(AE394,'First week Schedule'!A$2:C$31,3,FALSE)</f>
        <v>4</v>
      </c>
    </row>
    <row r="395" spans="1:42" ht="26.65" x14ac:dyDescent="0.45">
      <c r="A395" s="15">
        <v>103</v>
      </c>
      <c r="B395" s="14" t="s">
        <v>456</v>
      </c>
      <c r="C395" s="14" t="s">
        <v>67</v>
      </c>
      <c r="D395" s="14">
        <v>23</v>
      </c>
      <c r="E395" s="14" t="s">
        <v>68</v>
      </c>
      <c r="F395" s="14">
        <v>7</v>
      </c>
      <c r="G395" s="14">
        <v>0</v>
      </c>
      <c r="H395" s="14">
        <v>4.7</v>
      </c>
      <c r="I395" s="14">
        <v>0.3</v>
      </c>
      <c r="J395" s="14">
        <v>1.1000000000000001</v>
      </c>
      <c r="K395" s="14">
        <v>0.25</v>
      </c>
      <c r="L395" s="14">
        <v>0.3</v>
      </c>
      <c r="M395" s="14">
        <v>0.7</v>
      </c>
      <c r="N395" s="14">
        <v>0.4</v>
      </c>
      <c r="O395" s="14">
        <v>0</v>
      </c>
      <c r="P395" s="14">
        <v>0.4</v>
      </c>
      <c r="Q395" s="14">
        <v>0</v>
      </c>
      <c r="R395" s="14">
        <v>0.375</v>
      </c>
      <c r="S395" s="14">
        <v>0</v>
      </c>
      <c r="T395" s="14">
        <v>0</v>
      </c>
      <c r="U395" s="16"/>
      <c r="V395" s="14">
        <v>0.1</v>
      </c>
      <c r="W395" s="14">
        <v>0.4</v>
      </c>
      <c r="X395" s="14">
        <v>0.6</v>
      </c>
      <c r="Y395" s="14">
        <v>0.6</v>
      </c>
      <c r="Z395" s="14">
        <v>0.1</v>
      </c>
      <c r="AA395" s="14">
        <v>0.1</v>
      </c>
      <c r="AB395" s="14">
        <v>0.1</v>
      </c>
      <c r="AC395" s="14">
        <v>0.3</v>
      </c>
      <c r="AD395" s="14">
        <v>0.9</v>
      </c>
      <c r="AE395" t="str">
        <f>VLOOKUP(B395,'Current Team'!B$2:D$322,3,FALSE)</f>
        <v>HOU</v>
      </c>
      <c r="AF395">
        <f>RANK(K395,K$2:K$501)</f>
        <v>467</v>
      </c>
      <c r="AG395">
        <f>RANK(L395,L$2:L$501)</f>
        <v>344</v>
      </c>
      <c r="AH395">
        <f>RANK(U395,U$2:U$501)</f>
        <v>464</v>
      </c>
      <c r="AI395">
        <f>RANK(X395,X$2:X$501)</f>
        <v>477</v>
      </c>
      <c r="AJ395">
        <f>RANK(Y395,Y$2:Y$501)</f>
        <v>405</v>
      </c>
      <c r="AK395">
        <f>RANK(Z395,Z$2:Z$501)</f>
        <v>451</v>
      </c>
      <c r="AL395">
        <f>RANK(AA395,AA$2:AA$501)</f>
        <v>329</v>
      </c>
      <c r="AM395">
        <f>RANK(AB395,AB$2:AB$501,1)</f>
        <v>27</v>
      </c>
      <c r="AN395">
        <f>RANK(AD395,AD$2:AD$501)</f>
        <v>482</v>
      </c>
      <c r="AO395">
        <f>COUNTIFS(AF395:AN395,"&lt;80")</f>
        <v>1</v>
      </c>
      <c r="AP395">
        <f>VLOOKUP(AE395,'First week Schedule'!A$2:C$31,3,FALSE)</f>
        <v>4</v>
      </c>
    </row>
    <row r="396" spans="1:42" x14ac:dyDescent="0.45">
      <c r="A396" s="15">
        <v>288</v>
      </c>
      <c r="B396" s="14" t="s">
        <v>291</v>
      </c>
      <c r="C396" s="14" t="s">
        <v>63</v>
      </c>
      <c r="D396" s="14">
        <v>37</v>
      </c>
      <c r="E396" s="14" t="s">
        <v>146</v>
      </c>
      <c r="F396" s="14">
        <v>16</v>
      </c>
      <c r="G396" s="14">
        <v>0</v>
      </c>
      <c r="H396" s="14">
        <v>15.7</v>
      </c>
      <c r="I396" s="14">
        <v>2.2000000000000002</v>
      </c>
      <c r="J396" s="14">
        <v>4.8</v>
      </c>
      <c r="K396" s="14">
        <v>0.46100000000000002</v>
      </c>
      <c r="L396" s="14">
        <v>1.6</v>
      </c>
      <c r="M396" s="14">
        <v>3.4</v>
      </c>
      <c r="N396" s="14">
        <v>0.46300000000000002</v>
      </c>
      <c r="O396" s="14">
        <v>0.6</v>
      </c>
      <c r="P396" s="14">
        <v>1.4</v>
      </c>
      <c r="Q396" s="14">
        <v>0.45500000000000002</v>
      </c>
      <c r="R396" s="14">
        <v>0.625</v>
      </c>
      <c r="S396" s="14">
        <v>0.8</v>
      </c>
      <c r="T396" s="14">
        <v>1</v>
      </c>
      <c r="U396" s="14">
        <v>0.81299999999999994</v>
      </c>
      <c r="V396" s="14">
        <v>0</v>
      </c>
      <c r="W396" s="14">
        <v>1.8</v>
      </c>
      <c r="X396" s="14">
        <v>1.8</v>
      </c>
      <c r="Y396" s="14">
        <v>1.1000000000000001</v>
      </c>
      <c r="Z396" s="14">
        <v>0.2</v>
      </c>
      <c r="AA396" s="14">
        <v>0.1</v>
      </c>
      <c r="AB396" s="14">
        <v>1.1000000000000001</v>
      </c>
      <c r="AC396" s="14">
        <v>1.4</v>
      </c>
      <c r="AD396" s="14">
        <v>6.8</v>
      </c>
      <c r="AE396" t="str">
        <f>VLOOKUP(B396,'Current Team'!B$2:D$322,3,FALSE)</f>
        <v>MIL</v>
      </c>
      <c r="AF396">
        <f>RANK(K396,K$2:K$501)</f>
        <v>175</v>
      </c>
      <c r="AG396">
        <f>RANK(L396,L$2:L$501)</f>
        <v>89</v>
      </c>
      <c r="AH396">
        <f>RANK(U396,U$2:U$501)</f>
        <v>153</v>
      </c>
      <c r="AI396">
        <f>RANK(X396,X$2:X$501)</f>
        <v>373</v>
      </c>
      <c r="AJ396">
        <f>RANK(Y396,Y$2:Y$501)</f>
        <v>284</v>
      </c>
      <c r="AK396">
        <f>RANK(Z396,Z$2:Z$501)</f>
        <v>416</v>
      </c>
      <c r="AL396">
        <f>RANK(AA396,AA$2:AA$501)</f>
        <v>329</v>
      </c>
      <c r="AM396">
        <f>RANK(AB396,AB$2:AB$501,1)</f>
        <v>315</v>
      </c>
      <c r="AN396">
        <f>RANK(AD396,AD$2:AD$501)</f>
        <v>256</v>
      </c>
      <c r="AO396">
        <f>COUNTIFS(AF396:AN396,"&lt;80")</f>
        <v>0</v>
      </c>
      <c r="AP396">
        <f>VLOOKUP(AE396,'First week Schedule'!A$2:C$31,3,FALSE)</f>
        <v>4</v>
      </c>
    </row>
    <row r="397" spans="1:42" ht="39.75" x14ac:dyDescent="0.45">
      <c r="A397" s="15">
        <v>336</v>
      </c>
      <c r="B397" s="14" t="s">
        <v>247</v>
      </c>
      <c r="C397" s="14" t="s">
        <v>70</v>
      </c>
      <c r="D397" s="14">
        <v>27</v>
      </c>
      <c r="E397" s="14" t="s">
        <v>140</v>
      </c>
      <c r="F397" s="14">
        <v>77</v>
      </c>
      <c r="G397" s="14">
        <v>1</v>
      </c>
      <c r="H397" s="14">
        <v>17.399999999999999</v>
      </c>
      <c r="I397" s="14">
        <v>2.7</v>
      </c>
      <c r="J397" s="14">
        <v>5.5</v>
      </c>
      <c r="K397" s="14">
        <v>0.49099999999999999</v>
      </c>
      <c r="L397" s="14">
        <v>1.1000000000000001</v>
      </c>
      <c r="M397" s="14">
        <v>2.7</v>
      </c>
      <c r="N397" s="14">
        <v>0.40799999999999997</v>
      </c>
      <c r="O397" s="14">
        <v>1.6</v>
      </c>
      <c r="P397" s="14">
        <v>2.8</v>
      </c>
      <c r="Q397" s="14">
        <v>0.56899999999999995</v>
      </c>
      <c r="R397" s="14">
        <v>0.59</v>
      </c>
      <c r="S397" s="14">
        <v>0.9</v>
      </c>
      <c r="T397" s="14">
        <v>1</v>
      </c>
      <c r="U397" s="14">
        <v>0.83499999999999996</v>
      </c>
      <c r="V397" s="14">
        <v>0.2</v>
      </c>
      <c r="W397" s="14">
        <v>1.2</v>
      </c>
      <c r="X397" s="14">
        <v>1.4</v>
      </c>
      <c r="Y397" s="14">
        <v>0.9</v>
      </c>
      <c r="Z397" s="14">
        <v>0.2</v>
      </c>
      <c r="AA397" s="14">
        <v>0.1</v>
      </c>
      <c r="AB397" s="14">
        <v>0.5</v>
      </c>
      <c r="AC397" s="14">
        <v>1.4</v>
      </c>
      <c r="AD397" s="14">
        <v>7.3</v>
      </c>
      <c r="AE397" t="str">
        <f>VLOOKUP(B397,'Current Team'!B$2:D$322,3,FALSE)</f>
        <v>IND</v>
      </c>
      <c r="AF397">
        <f>RANK(K397,K$2:K$501)</f>
        <v>110</v>
      </c>
      <c r="AG397">
        <f>RANK(L397,L$2:L$501)</f>
        <v>149</v>
      </c>
      <c r="AH397">
        <f>RANK(U397,U$2:U$501)</f>
        <v>108</v>
      </c>
      <c r="AI397">
        <f>RANK(X397,X$2:X$501)</f>
        <v>424</v>
      </c>
      <c r="AJ397">
        <f>RANK(Y397,Y$2:Y$501)</f>
        <v>338</v>
      </c>
      <c r="AK397">
        <f>RANK(Z397,Z$2:Z$501)</f>
        <v>416</v>
      </c>
      <c r="AL397">
        <f>RANK(AA397,AA$2:AA$501)</f>
        <v>329</v>
      </c>
      <c r="AM397">
        <f>RANK(AB397,AB$2:AB$501,1)</f>
        <v>99</v>
      </c>
      <c r="AN397">
        <f>RANK(AD397,AD$2:AD$501)</f>
        <v>234</v>
      </c>
      <c r="AO397">
        <f>COUNTIFS(AF397:AN397,"&lt;80")</f>
        <v>0</v>
      </c>
      <c r="AP397">
        <f>VLOOKUP(AE397,'First week Schedule'!A$2:C$31,3,FALSE)</f>
        <v>4</v>
      </c>
    </row>
    <row r="398" spans="1:42" ht="39.75" x14ac:dyDescent="0.45">
      <c r="A398" s="15">
        <v>113</v>
      </c>
      <c r="B398" s="14" t="s">
        <v>449</v>
      </c>
      <c r="C398" s="14" t="s">
        <v>80</v>
      </c>
      <c r="D398" s="14">
        <v>26</v>
      </c>
      <c r="E398" s="14" t="s">
        <v>73</v>
      </c>
      <c r="F398" s="14">
        <v>61</v>
      </c>
      <c r="G398" s="14">
        <v>2</v>
      </c>
      <c r="H398" s="14">
        <v>20.7</v>
      </c>
      <c r="I398" s="14">
        <v>2.7</v>
      </c>
      <c r="J398" s="14">
        <v>5.7</v>
      </c>
      <c r="K398" s="14">
        <v>0.46600000000000003</v>
      </c>
      <c r="L398" s="14">
        <v>1.1000000000000001</v>
      </c>
      <c r="M398" s="14">
        <v>3.3</v>
      </c>
      <c r="N398" s="14">
        <v>0.33</v>
      </c>
      <c r="O398" s="14">
        <v>1.6</v>
      </c>
      <c r="P398" s="14">
        <v>2.5</v>
      </c>
      <c r="Q398" s="14">
        <v>0.64700000000000002</v>
      </c>
      <c r="R398" s="14">
        <v>0.56000000000000005</v>
      </c>
      <c r="S398" s="14">
        <v>0.5</v>
      </c>
      <c r="T398" s="14">
        <v>0.7</v>
      </c>
      <c r="U398" s="14">
        <v>0.72499999999999998</v>
      </c>
      <c r="V398" s="14">
        <v>1</v>
      </c>
      <c r="W398" s="14">
        <v>3.2</v>
      </c>
      <c r="X398" s="14">
        <v>4.2</v>
      </c>
      <c r="Y398" s="14">
        <v>2</v>
      </c>
      <c r="Z398" s="14">
        <v>0.5</v>
      </c>
      <c r="AA398" s="14">
        <v>0.4</v>
      </c>
      <c r="AB398" s="14">
        <v>0.5</v>
      </c>
      <c r="AC398" s="14">
        <v>1.3</v>
      </c>
      <c r="AD398" s="14">
        <v>6.9</v>
      </c>
      <c r="AE398" t="str">
        <f>VLOOKUP(B398,'Current Team'!B$2:D$322,3,FALSE)</f>
        <v>MIL</v>
      </c>
      <c r="AF398">
        <f>RANK(K398,K$2:K$501)</f>
        <v>157</v>
      </c>
      <c r="AG398">
        <f>RANK(L398,L$2:L$501)</f>
        <v>149</v>
      </c>
      <c r="AH398">
        <f>RANK(U398,U$2:U$501)</f>
        <v>300</v>
      </c>
      <c r="AI398">
        <f>RANK(X398,X$2:X$501)</f>
        <v>145</v>
      </c>
      <c r="AJ398">
        <f>RANK(Y398,Y$2:Y$501)</f>
        <v>152</v>
      </c>
      <c r="AK398">
        <f>RANK(Z398,Z$2:Z$501)</f>
        <v>234</v>
      </c>
      <c r="AL398">
        <f>RANK(AA398,AA$2:AA$501)</f>
        <v>144</v>
      </c>
      <c r="AM398">
        <f>RANK(AB398,AB$2:AB$501,1)</f>
        <v>99</v>
      </c>
      <c r="AN398">
        <f>RANK(AD398,AD$2:AD$501)</f>
        <v>250</v>
      </c>
      <c r="AO398">
        <f>COUNTIFS(AF398:AN398,"&lt;80")</f>
        <v>0</v>
      </c>
      <c r="AP398">
        <f>VLOOKUP(AE398,'First week Schedule'!A$2:C$31,3,FALSE)</f>
        <v>4</v>
      </c>
    </row>
    <row r="399" spans="1:42" ht="26.65" x14ac:dyDescent="0.45">
      <c r="A399" s="15">
        <v>280</v>
      </c>
      <c r="B399" s="14" t="s">
        <v>300</v>
      </c>
      <c r="C399" s="14" t="s">
        <v>80</v>
      </c>
      <c r="D399" s="14">
        <v>22</v>
      </c>
      <c r="E399" s="14" t="s">
        <v>92</v>
      </c>
      <c r="F399" s="14">
        <v>63</v>
      </c>
      <c r="G399" s="14">
        <v>10</v>
      </c>
      <c r="H399" s="14">
        <v>22.8</v>
      </c>
      <c r="I399" s="14">
        <v>3.6</v>
      </c>
      <c r="J399" s="14">
        <v>8.3000000000000007</v>
      </c>
      <c r="K399" s="14">
        <v>0.438</v>
      </c>
      <c r="L399" s="14">
        <v>1.7</v>
      </c>
      <c r="M399" s="14">
        <v>4.3</v>
      </c>
      <c r="N399" s="14">
        <v>0.39400000000000002</v>
      </c>
      <c r="O399" s="14">
        <v>1.9</v>
      </c>
      <c r="P399" s="14">
        <v>4</v>
      </c>
      <c r="Q399" s="14">
        <v>0.48599999999999999</v>
      </c>
      <c r="R399" s="14">
        <v>0.54</v>
      </c>
      <c r="S399" s="14">
        <v>0.8</v>
      </c>
      <c r="T399" s="14">
        <v>1</v>
      </c>
      <c r="U399" s="14">
        <v>0.83599999999999997</v>
      </c>
      <c r="V399" s="14">
        <v>0.2</v>
      </c>
      <c r="W399" s="14">
        <v>2.7</v>
      </c>
      <c r="X399" s="14">
        <v>2.9</v>
      </c>
      <c r="Y399" s="14">
        <v>1.8</v>
      </c>
      <c r="Z399" s="14">
        <v>0.4</v>
      </c>
      <c r="AA399" s="14">
        <v>0.2</v>
      </c>
      <c r="AB399" s="14">
        <v>0.9</v>
      </c>
      <c r="AC399" s="14">
        <v>1.5</v>
      </c>
      <c r="AD399" s="14">
        <v>9.6999999999999993</v>
      </c>
      <c r="AE399" t="str">
        <f>VLOOKUP(B399,'Current Team'!B$2:D$322,3,FALSE)</f>
        <v>DET</v>
      </c>
      <c r="AF399">
        <f>RANK(K399,K$2:K$501)</f>
        <v>238</v>
      </c>
      <c r="AG399">
        <f>RANK(L399,L$2:L$501)</f>
        <v>84</v>
      </c>
      <c r="AH399">
        <f>RANK(U399,U$2:U$501)</f>
        <v>107</v>
      </c>
      <c r="AI399">
        <f>RANK(X399,X$2:X$501)</f>
        <v>252</v>
      </c>
      <c r="AJ399">
        <f>RANK(Y399,Y$2:Y$501)</f>
        <v>175</v>
      </c>
      <c r="AK399">
        <f>RANK(Z399,Z$2:Z$501)</f>
        <v>300</v>
      </c>
      <c r="AL399">
        <f>RANK(AA399,AA$2:AA$501)</f>
        <v>266</v>
      </c>
      <c r="AM399">
        <f>RANK(AB399,AB$2:AB$501,1)</f>
        <v>255</v>
      </c>
      <c r="AN399">
        <f>RANK(AD399,AD$2:AD$501)</f>
        <v>163</v>
      </c>
      <c r="AO399">
        <f>COUNTIFS(AF399:AN399,"&lt;80")</f>
        <v>0</v>
      </c>
      <c r="AP399">
        <f>VLOOKUP(AE399,'First week Schedule'!A$2:C$31,3,FALSE)</f>
        <v>4</v>
      </c>
    </row>
    <row r="400" spans="1:42" x14ac:dyDescent="0.45">
      <c r="A400" s="15">
        <v>285</v>
      </c>
      <c r="B400" s="14" t="s">
        <v>295</v>
      </c>
      <c r="C400" s="14" t="s">
        <v>63</v>
      </c>
      <c r="D400" s="14">
        <v>19</v>
      </c>
      <c r="E400" s="14" t="s">
        <v>156</v>
      </c>
      <c r="F400" s="14">
        <v>75</v>
      </c>
      <c r="G400" s="14">
        <v>57</v>
      </c>
      <c r="H400" s="14">
        <v>28.8</v>
      </c>
      <c r="I400" s="14">
        <v>4.5</v>
      </c>
      <c r="J400" s="14">
        <v>12.2</v>
      </c>
      <c r="K400" s="14">
        <v>0.37</v>
      </c>
      <c r="L400" s="14">
        <v>1.7</v>
      </c>
      <c r="M400" s="14">
        <v>4.9000000000000004</v>
      </c>
      <c r="N400" s="14">
        <v>0.34300000000000003</v>
      </c>
      <c r="O400" s="14">
        <v>2.8</v>
      </c>
      <c r="P400" s="14">
        <v>7.3</v>
      </c>
      <c r="Q400" s="14">
        <v>0.38700000000000001</v>
      </c>
      <c r="R400" s="14">
        <v>0.438</v>
      </c>
      <c r="S400" s="14">
        <v>2.2000000000000002</v>
      </c>
      <c r="T400" s="14">
        <v>3</v>
      </c>
      <c r="U400" s="14">
        <v>0.71699999999999997</v>
      </c>
      <c r="V400" s="14">
        <v>0.8</v>
      </c>
      <c r="W400" s="14">
        <v>3.7</v>
      </c>
      <c r="X400" s="14">
        <v>4.5</v>
      </c>
      <c r="Y400" s="14">
        <v>1.1000000000000001</v>
      </c>
      <c r="Z400" s="14">
        <v>0.6</v>
      </c>
      <c r="AA400" s="14">
        <v>0.3</v>
      </c>
      <c r="AB400" s="14">
        <v>1.5</v>
      </c>
      <c r="AC400" s="14">
        <v>2.2999999999999998</v>
      </c>
      <c r="AD400" s="14">
        <v>12.8</v>
      </c>
      <c r="AE400" t="str">
        <f>VLOOKUP(B400,'Current Team'!B$2:D$322,3,FALSE)</f>
        <v>NYK</v>
      </c>
      <c r="AF400">
        <f>RANK(K400,K$2:K$501)</f>
        <v>420</v>
      </c>
      <c r="AG400">
        <f>RANK(L400,L$2:L$501)</f>
        <v>84</v>
      </c>
      <c r="AH400">
        <f>RANK(U400,U$2:U$501)</f>
        <v>315</v>
      </c>
      <c r="AI400">
        <f>RANK(X400,X$2:X$501)</f>
        <v>132</v>
      </c>
      <c r="AJ400">
        <f>RANK(Y400,Y$2:Y$501)</f>
        <v>284</v>
      </c>
      <c r="AK400">
        <f>RANK(Z400,Z$2:Z$501)</f>
        <v>186</v>
      </c>
      <c r="AL400">
        <f>RANK(AA400,AA$2:AA$501)</f>
        <v>199</v>
      </c>
      <c r="AM400">
        <f>RANK(AB400,AB$2:AB$501,1)</f>
        <v>393</v>
      </c>
      <c r="AN400">
        <f>RANK(AD400,AD$2:AD$501)</f>
        <v>95</v>
      </c>
      <c r="AO400">
        <f>COUNTIFS(AF400:AN400,"&lt;80")</f>
        <v>0</v>
      </c>
      <c r="AP400">
        <f>VLOOKUP(AE400,'First week Schedule'!A$2:C$31,3,FALSE)</f>
        <v>4</v>
      </c>
    </row>
    <row r="401" spans="1:42" ht="26.65" x14ac:dyDescent="0.45">
      <c r="A401" s="15">
        <v>330</v>
      </c>
      <c r="B401" s="14" t="s">
        <v>252</v>
      </c>
      <c r="C401" s="14" t="s">
        <v>80</v>
      </c>
      <c r="D401" s="14">
        <v>32</v>
      </c>
      <c r="E401" s="14" t="s">
        <v>156</v>
      </c>
      <c r="F401" s="14">
        <v>2</v>
      </c>
      <c r="G401" s="14">
        <v>1</v>
      </c>
      <c r="H401" s="14">
        <v>27</v>
      </c>
      <c r="I401" s="14">
        <v>2</v>
      </c>
      <c r="J401" s="14">
        <v>9.5</v>
      </c>
      <c r="K401" s="14">
        <v>0.21099999999999999</v>
      </c>
      <c r="L401" s="14">
        <v>1</v>
      </c>
      <c r="M401" s="14">
        <v>5</v>
      </c>
      <c r="N401" s="14">
        <v>0.2</v>
      </c>
      <c r="O401" s="14">
        <v>1</v>
      </c>
      <c r="P401" s="14">
        <v>4.5</v>
      </c>
      <c r="Q401" s="14">
        <v>0.222</v>
      </c>
      <c r="R401" s="14">
        <v>0.26300000000000001</v>
      </c>
      <c r="S401" s="14">
        <v>2</v>
      </c>
      <c r="T401" s="14">
        <v>2.5</v>
      </c>
      <c r="U401" s="14">
        <v>0.8</v>
      </c>
      <c r="V401" s="14">
        <v>0.5</v>
      </c>
      <c r="W401" s="14">
        <v>1</v>
      </c>
      <c r="X401" s="14">
        <v>1.5</v>
      </c>
      <c r="Y401" s="14">
        <v>2.5</v>
      </c>
      <c r="Z401" s="14">
        <v>0.5</v>
      </c>
      <c r="AA401" s="14">
        <v>0.5</v>
      </c>
      <c r="AB401" s="14">
        <v>1</v>
      </c>
      <c r="AC401" s="14">
        <v>1</v>
      </c>
      <c r="AD401" s="14">
        <v>7</v>
      </c>
      <c r="AE401" t="str">
        <f>VLOOKUP(B401,'Current Team'!B$2:D$322,3,FALSE)</f>
        <v>MIL</v>
      </c>
      <c r="AF401">
        <f>RANK(K401,K$2:K$501)</f>
        <v>483</v>
      </c>
      <c r="AG401">
        <f>RANK(L401,L$2:L$501)</f>
        <v>175</v>
      </c>
      <c r="AH401">
        <f>RANK(U401,U$2:U$501)</f>
        <v>171</v>
      </c>
      <c r="AI401">
        <f>RANK(X401,X$2:X$501)</f>
        <v>407</v>
      </c>
      <c r="AJ401">
        <f>RANK(Y401,Y$2:Y$501)</f>
        <v>112</v>
      </c>
      <c r="AK401">
        <f>RANK(Z401,Z$2:Z$501)</f>
        <v>234</v>
      </c>
      <c r="AL401">
        <f>RANK(AA401,AA$2:AA$501)</f>
        <v>105</v>
      </c>
      <c r="AM401">
        <f>RANK(AB401,AB$2:AB$501,1)</f>
        <v>285</v>
      </c>
      <c r="AN401">
        <f>RANK(AD401,AD$2:AD$501)</f>
        <v>242</v>
      </c>
      <c r="AO401">
        <f>COUNTIFS(AF401:AN401,"&lt;80")</f>
        <v>0</v>
      </c>
      <c r="AP401">
        <f>VLOOKUP(AE401,'First week Schedule'!A$2:C$31,3,FALSE)</f>
        <v>4</v>
      </c>
    </row>
    <row r="402" spans="1:42" x14ac:dyDescent="0.45">
      <c r="A402" s="15">
        <v>34</v>
      </c>
      <c r="B402" s="14" t="s">
        <v>521</v>
      </c>
      <c r="C402" s="14" t="s">
        <v>80</v>
      </c>
      <c r="D402" s="14">
        <v>28</v>
      </c>
      <c r="E402" s="14" t="s">
        <v>121</v>
      </c>
      <c r="F402" s="14">
        <v>43</v>
      </c>
      <c r="G402" s="14">
        <v>38</v>
      </c>
      <c r="H402" s="14">
        <v>27.7</v>
      </c>
      <c r="I402" s="14">
        <v>4.3</v>
      </c>
      <c r="J402" s="14">
        <v>10.7</v>
      </c>
      <c r="K402" s="14">
        <v>0.40200000000000002</v>
      </c>
      <c r="L402" s="14">
        <v>1.6</v>
      </c>
      <c r="M402" s="14">
        <v>4.5999999999999996</v>
      </c>
      <c r="N402" s="14">
        <v>0.34200000000000003</v>
      </c>
      <c r="O402" s="14">
        <v>2.7</v>
      </c>
      <c r="P402" s="14">
        <v>6.1</v>
      </c>
      <c r="Q402" s="14">
        <v>0.44700000000000001</v>
      </c>
      <c r="R402" s="14">
        <v>0.47499999999999998</v>
      </c>
      <c r="S402" s="14">
        <v>1.3</v>
      </c>
      <c r="T402" s="14">
        <v>1.7</v>
      </c>
      <c r="U402" s="14">
        <v>0.77</v>
      </c>
      <c r="V402" s="14">
        <v>0.7</v>
      </c>
      <c r="W402" s="14">
        <v>3.9</v>
      </c>
      <c r="X402" s="14">
        <v>4.5999999999999996</v>
      </c>
      <c r="Y402" s="14">
        <v>2.9</v>
      </c>
      <c r="Z402" s="14">
        <v>0.4</v>
      </c>
      <c r="AA402" s="14">
        <v>0.5</v>
      </c>
      <c r="AB402" s="14">
        <v>1.5</v>
      </c>
      <c r="AC402" s="14">
        <v>1.9</v>
      </c>
      <c r="AD402" s="14">
        <v>11.5</v>
      </c>
      <c r="AE402" t="str">
        <f>VLOOKUP(B402,'Current Team'!B$2:D$322,3,FALSE)</f>
        <v>DEN</v>
      </c>
      <c r="AF402">
        <f>RANK(K402,K$2:K$501)</f>
        <v>355</v>
      </c>
      <c r="AG402">
        <f>RANK(L402,L$2:L$501)</f>
        <v>89</v>
      </c>
      <c r="AH402">
        <f>RANK(U402,U$2:U$501)</f>
        <v>228</v>
      </c>
      <c r="AI402">
        <f>RANK(X402,X$2:X$501)</f>
        <v>123</v>
      </c>
      <c r="AJ402">
        <f>RANK(Y402,Y$2:Y$501)</f>
        <v>92</v>
      </c>
      <c r="AK402">
        <f>RANK(Z402,Z$2:Z$501)</f>
        <v>300</v>
      </c>
      <c r="AL402">
        <f>RANK(AA402,AA$2:AA$501)</f>
        <v>105</v>
      </c>
      <c r="AM402">
        <f>RANK(AB402,AB$2:AB$501,1)</f>
        <v>393</v>
      </c>
      <c r="AN402">
        <f>RANK(AD402,AD$2:AD$501)</f>
        <v>118</v>
      </c>
      <c r="AO402">
        <f>COUNTIFS(AF402:AN402,"&lt;80")</f>
        <v>0</v>
      </c>
      <c r="AP402">
        <f>VLOOKUP(AE402,'First week Schedule'!A$2:C$31,3,FALSE)</f>
        <v>4</v>
      </c>
    </row>
    <row r="403" spans="1:42" ht="26.65" x14ac:dyDescent="0.45">
      <c r="A403" s="15">
        <v>76</v>
      </c>
      <c r="B403" s="14" t="s">
        <v>482</v>
      </c>
      <c r="C403" s="14" t="s">
        <v>80</v>
      </c>
      <c r="D403" s="14">
        <v>23</v>
      </c>
      <c r="E403" s="14" t="s">
        <v>73</v>
      </c>
      <c r="F403" s="14">
        <v>58</v>
      </c>
      <c r="G403" s="14">
        <v>7</v>
      </c>
      <c r="H403" s="14">
        <v>17.8</v>
      </c>
      <c r="I403" s="14">
        <v>2.5</v>
      </c>
      <c r="J403" s="14">
        <v>5.4</v>
      </c>
      <c r="K403" s="14">
        <v>0.46500000000000002</v>
      </c>
      <c r="L403" s="14">
        <v>0.9</v>
      </c>
      <c r="M403" s="14">
        <v>2.5</v>
      </c>
      <c r="N403" s="14">
        <v>0.36099999999999999</v>
      </c>
      <c r="O403" s="14">
        <v>1.6</v>
      </c>
      <c r="P403" s="14">
        <v>2.8</v>
      </c>
      <c r="Q403" s="14">
        <v>0.55800000000000005</v>
      </c>
      <c r="R403" s="14">
        <v>0.55000000000000004</v>
      </c>
      <c r="S403" s="14">
        <v>0.5</v>
      </c>
      <c r="T403" s="14">
        <v>0.7</v>
      </c>
      <c r="U403" s="14">
        <v>0.69</v>
      </c>
      <c r="V403" s="14">
        <v>0.5</v>
      </c>
      <c r="W403" s="14">
        <v>2.7</v>
      </c>
      <c r="X403" s="14">
        <v>3.2</v>
      </c>
      <c r="Y403" s="14">
        <v>1.4</v>
      </c>
      <c r="Z403" s="14">
        <v>0.4</v>
      </c>
      <c r="AA403" s="14">
        <v>0.1</v>
      </c>
      <c r="AB403" s="14">
        <v>0.8</v>
      </c>
      <c r="AC403" s="14">
        <v>1.5</v>
      </c>
      <c r="AD403" s="14">
        <v>6.4</v>
      </c>
      <c r="AE403" t="str">
        <f>VLOOKUP(B403,'Current Team'!B$2:D$322,3,FALSE)</f>
        <v>MIL</v>
      </c>
      <c r="AF403">
        <f>RANK(K403,K$2:K$501)</f>
        <v>161</v>
      </c>
      <c r="AG403">
        <f>RANK(L403,L$2:L$501)</f>
        <v>195</v>
      </c>
      <c r="AH403">
        <f>RANK(U403,U$2:U$501)</f>
        <v>356</v>
      </c>
      <c r="AI403">
        <f>RANK(X403,X$2:X$501)</f>
        <v>228</v>
      </c>
      <c r="AJ403">
        <f>RANK(Y403,Y$2:Y$501)</f>
        <v>214</v>
      </c>
      <c r="AK403">
        <f>RANK(Z403,Z$2:Z$501)</f>
        <v>300</v>
      </c>
      <c r="AL403">
        <f>RANK(AA403,AA$2:AA$501)</f>
        <v>329</v>
      </c>
      <c r="AM403">
        <f>RANK(AB403,AB$2:AB$501,1)</f>
        <v>206</v>
      </c>
      <c r="AN403">
        <f>RANK(AD403,AD$2:AD$501)</f>
        <v>275</v>
      </c>
      <c r="AO403">
        <f>COUNTIFS(AF403:AN403,"&lt;80")</f>
        <v>0</v>
      </c>
      <c r="AP403">
        <f>VLOOKUP(AE403,'First week Schedule'!A$2:C$31,3,FALSE)</f>
        <v>4</v>
      </c>
    </row>
    <row r="404" spans="1:42" ht="39.75" x14ac:dyDescent="0.45">
      <c r="A404" s="15">
        <v>94</v>
      </c>
      <c r="B404" s="14" t="s">
        <v>466</v>
      </c>
      <c r="C404" s="14" t="s">
        <v>67</v>
      </c>
      <c r="D404" s="14">
        <v>27</v>
      </c>
      <c r="E404" s="14" t="s">
        <v>123</v>
      </c>
      <c r="F404" s="14">
        <v>28</v>
      </c>
      <c r="G404" s="14">
        <v>1</v>
      </c>
      <c r="H404" s="14">
        <v>13.3</v>
      </c>
      <c r="I404" s="14">
        <v>1.6</v>
      </c>
      <c r="J404" s="14">
        <v>4.4000000000000004</v>
      </c>
      <c r="K404" s="14">
        <v>0.374</v>
      </c>
      <c r="L404" s="14">
        <v>0.4</v>
      </c>
      <c r="M404" s="14">
        <v>1.4</v>
      </c>
      <c r="N404" s="14">
        <v>0.26300000000000001</v>
      </c>
      <c r="O404" s="14">
        <v>1.3</v>
      </c>
      <c r="P404" s="14">
        <v>3</v>
      </c>
      <c r="Q404" s="14">
        <v>0.42399999999999999</v>
      </c>
      <c r="R404" s="14">
        <v>0.41499999999999998</v>
      </c>
      <c r="S404" s="14">
        <v>1.1000000000000001</v>
      </c>
      <c r="T404" s="14">
        <v>1.9</v>
      </c>
      <c r="U404" s="14">
        <v>0.60399999999999998</v>
      </c>
      <c r="V404" s="14">
        <v>0.7</v>
      </c>
      <c r="W404" s="14">
        <v>1.8</v>
      </c>
      <c r="X404" s="14">
        <v>2.5</v>
      </c>
      <c r="Y404" s="14">
        <v>2.5</v>
      </c>
      <c r="Z404" s="14">
        <v>0.7</v>
      </c>
      <c r="AA404" s="14">
        <v>0.5</v>
      </c>
      <c r="AB404" s="14">
        <v>0.7</v>
      </c>
      <c r="AC404" s="14">
        <v>1.7</v>
      </c>
      <c r="AD404" s="14">
        <v>4.8</v>
      </c>
      <c r="AE404" t="str">
        <f>VLOOKUP(B404,'Current Team'!B$2:D$322,3,FALSE)</f>
        <v>ORL</v>
      </c>
      <c r="AF404">
        <f>RANK(K404,K$2:K$501)</f>
        <v>416</v>
      </c>
      <c r="AG404">
        <f>RANK(L404,L$2:L$501)</f>
        <v>321</v>
      </c>
      <c r="AH404">
        <f>RANK(U404,U$2:U$501)</f>
        <v>413</v>
      </c>
      <c r="AI404">
        <f>RANK(X404,X$2:X$501)</f>
        <v>296</v>
      </c>
      <c r="AJ404">
        <f>RANK(Y404,Y$2:Y$501)</f>
        <v>112</v>
      </c>
      <c r="AK404">
        <f>RANK(Z404,Z$2:Z$501)</f>
        <v>143</v>
      </c>
      <c r="AL404">
        <f>RANK(AA404,AA$2:AA$501)</f>
        <v>105</v>
      </c>
      <c r="AM404">
        <f>RANK(AB404,AB$2:AB$501,1)</f>
        <v>181</v>
      </c>
      <c r="AN404">
        <f>RANK(AD404,AD$2:AD$501)</f>
        <v>343</v>
      </c>
      <c r="AO404">
        <f>COUNTIFS(AF404:AN404,"&lt;80")</f>
        <v>0</v>
      </c>
      <c r="AP404">
        <f>VLOOKUP(AE404,'First week Schedule'!A$2:C$31,3,FALSE)</f>
        <v>4</v>
      </c>
    </row>
    <row r="405" spans="1:42" ht="39.75" x14ac:dyDescent="0.45">
      <c r="A405" s="15">
        <v>94</v>
      </c>
      <c r="B405" s="14" t="s">
        <v>466</v>
      </c>
      <c r="C405" s="14" t="s">
        <v>67</v>
      </c>
      <c r="D405" s="14">
        <v>27</v>
      </c>
      <c r="E405" s="14" t="s">
        <v>68</v>
      </c>
      <c r="F405" s="14">
        <v>16</v>
      </c>
      <c r="G405" s="14">
        <v>1</v>
      </c>
      <c r="H405" s="14">
        <v>9.1</v>
      </c>
      <c r="I405" s="14">
        <v>1.6</v>
      </c>
      <c r="J405" s="14">
        <v>3.8</v>
      </c>
      <c r="K405" s="14">
        <v>0.41</v>
      </c>
      <c r="L405" s="14">
        <v>0.4</v>
      </c>
      <c r="M405" s="14">
        <v>1.2</v>
      </c>
      <c r="N405" s="14">
        <v>0.36799999999999999</v>
      </c>
      <c r="O405" s="14">
        <v>1.1000000000000001</v>
      </c>
      <c r="P405" s="14">
        <v>2.6</v>
      </c>
      <c r="Q405" s="14">
        <v>0.42899999999999999</v>
      </c>
      <c r="R405" s="14">
        <v>0.46700000000000003</v>
      </c>
      <c r="S405" s="14">
        <v>0.8</v>
      </c>
      <c r="T405" s="14">
        <v>1.6</v>
      </c>
      <c r="U405" s="14">
        <v>0.46200000000000002</v>
      </c>
      <c r="V405" s="14">
        <v>0.2</v>
      </c>
      <c r="W405" s="14">
        <v>0.6</v>
      </c>
      <c r="X405" s="14">
        <v>0.8</v>
      </c>
      <c r="Y405" s="14">
        <v>1.3</v>
      </c>
      <c r="Z405" s="14">
        <v>0.6</v>
      </c>
      <c r="AA405" s="14">
        <v>0.4</v>
      </c>
      <c r="AB405" s="14">
        <v>0.6</v>
      </c>
      <c r="AC405" s="14">
        <v>1.7</v>
      </c>
      <c r="AD405" s="14">
        <v>4.3</v>
      </c>
      <c r="AE405" t="str">
        <f>VLOOKUP(B405,'Current Team'!B$2:D$322,3,FALSE)</f>
        <v>ORL</v>
      </c>
      <c r="AF405">
        <f>RANK(K405,K$2:K$501)</f>
        <v>330</v>
      </c>
      <c r="AG405">
        <f>RANK(L405,L$2:L$501)</f>
        <v>321</v>
      </c>
      <c r="AH405">
        <f>RANK(U405,U$2:U$501)</f>
        <v>458</v>
      </c>
      <c r="AI405">
        <f>RANK(X405,X$2:X$501)</f>
        <v>463</v>
      </c>
      <c r="AJ405">
        <f>RANK(Y405,Y$2:Y$501)</f>
        <v>233</v>
      </c>
      <c r="AK405">
        <f>RANK(Z405,Z$2:Z$501)</f>
        <v>186</v>
      </c>
      <c r="AL405">
        <f>RANK(AA405,AA$2:AA$501)</f>
        <v>144</v>
      </c>
      <c r="AM405">
        <f>RANK(AB405,AB$2:AB$501,1)</f>
        <v>139</v>
      </c>
      <c r="AN405">
        <f>RANK(AD405,AD$2:AD$501)</f>
        <v>360</v>
      </c>
      <c r="AO405">
        <f>COUNTIFS(AF405:AN405,"&lt;80")</f>
        <v>0</v>
      </c>
      <c r="AP405">
        <f>VLOOKUP(AE405,'First week Schedule'!A$2:C$31,3,FALSE)</f>
        <v>4</v>
      </c>
    </row>
    <row r="406" spans="1:42" ht="26.65" x14ac:dyDescent="0.45">
      <c r="A406" s="15">
        <v>104</v>
      </c>
      <c r="B406" s="14" t="s">
        <v>455</v>
      </c>
      <c r="C406" s="14" t="s">
        <v>63</v>
      </c>
      <c r="D406" s="14">
        <v>21</v>
      </c>
      <c r="E406" s="14" t="s">
        <v>123</v>
      </c>
      <c r="F406" s="14">
        <v>43</v>
      </c>
      <c r="G406" s="14">
        <v>2</v>
      </c>
      <c r="H406" s="14">
        <v>11.6</v>
      </c>
      <c r="I406" s="14">
        <v>1.6</v>
      </c>
      <c r="J406" s="14">
        <v>4.2</v>
      </c>
      <c r="K406" s="14">
        <v>0.372</v>
      </c>
      <c r="L406" s="14">
        <v>0.4</v>
      </c>
      <c r="M406" s="14">
        <v>1.7</v>
      </c>
      <c r="N406" s="14">
        <v>0.222</v>
      </c>
      <c r="O406" s="14">
        <v>1.2</v>
      </c>
      <c r="P406" s="14">
        <v>2.5</v>
      </c>
      <c r="Q406" s="14">
        <v>0.47199999999999998</v>
      </c>
      <c r="R406" s="14">
        <v>0.41699999999999998</v>
      </c>
      <c r="S406" s="14">
        <v>0.7</v>
      </c>
      <c r="T406" s="14">
        <v>1</v>
      </c>
      <c r="U406" s="14">
        <v>0.71099999999999997</v>
      </c>
      <c r="V406" s="14">
        <v>0.9</v>
      </c>
      <c r="W406" s="14">
        <v>2.4</v>
      </c>
      <c r="X406" s="14">
        <v>3.3</v>
      </c>
      <c r="Y406" s="14">
        <v>0.5</v>
      </c>
      <c r="Z406" s="14">
        <v>0.4</v>
      </c>
      <c r="AA406" s="14">
        <v>0.3</v>
      </c>
      <c r="AB406" s="14">
        <v>0.8</v>
      </c>
      <c r="AC406" s="14">
        <v>1.9</v>
      </c>
      <c r="AD406" s="14">
        <v>4.2</v>
      </c>
      <c r="AE406" t="str">
        <f>VLOOKUP(B406,'Current Team'!B$2:D$322,3,FALSE)</f>
        <v>GSW</v>
      </c>
      <c r="AF406">
        <f>RANK(K406,K$2:K$501)</f>
        <v>419</v>
      </c>
      <c r="AG406">
        <f>RANK(L406,L$2:L$501)</f>
        <v>321</v>
      </c>
      <c r="AH406">
        <f>RANK(U406,U$2:U$501)</f>
        <v>327</v>
      </c>
      <c r="AI406">
        <f>RANK(X406,X$2:X$501)</f>
        <v>220</v>
      </c>
      <c r="AJ406">
        <f>RANK(Y406,Y$2:Y$501)</f>
        <v>425</v>
      </c>
      <c r="AK406">
        <f>RANK(Z406,Z$2:Z$501)</f>
        <v>300</v>
      </c>
      <c r="AL406">
        <f>RANK(AA406,AA$2:AA$501)</f>
        <v>199</v>
      </c>
      <c r="AM406">
        <f>RANK(AB406,AB$2:AB$501,1)</f>
        <v>206</v>
      </c>
      <c r="AN406">
        <f>RANK(AD406,AD$2:AD$501)</f>
        <v>366</v>
      </c>
      <c r="AO406">
        <f>COUNTIFS(AF406:AN406,"&lt;80")</f>
        <v>0</v>
      </c>
      <c r="AP406">
        <f>VLOOKUP(AE406,'First week Schedule'!A$2:C$31,3,FALSE)</f>
        <v>4</v>
      </c>
    </row>
    <row r="407" spans="1:42" ht="26.65" x14ac:dyDescent="0.45">
      <c r="A407" s="15">
        <v>104</v>
      </c>
      <c r="B407" s="14" t="s">
        <v>455</v>
      </c>
      <c r="C407" s="14" t="s">
        <v>63</v>
      </c>
      <c r="D407" s="14">
        <v>21</v>
      </c>
      <c r="E407" s="14" t="s">
        <v>146</v>
      </c>
      <c r="F407" s="14">
        <v>27</v>
      </c>
      <c r="G407" s="14">
        <v>2</v>
      </c>
      <c r="H407" s="14">
        <v>14.6</v>
      </c>
      <c r="I407" s="14">
        <v>2.1</v>
      </c>
      <c r="J407" s="14">
        <v>5.4</v>
      </c>
      <c r="K407" s="14">
        <v>0.38400000000000001</v>
      </c>
      <c r="L407" s="14">
        <v>0.6</v>
      </c>
      <c r="M407" s="14">
        <v>2.1</v>
      </c>
      <c r="N407" s="14">
        <v>0.26300000000000001</v>
      </c>
      <c r="O407" s="14">
        <v>1.5</v>
      </c>
      <c r="P407" s="14">
        <v>3.3</v>
      </c>
      <c r="Q407" s="14">
        <v>0.46100000000000002</v>
      </c>
      <c r="R407" s="14">
        <v>0.435</v>
      </c>
      <c r="S407" s="14">
        <v>1</v>
      </c>
      <c r="T407" s="14">
        <v>1.4</v>
      </c>
      <c r="U407" s="14">
        <v>0.68400000000000005</v>
      </c>
      <c r="V407" s="14">
        <v>1.2</v>
      </c>
      <c r="W407" s="14">
        <v>3</v>
      </c>
      <c r="X407" s="14">
        <v>4.2</v>
      </c>
      <c r="Y407" s="14">
        <v>0.6</v>
      </c>
      <c r="Z407" s="14">
        <v>0.6</v>
      </c>
      <c r="AA407" s="14">
        <v>0.3</v>
      </c>
      <c r="AB407" s="14">
        <v>0.9</v>
      </c>
      <c r="AC407" s="14">
        <v>2.4</v>
      </c>
      <c r="AD407" s="14">
        <v>5.7</v>
      </c>
      <c r="AE407" t="str">
        <f>VLOOKUP(B407,'Current Team'!B$2:D$322,3,FALSE)</f>
        <v>GSW</v>
      </c>
      <c r="AF407">
        <f>RANK(K407,K$2:K$501)</f>
        <v>400</v>
      </c>
      <c r="AG407">
        <f>RANK(L407,L$2:L$501)</f>
        <v>277</v>
      </c>
      <c r="AH407">
        <f>RANK(U407,U$2:U$501)</f>
        <v>361</v>
      </c>
      <c r="AI407">
        <f>RANK(X407,X$2:X$501)</f>
        <v>145</v>
      </c>
      <c r="AJ407">
        <f>RANK(Y407,Y$2:Y$501)</f>
        <v>405</v>
      </c>
      <c r="AK407">
        <f>RANK(Z407,Z$2:Z$501)</f>
        <v>186</v>
      </c>
      <c r="AL407">
        <f>RANK(AA407,AA$2:AA$501)</f>
        <v>199</v>
      </c>
      <c r="AM407">
        <f>RANK(AB407,AB$2:AB$501,1)</f>
        <v>255</v>
      </c>
      <c r="AN407">
        <f>RANK(AD407,AD$2:AD$501)</f>
        <v>308</v>
      </c>
      <c r="AO407">
        <f>COUNTIFS(AF407:AN407,"&lt;80")</f>
        <v>0</v>
      </c>
      <c r="AP407">
        <f>VLOOKUP(AE407,'First week Schedule'!A$2:C$31,3,FALSE)</f>
        <v>4</v>
      </c>
    </row>
    <row r="408" spans="1:42" ht="26.65" x14ac:dyDescent="0.45">
      <c r="A408" s="15">
        <v>176</v>
      </c>
      <c r="B408" s="14" t="s">
        <v>394</v>
      </c>
      <c r="C408" s="14" t="s">
        <v>80</v>
      </c>
      <c r="D408" s="14">
        <v>20</v>
      </c>
      <c r="E408" s="14" t="s">
        <v>76</v>
      </c>
      <c r="F408" s="14">
        <v>19</v>
      </c>
      <c r="G408" s="14">
        <v>15</v>
      </c>
      <c r="H408" s="14">
        <v>22.5</v>
      </c>
      <c r="I408" s="14">
        <v>3.4</v>
      </c>
      <c r="J408" s="14">
        <v>8.1999999999999993</v>
      </c>
      <c r="K408" s="14">
        <v>0.41899999999999998</v>
      </c>
      <c r="L408" s="14">
        <v>0.2</v>
      </c>
      <c r="M408" s="14">
        <v>0.7</v>
      </c>
      <c r="N408" s="14">
        <v>0.28599999999999998</v>
      </c>
      <c r="O408" s="14">
        <v>3.2</v>
      </c>
      <c r="P408" s="14">
        <v>7.4</v>
      </c>
      <c r="Q408" s="14">
        <v>0.433</v>
      </c>
      <c r="R408" s="14">
        <v>0.432</v>
      </c>
      <c r="S408" s="14">
        <v>1.1000000000000001</v>
      </c>
      <c r="T408" s="14">
        <v>1.9</v>
      </c>
      <c r="U408" s="14">
        <v>0.56799999999999995</v>
      </c>
      <c r="V408" s="14">
        <v>1.4</v>
      </c>
      <c r="W408" s="14">
        <v>2.2999999999999998</v>
      </c>
      <c r="X408" s="14">
        <v>3.7</v>
      </c>
      <c r="Y408" s="14">
        <v>3.1</v>
      </c>
      <c r="Z408" s="14">
        <v>0.9</v>
      </c>
      <c r="AA408" s="14">
        <v>0.3</v>
      </c>
      <c r="AB408" s="14">
        <v>1.3</v>
      </c>
      <c r="AC408" s="14">
        <v>2.7</v>
      </c>
      <c r="AD408" s="14">
        <v>8.1999999999999993</v>
      </c>
      <c r="AE408" t="str">
        <f>VLOOKUP(B408,'Current Team'!B$2:D$322,3,FALSE)</f>
        <v>ORL</v>
      </c>
      <c r="AF408">
        <f>RANK(K408,K$2:K$501)</f>
        <v>289</v>
      </c>
      <c r="AG408">
        <f>RANK(L408,L$2:L$501)</f>
        <v>379</v>
      </c>
      <c r="AH408">
        <f>RANK(U408,U$2:U$501)</f>
        <v>433</v>
      </c>
      <c r="AI408">
        <f>RANK(X408,X$2:X$501)</f>
        <v>192</v>
      </c>
      <c r="AJ408">
        <f>RANK(Y408,Y$2:Y$501)</f>
        <v>83</v>
      </c>
      <c r="AK408">
        <f>RANK(Z408,Z$2:Z$501)</f>
        <v>82</v>
      </c>
      <c r="AL408">
        <f>RANK(AA408,AA$2:AA$501)</f>
        <v>199</v>
      </c>
      <c r="AM408">
        <f>RANK(AB408,AB$2:AB$501,1)</f>
        <v>353</v>
      </c>
      <c r="AN408">
        <f>RANK(AD408,AD$2:AD$501)</f>
        <v>204</v>
      </c>
      <c r="AO408">
        <f>COUNTIFS(AF408:AN408,"&lt;80")</f>
        <v>0</v>
      </c>
      <c r="AP408">
        <f>VLOOKUP(AE408,'First week Schedule'!A$2:C$31,3,FALSE)</f>
        <v>4</v>
      </c>
    </row>
    <row r="409" spans="1:42" x14ac:dyDescent="0.45">
      <c r="A409" s="15">
        <v>227</v>
      </c>
      <c r="B409" s="14" t="s">
        <v>350</v>
      </c>
      <c r="C409" s="14" t="s">
        <v>67</v>
      </c>
      <c r="D409" s="14">
        <v>32</v>
      </c>
      <c r="E409" s="14" t="s">
        <v>123</v>
      </c>
      <c r="F409" s="14">
        <v>60</v>
      </c>
      <c r="G409" s="14">
        <v>13</v>
      </c>
      <c r="H409" s="14">
        <v>21.7</v>
      </c>
      <c r="I409" s="14">
        <v>2.8</v>
      </c>
      <c r="J409" s="14">
        <v>6.3</v>
      </c>
      <c r="K409" s="14">
        <v>0.45200000000000001</v>
      </c>
      <c r="L409" s="14">
        <v>0.8</v>
      </c>
      <c r="M409" s="14">
        <v>2.6</v>
      </c>
      <c r="N409" s="14">
        <v>0.314</v>
      </c>
      <c r="O409" s="14">
        <v>2</v>
      </c>
      <c r="P409" s="14">
        <v>3.7</v>
      </c>
      <c r="Q409" s="14">
        <v>0.54700000000000004</v>
      </c>
      <c r="R409" s="14">
        <v>0.51600000000000001</v>
      </c>
      <c r="S409" s="14">
        <v>1.2</v>
      </c>
      <c r="T409" s="14">
        <v>1.4</v>
      </c>
      <c r="U409" s="14">
        <v>0.82399999999999995</v>
      </c>
      <c r="V409" s="14">
        <v>0.7</v>
      </c>
      <c r="W409" s="14">
        <v>1.8</v>
      </c>
      <c r="X409" s="14">
        <v>2.5</v>
      </c>
      <c r="Y409" s="14">
        <v>2.2999999999999998</v>
      </c>
      <c r="Z409" s="14">
        <v>0.9</v>
      </c>
      <c r="AA409" s="14">
        <v>0.1</v>
      </c>
      <c r="AB409" s="14">
        <v>0.9</v>
      </c>
      <c r="AC409" s="14">
        <v>1.7</v>
      </c>
      <c r="AD409" s="14">
        <v>7.6</v>
      </c>
      <c r="AE409" t="str">
        <f>VLOOKUP(B409,'Current Team'!B$2:D$322,3,FALSE)</f>
        <v>MIL</v>
      </c>
      <c r="AF409">
        <f>RANK(K409,K$2:K$501)</f>
        <v>192</v>
      </c>
      <c r="AG409">
        <f>RANK(L409,L$2:L$501)</f>
        <v>234</v>
      </c>
      <c r="AH409">
        <f>RANK(U409,U$2:U$501)</f>
        <v>129</v>
      </c>
      <c r="AI409">
        <f>RANK(X409,X$2:X$501)</f>
        <v>296</v>
      </c>
      <c r="AJ409">
        <f>RANK(Y409,Y$2:Y$501)</f>
        <v>130</v>
      </c>
      <c r="AK409">
        <f>RANK(Z409,Z$2:Z$501)</f>
        <v>82</v>
      </c>
      <c r="AL409">
        <f>RANK(AA409,AA$2:AA$501)</f>
        <v>329</v>
      </c>
      <c r="AM409">
        <f>RANK(AB409,AB$2:AB$501,1)</f>
        <v>255</v>
      </c>
      <c r="AN409">
        <f>RANK(AD409,AD$2:AD$501)</f>
        <v>219</v>
      </c>
      <c r="AO409">
        <f>COUNTIFS(AF409:AN409,"&lt;80")</f>
        <v>0</v>
      </c>
      <c r="AP409">
        <f>VLOOKUP(AE409,'First week Schedule'!A$2:C$31,3,FALSE)</f>
        <v>4</v>
      </c>
    </row>
    <row r="410" spans="1:42" x14ac:dyDescent="0.45">
      <c r="A410" s="15">
        <v>227</v>
      </c>
      <c r="B410" s="14" t="s">
        <v>350</v>
      </c>
      <c r="C410" s="14" t="s">
        <v>67</v>
      </c>
      <c r="D410" s="14">
        <v>32</v>
      </c>
      <c r="E410" s="14" t="s">
        <v>73</v>
      </c>
      <c r="F410" s="14">
        <v>47</v>
      </c>
      <c r="G410" s="14">
        <v>0</v>
      </c>
      <c r="H410" s="14">
        <v>20.399999999999999</v>
      </c>
      <c r="I410" s="14">
        <v>2.4</v>
      </c>
      <c r="J410" s="14">
        <v>5.7</v>
      </c>
      <c r="K410" s="14">
        <v>0.42799999999999999</v>
      </c>
      <c r="L410" s="14">
        <v>0.7</v>
      </c>
      <c r="M410" s="14">
        <v>2.7</v>
      </c>
      <c r="N410" s="14">
        <v>0.28000000000000003</v>
      </c>
      <c r="O410" s="14">
        <v>1.7</v>
      </c>
      <c r="P410" s="14">
        <v>3.1</v>
      </c>
      <c r="Q410" s="14">
        <v>0.55600000000000005</v>
      </c>
      <c r="R410" s="14">
        <v>0.49299999999999999</v>
      </c>
      <c r="S410" s="14">
        <v>1.1000000000000001</v>
      </c>
      <c r="T410" s="14">
        <v>1.4</v>
      </c>
      <c r="U410" s="14">
        <v>0.81499999999999995</v>
      </c>
      <c r="V410" s="14">
        <v>0.6</v>
      </c>
      <c r="W410" s="14">
        <v>2</v>
      </c>
      <c r="X410" s="14">
        <v>2.6</v>
      </c>
      <c r="Y410" s="14">
        <v>2.1</v>
      </c>
      <c r="Z410" s="14">
        <v>0.9</v>
      </c>
      <c r="AA410" s="14">
        <v>0.1</v>
      </c>
      <c r="AB410" s="14">
        <v>0.7</v>
      </c>
      <c r="AC410" s="14">
        <v>1.4</v>
      </c>
      <c r="AD410" s="14">
        <v>6.8</v>
      </c>
      <c r="AE410" t="str">
        <f>VLOOKUP(B410,'Current Team'!B$2:D$322,3,FALSE)</f>
        <v>MIL</v>
      </c>
      <c r="AF410">
        <f>RANK(K410,K$2:K$501)</f>
        <v>269</v>
      </c>
      <c r="AG410">
        <f>RANK(L410,L$2:L$501)</f>
        <v>256</v>
      </c>
      <c r="AH410">
        <f>RANK(U410,U$2:U$501)</f>
        <v>149</v>
      </c>
      <c r="AI410">
        <f>RANK(X410,X$2:X$501)</f>
        <v>285</v>
      </c>
      <c r="AJ410">
        <f>RANK(Y410,Y$2:Y$501)</f>
        <v>148</v>
      </c>
      <c r="AK410">
        <f>RANK(Z410,Z$2:Z$501)</f>
        <v>82</v>
      </c>
      <c r="AL410">
        <f>RANK(AA410,AA$2:AA$501)</f>
        <v>329</v>
      </c>
      <c r="AM410">
        <f>RANK(AB410,AB$2:AB$501,1)</f>
        <v>181</v>
      </c>
      <c r="AN410">
        <f>RANK(AD410,AD$2:AD$501)</f>
        <v>256</v>
      </c>
      <c r="AO410">
        <f>COUNTIFS(AF410:AN410,"&lt;80")</f>
        <v>0</v>
      </c>
      <c r="AP410">
        <f>VLOOKUP(AE410,'First week Schedule'!A$2:C$31,3,FALSE)</f>
        <v>4</v>
      </c>
    </row>
    <row r="411" spans="1:42" ht="26.65" x14ac:dyDescent="0.45">
      <c r="A411" s="15">
        <v>229</v>
      </c>
      <c r="B411" s="14" t="s">
        <v>348</v>
      </c>
      <c r="C411" s="14" t="s">
        <v>67</v>
      </c>
      <c r="D411" s="14">
        <v>22</v>
      </c>
      <c r="E411" s="14" t="s">
        <v>140</v>
      </c>
      <c r="F411" s="14">
        <v>50</v>
      </c>
      <c r="G411" s="14">
        <v>0</v>
      </c>
      <c r="H411" s="14">
        <v>12.9</v>
      </c>
      <c r="I411" s="14">
        <v>2.1</v>
      </c>
      <c r="J411" s="14">
        <v>5.2</v>
      </c>
      <c r="K411" s="14">
        <v>0.40100000000000002</v>
      </c>
      <c r="L411" s="14">
        <v>0.9</v>
      </c>
      <c r="M411" s="14">
        <v>2.5</v>
      </c>
      <c r="N411" s="14">
        <v>0.33900000000000002</v>
      </c>
      <c r="O411" s="14">
        <v>1.2</v>
      </c>
      <c r="P411" s="14">
        <v>2.7</v>
      </c>
      <c r="Q411" s="14">
        <v>0.45900000000000002</v>
      </c>
      <c r="R411" s="14">
        <v>0.48299999999999998</v>
      </c>
      <c r="S411" s="14">
        <v>0.8</v>
      </c>
      <c r="T411" s="14">
        <v>1</v>
      </c>
      <c r="U411" s="14">
        <v>0.82</v>
      </c>
      <c r="V411" s="14">
        <v>0.1</v>
      </c>
      <c r="W411" s="14">
        <v>1.2</v>
      </c>
      <c r="X411" s="14">
        <v>1.3</v>
      </c>
      <c r="Y411" s="14">
        <v>1.7</v>
      </c>
      <c r="Z411" s="14">
        <v>0.4</v>
      </c>
      <c r="AA411" s="14">
        <v>0.3</v>
      </c>
      <c r="AB411" s="14">
        <v>0.8</v>
      </c>
      <c r="AC411" s="14">
        <v>1.4</v>
      </c>
      <c r="AD411" s="14">
        <v>5.9</v>
      </c>
      <c r="AE411" t="str">
        <f>VLOOKUP(B411,'Current Team'!B$2:D$322,3,FALSE)</f>
        <v>IND</v>
      </c>
      <c r="AF411">
        <f>RANK(K411,K$2:K$501)</f>
        <v>360</v>
      </c>
      <c r="AG411">
        <f>RANK(L411,L$2:L$501)</f>
        <v>195</v>
      </c>
      <c r="AH411">
        <f>RANK(U411,U$2:U$501)</f>
        <v>137</v>
      </c>
      <c r="AI411">
        <f>RANK(X411,X$2:X$501)</f>
        <v>430</v>
      </c>
      <c r="AJ411">
        <f>RANK(Y411,Y$2:Y$501)</f>
        <v>188</v>
      </c>
      <c r="AK411">
        <f>RANK(Z411,Z$2:Z$501)</f>
        <v>300</v>
      </c>
      <c r="AL411">
        <f>RANK(AA411,AA$2:AA$501)</f>
        <v>199</v>
      </c>
      <c r="AM411">
        <f>RANK(AB411,AB$2:AB$501,1)</f>
        <v>206</v>
      </c>
      <c r="AN411">
        <f>RANK(AD411,AD$2:AD$501)</f>
        <v>299</v>
      </c>
      <c r="AO411">
        <f>COUNTIFS(AF411:AN411,"&lt;80")</f>
        <v>0</v>
      </c>
      <c r="AP411">
        <f>VLOOKUP(AE411,'First week Schedule'!A$2:C$31,3,FALSE)</f>
        <v>4</v>
      </c>
    </row>
    <row r="412" spans="1:42" x14ac:dyDescent="0.45">
      <c r="A412" s="15">
        <v>318</v>
      </c>
      <c r="B412" s="14" t="s">
        <v>265</v>
      </c>
      <c r="C412" s="14" t="s">
        <v>63</v>
      </c>
      <c r="D412" s="14">
        <v>23</v>
      </c>
      <c r="E412" s="14" t="s">
        <v>121</v>
      </c>
      <c r="F412" s="14">
        <v>64</v>
      </c>
      <c r="G412" s="14">
        <v>2</v>
      </c>
      <c r="H412" s="14">
        <v>17.5</v>
      </c>
      <c r="I412" s="14">
        <v>3.2</v>
      </c>
      <c r="J412" s="14">
        <v>7.7</v>
      </c>
      <c r="K412" s="14">
        <v>0.41799999999999998</v>
      </c>
      <c r="L412" s="14">
        <v>0.8</v>
      </c>
      <c r="M412" s="14">
        <v>3.1</v>
      </c>
      <c r="N412" s="14">
        <v>0.255</v>
      </c>
      <c r="O412" s="14">
        <v>2.4</v>
      </c>
      <c r="P412" s="14">
        <v>4.5999999999999996</v>
      </c>
      <c r="Q412" s="14">
        <v>0.52900000000000003</v>
      </c>
      <c r="R412" s="14">
        <v>0.47</v>
      </c>
      <c r="S412" s="14">
        <v>1.3</v>
      </c>
      <c r="T412" s="14">
        <v>1.8</v>
      </c>
      <c r="U412" s="14">
        <v>0.69799999999999995</v>
      </c>
      <c r="V412" s="14">
        <v>0.7</v>
      </c>
      <c r="W412" s="14">
        <v>3.2</v>
      </c>
      <c r="X412" s="14">
        <v>3.8</v>
      </c>
      <c r="Y412" s="14">
        <v>1.4</v>
      </c>
      <c r="Z412" s="14">
        <v>0.5</v>
      </c>
      <c r="AA412" s="14">
        <v>0.4</v>
      </c>
      <c r="AB412" s="14">
        <v>1.1000000000000001</v>
      </c>
      <c r="AC412" s="14">
        <v>1.5</v>
      </c>
      <c r="AD412" s="14">
        <v>8.5</v>
      </c>
      <c r="AE412" t="str">
        <f>VLOOKUP(B412,'Current Team'!B$2:D$322,3,FALSE)</f>
        <v>SAS</v>
      </c>
      <c r="AF412">
        <f>RANK(K412,K$2:K$501)</f>
        <v>295</v>
      </c>
      <c r="AG412">
        <f>RANK(L412,L$2:L$501)</f>
        <v>234</v>
      </c>
      <c r="AH412">
        <f>RANK(U412,U$2:U$501)</f>
        <v>343</v>
      </c>
      <c r="AI412">
        <f>RANK(X412,X$2:X$501)</f>
        <v>178</v>
      </c>
      <c r="AJ412">
        <f>RANK(Y412,Y$2:Y$501)</f>
        <v>214</v>
      </c>
      <c r="AK412">
        <f>RANK(Z412,Z$2:Z$501)</f>
        <v>234</v>
      </c>
      <c r="AL412">
        <f>RANK(AA412,AA$2:AA$501)</f>
        <v>144</v>
      </c>
      <c r="AM412">
        <f>RANK(AB412,AB$2:AB$501,1)</f>
        <v>315</v>
      </c>
      <c r="AN412">
        <f>RANK(AD412,AD$2:AD$501)</f>
        <v>195</v>
      </c>
      <c r="AO412">
        <f>COUNTIFS(AF412:AN412,"&lt;80")</f>
        <v>0</v>
      </c>
      <c r="AP412">
        <f>VLOOKUP(AE412,'First week Schedule'!A$2:C$31,3,FALSE)</f>
        <v>4</v>
      </c>
    </row>
    <row r="413" spans="1:42" ht="26.65" x14ac:dyDescent="0.45">
      <c r="A413" s="15">
        <v>362</v>
      </c>
      <c r="B413" s="14" t="s">
        <v>223</v>
      </c>
      <c r="C413" s="14" t="s">
        <v>63</v>
      </c>
      <c r="D413" s="14">
        <v>29</v>
      </c>
      <c r="E413" s="14" t="s">
        <v>123</v>
      </c>
      <c r="F413" s="14">
        <v>58</v>
      </c>
      <c r="G413" s="14">
        <v>16</v>
      </c>
      <c r="H413" s="14">
        <v>21.9</v>
      </c>
      <c r="I413" s="14">
        <v>3.5</v>
      </c>
      <c r="J413" s="14">
        <v>8.3000000000000007</v>
      </c>
      <c r="K413" s="14">
        <v>0.42099999999999999</v>
      </c>
      <c r="L413" s="14">
        <v>1.2</v>
      </c>
      <c r="M413" s="14">
        <v>3.5</v>
      </c>
      <c r="N413" s="14">
        <v>0.33500000000000002</v>
      </c>
      <c r="O413" s="14">
        <v>2.2999999999999998</v>
      </c>
      <c r="P413" s="14">
        <v>4.8</v>
      </c>
      <c r="Q413" s="14">
        <v>0.48399999999999999</v>
      </c>
      <c r="R413" s="14">
        <v>0.49199999999999999</v>
      </c>
      <c r="S413" s="14">
        <v>1.2</v>
      </c>
      <c r="T413" s="14">
        <v>1.6</v>
      </c>
      <c r="U413" s="14">
        <v>0.77200000000000002</v>
      </c>
      <c r="V413" s="14">
        <v>1.1000000000000001</v>
      </c>
      <c r="W413" s="14">
        <v>3.5</v>
      </c>
      <c r="X413" s="14">
        <v>4.5999999999999996</v>
      </c>
      <c r="Y413" s="14">
        <v>1.4</v>
      </c>
      <c r="Z413" s="14">
        <v>0.6</v>
      </c>
      <c r="AA413" s="14">
        <v>0.4</v>
      </c>
      <c r="AB413" s="14">
        <v>0.9</v>
      </c>
      <c r="AC413" s="14">
        <v>3</v>
      </c>
      <c r="AD413" s="14">
        <v>9.4</v>
      </c>
      <c r="AE413" t="str">
        <f>VLOOKUP(B413,'Current Team'!B$2:D$322,3,FALSE)</f>
        <v>DET</v>
      </c>
      <c r="AF413">
        <f>RANK(K413,K$2:K$501)</f>
        <v>284</v>
      </c>
      <c r="AG413">
        <f>RANK(L413,L$2:L$501)</f>
        <v>138</v>
      </c>
      <c r="AH413">
        <f>RANK(U413,U$2:U$501)</f>
        <v>225</v>
      </c>
      <c r="AI413">
        <f>RANK(X413,X$2:X$501)</f>
        <v>123</v>
      </c>
      <c r="AJ413">
        <f>RANK(Y413,Y$2:Y$501)</f>
        <v>214</v>
      </c>
      <c r="AK413">
        <f>RANK(Z413,Z$2:Z$501)</f>
        <v>186</v>
      </c>
      <c r="AL413">
        <f>RANK(AA413,AA$2:AA$501)</f>
        <v>144</v>
      </c>
      <c r="AM413">
        <f>RANK(AB413,AB$2:AB$501,1)</f>
        <v>255</v>
      </c>
      <c r="AN413">
        <f>RANK(AD413,AD$2:AD$501)</f>
        <v>173</v>
      </c>
      <c r="AO413">
        <f>COUNTIFS(AF413:AN413,"&lt;80")</f>
        <v>0</v>
      </c>
      <c r="AP413">
        <f>VLOOKUP(AE413,'First week Schedule'!A$2:C$31,3,FALSE)</f>
        <v>4</v>
      </c>
    </row>
    <row r="414" spans="1:42" ht="26.65" x14ac:dyDescent="0.45">
      <c r="A414" s="15">
        <v>258</v>
      </c>
      <c r="B414" s="14" t="s">
        <v>321</v>
      </c>
      <c r="C414" s="14" t="s">
        <v>70</v>
      </c>
      <c r="D414" s="14">
        <v>34</v>
      </c>
      <c r="E414" s="14" t="s">
        <v>133</v>
      </c>
      <c r="F414" s="14">
        <v>55</v>
      </c>
      <c r="G414" s="14">
        <v>55</v>
      </c>
      <c r="H414" s="14">
        <v>35.200000000000003</v>
      </c>
      <c r="I414" s="14">
        <v>10.1</v>
      </c>
      <c r="J414" s="14">
        <v>19.899999999999999</v>
      </c>
      <c r="K414" s="14">
        <v>0.51</v>
      </c>
      <c r="L414" s="14">
        <v>2</v>
      </c>
      <c r="M414" s="14">
        <v>5.9</v>
      </c>
      <c r="N414" s="14">
        <v>0.33900000000000002</v>
      </c>
      <c r="O414" s="14">
        <v>8.1</v>
      </c>
      <c r="P414" s="14">
        <v>14</v>
      </c>
      <c r="Q414" s="14">
        <v>0.58199999999999996</v>
      </c>
      <c r="R414" s="14">
        <v>0.56000000000000005</v>
      </c>
      <c r="S414" s="14">
        <v>5.0999999999999996</v>
      </c>
      <c r="T414" s="14">
        <v>7.6</v>
      </c>
      <c r="U414" s="14">
        <v>0.66500000000000004</v>
      </c>
      <c r="V414" s="14">
        <v>1</v>
      </c>
      <c r="W414" s="14">
        <v>7.4</v>
      </c>
      <c r="X414" s="14">
        <v>8.5</v>
      </c>
      <c r="Y414" s="14">
        <v>8.3000000000000007</v>
      </c>
      <c r="Z414" s="14">
        <v>1.3</v>
      </c>
      <c r="AA414" s="14">
        <v>0.6</v>
      </c>
      <c r="AB414" s="14">
        <v>3.6</v>
      </c>
      <c r="AC414" s="14">
        <v>1.7</v>
      </c>
      <c r="AD414" s="14">
        <v>27.4</v>
      </c>
      <c r="AE414" t="str">
        <f>VLOOKUP(B414,'Current Team'!B$2:D$322,3,FALSE)</f>
        <v>LAL</v>
      </c>
      <c r="AF414">
        <f>RANK(K414,K$2:K$501)</f>
        <v>74</v>
      </c>
      <c r="AG414">
        <f>RANK(L414,L$2:L$501)</f>
        <v>54</v>
      </c>
      <c r="AH414">
        <f>RANK(U414,U$2:U$501)</f>
        <v>380</v>
      </c>
      <c r="AI414">
        <f>RANK(X414,X$2:X$501)</f>
        <v>23</v>
      </c>
      <c r="AJ414">
        <f>RANK(Y414,Y$2:Y$501)</f>
        <v>2</v>
      </c>
      <c r="AK414">
        <f>RANK(Z414,Z$2:Z$501)</f>
        <v>33</v>
      </c>
      <c r="AL414">
        <f>RANK(AA414,AA$2:AA$501)</f>
        <v>79</v>
      </c>
      <c r="AM414">
        <f>RANK(AB414,AB$2:AB$501,1)</f>
        <v>497</v>
      </c>
      <c r="AN414">
        <f>RANK(AD414,AD$2:AD$501)</f>
        <v>5</v>
      </c>
      <c r="AO414">
        <f>COUNTIFS(AF414:AN414,"&lt;80")</f>
        <v>7</v>
      </c>
      <c r="AP414">
        <f>VLOOKUP(AE414,'First week Schedule'!A$2:C$31,3,FALSE)</f>
        <v>3</v>
      </c>
    </row>
    <row r="415" spans="1:42" ht="26.65" x14ac:dyDescent="0.45">
      <c r="A415" s="15">
        <v>126</v>
      </c>
      <c r="B415" s="14" t="s">
        <v>437</v>
      </c>
      <c r="C415" s="14" t="s">
        <v>75</v>
      </c>
      <c r="D415" s="14">
        <v>25</v>
      </c>
      <c r="E415" s="14" t="s">
        <v>104</v>
      </c>
      <c r="F415" s="14">
        <v>56</v>
      </c>
      <c r="G415" s="14">
        <v>56</v>
      </c>
      <c r="H415" s="14">
        <v>33</v>
      </c>
      <c r="I415" s="14">
        <v>9.5</v>
      </c>
      <c r="J415" s="14">
        <v>18.3</v>
      </c>
      <c r="K415" s="14">
        <v>0.51700000000000002</v>
      </c>
      <c r="L415" s="14">
        <v>0.9</v>
      </c>
      <c r="M415" s="14">
        <v>2.6</v>
      </c>
      <c r="N415" s="14">
        <v>0.33100000000000002</v>
      </c>
      <c r="O415" s="14">
        <v>8.6</v>
      </c>
      <c r="P415" s="14">
        <v>15.7</v>
      </c>
      <c r="Q415" s="14">
        <v>0.54700000000000004</v>
      </c>
      <c r="R415" s="14">
        <v>0.54</v>
      </c>
      <c r="S415" s="14">
        <v>6.1</v>
      </c>
      <c r="T415" s="14">
        <v>7.7</v>
      </c>
      <c r="U415" s="14">
        <v>0.79400000000000004</v>
      </c>
      <c r="V415" s="14">
        <v>3.1</v>
      </c>
      <c r="W415" s="14">
        <v>8.9</v>
      </c>
      <c r="X415" s="14">
        <v>12</v>
      </c>
      <c r="Y415" s="14">
        <v>3.9</v>
      </c>
      <c r="Z415" s="14">
        <v>1.6</v>
      </c>
      <c r="AA415" s="14">
        <v>2.4</v>
      </c>
      <c r="AB415" s="14">
        <v>2</v>
      </c>
      <c r="AC415" s="14">
        <v>2.4</v>
      </c>
      <c r="AD415" s="14">
        <v>25.9</v>
      </c>
      <c r="AE415" t="str">
        <f>VLOOKUP(B415,'Current Team'!B$2:D$322,3,FALSE)</f>
        <v>LAL</v>
      </c>
      <c r="AF415">
        <f>RANK(K415,K$2:K$501)</f>
        <v>69</v>
      </c>
      <c r="AG415">
        <f>RANK(L415,L$2:L$501)</f>
        <v>195</v>
      </c>
      <c r="AH415">
        <f>RANK(U415,U$2:U$501)</f>
        <v>187</v>
      </c>
      <c r="AI415">
        <f>RANK(X415,X$2:X$501)</f>
        <v>8</v>
      </c>
      <c r="AJ415">
        <f>RANK(Y415,Y$2:Y$501)</f>
        <v>49</v>
      </c>
      <c r="AK415">
        <f>RANK(Z415,Z$2:Z$501)</f>
        <v>14</v>
      </c>
      <c r="AL415">
        <f>RANK(AA415,AA$2:AA$501)</f>
        <v>1</v>
      </c>
      <c r="AM415">
        <f>RANK(AB415,AB$2:AB$501,1)</f>
        <v>456</v>
      </c>
      <c r="AN415">
        <f>RANK(AD415,AD$2:AD$501)</f>
        <v>10</v>
      </c>
      <c r="AO415">
        <f>COUNTIFS(AF415:AN415,"&lt;80")</f>
        <v>6</v>
      </c>
      <c r="AP415">
        <f>VLOOKUP(AE415,'First week Schedule'!A$2:C$31,3,FALSE)</f>
        <v>3</v>
      </c>
    </row>
    <row r="416" spans="1:42" ht="26.65" x14ac:dyDescent="0.45">
      <c r="A416" s="15">
        <v>230</v>
      </c>
      <c r="B416" s="14" t="s">
        <v>110</v>
      </c>
      <c r="C416" s="14" t="s">
        <v>80</v>
      </c>
      <c r="D416" s="14">
        <v>28</v>
      </c>
      <c r="E416" s="14" t="s">
        <v>104</v>
      </c>
      <c r="F416" s="14">
        <v>67</v>
      </c>
      <c r="G416" s="14">
        <v>67</v>
      </c>
      <c r="H416" s="14">
        <v>35.9</v>
      </c>
      <c r="I416" s="14">
        <v>8.1999999999999993</v>
      </c>
      <c r="J416" s="14">
        <v>17.3</v>
      </c>
      <c r="K416" s="14">
        <v>0.47199999999999998</v>
      </c>
      <c r="L416" s="14">
        <v>1.8</v>
      </c>
      <c r="M416" s="14">
        <v>5.4</v>
      </c>
      <c r="N416" s="14">
        <v>0.32500000000000001</v>
      </c>
      <c r="O416" s="14">
        <v>6.4</v>
      </c>
      <c r="P416" s="14">
        <v>11.9</v>
      </c>
      <c r="Q416" s="14">
        <v>0.53900000000000003</v>
      </c>
      <c r="R416" s="14">
        <v>0.52300000000000002</v>
      </c>
      <c r="S416" s="14">
        <v>3.1</v>
      </c>
      <c r="T416" s="14">
        <v>4</v>
      </c>
      <c r="U416" s="14">
        <v>0.76800000000000002</v>
      </c>
      <c r="V416" s="14">
        <v>1.1000000000000001</v>
      </c>
      <c r="W416" s="14">
        <v>3.9</v>
      </c>
      <c r="X416" s="14">
        <v>5</v>
      </c>
      <c r="Y416" s="14">
        <v>7.7</v>
      </c>
      <c r="Z416" s="14">
        <v>1.6</v>
      </c>
      <c r="AA416" s="14">
        <v>0.8</v>
      </c>
      <c r="AB416" s="14">
        <v>3.1</v>
      </c>
      <c r="AC416" s="14">
        <v>2.2000000000000002</v>
      </c>
      <c r="AD416" s="14">
        <v>21.2</v>
      </c>
      <c r="AE416" t="str">
        <f>VLOOKUP(B416,'Current Team'!B$2:D$322,3,FALSE)</f>
        <v>NOP</v>
      </c>
      <c r="AF416">
        <f>RANK(K416,K$2:K$501)</f>
        <v>142</v>
      </c>
      <c r="AG416">
        <f>RANK(L416,L$2:L$501)</f>
        <v>75</v>
      </c>
      <c r="AH416">
        <f>RANK(U416,U$2:U$501)</f>
        <v>232</v>
      </c>
      <c r="AI416">
        <f>RANK(X416,X$2:X$501)</f>
        <v>103</v>
      </c>
      <c r="AJ416">
        <f>RANK(Y416,Y$2:Y$501)</f>
        <v>3</v>
      </c>
      <c r="AK416">
        <f>RANK(Z416,Z$2:Z$501)</f>
        <v>14</v>
      </c>
      <c r="AL416">
        <f>RANK(AA416,AA$2:AA$501)</f>
        <v>52</v>
      </c>
      <c r="AM416">
        <f>RANK(AB416,AB$2:AB$501,1)</f>
        <v>491</v>
      </c>
      <c r="AN416">
        <f>RANK(AD416,AD$2:AD$501)</f>
        <v>19</v>
      </c>
      <c r="AO416">
        <f>COUNTIFS(AF416:AN416,"&lt;80")</f>
        <v>5</v>
      </c>
      <c r="AP416">
        <f>VLOOKUP(AE416,'First week Schedule'!A$2:C$31,3,FALSE)</f>
        <v>3</v>
      </c>
    </row>
    <row r="417" spans="1:42" ht="26.65" x14ac:dyDescent="0.45">
      <c r="A417" s="15">
        <v>305</v>
      </c>
      <c r="B417" s="14" t="s">
        <v>85</v>
      </c>
      <c r="C417" s="14" t="s">
        <v>67</v>
      </c>
      <c r="D417" s="14">
        <v>28</v>
      </c>
      <c r="E417" s="14" t="s">
        <v>86</v>
      </c>
      <c r="F417" s="14">
        <v>80</v>
      </c>
      <c r="G417" s="14">
        <v>80</v>
      </c>
      <c r="H417" s="14">
        <v>35.5</v>
      </c>
      <c r="I417" s="14">
        <v>8.5</v>
      </c>
      <c r="J417" s="14">
        <v>19.2</v>
      </c>
      <c r="K417" s="14">
        <v>0.44400000000000001</v>
      </c>
      <c r="L417" s="14">
        <v>3</v>
      </c>
      <c r="M417" s="14">
        <v>8</v>
      </c>
      <c r="N417" s="14">
        <v>0.36899999999999999</v>
      </c>
      <c r="O417" s="14">
        <v>5.6</v>
      </c>
      <c r="P417" s="14">
        <v>11.1</v>
      </c>
      <c r="Q417" s="14">
        <v>0.499</v>
      </c>
      <c r="R417" s="14">
        <v>0.52200000000000002</v>
      </c>
      <c r="S417" s="14">
        <v>5.9</v>
      </c>
      <c r="T417" s="14">
        <v>6.4</v>
      </c>
      <c r="U417" s="14">
        <v>0.91200000000000003</v>
      </c>
      <c r="V417" s="14">
        <v>0.9</v>
      </c>
      <c r="W417" s="14">
        <v>3.8</v>
      </c>
      <c r="X417" s="14">
        <v>4.5999999999999996</v>
      </c>
      <c r="Y417" s="14">
        <v>6.9</v>
      </c>
      <c r="Z417" s="14">
        <v>1.1000000000000001</v>
      </c>
      <c r="AA417" s="14">
        <v>0.4</v>
      </c>
      <c r="AB417" s="14">
        <v>2.7</v>
      </c>
      <c r="AC417" s="14">
        <v>1.9</v>
      </c>
      <c r="AD417" s="14">
        <v>25.8</v>
      </c>
      <c r="AE417" t="str">
        <f>VLOOKUP(B417,'Current Team'!B$2:D$322,3,FALSE)</f>
        <v>POR</v>
      </c>
      <c r="AF417">
        <f>RANK(K417,K$2:K$501)</f>
        <v>220</v>
      </c>
      <c r="AG417">
        <f>RANK(L417,L$2:L$501)</f>
        <v>7</v>
      </c>
      <c r="AH417">
        <f>RANK(U417,U$2:U$501)</f>
        <v>27</v>
      </c>
      <c r="AI417">
        <f>RANK(X417,X$2:X$501)</f>
        <v>123</v>
      </c>
      <c r="AJ417">
        <f>RANK(Y417,Y$2:Y$501)</f>
        <v>7</v>
      </c>
      <c r="AK417">
        <f>RANK(Z417,Z$2:Z$501)</f>
        <v>52</v>
      </c>
      <c r="AL417">
        <f>RANK(AA417,AA$2:AA$501)</f>
        <v>144</v>
      </c>
      <c r="AM417">
        <f>RANK(AB417,AB$2:AB$501,1)</f>
        <v>483</v>
      </c>
      <c r="AN417">
        <f>RANK(AD417,AD$2:AD$501)</f>
        <v>11</v>
      </c>
      <c r="AO417">
        <f>COUNTIFS(AF417:AN417,"&lt;80")</f>
        <v>5</v>
      </c>
      <c r="AP417">
        <f>VLOOKUP(AE417,'First week Schedule'!A$2:C$31,3,FALSE)</f>
        <v>3</v>
      </c>
    </row>
    <row r="418" spans="1:42" ht="26.65" x14ac:dyDescent="0.45">
      <c r="A418" s="15">
        <v>63</v>
      </c>
      <c r="B418" s="14" t="s">
        <v>495</v>
      </c>
      <c r="C418" s="14" t="s">
        <v>80</v>
      </c>
      <c r="D418" s="14">
        <v>28</v>
      </c>
      <c r="E418" s="14" t="s">
        <v>112</v>
      </c>
      <c r="F418" s="14">
        <v>14</v>
      </c>
      <c r="G418" s="14">
        <v>14</v>
      </c>
      <c r="H418" s="14">
        <v>31.6</v>
      </c>
      <c r="I418" s="14">
        <v>6.2</v>
      </c>
      <c r="J418" s="14">
        <v>13.4</v>
      </c>
      <c r="K418" s="14">
        <v>0.46300000000000002</v>
      </c>
      <c r="L418" s="14">
        <v>2</v>
      </c>
      <c r="M418" s="14">
        <v>5.2</v>
      </c>
      <c r="N418" s="14">
        <v>0.38400000000000001</v>
      </c>
      <c r="O418" s="14">
        <v>4.2</v>
      </c>
      <c r="P418" s="14">
        <v>8.1999999999999993</v>
      </c>
      <c r="Q418" s="14">
        <v>0.51300000000000001</v>
      </c>
      <c r="R418" s="14">
        <v>0.53700000000000003</v>
      </c>
      <c r="S418" s="14">
        <v>1.6</v>
      </c>
      <c r="T418" s="14">
        <v>1.8</v>
      </c>
      <c r="U418" s="14">
        <v>0.92</v>
      </c>
      <c r="V418" s="14">
        <v>0.6</v>
      </c>
      <c r="W418" s="14">
        <v>2.6</v>
      </c>
      <c r="X418" s="14">
        <v>3.1</v>
      </c>
      <c r="Y418" s="14">
        <v>4</v>
      </c>
      <c r="Z418" s="14">
        <v>1</v>
      </c>
      <c r="AA418" s="14">
        <v>0</v>
      </c>
      <c r="AB418" s="14">
        <v>2</v>
      </c>
      <c r="AC418" s="14">
        <v>2.4</v>
      </c>
      <c r="AD418" s="14">
        <v>16.100000000000001</v>
      </c>
      <c r="AE418" t="str">
        <f>VLOOKUP(B418,'Current Team'!B$2:D$322,3,FALSE)</f>
        <v>LAL</v>
      </c>
      <c r="AF418">
        <f>RANK(K418,K$2:K$501)</f>
        <v>167</v>
      </c>
      <c r="AG418">
        <f>RANK(L418,L$2:L$501)</f>
        <v>54</v>
      </c>
      <c r="AH418">
        <f>RANK(U418,U$2:U$501)</f>
        <v>25</v>
      </c>
      <c r="AI418">
        <f>RANK(X418,X$2:X$501)</f>
        <v>235</v>
      </c>
      <c r="AJ418">
        <f>RANK(Y418,Y$2:Y$501)</f>
        <v>45</v>
      </c>
      <c r="AK418">
        <f>RANK(Z418,Z$2:Z$501)</f>
        <v>64</v>
      </c>
      <c r="AL418">
        <f>RANK(AA418,AA$2:AA$501)</f>
        <v>417</v>
      </c>
      <c r="AM418">
        <f>RANK(AB418,AB$2:AB$501,1)</f>
        <v>456</v>
      </c>
      <c r="AN418">
        <f>RANK(AD418,AD$2:AD$501)</f>
        <v>55</v>
      </c>
      <c r="AO418">
        <f>COUNTIFS(AF418:AN418,"&lt;80")</f>
        <v>5</v>
      </c>
      <c r="AP418">
        <f>VLOOKUP(AE418,'First week Schedule'!A$2:C$31,3,FALSE)</f>
        <v>3</v>
      </c>
    </row>
    <row r="419" spans="1:42" x14ac:dyDescent="0.45">
      <c r="A419" s="15">
        <v>180</v>
      </c>
      <c r="B419" s="14" t="s">
        <v>391</v>
      </c>
      <c r="C419" s="14" t="s">
        <v>75</v>
      </c>
      <c r="D419" s="14">
        <v>34</v>
      </c>
      <c r="E419" s="14" t="s">
        <v>112</v>
      </c>
      <c r="F419" s="14">
        <v>53</v>
      </c>
      <c r="G419" s="14">
        <v>53</v>
      </c>
      <c r="H419" s="14">
        <v>33.700000000000003</v>
      </c>
      <c r="I419" s="14">
        <v>5.7</v>
      </c>
      <c r="J419" s="14">
        <v>12.9</v>
      </c>
      <c r="K419" s="14">
        <v>0.44400000000000001</v>
      </c>
      <c r="L419" s="14">
        <v>1.4</v>
      </c>
      <c r="M419" s="14">
        <v>4.2</v>
      </c>
      <c r="N419" s="14">
        <v>0.34399999999999997</v>
      </c>
      <c r="O419" s="14">
        <v>4.3</v>
      </c>
      <c r="P419" s="14">
        <v>8.6999999999999993</v>
      </c>
      <c r="Q419" s="14">
        <v>0.49099999999999999</v>
      </c>
      <c r="R419" s="14">
        <v>0.499</v>
      </c>
      <c r="S419" s="14">
        <v>2.9</v>
      </c>
      <c r="T419" s="14">
        <v>3.8</v>
      </c>
      <c r="U419" s="14">
        <v>0.75600000000000001</v>
      </c>
      <c r="V419" s="14">
        <v>1.1000000000000001</v>
      </c>
      <c r="W419" s="14">
        <v>7.5</v>
      </c>
      <c r="X419" s="14">
        <v>8.6</v>
      </c>
      <c r="Y419" s="14">
        <v>4.7</v>
      </c>
      <c r="Z419" s="14">
        <v>1.1000000000000001</v>
      </c>
      <c r="AA419" s="14">
        <v>1.2</v>
      </c>
      <c r="AB419" s="14">
        <v>2.2000000000000002</v>
      </c>
      <c r="AC419" s="14">
        <v>2.8</v>
      </c>
      <c r="AD419" s="14">
        <v>15.7</v>
      </c>
      <c r="AE419" t="str">
        <f>VLOOKUP(B419,'Current Team'!B$2:D$322,3,FALSE)</f>
        <v>TOR</v>
      </c>
      <c r="AF419">
        <f>RANK(K419,K$2:K$501)</f>
        <v>220</v>
      </c>
      <c r="AG419">
        <f>RANK(L419,L$2:L$501)</f>
        <v>110</v>
      </c>
      <c r="AH419">
        <f>RANK(U419,U$2:U$501)</f>
        <v>253</v>
      </c>
      <c r="AI419">
        <f>RANK(X419,X$2:X$501)</f>
        <v>20</v>
      </c>
      <c r="AJ419">
        <f>RANK(Y419,Y$2:Y$501)</f>
        <v>30</v>
      </c>
      <c r="AK419">
        <f>RANK(Z419,Z$2:Z$501)</f>
        <v>52</v>
      </c>
      <c r="AL419">
        <f>RANK(AA419,AA$2:AA$501)</f>
        <v>23</v>
      </c>
      <c r="AM419">
        <f>RANK(AB419,AB$2:AB$501,1)</f>
        <v>466</v>
      </c>
      <c r="AN419">
        <f>RANK(AD419,AD$2:AD$501)</f>
        <v>59</v>
      </c>
      <c r="AO419">
        <f>COUNTIFS(AF419:AN419,"&lt;80")</f>
        <v>5</v>
      </c>
      <c r="AP419">
        <f>VLOOKUP(AE419,'First week Schedule'!A$2:C$31,3,FALSE)</f>
        <v>3</v>
      </c>
    </row>
    <row r="420" spans="1:42" ht="26.65" x14ac:dyDescent="0.45">
      <c r="A420" s="15">
        <v>108</v>
      </c>
      <c r="B420" s="14" t="s">
        <v>127</v>
      </c>
      <c r="C420" s="14" t="s">
        <v>63</v>
      </c>
      <c r="D420" s="14">
        <v>21</v>
      </c>
      <c r="E420" s="14" t="s">
        <v>128</v>
      </c>
      <c r="F420" s="14">
        <v>61</v>
      </c>
      <c r="G420" s="14">
        <v>59</v>
      </c>
      <c r="H420" s="14">
        <v>30</v>
      </c>
      <c r="I420" s="14">
        <v>7.6</v>
      </c>
      <c r="J420" s="14">
        <v>13.6</v>
      </c>
      <c r="K420" s="14">
        <v>0.56000000000000005</v>
      </c>
      <c r="L420" s="14">
        <v>0.9</v>
      </c>
      <c r="M420" s="14">
        <v>2.6</v>
      </c>
      <c r="N420" s="14">
        <v>0.34799999999999998</v>
      </c>
      <c r="O420" s="14">
        <v>6.7</v>
      </c>
      <c r="P420" s="14">
        <v>11</v>
      </c>
      <c r="Q420" s="14">
        <v>0.60899999999999999</v>
      </c>
      <c r="R420" s="14">
        <v>0.59299999999999997</v>
      </c>
      <c r="S420" s="14">
        <v>3.3</v>
      </c>
      <c r="T420" s="14">
        <v>4.4000000000000004</v>
      </c>
      <c r="U420" s="14">
        <v>0.76300000000000001</v>
      </c>
      <c r="V420" s="14">
        <v>3.6</v>
      </c>
      <c r="W420" s="14">
        <v>6.2</v>
      </c>
      <c r="X420" s="14">
        <v>9.8000000000000007</v>
      </c>
      <c r="Y420" s="14">
        <v>2</v>
      </c>
      <c r="Z420" s="14">
        <v>0.4</v>
      </c>
      <c r="AA420" s="14">
        <v>0.6</v>
      </c>
      <c r="AB420" s="14">
        <v>2</v>
      </c>
      <c r="AC420" s="14">
        <v>3.3</v>
      </c>
      <c r="AD420" s="14">
        <v>19.5</v>
      </c>
      <c r="AE420" t="str">
        <f>VLOOKUP(B420,'Current Team'!B$2:D$322,3,FALSE)</f>
        <v>ATL</v>
      </c>
      <c r="AF420">
        <f>RANK(K420,K$2:K$501)</f>
        <v>46</v>
      </c>
      <c r="AG420">
        <f>RANK(L420,L$2:L$501)</f>
        <v>195</v>
      </c>
      <c r="AH420">
        <f>RANK(U420,U$2:U$501)</f>
        <v>239</v>
      </c>
      <c r="AI420">
        <f>RANK(X420,X$2:X$501)</f>
        <v>14</v>
      </c>
      <c r="AJ420">
        <f>RANK(Y420,Y$2:Y$501)</f>
        <v>152</v>
      </c>
      <c r="AK420">
        <f>RANK(Z420,Z$2:Z$501)</f>
        <v>300</v>
      </c>
      <c r="AL420">
        <f>RANK(AA420,AA$2:AA$501)</f>
        <v>79</v>
      </c>
      <c r="AM420">
        <f>RANK(AB420,AB$2:AB$501,1)</f>
        <v>456</v>
      </c>
      <c r="AN420">
        <f>RANK(AD420,AD$2:AD$501)</f>
        <v>29</v>
      </c>
      <c r="AO420">
        <f>COUNTIFS(AF420:AN420,"&lt;80")</f>
        <v>4</v>
      </c>
      <c r="AP420">
        <f>VLOOKUP(AE420,'First week Schedule'!A$2:C$31,3,FALSE)</f>
        <v>3</v>
      </c>
    </row>
    <row r="421" spans="1:42" ht="26.65" x14ac:dyDescent="0.45">
      <c r="A421" s="15">
        <v>212</v>
      </c>
      <c r="B421" s="14" t="s">
        <v>122</v>
      </c>
      <c r="C421" s="14" t="s">
        <v>63</v>
      </c>
      <c r="D421" s="14">
        <v>26</v>
      </c>
      <c r="E421" s="14" t="s">
        <v>125</v>
      </c>
      <c r="F421" s="14">
        <v>55</v>
      </c>
      <c r="G421" s="14">
        <v>55</v>
      </c>
      <c r="H421" s="14">
        <v>34.6</v>
      </c>
      <c r="I421" s="14">
        <v>7.7</v>
      </c>
      <c r="J421" s="14">
        <v>15.5</v>
      </c>
      <c r="K421" s="14">
        <v>0.496</v>
      </c>
      <c r="L421" s="14">
        <v>2</v>
      </c>
      <c r="M421" s="14">
        <v>4.7</v>
      </c>
      <c r="N421" s="14">
        <v>0.434</v>
      </c>
      <c r="O421" s="14">
        <v>5.7</v>
      </c>
      <c r="P421" s="14">
        <v>10.9</v>
      </c>
      <c r="Q421" s="14">
        <v>0.52300000000000002</v>
      </c>
      <c r="R421" s="14">
        <v>0.56100000000000005</v>
      </c>
      <c r="S421" s="14">
        <v>3.5</v>
      </c>
      <c r="T421" s="14">
        <v>4</v>
      </c>
      <c r="U421" s="14">
        <v>0.877</v>
      </c>
      <c r="V421" s="14">
        <v>0.7</v>
      </c>
      <c r="W421" s="14">
        <v>7.2</v>
      </c>
      <c r="X421" s="14">
        <v>7.9</v>
      </c>
      <c r="Y421" s="14">
        <v>2.7</v>
      </c>
      <c r="Z421" s="14">
        <v>0.7</v>
      </c>
      <c r="AA421" s="14">
        <v>0.4</v>
      </c>
      <c r="AB421" s="14">
        <v>2</v>
      </c>
      <c r="AC421" s="14">
        <v>2.2000000000000002</v>
      </c>
      <c r="AD421" s="14">
        <v>20.9</v>
      </c>
      <c r="AE421" t="str">
        <f>VLOOKUP(B421,'Current Team'!B$2:D$322,3,FALSE)</f>
        <v>PHI</v>
      </c>
      <c r="AF421">
        <f>RANK(K421,K$2:K$501)</f>
        <v>102</v>
      </c>
      <c r="AG421">
        <f>RANK(L421,L$2:L$501)</f>
        <v>54</v>
      </c>
      <c r="AH421">
        <f>RANK(U421,U$2:U$501)</f>
        <v>48</v>
      </c>
      <c r="AI421">
        <f>RANK(X421,X$2:X$501)</f>
        <v>33</v>
      </c>
      <c r="AJ421">
        <f>RANK(Y421,Y$2:Y$501)</f>
        <v>101</v>
      </c>
      <c r="AK421">
        <f>RANK(Z421,Z$2:Z$501)</f>
        <v>143</v>
      </c>
      <c r="AL421">
        <f>RANK(AA421,AA$2:AA$501)</f>
        <v>144</v>
      </c>
      <c r="AM421">
        <f>RANK(AB421,AB$2:AB$501,1)</f>
        <v>456</v>
      </c>
      <c r="AN421">
        <f>RANK(AD421,AD$2:AD$501)</f>
        <v>24</v>
      </c>
      <c r="AO421">
        <f>COUNTIFS(AF421:AN421,"&lt;80")</f>
        <v>4</v>
      </c>
      <c r="AP421">
        <f>VLOOKUP(AE421,'First week Schedule'!A$2:C$31,3,FALSE)</f>
        <v>3</v>
      </c>
    </row>
    <row r="422" spans="1:42" ht="26.65" x14ac:dyDescent="0.45">
      <c r="A422" s="15">
        <v>177</v>
      </c>
      <c r="B422" s="14" t="s">
        <v>126</v>
      </c>
      <c r="C422" s="14" t="s">
        <v>70</v>
      </c>
      <c r="D422" s="14">
        <v>30</v>
      </c>
      <c r="E422" s="14" t="s">
        <v>125</v>
      </c>
      <c r="F422" s="14">
        <v>68</v>
      </c>
      <c r="G422" s="14">
        <v>68</v>
      </c>
      <c r="H422" s="14">
        <v>30.3</v>
      </c>
      <c r="I422" s="14">
        <v>6</v>
      </c>
      <c r="J422" s="14">
        <v>13</v>
      </c>
      <c r="K422" s="14">
        <v>0.46300000000000002</v>
      </c>
      <c r="L422" s="14">
        <v>2.4</v>
      </c>
      <c r="M422" s="14">
        <v>5.5</v>
      </c>
      <c r="N422" s="14">
        <v>0.433</v>
      </c>
      <c r="O422" s="14">
        <v>3.6</v>
      </c>
      <c r="P422" s="14">
        <v>7.5</v>
      </c>
      <c r="Q422" s="14">
        <v>0.48399999999999999</v>
      </c>
      <c r="R422" s="14">
        <v>0.55400000000000005</v>
      </c>
      <c r="S422" s="14">
        <v>5.4</v>
      </c>
      <c r="T422" s="14">
        <v>6</v>
      </c>
      <c r="U422" s="14">
        <v>0.90400000000000003</v>
      </c>
      <c r="V422" s="14">
        <v>0.8</v>
      </c>
      <c r="W422" s="14">
        <v>5.3</v>
      </c>
      <c r="X422" s="14">
        <v>6.1</v>
      </c>
      <c r="Y422" s="14">
        <v>2.6</v>
      </c>
      <c r="Z422" s="14">
        <v>0.7</v>
      </c>
      <c r="AA422" s="14">
        <v>0.3</v>
      </c>
      <c r="AB422" s="14">
        <v>1.5</v>
      </c>
      <c r="AC422" s="14">
        <v>1.9</v>
      </c>
      <c r="AD422" s="14">
        <v>19.8</v>
      </c>
      <c r="AE422" t="str">
        <f>VLOOKUP(B422,'Current Team'!B$2:D$322,3,FALSE)</f>
        <v>OKC</v>
      </c>
      <c r="AF422">
        <f>RANK(K422,K$2:K$501)</f>
        <v>167</v>
      </c>
      <c r="AG422">
        <f>RANK(L422,L$2:L$501)</f>
        <v>22</v>
      </c>
      <c r="AH422">
        <f>RANK(U422,U$2:U$501)</f>
        <v>30</v>
      </c>
      <c r="AI422">
        <f>RANK(X422,X$2:X$501)</f>
        <v>62</v>
      </c>
      <c r="AJ422">
        <f>RANK(Y422,Y$2:Y$501)</f>
        <v>105</v>
      </c>
      <c r="AK422">
        <f>RANK(Z422,Z$2:Z$501)</f>
        <v>143</v>
      </c>
      <c r="AL422">
        <f>RANK(AA422,AA$2:AA$501)</f>
        <v>199</v>
      </c>
      <c r="AM422">
        <f>RANK(AB422,AB$2:AB$501,1)</f>
        <v>393</v>
      </c>
      <c r="AN422">
        <f>RANK(AD422,AD$2:AD$501)</f>
        <v>28</v>
      </c>
      <c r="AO422">
        <f>COUNTIFS(AF422:AN422,"&lt;80")</f>
        <v>4</v>
      </c>
      <c r="AP422">
        <f>VLOOKUP(AE422,'First week Schedule'!A$2:C$31,3,FALSE)</f>
        <v>3</v>
      </c>
    </row>
    <row r="423" spans="1:42" ht="26.65" x14ac:dyDescent="0.45">
      <c r="A423" s="15">
        <v>212</v>
      </c>
      <c r="B423" s="14" t="s">
        <v>122</v>
      </c>
      <c r="C423" s="14" t="s">
        <v>63</v>
      </c>
      <c r="D423" s="14">
        <v>26</v>
      </c>
      <c r="E423" s="14" t="s">
        <v>123</v>
      </c>
      <c r="F423" s="14">
        <v>82</v>
      </c>
      <c r="G423" s="14">
        <v>82</v>
      </c>
      <c r="H423" s="14">
        <v>34.700000000000003</v>
      </c>
      <c r="I423" s="14">
        <v>7.5</v>
      </c>
      <c r="J423" s="14">
        <v>15.3</v>
      </c>
      <c r="K423" s="14">
        <v>0.48699999999999999</v>
      </c>
      <c r="L423" s="14">
        <v>1.9</v>
      </c>
      <c r="M423" s="14">
        <v>4.8</v>
      </c>
      <c r="N423" s="14">
        <v>0.39700000000000002</v>
      </c>
      <c r="O423" s="14">
        <v>5.5</v>
      </c>
      <c r="P423" s="14">
        <v>10.5</v>
      </c>
      <c r="Q423" s="14">
        <v>0.52800000000000002</v>
      </c>
      <c r="R423" s="14">
        <v>0.54900000000000004</v>
      </c>
      <c r="S423" s="14">
        <v>3.2</v>
      </c>
      <c r="T423" s="14">
        <v>3.7</v>
      </c>
      <c r="U423" s="14">
        <v>0.86599999999999999</v>
      </c>
      <c r="V423" s="14">
        <v>0.8</v>
      </c>
      <c r="W423" s="14">
        <v>7</v>
      </c>
      <c r="X423" s="14">
        <v>7.9</v>
      </c>
      <c r="Y423" s="14">
        <v>2.8</v>
      </c>
      <c r="Z423" s="14">
        <v>0.6</v>
      </c>
      <c r="AA423" s="14">
        <v>0.5</v>
      </c>
      <c r="AB423" s="14">
        <v>1.8</v>
      </c>
      <c r="AC423" s="14">
        <v>2.2000000000000002</v>
      </c>
      <c r="AD423" s="14">
        <v>20</v>
      </c>
      <c r="AE423" t="str">
        <f>VLOOKUP(B423,'Current Team'!B$2:D$322,3,FALSE)</f>
        <v>PHI</v>
      </c>
      <c r="AF423">
        <f>RANK(K423,K$2:K$501)</f>
        <v>114</v>
      </c>
      <c r="AG423">
        <f>RANK(L423,L$2:L$501)</f>
        <v>62</v>
      </c>
      <c r="AH423">
        <f>RANK(U423,U$2:U$501)</f>
        <v>65</v>
      </c>
      <c r="AI423">
        <f>RANK(X423,X$2:X$501)</f>
        <v>33</v>
      </c>
      <c r="AJ423">
        <f>RANK(Y423,Y$2:Y$501)</f>
        <v>97</v>
      </c>
      <c r="AK423">
        <f>RANK(Z423,Z$2:Z$501)</f>
        <v>186</v>
      </c>
      <c r="AL423">
        <f>RANK(AA423,AA$2:AA$501)</f>
        <v>105</v>
      </c>
      <c r="AM423">
        <f>RANK(AB423,AB$2:AB$501,1)</f>
        <v>440</v>
      </c>
      <c r="AN423">
        <f>RANK(AD423,AD$2:AD$501)</f>
        <v>27</v>
      </c>
      <c r="AO423">
        <f>COUNTIFS(AF423:AN423,"&lt;80")</f>
        <v>4</v>
      </c>
      <c r="AP423">
        <f>VLOOKUP(AE423,'First week Schedule'!A$2:C$31,3,FALSE)</f>
        <v>3</v>
      </c>
    </row>
    <row r="424" spans="1:42" ht="26.65" x14ac:dyDescent="0.45">
      <c r="A424" s="15">
        <v>61</v>
      </c>
      <c r="B424" s="14" t="s">
        <v>79</v>
      </c>
      <c r="C424" s="14" t="s">
        <v>80</v>
      </c>
      <c r="D424" s="14">
        <v>22</v>
      </c>
      <c r="E424" s="14" t="s">
        <v>81</v>
      </c>
      <c r="F424" s="14">
        <v>64</v>
      </c>
      <c r="G424" s="14">
        <v>64</v>
      </c>
      <c r="H424" s="14">
        <v>35</v>
      </c>
      <c r="I424" s="14">
        <v>9.1999999999999993</v>
      </c>
      <c r="J424" s="14">
        <v>19.600000000000001</v>
      </c>
      <c r="K424" s="14">
        <v>0.46700000000000003</v>
      </c>
      <c r="L424" s="14">
        <v>2.1</v>
      </c>
      <c r="M424" s="14">
        <v>6.5</v>
      </c>
      <c r="N424" s="14">
        <v>0.32600000000000001</v>
      </c>
      <c r="O424" s="14">
        <v>7</v>
      </c>
      <c r="P424" s="14">
        <v>13.1</v>
      </c>
      <c r="Q424" s="14">
        <v>0.53600000000000003</v>
      </c>
      <c r="R424" s="14">
        <v>0.52100000000000002</v>
      </c>
      <c r="S424" s="14">
        <v>6.1</v>
      </c>
      <c r="T424" s="14">
        <v>7.1</v>
      </c>
      <c r="U424" s="14">
        <v>0.86599999999999999</v>
      </c>
      <c r="V424" s="14">
        <v>0.6</v>
      </c>
      <c r="W424" s="14">
        <v>3.5</v>
      </c>
      <c r="X424" s="14">
        <v>4.0999999999999996</v>
      </c>
      <c r="Y424" s="14">
        <v>6.8</v>
      </c>
      <c r="Z424" s="14">
        <v>0.9</v>
      </c>
      <c r="AA424" s="14">
        <v>0.2</v>
      </c>
      <c r="AB424" s="14">
        <v>4.0999999999999996</v>
      </c>
      <c r="AC424" s="14">
        <v>3.1</v>
      </c>
      <c r="AD424" s="14">
        <v>26.6</v>
      </c>
      <c r="AE424" t="str">
        <f>VLOOKUP(B424,'Current Team'!B$2:D$322,3,FALSE)</f>
        <v>PHO</v>
      </c>
      <c r="AF424">
        <f>RANK(K424,K$2:K$501)</f>
        <v>153</v>
      </c>
      <c r="AG424">
        <f>RANK(L424,L$2:L$501)</f>
        <v>46</v>
      </c>
      <c r="AH424">
        <f>RANK(U424,U$2:U$501)</f>
        <v>65</v>
      </c>
      <c r="AI424">
        <f>RANK(X424,X$2:X$501)</f>
        <v>155</v>
      </c>
      <c r="AJ424">
        <f>RANK(Y424,Y$2:Y$501)</f>
        <v>10</v>
      </c>
      <c r="AK424">
        <f>RANK(Z424,Z$2:Z$501)</f>
        <v>82</v>
      </c>
      <c r="AL424">
        <f>RANK(AA424,AA$2:AA$501)</f>
        <v>266</v>
      </c>
      <c r="AM424">
        <f>RANK(AB424,AB$2:AB$501,1)</f>
        <v>499</v>
      </c>
      <c r="AN424">
        <f>RANK(AD424,AD$2:AD$501)</f>
        <v>7</v>
      </c>
      <c r="AO424">
        <f>COUNTIFS(AF424:AN424,"&lt;80")</f>
        <v>4</v>
      </c>
      <c r="AP424">
        <f>VLOOKUP(AE424,'First week Schedule'!A$2:C$31,3,FALSE)</f>
        <v>3</v>
      </c>
    </row>
    <row r="425" spans="1:42" x14ac:dyDescent="0.45">
      <c r="A425" s="15">
        <v>236</v>
      </c>
      <c r="B425" s="14" t="s">
        <v>342</v>
      </c>
      <c r="C425" s="14" t="s">
        <v>75</v>
      </c>
      <c r="D425" s="14">
        <v>32</v>
      </c>
      <c r="E425" s="14" t="s">
        <v>96</v>
      </c>
      <c r="F425" s="14">
        <v>68</v>
      </c>
      <c r="G425" s="14">
        <v>68</v>
      </c>
      <c r="H425" s="14">
        <v>29</v>
      </c>
      <c r="I425" s="14">
        <v>5.7</v>
      </c>
      <c r="J425" s="14">
        <v>10.6</v>
      </c>
      <c r="K425" s="14">
        <v>0.53500000000000003</v>
      </c>
      <c r="L425" s="14">
        <v>1.1000000000000001</v>
      </c>
      <c r="M425" s="14">
        <v>3</v>
      </c>
      <c r="N425" s="14">
        <v>0.36</v>
      </c>
      <c r="O425" s="14">
        <v>4.5999999999999996</v>
      </c>
      <c r="P425" s="14">
        <v>7.6</v>
      </c>
      <c r="Q425" s="14">
        <v>0.60399999999999998</v>
      </c>
      <c r="R425" s="14">
        <v>0.58599999999999997</v>
      </c>
      <c r="S425" s="14">
        <v>1.1000000000000001</v>
      </c>
      <c r="T425" s="14">
        <v>1.4</v>
      </c>
      <c r="U425" s="14">
        <v>0.82099999999999995</v>
      </c>
      <c r="V425" s="14">
        <v>1.8</v>
      </c>
      <c r="W425" s="14">
        <v>5</v>
      </c>
      <c r="X425" s="14">
        <v>6.7</v>
      </c>
      <c r="Y425" s="14">
        <v>4.2</v>
      </c>
      <c r="Z425" s="14">
        <v>0.9</v>
      </c>
      <c r="AA425" s="14">
        <v>1.3</v>
      </c>
      <c r="AB425" s="14">
        <v>1.5</v>
      </c>
      <c r="AC425" s="14">
        <v>1.9</v>
      </c>
      <c r="AD425" s="14">
        <v>13.6</v>
      </c>
      <c r="AE425" t="str">
        <f>VLOOKUP(B425,'Current Team'!B$2:D$322,3,FALSE)</f>
        <v>PHI</v>
      </c>
      <c r="AF425">
        <f>RANK(K425,K$2:K$501)</f>
        <v>54</v>
      </c>
      <c r="AG425">
        <f>RANK(L425,L$2:L$501)</f>
        <v>149</v>
      </c>
      <c r="AH425">
        <f>RANK(U425,U$2:U$501)</f>
        <v>135</v>
      </c>
      <c r="AI425">
        <f>RANK(X425,X$2:X$501)</f>
        <v>53</v>
      </c>
      <c r="AJ425">
        <f>RANK(Y425,Y$2:Y$501)</f>
        <v>37</v>
      </c>
      <c r="AK425">
        <f>RANK(Z425,Z$2:Z$501)</f>
        <v>82</v>
      </c>
      <c r="AL425">
        <f>RANK(AA425,AA$2:AA$501)</f>
        <v>16</v>
      </c>
      <c r="AM425">
        <f>RANK(AB425,AB$2:AB$501,1)</f>
        <v>393</v>
      </c>
      <c r="AN425">
        <f>RANK(AD425,AD$2:AD$501)</f>
        <v>85</v>
      </c>
      <c r="AO425">
        <f>COUNTIFS(AF425:AN425,"&lt;80")</f>
        <v>4</v>
      </c>
      <c r="AP425">
        <f>VLOOKUP(AE425,'First week Schedule'!A$2:C$31,3,FALSE)</f>
        <v>3</v>
      </c>
    </row>
    <row r="426" spans="1:42" x14ac:dyDescent="0.45">
      <c r="A426" s="15">
        <v>243</v>
      </c>
      <c r="B426" s="14" t="s">
        <v>335</v>
      </c>
      <c r="C426" s="14" t="s">
        <v>75</v>
      </c>
      <c r="D426" s="14">
        <v>29</v>
      </c>
      <c r="E426" s="14" t="s">
        <v>83</v>
      </c>
      <c r="F426" s="14">
        <v>74</v>
      </c>
      <c r="G426" s="14">
        <v>51</v>
      </c>
      <c r="H426" s="14">
        <v>27.2</v>
      </c>
      <c r="I426" s="14">
        <v>6.3</v>
      </c>
      <c r="J426" s="14">
        <v>11.9</v>
      </c>
      <c r="K426" s="14">
        <v>0.52900000000000003</v>
      </c>
      <c r="L426" s="14">
        <v>0.7</v>
      </c>
      <c r="M426" s="14">
        <v>2.2999999999999998</v>
      </c>
      <c r="N426" s="14">
        <v>0.28999999999999998</v>
      </c>
      <c r="O426" s="14">
        <v>5.6</v>
      </c>
      <c r="P426" s="14">
        <v>9.6</v>
      </c>
      <c r="Q426" s="14">
        <v>0.58599999999999997</v>
      </c>
      <c r="R426" s="14">
        <v>0.55700000000000005</v>
      </c>
      <c r="S426" s="14">
        <v>1.8</v>
      </c>
      <c r="T426" s="14">
        <v>2.4</v>
      </c>
      <c r="U426" s="14">
        <v>0.76300000000000001</v>
      </c>
      <c r="V426" s="14">
        <v>2.1</v>
      </c>
      <c r="W426" s="14">
        <v>6</v>
      </c>
      <c r="X426" s="14">
        <v>8.1</v>
      </c>
      <c r="Y426" s="14">
        <v>1.3</v>
      </c>
      <c r="Z426" s="14">
        <v>0.4</v>
      </c>
      <c r="AA426" s="14">
        <v>1.4</v>
      </c>
      <c r="AB426" s="14">
        <v>1.5</v>
      </c>
      <c r="AC426" s="14">
        <v>2.9</v>
      </c>
      <c r="AD426" s="14">
        <v>15</v>
      </c>
      <c r="AE426" t="str">
        <f>VLOOKUP(B426,'Current Team'!B$2:D$322,3,FALSE)</f>
        <v>TOR</v>
      </c>
      <c r="AF426">
        <f>RANK(K426,K$2:K$501)</f>
        <v>62</v>
      </c>
      <c r="AG426">
        <f>RANK(L426,L$2:L$501)</f>
        <v>256</v>
      </c>
      <c r="AH426">
        <f>RANK(U426,U$2:U$501)</f>
        <v>239</v>
      </c>
      <c r="AI426">
        <f>RANK(X426,X$2:X$501)</f>
        <v>32</v>
      </c>
      <c r="AJ426">
        <f>RANK(Y426,Y$2:Y$501)</f>
        <v>233</v>
      </c>
      <c r="AK426">
        <f>RANK(Z426,Z$2:Z$501)</f>
        <v>300</v>
      </c>
      <c r="AL426">
        <f>RANK(AA426,AA$2:AA$501)</f>
        <v>12</v>
      </c>
      <c r="AM426">
        <f>RANK(AB426,AB$2:AB$501,1)</f>
        <v>393</v>
      </c>
      <c r="AN426">
        <f>RANK(AD426,AD$2:AD$501)</f>
        <v>66</v>
      </c>
      <c r="AO426">
        <f>COUNTIFS(AF426:AN426,"&lt;80")</f>
        <v>4</v>
      </c>
      <c r="AP426">
        <f>VLOOKUP(AE426,'First week Schedule'!A$2:C$31,3,FALSE)</f>
        <v>3</v>
      </c>
    </row>
    <row r="427" spans="1:42" x14ac:dyDescent="0.45">
      <c r="A427" s="15">
        <v>155</v>
      </c>
      <c r="B427" s="14" t="s">
        <v>74</v>
      </c>
      <c r="C427" s="14" t="s">
        <v>75</v>
      </c>
      <c r="D427" s="14">
        <v>24</v>
      </c>
      <c r="E427" s="14" t="s">
        <v>76</v>
      </c>
      <c r="F427" s="14">
        <v>64</v>
      </c>
      <c r="G427" s="14">
        <v>64</v>
      </c>
      <c r="H427" s="14">
        <v>33.700000000000003</v>
      </c>
      <c r="I427" s="14">
        <v>9.1</v>
      </c>
      <c r="J427" s="14">
        <v>18.7</v>
      </c>
      <c r="K427" s="14">
        <v>0.48399999999999999</v>
      </c>
      <c r="L427" s="14">
        <v>1.2</v>
      </c>
      <c r="M427" s="14">
        <v>4.0999999999999996</v>
      </c>
      <c r="N427" s="14">
        <v>0.3</v>
      </c>
      <c r="O427" s="14">
        <v>7.8</v>
      </c>
      <c r="P427" s="14">
        <v>14.6</v>
      </c>
      <c r="Q427" s="14">
        <v>0.53500000000000003</v>
      </c>
      <c r="R427" s="14">
        <v>0.51700000000000002</v>
      </c>
      <c r="S427" s="14">
        <v>8.1999999999999993</v>
      </c>
      <c r="T427" s="14">
        <v>10.1</v>
      </c>
      <c r="U427" s="14">
        <v>0.80400000000000005</v>
      </c>
      <c r="V427" s="14">
        <v>2.5</v>
      </c>
      <c r="W427" s="14">
        <v>11.1</v>
      </c>
      <c r="X427" s="14">
        <v>13.6</v>
      </c>
      <c r="Y427" s="14">
        <v>3.7</v>
      </c>
      <c r="Z427" s="14">
        <v>0.7</v>
      </c>
      <c r="AA427" s="14">
        <v>1.9</v>
      </c>
      <c r="AB427" s="14">
        <v>3.5</v>
      </c>
      <c r="AC427" s="14">
        <v>3.3</v>
      </c>
      <c r="AD427" s="14">
        <v>27.5</v>
      </c>
      <c r="AE427" t="str">
        <f>VLOOKUP(B427,'Current Team'!B$2:D$322,3,FALSE)</f>
        <v>PHI</v>
      </c>
      <c r="AF427">
        <f>RANK(K427,K$2:K$501)</f>
        <v>121</v>
      </c>
      <c r="AG427">
        <f>RANK(L427,L$2:L$501)</f>
        <v>138</v>
      </c>
      <c r="AH427">
        <f>RANK(U427,U$2:U$501)</f>
        <v>168</v>
      </c>
      <c r="AI427">
        <f>RANK(X427,X$2:X$501)</f>
        <v>3</v>
      </c>
      <c r="AJ427">
        <f>RANK(Y427,Y$2:Y$501)</f>
        <v>58</v>
      </c>
      <c r="AK427">
        <f>RANK(Z427,Z$2:Z$501)</f>
        <v>143</v>
      </c>
      <c r="AL427">
        <f>RANK(AA427,AA$2:AA$501)</f>
        <v>5</v>
      </c>
      <c r="AM427">
        <f>RANK(AB427,AB$2:AB$501,1)</f>
        <v>496</v>
      </c>
      <c r="AN427">
        <f>RANK(AD427,AD$2:AD$501)</f>
        <v>4</v>
      </c>
      <c r="AO427">
        <f>COUNTIFS(AF427:AN427,"&lt;80")</f>
        <v>4</v>
      </c>
      <c r="AP427">
        <f>VLOOKUP(AE427,'First week Schedule'!A$2:C$31,3,FALSE)</f>
        <v>3</v>
      </c>
    </row>
    <row r="428" spans="1:42" x14ac:dyDescent="0.45">
      <c r="A428" s="15">
        <v>313</v>
      </c>
      <c r="B428" s="14" t="s">
        <v>270</v>
      </c>
      <c r="C428" s="14" t="s">
        <v>67</v>
      </c>
      <c r="D428" s="14">
        <v>32</v>
      </c>
      <c r="E428" s="14" t="s">
        <v>83</v>
      </c>
      <c r="F428" s="14">
        <v>65</v>
      </c>
      <c r="G428" s="14">
        <v>65</v>
      </c>
      <c r="H428" s="14">
        <v>34</v>
      </c>
      <c r="I428" s="14">
        <v>4.7</v>
      </c>
      <c r="J428" s="14">
        <v>11.4</v>
      </c>
      <c r="K428" s="14">
        <v>0.41099999999999998</v>
      </c>
      <c r="L428" s="14">
        <v>2.4</v>
      </c>
      <c r="M428" s="14">
        <v>7</v>
      </c>
      <c r="N428" s="14">
        <v>0.34699999999999998</v>
      </c>
      <c r="O428" s="14">
        <v>2.2999999999999998</v>
      </c>
      <c r="P428" s="14">
        <v>4.4000000000000004</v>
      </c>
      <c r="Q428" s="14">
        <v>0.51400000000000001</v>
      </c>
      <c r="R428" s="14">
        <v>0.51800000000000002</v>
      </c>
      <c r="S428" s="14">
        <v>2.5</v>
      </c>
      <c r="T428" s="14">
        <v>3</v>
      </c>
      <c r="U428" s="14">
        <v>0.83</v>
      </c>
      <c r="V428" s="14">
        <v>0.6</v>
      </c>
      <c r="W428" s="14">
        <v>4.2</v>
      </c>
      <c r="X428" s="14">
        <v>4.8</v>
      </c>
      <c r="Y428" s="14">
        <v>8.6999999999999993</v>
      </c>
      <c r="Z428" s="14">
        <v>1.4</v>
      </c>
      <c r="AA428" s="14">
        <v>0.5</v>
      </c>
      <c r="AB428" s="14">
        <v>2.8</v>
      </c>
      <c r="AC428" s="14">
        <v>2.6</v>
      </c>
      <c r="AD428" s="14">
        <v>14.2</v>
      </c>
      <c r="AE428" t="str">
        <f>VLOOKUP(B428,'Current Team'!B$2:D$322,3,FALSE)</f>
        <v>TOR</v>
      </c>
      <c r="AF428">
        <f>RANK(K428,K$2:K$501)</f>
        <v>325</v>
      </c>
      <c r="AG428">
        <f>RANK(L428,L$2:L$501)</f>
        <v>22</v>
      </c>
      <c r="AH428">
        <f>RANK(U428,U$2:U$501)</f>
        <v>119</v>
      </c>
      <c r="AI428">
        <f>RANK(X428,X$2:X$501)</f>
        <v>112</v>
      </c>
      <c r="AJ428">
        <f>RANK(Y428,Y$2:Y$501)</f>
        <v>1</v>
      </c>
      <c r="AK428">
        <f>RANK(Z428,Z$2:Z$501)</f>
        <v>27</v>
      </c>
      <c r="AL428">
        <f>RANK(AA428,AA$2:AA$501)</f>
        <v>105</v>
      </c>
      <c r="AM428">
        <f>RANK(AB428,AB$2:AB$501,1)</f>
        <v>486</v>
      </c>
      <c r="AN428">
        <f>RANK(AD428,AD$2:AD$501)</f>
        <v>72</v>
      </c>
      <c r="AO428">
        <f>COUNTIFS(AF428:AN428,"&lt;80")</f>
        <v>4</v>
      </c>
      <c r="AP428">
        <f>VLOOKUP(AE428,'First week Schedule'!A$2:C$31,3,FALSE)</f>
        <v>3</v>
      </c>
    </row>
    <row r="429" spans="1:42" x14ac:dyDescent="0.45">
      <c r="A429" s="15">
        <v>180</v>
      </c>
      <c r="B429" s="14" t="s">
        <v>391</v>
      </c>
      <c r="C429" s="14" t="s">
        <v>75</v>
      </c>
      <c r="D429" s="14">
        <v>34</v>
      </c>
      <c r="E429" s="14" t="s">
        <v>123</v>
      </c>
      <c r="F429" s="14">
        <v>79</v>
      </c>
      <c r="G429" s="14">
        <v>72</v>
      </c>
      <c r="H429" s="14">
        <v>30.8</v>
      </c>
      <c r="I429" s="14">
        <v>4.9000000000000004</v>
      </c>
      <c r="J429" s="14">
        <v>11</v>
      </c>
      <c r="K429" s="14">
        <v>0.44800000000000001</v>
      </c>
      <c r="L429" s="14">
        <v>1.3</v>
      </c>
      <c r="M429" s="14">
        <v>3.5</v>
      </c>
      <c r="N429" s="14">
        <v>0.36299999999999999</v>
      </c>
      <c r="O429" s="14">
        <v>3.7</v>
      </c>
      <c r="P429" s="14">
        <v>7.6</v>
      </c>
      <c r="Q429" s="14">
        <v>0.48699999999999999</v>
      </c>
      <c r="R429" s="14">
        <v>0.505</v>
      </c>
      <c r="S429" s="14">
        <v>2.4</v>
      </c>
      <c r="T429" s="14">
        <v>3.2</v>
      </c>
      <c r="U429" s="14">
        <v>0.75900000000000001</v>
      </c>
      <c r="V429" s="14">
        <v>1</v>
      </c>
      <c r="W429" s="14">
        <v>6.9</v>
      </c>
      <c r="X429" s="14">
        <v>7.9</v>
      </c>
      <c r="Y429" s="14">
        <v>4.4000000000000004</v>
      </c>
      <c r="Z429" s="14">
        <v>1.1000000000000001</v>
      </c>
      <c r="AA429" s="14">
        <v>1.1000000000000001</v>
      </c>
      <c r="AB429" s="14">
        <v>2</v>
      </c>
      <c r="AC429" s="14">
        <v>2.7</v>
      </c>
      <c r="AD429" s="14">
        <v>13.6</v>
      </c>
      <c r="AE429" t="str">
        <f>VLOOKUP(B429,'Current Team'!B$2:D$322,3,FALSE)</f>
        <v>TOR</v>
      </c>
      <c r="AF429">
        <f>RANK(K429,K$2:K$501)</f>
        <v>204</v>
      </c>
      <c r="AG429">
        <f>RANK(L429,L$2:L$501)</f>
        <v>127</v>
      </c>
      <c r="AH429">
        <f>RANK(U429,U$2:U$501)</f>
        <v>248</v>
      </c>
      <c r="AI429">
        <f>RANK(X429,X$2:X$501)</f>
        <v>33</v>
      </c>
      <c r="AJ429">
        <f>RANK(Y429,Y$2:Y$501)</f>
        <v>33</v>
      </c>
      <c r="AK429">
        <f>RANK(Z429,Z$2:Z$501)</f>
        <v>52</v>
      </c>
      <c r="AL429">
        <f>RANK(AA429,AA$2:AA$501)</f>
        <v>24</v>
      </c>
      <c r="AM429">
        <f>RANK(AB429,AB$2:AB$501,1)</f>
        <v>456</v>
      </c>
      <c r="AN429">
        <f>RANK(AD429,AD$2:AD$501)</f>
        <v>85</v>
      </c>
      <c r="AO429">
        <f>COUNTIFS(AF429:AN429,"&lt;80")</f>
        <v>4</v>
      </c>
      <c r="AP429">
        <f>VLOOKUP(AE429,'First week Schedule'!A$2:C$31,3,FALSE)</f>
        <v>3</v>
      </c>
    </row>
    <row r="430" spans="1:42" ht="26.65" x14ac:dyDescent="0.45">
      <c r="A430" s="15">
        <v>337</v>
      </c>
      <c r="B430" s="14" t="s">
        <v>246</v>
      </c>
      <c r="C430" s="14" t="s">
        <v>75</v>
      </c>
      <c r="D430" s="14">
        <v>31</v>
      </c>
      <c r="E430" s="14" t="s">
        <v>133</v>
      </c>
      <c r="F430" s="14">
        <v>75</v>
      </c>
      <c r="G430" s="14">
        <v>62</v>
      </c>
      <c r="H430" s="14">
        <v>22.3</v>
      </c>
      <c r="I430" s="14">
        <v>5.3</v>
      </c>
      <c r="J430" s="14">
        <v>8.5</v>
      </c>
      <c r="K430" s="14">
        <v>0.624</v>
      </c>
      <c r="L430" s="14">
        <v>0</v>
      </c>
      <c r="M430" s="14">
        <v>0.2</v>
      </c>
      <c r="N430" s="14">
        <v>8.3000000000000004E-2</v>
      </c>
      <c r="O430" s="14">
        <v>5.3</v>
      </c>
      <c r="P430" s="14">
        <v>8.4</v>
      </c>
      <c r="Q430" s="14">
        <v>0.63400000000000001</v>
      </c>
      <c r="R430" s="14">
        <v>0.625</v>
      </c>
      <c r="S430" s="14">
        <v>1.3</v>
      </c>
      <c r="T430" s="14">
        <v>2</v>
      </c>
      <c r="U430" s="14">
        <v>0.63200000000000001</v>
      </c>
      <c r="V430" s="14">
        <v>2.6</v>
      </c>
      <c r="W430" s="14">
        <v>4.9000000000000004</v>
      </c>
      <c r="X430" s="14">
        <v>7.5</v>
      </c>
      <c r="Y430" s="14">
        <v>0.7</v>
      </c>
      <c r="Z430" s="14">
        <v>0.6</v>
      </c>
      <c r="AA430" s="14">
        <v>2</v>
      </c>
      <c r="AB430" s="14">
        <v>1.4</v>
      </c>
      <c r="AC430" s="14">
        <v>2.8</v>
      </c>
      <c r="AD430" s="14">
        <v>12</v>
      </c>
      <c r="AE430" t="str">
        <f>VLOOKUP(B430,'Current Team'!B$2:D$322,3,FALSE)</f>
        <v>LAL</v>
      </c>
      <c r="AF430">
        <f>RANK(K430,K$2:K$501)</f>
        <v>18</v>
      </c>
      <c r="AG430">
        <f>RANK(L430,L$2:L$501)</f>
        <v>424</v>
      </c>
      <c r="AH430">
        <f>RANK(U430,U$2:U$501)</f>
        <v>398</v>
      </c>
      <c r="AI430">
        <f>RANK(X430,X$2:X$501)</f>
        <v>39</v>
      </c>
      <c r="AJ430">
        <f>RANK(Y430,Y$2:Y$501)</f>
        <v>386</v>
      </c>
      <c r="AK430">
        <f>RANK(Z430,Z$2:Z$501)</f>
        <v>186</v>
      </c>
      <c r="AL430">
        <f>RANK(AA430,AA$2:AA$501)</f>
        <v>4</v>
      </c>
      <c r="AM430">
        <f>RANK(AB430,AB$2:AB$501,1)</f>
        <v>377</v>
      </c>
      <c r="AN430">
        <f>RANK(AD430,AD$2:AD$501)</f>
        <v>105</v>
      </c>
      <c r="AO430">
        <f>COUNTIFS(AF430:AN430,"&lt;80")</f>
        <v>3</v>
      </c>
      <c r="AP430">
        <f>VLOOKUP(AE430,'First week Schedule'!A$2:C$31,3,FALSE)</f>
        <v>3</v>
      </c>
    </row>
    <row r="431" spans="1:42" ht="26.65" x14ac:dyDescent="0.45">
      <c r="A431" s="15">
        <v>163</v>
      </c>
      <c r="B431" s="14" t="s">
        <v>406</v>
      </c>
      <c r="C431" s="14" t="s">
        <v>75</v>
      </c>
      <c r="D431" s="14">
        <v>27</v>
      </c>
      <c r="E431" s="14" t="s">
        <v>98</v>
      </c>
      <c r="F431" s="14">
        <v>76</v>
      </c>
      <c r="G431" s="14">
        <v>70</v>
      </c>
      <c r="H431" s="14">
        <v>23.2</v>
      </c>
      <c r="I431" s="14">
        <v>4.8</v>
      </c>
      <c r="J431" s="14">
        <v>8.1</v>
      </c>
      <c r="K431" s="14">
        <v>0.58599999999999997</v>
      </c>
      <c r="L431" s="14">
        <v>0.2</v>
      </c>
      <c r="M431" s="14">
        <v>1</v>
      </c>
      <c r="N431" s="14">
        <v>0.218</v>
      </c>
      <c r="O431" s="14">
        <v>4.5999999999999996</v>
      </c>
      <c r="P431" s="14">
        <v>7.1</v>
      </c>
      <c r="Q431" s="14">
        <v>0.64</v>
      </c>
      <c r="R431" s="14">
        <v>0.6</v>
      </c>
      <c r="S431" s="14">
        <v>2</v>
      </c>
      <c r="T431" s="14">
        <v>3</v>
      </c>
      <c r="U431" s="14">
        <v>0.67500000000000004</v>
      </c>
      <c r="V431" s="14">
        <v>2.7</v>
      </c>
      <c r="W431" s="14">
        <v>4.5999999999999996</v>
      </c>
      <c r="X431" s="14">
        <v>7.4</v>
      </c>
      <c r="Y431" s="14">
        <v>1.2</v>
      </c>
      <c r="Z431" s="14">
        <v>0.7</v>
      </c>
      <c r="AA431" s="14">
        <v>1.4</v>
      </c>
      <c r="AB431" s="14">
        <v>1.1000000000000001</v>
      </c>
      <c r="AC431" s="14">
        <v>2.1</v>
      </c>
      <c r="AD431" s="14">
        <v>11.8</v>
      </c>
      <c r="AE431" t="str">
        <f>VLOOKUP(B431,'Current Team'!B$2:D$322,3,FALSE)</f>
        <v>NOP</v>
      </c>
      <c r="AF431">
        <f>RANK(K431,K$2:K$501)</f>
        <v>36</v>
      </c>
      <c r="AG431">
        <f>RANK(L431,L$2:L$501)</f>
        <v>379</v>
      </c>
      <c r="AH431">
        <f>RANK(U431,U$2:U$501)</f>
        <v>367</v>
      </c>
      <c r="AI431">
        <f>RANK(X431,X$2:X$501)</f>
        <v>43</v>
      </c>
      <c r="AJ431">
        <f>RANK(Y431,Y$2:Y$501)</f>
        <v>257</v>
      </c>
      <c r="AK431">
        <f>RANK(Z431,Z$2:Z$501)</f>
        <v>143</v>
      </c>
      <c r="AL431">
        <f>RANK(AA431,AA$2:AA$501)</f>
        <v>12</v>
      </c>
      <c r="AM431">
        <f>RANK(AB431,AB$2:AB$501,1)</f>
        <v>315</v>
      </c>
      <c r="AN431">
        <f>RANK(AD431,AD$2:AD$501)</f>
        <v>110</v>
      </c>
      <c r="AO431">
        <f>COUNTIFS(AF431:AN431,"&lt;80")</f>
        <v>3</v>
      </c>
      <c r="AP431">
        <f>VLOOKUP(AE431,'First week Schedule'!A$2:C$31,3,FALSE)</f>
        <v>3</v>
      </c>
    </row>
    <row r="432" spans="1:42" ht="26.65" x14ac:dyDescent="0.45">
      <c r="A432" s="15">
        <v>5</v>
      </c>
      <c r="B432" s="14" t="s">
        <v>548</v>
      </c>
      <c r="C432" s="14" t="s">
        <v>75</v>
      </c>
      <c r="D432" s="14">
        <v>21</v>
      </c>
      <c r="E432" s="14" t="s">
        <v>155</v>
      </c>
      <c r="F432" s="14">
        <v>82</v>
      </c>
      <c r="G432" s="14">
        <v>28</v>
      </c>
      <c r="H432" s="14">
        <v>23.3</v>
      </c>
      <c r="I432" s="14">
        <v>3.4</v>
      </c>
      <c r="J432" s="14">
        <v>5.9</v>
      </c>
      <c r="K432" s="14">
        <v>0.57599999999999996</v>
      </c>
      <c r="L432" s="14">
        <v>0</v>
      </c>
      <c r="M432" s="14">
        <v>0.2</v>
      </c>
      <c r="N432" s="14">
        <v>0.2</v>
      </c>
      <c r="O432" s="14">
        <v>3.4</v>
      </c>
      <c r="P432" s="14">
        <v>5.7</v>
      </c>
      <c r="Q432" s="14">
        <v>0.58799999999999997</v>
      </c>
      <c r="R432" s="14">
        <v>0.57899999999999996</v>
      </c>
      <c r="S432" s="14">
        <v>2</v>
      </c>
      <c r="T432" s="14">
        <v>2.8</v>
      </c>
      <c r="U432" s="14">
        <v>0.73499999999999999</v>
      </c>
      <c r="V432" s="14">
        <v>2</v>
      </c>
      <c r="W432" s="14">
        <v>5.3</v>
      </c>
      <c r="X432" s="14">
        <v>7.3</v>
      </c>
      <c r="Y432" s="14">
        <v>2.2000000000000002</v>
      </c>
      <c r="Z432" s="14">
        <v>0.9</v>
      </c>
      <c r="AA432" s="14">
        <v>0.8</v>
      </c>
      <c r="AB432" s="14">
        <v>1.5</v>
      </c>
      <c r="AC432" s="14">
        <v>2.5</v>
      </c>
      <c r="AD432" s="14">
        <v>8.9</v>
      </c>
      <c r="AE432" t="str">
        <f>VLOOKUP(B432,'Current Team'!B$2:D$322,3,FALSE)</f>
        <v>MIA</v>
      </c>
      <c r="AF432">
        <f>RANK(K432,K$2:K$501)</f>
        <v>42</v>
      </c>
      <c r="AG432">
        <f>RANK(L432,L$2:L$501)</f>
        <v>424</v>
      </c>
      <c r="AH432">
        <f>RANK(U432,U$2:U$501)</f>
        <v>285</v>
      </c>
      <c r="AI432">
        <f>RANK(X432,X$2:X$501)</f>
        <v>46</v>
      </c>
      <c r="AJ432">
        <f>RANK(Y432,Y$2:Y$501)</f>
        <v>139</v>
      </c>
      <c r="AK432">
        <f>RANK(Z432,Z$2:Z$501)</f>
        <v>82</v>
      </c>
      <c r="AL432">
        <f>RANK(AA432,AA$2:AA$501)</f>
        <v>52</v>
      </c>
      <c r="AM432">
        <f>RANK(AB432,AB$2:AB$501,1)</f>
        <v>393</v>
      </c>
      <c r="AN432">
        <f>RANK(AD432,AD$2:AD$501)</f>
        <v>187</v>
      </c>
      <c r="AO432">
        <f>COUNTIFS(AF432:AN432,"&lt;80")</f>
        <v>3</v>
      </c>
      <c r="AP432">
        <f>VLOOKUP(AE432,'First week Schedule'!A$2:C$31,3,FALSE)</f>
        <v>3</v>
      </c>
    </row>
    <row r="433" spans="1:42" x14ac:dyDescent="0.45">
      <c r="A433" s="15">
        <v>180</v>
      </c>
      <c r="B433" s="14" t="s">
        <v>391</v>
      </c>
      <c r="C433" s="14" t="s">
        <v>75</v>
      </c>
      <c r="D433" s="14">
        <v>34</v>
      </c>
      <c r="E433" s="14" t="s">
        <v>83</v>
      </c>
      <c r="F433" s="14">
        <v>26</v>
      </c>
      <c r="G433" s="14">
        <v>19</v>
      </c>
      <c r="H433" s="14">
        <v>24.9</v>
      </c>
      <c r="I433" s="14">
        <v>3.3</v>
      </c>
      <c r="J433" s="14">
        <v>7.2</v>
      </c>
      <c r="K433" s="14">
        <v>0.46500000000000002</v>
      </c>
      <c r="L433" s="14">
        <v>0.9</v>
      </c>
      <c r="M433" s="14">
        <v>2</v>
      </c>
      <c r="N433" s="14">
        <v>0.442</v>
      </c>
      <c r="O433" s="14">
        <v>2.5</v>
      </c>
      <c r="P433" s="14">
        <v>5.2</v>
      </c>
      <c r="Q433" s="14">
        <v>0.47399999999999998</v>
      </c>
      <c r="R433" s="14">
        <v>0.52700000000000002</v>
      </c>
      <c r="S433" s="14">
        <v>1.5</v>
      </c>
      <c r="T433" s="14">
        <v>2</v>
      </c>
      <c r="U433" s="14">
        <v>0.76900000000000002</v>
      </c>
      <c r="V433" s="14">
        <v>0.9</v>
      </c>
      <c r="W433" s="14">
        <v>5.7</v>
      </c>
      <c r="X433" s="14">
        <v>6.6</v>
      </c>
      <c r="Y433" s="14">
        <v>3.9</v>
      </c>
      <c r="Z433" s="14">
        <v>0.9</v>
      </c>
      <c r="AA433" s="14">
        <v>0.9</v>
      </c>
      <c r="AB433" s="14">
        <v>1.4</v>
      </c>
      <c r="AC433" s="14">
        <v>2.7</v>
      </c>
      <c r="AD433" s="14">
        <v>9.1</v>
      </c>
      <c r="AE433" t="str">
        <f>VLOOKUP(B433,'Current Team'!B$2:D$322,3,FALSE)</f>
        <v>TOR</v>
      </c>
      <c r="AF433">
        <f>RANK(K433,K$2:K$501)</f>
        <v>161</v>
      </c>
      <c r="AG433">
        <f>RANK(L433,L$2:L$501)</f>
        <v>195</v>
      </c>
      <c r="AH433">
        <f>RANK(U433,U$2:U$501)</f>
        <v>229</v>
      </c>
      <c r="AI433">
        <f>RANK(X433,X$2:X$501)</f>
        <v>54</v>
      </c>
      <c r="AJ433">
        <f>RANK(Y433,Y$2:Y$501)</f>
        <v>49</v>
      </c>
      <c r="AK433">
        <f>RANK(Z433,Z$2:Z$501)</f>
        <v>82</v>
      </c>
      <c r="AL433">
        <f>RANK(AA433,AA$2:AA$501)</f>
        <v>42</v>
      </c>
      <c r="AM433">
        <f>RANK(AB433,AB$2:AB$501,1)</f>
        <v>377</v>
      </c>
      <c r="AN433">
        <f>RANK(AD433,AD$2:AD$501)</f>
        <v>185</v>
      </c>
      <c r="AO433">
        <f>COUNTIFS(AF433:AN433,"&lt;80")</f>
        <v>3</v>
      </c>
      <c r="AP433">
        <f>VLOOKUP(AE433,'First week Schedule'!A$2:C$31,3,FALSE)</f>
        <v>3</v>
      </c>
    </row>
    <row r="434" spans="1:42" ht="26.65" x14ac:dyDescent="0.45">
      <c r="A434" s="15">
        <v>267</v>
      </c>
      <c r="B434" s="14" t="s">
        <v>312</v>
      </c>
      <c r="C434" s="14" t="s">
        <v>67</v>
      </c>
      <c r="D434" s="14">
        <v>26</v>
      </c>
      <c r="E434" s="14" t="s">
        <v>81</v>
      </c>
      <c r="F434" s="14">
        <v>13</v>
      </c>
      <c r="G434" s="14">
        <v>12</v>
      </c>
      <c r="H434" s="14">
        <v>31.2</v>
      </c>
      <c r="I434" s="14">
        <v>3.5</v>
      </c>
      <c r="J434" s="14">
        <v>9.6</v>
      </c>
      <c r="K434" s="14">
        <v>0.36799999999999999</v>
      </c>
      <c r="L434" s="14">
        <v>1.4</v>
      </c>
      <c r="M434" s="14">
        <v>4.3</v>
      </c>
      <c r="N434" s="14">
        <v>0.32100000000000001</v>
      </c>
      <c r="O434" s="14">
        <v>2.2000000000000002</v>
      </c>
      <c r="P434" s="14">
        <v>5.3</v>
      </c>
      <c r="Q434" s="14">
        <v>0.40600000000000003</v>
      </c>
      <c r="R434" s="14">
        <v>0.44</v>
      </c>
      <c r="S434" s="14">
        <v>2.6</v>
      </c>
      <c r="T434" s="14">
        <v>3</v>
      </c>
      <c r="U434" s="14">
        <v>0.872</v>
      </c>
      <c r="V434" s="14">
        <v>1.2</v>
      </c>
      <c r="W434" s="14">
        <v>2.8</v>
      </c>
      <c r="X434" s="14">
        <v>4</v>
      </c>
      <c r="Y434" s="14">
        <v>4.2</v>
      </c>
      <c r="Z434" s="14">
        <v>1.1000000000000001</v>
      </c>
      <c r="AA434" s="14">
        <v>0.5</v>
      </c>
      <c r="AB434" s="14">
        <v>1.1000000000000001</v>
      </c>
      <c r="AC434" s="14">
        <v>1.9</v>
      </c>
      <c r="AD434" s="14">
        <v>11.1</v>
      </c>
      <c r="AE434" t="str">
        <f>VLOOKUP(B434,'Current Team'!B$2:D$322,3,FALSE)</f>
        <v>PHO</v>
      </c>
      <c r="AF434">
        <f>RANK(K434,K$2:K$501)</f>
        <v>422</v>
      </c>
      <c r="AG434">
        <f>RANK(L434,L$2:L$501)</f>
        <v>110</v>
      </c>
      <c r="AH434">
        <f>RANK(U434,U$2:U$501)</f>
        <v>55</v>
      </c>
      <c r="AI434">
        <f>RANK(X434,X$2:X$501)</f>
        <v>162</v>
      </c>
      <c r="AJ434">
        <f>RANK(Y434,Y$2:Y$501)</f>
        <v>37</v>
      </c>
      <c r="AK434">
        <f>RANK(Z434,Z$2:Z$501)</f>
        <v>52</v>
      </c>
      <c r="AL434">
        <f>RANK(AA434,AA$2:AA$501)</f>
        <v>105</v>
      </c>
      <c r="AM434">
        <f>RANK(AB434,AB$2:AB$501,1)</f>
        <v>315</v>
      </c>
      <c r="AN434">
        <f>RANK(AD434,AD$2:AD$501)</f>
        <v>129</v>
      </c>
      <c r="AO434">
        <f>COUNTIFS(AF434:AN434,"&lt;80")</f>
        <v>3</v>
      </c>
      <c r="AP434">
        <f>VLOOKUP(AE434,'First week Schedule'!A$2:C$31,3,FALSE)</f>
        <v>3</v>
      </c>
    </row>
    <row r="435" spans="1:42" ht="26.65" x14ac:dyDescent="0.45">
      <c r="A435" s="15">
        <v>369</v>
      </c>
      <c r="B435" s="14" t="s">
        <v>217</v>
      </c>
      <c r="C435" s="14" t="s">
        <v>63</v>
      </c>
      <c r="D435" s="14">
        <v>27</v>
      </c>
      <c r="E435" s="14" t="s">
        <v>133</v>
      </c>
      <c r="F435" s="14">
        <v>17</v>
      </c>
      <c r="G435" s="14">
        <v>4</v>
      </c>
      <c r="H435" s="14">
        <v>15.6</v>
      </c>
      <c r="I435" s="14">
        <v>2.1</v>
      </c>
      <c r="J435" s="14">
        <v>4.9000000000000004</v>
      </c>
      <c r="K435" s="14">
        <v>0.434</v>
      </c>
      <c r="L435" s="14">
        <v>1.2</v>
      </c>
      <c r="M435" s="14">
        <v>3.4</v>
      </c>
      <c r="N435" s="14">
        <v>0.36799999999999999</v>
      </c>
      <c r="O435" s="14">
        <v>0.9</v>
      </c>
      <c r="P435" s="14">
        <v>1.5</v>
      </c>
      <c r="Q435" s="14">
        <v>0.57699999999999996</v>
      </c>
      <c r="R435" s="14">
        <v>0.56000000000000005</v>
      </c>
      <c r="S435" s="14">
        <v>0.4</v>
      </c>
      <c r="T435" s="14">
        <v>0.5</v>
      </c>
      <c r="U435" s="14">
        <v>0.875</v>
      </c>
      <c r="V435" s="14">
        <v>0.4</v>
      </c>
      <c r="W435" s="14">
        <v>2.2000000000000002</v>
      </c>
      <c r="X435" s="14">
        <v>2.6</v>
      </c>
      <c r="Y435" s="14">
        <v>0.8</v>
      </c>
      <c r="Z435" s="14">
        <v>0.2</v>
      </c>
      <c r="AA435" s="14">
        <v>0.6</v>
      </c>
      <c r="AB435" s="14">
        <v>0.3</v>
      </c>
      <c r="AC435" s="14">
        <v>1.1000000000000001</v>
      </c>
      <c r="AD435" s="14">
        <v>5.9</v>
      </c>
      <c r="AE435" t="str">
        <f>VLOOKUP(B435,'Current Team'!B$2:D$322,3,FALSE)</f>
        <v>OKC</v>
      </c>
      <c r="AF435">
        <f>RANK(K435,K$2:K$501)</f>
        <v>248</v>
      </c>
      <c r="AG435">
        <f>RANK(L435,L$2:L$501)</f>
        <v>138</v>
      </c>
      <c r="AH435">
        <f>RANK(U435,U$2:U$501)</f>
        <v>49</v>
      </c>
      <c r="AI435">
        <f>RANK(X435,X$2:X$501)</f>
        <v>285</v>
      </c>
      <c r="AJ435">
        <f>RANK(Y435,Y$2:Y$501)</f>
        <v>357</v>
      </c>
      <c r="AK435">
        <f>RANK(Z435,Z$2:Z$501)</f>
        <v>416</v>
      </c>
      <c r="AL435">
        <f>RANK(AA435,AA$2:AA$501)</f>
        <v>79</v>
      </c>
      <c r="AM435">
        <f>RANK(AB435,AB$2:AB$501,1)</f>
        <v>44</v>
      </c>
      <c r="AN435">
        <f>RANK(AD435,AD$2:AD$501)</f>
        <v>299</v>
      </c>
      <c r="AO435">
        <f>COUNTIFS(AF435:AN435,"&lt;80")</f>
        <v>3</v>
      </c>
      <c r="AP435">
        <f>VLOOKUP(AE435,'First week Schedule'!A$2:C$31,3,FALSE)</f>
        <v>3</v>
      </c>
    </row>
    <row r="436" spans="1:42" ht="26.65" x14ac:dyDescent="0.45">
      <c r="A436" s="15">
        <v>238</v>
      </c>
      <c r="B436" s="14" t="s">
        <v>340</v>
      </c>
      <c r="C436" s="14" t="s">
        <v>75</v>
      </c>
      <c r="D436" s="14">
        <v>33</v>
      </c>
      <c r="E436" s="14" t="s">
        <v>88</v>
      </c>
      <c r="F436" s="14">
        <v>9</v>
      </c>
      <c r="G436" s="14">
        <v>9</v>
      </c>
      <c r="H436" s="14">
        <v>25.6</v>
      </c>
      <c r="I436" s="14">
        <v>4.8</v>
      </c>
      <c r="J436" s="14">
        <v>7.7</v>
      </c>
      <c r="K436" s="14">
        <v>0.623</v>
      </c>
      <c r="L436" s="14">
        <v>0</v>
      </c>
      <c r="M436" s="14">
        <v>0</v>
      </c>
      <c r="N436" s="16"/>
      <c r="O436" s="14">
        <v>4.8</v>
      </c>
      <c r="P436" s="14">
        <v>7.7</v>
      </c>
      <c r="Q436" s="14">
        <v>0.623</v>
      </c>
      <c r="R436" s="14">
        <v>0.623</v>
      </c>
      <c r="S436" s="14">
        <v>3.2</v>
      </c>
      <c r="T436" s="14">
        <v>5.3</v>
      </c>
      <c r="U436" s="14">
        <v>0.60399999999999998</v>
      </c>
      <c r="V436" s="14">
        <v>2.7</v>
      </c>
      <c r="W436" s="14">
        <v>6.6</v>
      </c>
      <c r="X436" s="14">
        <v>9.1999999999999993</v>
      </c>
      <c r="Y436" s="14">
        <v>0.4</v>
      </c>
      <c r="Z436" s="14">
        <v>0.8</v>
      </c>
      <c r="AA436" s="14">
        <v>0.4</v>
      </c>
      <c r="AB436" s="14">
        <v>1.8</v>
      </c>
      <c r="AC436" s="14">
        <v>3.8</v>
      </c>
      <c r="AD436" s="14">
        <v>12.8</v>
      </c>
      <c r="AE436" t="str">
        <f>VLOOKUP(B436,'Current Team'!B$2:D$322,3,FALSE)</f>
        <v>LAL</v>
      </c>
      <c r="AF436">
        <f>RANK(K436,K$2:K$501)</f>
        <v>19</v>
      </c>
      <c r="AG436">
        <f>RANK(L436,L$2:L$501)</f>
        <v>424</v>
      </c>
      <c r="AH436">
        <f>RANK(U436,U$2:U$501)</f>
        <v>413</v>
      </c>
      <c r="AI436">
        <f>RANK(X436,X$2:X$501)</f>
        <v>17</v>
      </c>
      <c r="AJ436">
        <f>RANK(Y436,Y$2:Y$501)</f>
        <v>445</v>
      </c>
      <c r="AK436">
        <f>RANK(Z436,Z$2:Z$501)</f>
        <v>113</v>
      </c>
      <c r="AL436">
        <f>RANK(AA436,AA$2:AA$501)</f>
        <v>144</v>
      </c>
      <c r="AM436">
        <f>RANK(AB436,AB$2:AB$501,1)</f>
        <v>440</v>
      </c>
      <c r="AN436">
        <f>RANK(AD436,AD$2:AD$501)</f>
        <v>95</v>
      </c>
      <c r="AO436">
        <f>COUNTIFS(AF436:AN436,"&lt;80")</f>
        <v>2</v>
      </c>
      <c r="AP436">
        <f>VLOOKUP(AE436,'First week Schedule'!A$2:C$31,3,FALSE)</f>
        <v>3</v>
      </c>
    </row>
    <row r="437" spans="1:42" ht="26.65" x14ac:dyDescent="0.45">
      <c r="A437" s="15">
        <v>334</v>
      </c>
      <c r="B437" s="14" t="s">
        <v>115</v>
      </c>
      <c r="C437" s="14" t="s">
        <v>80</v>
      </c>
      <c r="D437" s="14">
        <v>27</v>
      </c>
      <c r="E437" s="14" t="s">
        <v>86</v>
      </c>
      <c r="F437" s="14">
        <v>70</v>
      </c>
      <c r="G437" s="14">
        <v>70</v>
      </c>
      <c r="H437" s="14">
        <v>33.9</v>
      </c>
      <c r="I437" s="14">
        <v>8.1999999999999993</v>
      </c>
      <c r="J437" s="14">
        <v>17.8</v>
      </c>
      <c r="K437" s="14">
        <v>0.45900000000000002</v>
      </c>
      <c r="L437" s="14">
        <v>2.4</v>
      </c>
      <c r="M437" s="14">
        <v>6.4</v>
      </c>
      <c r="N437" s="14">
        <v>0.375</v>
      </c>
      <c r="O437" s="14">
        <v>5.8</v>
      </c>
      <c r="P437" s="14">
        <v>11.4</v>
      </c>
      <c r="Q437" s="14">
        <v>0.50600000000000001</v>
      </c>
      <c r="R437" s="14">
        <v>0.52700000000000002</v>
      </c>
      <c r="S437" s="14">
        <v>2.2999999999999998</v>
      </c>
      <c r="T437" s="14">
        <v>2.7</v>
      </c>
      <c r="U437" s="14">
        <v>0.82799999999999996</v>
      </c>
      <c r="V437" s="14">
        <v>0.9</v>
      </c>
      <c r="W437" s="14">
        <v>3.1</v>
      </c>
      <c r="X437" s="14">
        <v>4</v>
      </c>
      <c r="Y437" s="14">
        <v>3</v>
      </c>
      <c r="Z437" s="14">
        <v>0.8</v>
      </c>
      <c r="AA437" s="14">
        <v>0.4</v>
      </c>
      <c r="AB437" s="14">
        <v>1.5</v>
      </c>
      <c r="AC437" s="14">
        <v>2.5</v>
      </c>
      <c r="AD437" s="14">
        <v>21</v>
      </c>
      <c r="AE437" t="str">
        <f>VLOOKUP(B437,'Current Team'!B$2:D$322,3,FALSE)</f>
        <v>POR</v>
      </c>
      <c r="AF437">
        <f>RANK(K437,K$2:K$501)</f>
        <v>179</v>
      </c>
      <c r="AG437">
        <f>RANK(L437,L$2:L$501)</f>
        <v>22</v>
      </c>
      <c r="AH437">
        <f>RANK(U437,U$2:U$501)</f>
        <v>122</v>
      </c>
      <c r="AI437">
        <f>RANK(X437,X$2:X$501)</f>
        <v>162</v>
      </c>
      <c r="AJ437">
        <f>RANK(Y437,Y$2:Y$501)</f>
        <v>86</v>
      </c>
      <c r="AK437">
        <f>RANK(Z437,Z$2:Z$501)</f>
        <v>113</v>
      </c>
      <c r="AL437">
        <f>RANK(AA437,AA$2:AA$501)</f>
        <v>144</v>
      </c>
      <c r="AM437">
        <f>RANK(AB437,AB$2:AB$501,1)</f>
        <v>393</v>
      </c>
      <c r="AN437">
        <f>RANK(AD437,AD$2:AD$501)</f>
        <v>23</v>
      </c>
      <c r="AO437">
        <f>COUNTIFS(AF437:AN437,"&lt;80")</f>
        <v>2</v>
      </c>
      <c r="AP437">
        <f>VLOOKUP(AE437,'First week Schedule'!A$2:C$31,3,FALSE)</f>
        <v>3</v>
      </c>
    </row>
    <row r="438" spans="1:42" ht="26.65" x14ac:dyDescent="0.45">
      <c r="A438" s="15">
        <v>212</v>
      </c>
      <c r="B438" s="14" t="s">
        <v>122</v>
      </c>
      <c r="C438" s="14" t="s">
        <v>63</v>
      </c>
      <c r="D438" s="14">
        <v>26</v>
      </c>
      <c r="E438" s="14" t="s">
        <v>76</v>
      </c>
      <c r="F438" s="14">
        <v>27</v>
      </c>
      <c r="G438" s="14">
        <v>27</v>
      </c>
      <c r="H438" s="14">
        <v>35</v>
      </c>
      <c r="I438" s="14">
        <v>6.9</v>
      </c>
      <c r="J438" s="14">
        <v>14.8</v>
      </c>
      <c r="K438" s="14">
        <v>0.46899999999999997</v>
      </c>
      <c r="L438" s="14">
        <v>1.6</v>
      </c>
      <c r="M438" s="14">
        <v>5</v>
      </c>
      <c r="N438" s="14">
        <v>0.32600000000000001</v>
      </c>
      <c r="O438" s="14">
        <v>5.3</v>
      </c>
      <c r="P438" s="14">
        <v>9.8000000000000007</v>
      </c>
      <c r="Q438" s="14">
        <v>0.54200000000000004</v>
      </c>
      <c r="R438" s="14">
        <v>0.52400000000000002</v>
      </c>
      <c r="S438" s="14">
        <v>2.7</v>
      </c>
      <c r="T438" s="14">
        <v>3.3</v>
      </c>
      <c r="U438" s="14">
        <v>0.84099999999999997</v>
      </c>
      <c r="V438" s="14">
        <v>1.2</v>
      </c>
      <c r="W438" s="14">
        <v>6.7</v>
      </c>
      <c r="X438" s="14">
        <v>7.9</v>
      </c>
      <c r="Y438" s="14">
        <v>2.9</v>
      </c>
      <c r="Z438" s="14">
        <v>0.4</v>
      </c>
      <c r="AA438" s="14">
        <v>0.5</v>
      </c>
      <c r="AB438" s="14">
        <v>1.6</v>
      </c>
      <c r="AC438" s="14">
        <v>2.2999999999999998</v>
      </c>
      <c r="AD438" s="14">
        <v>18.2</v>
      </c>
      <c r="AE438" t="str">
        <f>VLOOKUP(B438,'Current Team'!B$2:D$322,3,FALSE)</f>
        <v>PHI</v>
      </c>
      <c r="AF438">
        <f>RANK(K438,K$2:K$501)</f>
        <v>148</v>
      </c>
      <c r="AG438">
        <f>RANK(L438,L$2:L$501)</f>
        <v>89</v>
      </c>
      <c r="AH438">
        <f>RANK(U438,U$2:U$501)</f>
        <v>96</v>
      </c>
      <c r="AI438">
        <f>RANK(X438,X$2:X$501)</f>
        <v>33</v>
      </c>
      <c r="AJ438">
        <f>RANK(Y438,Y$2:Y$501)</f>
        <v>92</v>
      </c>
      <c r="AK438">
        <f>RANK(Z438,Z$2:Z$501)</f>
        <v>300</v>
      </c>
      <c r="AL438">
        <f>RANK(AA438,AA$2:AA$501)</f>
        <v>105</v>
      </c>
      <c r="AM438">
        <f>RANK(AB438,AB$2:AB$501,1)</f>
        <v>412</v>
      </c>
      <c r="AN438">
        <f>RANK(AD438,AD$2:AD$501)</f>
        <v>36</v>
      </c>
      <c r="AO438">
        <f>COUNTIFS(AF438:AN438,"&lt;80")</f>
        <v>2</v>
      </c>
      <c r="AP438">
        <f>VLOOKUP(AE438,'First week Schedule'!A$2:C$31,3,FALSE)</f>
        <v>3</v>
      </c>
    </row>
    <row r="439" spans="1:42" ht="26.65" x14ac:dyDescent="0.45">
      <c r="A439" s="15">
        <v>197</v>
      </c>
      <c r="B439" s="14" t="s">
        <v>375</v>
      </c>
      <c r="C439" s="14" t="s">
        <v>80</v>
      </c>
      <c r="D439" s="14">
        <v>31</v>
      </c>
      <c r="E439" s="14" t="s">
        <v>83</v>
      </c>
      <c r="F439" s="14">
        <v>80</v>
      </c>
      <c r="G439" s="14">
        <v>80</v>
      </c>
      <c r="H439" s="14">
        <v>27.7</v>
      </c>
      <c r="I439" s="14">
        <v>3.7</v>
      </c>
      <c r="J439" s="14">
        <v>7.9</v>
      </c>
      <c r="K439" s="14">
        <v>0.46500000000000002</v>
      </c>
      <c r="L439" s="14">
        <v>2.5</v>
      </c>
      <c r="M439" s="14">
        <v>5.4</v>
      </c>
      <c r="N439" s="14">
        <v>0.45500000000000002</v>
      </c>
      <c r="O439" s="14">
        <v>1.2</v>
      </c>
      <c r="P439" s="14">
        <v>2.4</v>
      </c>
      <c r="Q439" s="14">
        <v>0.48699999999999999</v>
      </c>
      <c r="R439" s="14">
        <v>0.622</v>
      </c>
      <c r="S439" s="14">
        <v>0.5</v>
      </c>
      <c r="T439" s="14">
        <v>0.6</v>
      </c>
      <c r="U439" s="14">
        <v>0.84099999999999997</v>
      </c>
      <c r="V439" s="14">
        <v>0.8</v>
      </c>
      <c r="W439" s="14">
        <v>3.2</v>
      </c>
      <c r="X439" s="14">
        <v>4</v>
      </c>
      <c r="Y439" s="14">
        <v>1.6</v>
      </c>
      <c r="Z439" s="14">
        <v>0.9</v>
      </c>
      <c r="AA439" s="14">
        <v>0.7</v>
      </c>
      <c r="AB439" s="14">
        <v>0.9</v>
      </c>
      <c r="AC439" s="14">
        <v>2.1</v>
      </c>
      <c r="AD439" s="14">
        <v>10.3</v>
      </c>
      <c r="AE439" t="str">
        <f>VLOOKUP(B439,'Current Team'!B$2:D$322,3,FALSE)</f>
        <v>LAL</v>
      </c>
      <c r="AF439">
        <f>RANK(K439,K$2:K$501)</f>
        <v>161</v>
      </c>
      <c r="AG439">
        <f>RANK(L439,L$2:L$501)</f>
        <v>14</v>
      </c>
      <c r="AH439">
        <f>RANK(U439,U$2:U$501)</f>
        <v>96</v>
      </c>
      <c r="AI439">
        <f>RANK(X439,X$2:X$501)</f>
        <v>162</v>
      </c>
      <c r="AJ439">
        <f>RANK(Y439,Y$2:Y$501)</f>
        <v>195</v>
      </c>
      <c r="AK439">
        <f>RANK(Z439,Z$2:Z$501)</f>
        <v>82</v>
      </c>
      <c r="AL439">
        <f>RANK(AA439,AA$2:AA$501)</f>
        <v>64</v>
      </c>
      <c r="AM439">
        <f>RANK(AB439,AB$2:AB$501,1)</f>
        <v>255</v>
      </c>
      <c r="AN439">
        <f>RANK(AD439,AD$2:AD$501)</f>
        <v>152</v>
      </c>
      <c r="AO439">
        <f>COUNTIFS(AF439:AN439,"&lt;80")</f>
        <v>2</v>
      </c>
      <c r="AP439">
        <f>VLOOKUP(AE439,'First week Schedule'!A$2:C$31,3,FALSE)</f>
        <v>3</v>
      </c>
    </row>
    <row r="440" spans="1:42" ht="26.65" x14ac:dyDescent="0.45">
      <c r="A440" s="15">
        <v>248</v>
      </c>
      <c r="B440" s="14" t="s">
        <v>330</v>
      </c>
      <c r="C440" s="14" t="s">
        <v>70</v>
      </c>
      <c r="D440" s="14">
        <v>21</v>
      </c>
      <c r="E440" s="14" t="s">
        <v>133</v>
      </c>
      <c r="F440" s="14">
        <v>52</v>
      </c>
      <c r="G440" s="14">
        <v>52</v>
      </c>
      <c r="H440" s="14">
        <v>33.799999999999997</v>
      </c>
      <c r="I440" s="14">
        <v>7</v>
      </c>
      <c r="J440" s="14">
        <v>14</v>
      </c>
      <c r="K440" s="14">
        <v>0.497</v>
      </c>
      <c r="L440" s="14">
        <v>0.6</v>
      </c>
      <c r="M440" s="14">
        <v>1.8</v>
      </c>
      <c r="N440" s="14">
        <v>0.33</v>
      </c>
      <c r="O440" s="14">
        <v>6.4</v>
      </c>
      <c r="P440" s="14">
        <v>12.2</v>
      </c>
      <c r="Q440" s="14">
        <v>0.52100000000000002</v>
      </c>
      <c r="R440" s="14">
        <v>0.51800000000000002</v>
      </c>
      <c r="S440" s="14">
        <v>3.8</v>
      </c>
      <c r="T440" s="14">
        <v>5.6</v>
      </c>
      <c r="U440" s="14">
        <v>0.67500000000000004</v>
      </c>
      <c r="V440" s="14">
        <v>0.8</v>
      </c>
      <c r="W440" s="14">
        <v>4.3</v>
      </c>
      <c r="X440" s="14">
        <v>5.0999999999999996</v>
      </c>
      <c r="Y440" s="14">
        <v>3</v>
      </c>
      <c r="Z440" s="14">
        <v>0.5</v>
      </c>
      <c r="AA440" s="14">
        <v>0.6</v>
      </c>
      <c r="AB440" s="14">
        <v>2.5</v>
      </c>
      <c r="AC440" s="14">
        <v>2.9</v>
      </c>
      <c r="AD440" s="14">
        <v>18.3</v>
      </c>
      <c r="AE440" t="str">
        <f>VLOOKUP(B440,'Current Team'!B$2:D$322,3,FALSE)</f>
        <v>NOP</v>
      </c>
      <c r="AF440">
        <f>RANK(K440,K$2:K$501)</f>
        <v>99</v>
      </c>
      <c r="AG440">
        <f>RANK(L440,L$2:L$501)</f>
        <v>277</v>
      </c>
      <c r="AH440">
        <f>RANK(U440,U$2:U$501)</f>
        <v>367</v>
      </c>
      <c r="AI440">
        <f>RANK(X440,X$2:X$501)</f>
        <v>99</v>
      </c>
      <c r="AJ440">
        <f>RANK(Y440,Y$2:Y$501)</f>
        <v>86</v>
      </c>
      <c r="AK440">
        <f>RANK(Z440,Z$2:Z$501)</f>
        <v>234</v>
      </c>
      <c r="AL440">
        <f>RANK(AA440,AA$2:AA$501)</f>
        <v>79</v>
      </c>
      <c r="AM440">
        <f>RANK(AB440,AB$2:AB$501,1)</f>
        <v>479</v>
      </c>
      <c r="AN440">
        <f>RANK(AD440,AD$2:AD$501)</f>
        <v>34</v>
      </c>
      <c r="AO440">
        <f>COUNTIFS(AF440:AN440,"&lt;80")</f>
        <v>2</v>
      </c>
      <c r="AP440">
        <f>VLOOKUP(AE440,'First week Schedule'!A$2:C$31,3,FALSE)</f>
        <v>3</v>
      </c>
    </row>
    <row r="441" spans="1:42" ht="39.75" x14ac:dyDescent="0.45">
      <c r="A441" s="15">
        <v>87</v>
      </c>
      <c r="B441" s="14" t="s">
        <v>472</v>
      </c>
      <c r="C441" s="14" t="s">
        <v>80</v>
      </c>
      <c r="D441" s="14">
        <v>25</v>
      </c>
      <c r="E441" s="14" t="s">
        <v>133</v>
      </c>
      <c r="F441" s="14">
        <v>82</v>
      </c>
      <c r="G441" s="14">
        <v>23</v>
      </c>
      <c r="H441" s="14">
        <v>24.8</v>
      </c>
      <c r="I441" s="14">
        <v>4</v>
      </c>
      <c r="J441" s="14">
        <v>9.1999999999999993</v>
      </c>
      <c r="K441" s="14">
        <v>0.43</v>
      </c>
      <c r="L441" s="14">
        <v>1.8</v>
      </c>
      <c r="M441" s="14">
        <v>5.3</v>
      </c>
      <c r="N441" s="14">
        <v>0.34699999999999998</v>
      </c>
      <c r="O441" s="14">
        <v>2.1</v>
      </c>
      <c r="P441" s="14">
        <v>3.9</v>
      </c>
      <c r="Q441" s="14">
        <v>0.54200000000000004</v>
      </c>
      <c r="R441" s="14">
        <v>0.53</v>
      </c>
      <c r="S441" s="14">
        <v>1.7</v>
      </c>
      <c r="T441" s="14">
        <v>1.9</v>
      </c>
      <c r="U441" s="14">
        <v>0.86699999999999999</v>
      </c>
      <c r="V441" s="14">
        <v>0.6</v>
      </c>
      <c r="W441" s="14">
        <v>2.2999999999999998</v>
      </c>
      <c r="X441" s="14">
        <v>2.9</v>
      </c>
      <c r="Y441" s="14">
        <v>1.3</v>
      </c>
      <c r="Z441" s="14">
        <v>0.9</v>
      </c>
      <c r="AA441" s="14">
        <v>0.2</v>
      </c>
      <c r="AB441" s="14">
        <v>0.8</v>
      </c>
      <c r="AC441" s="14">
        <v>1.7</v>
      </c>
      <c r="AD441" s="14">
        <v>11.4</v>
      </c>
      <c r="AE441" t="str">
        <f>VLOOKUP(B441,'Current Team'!B$2:D$322,3,FALSE)</f>
        <v>LAL</v>
      </c>
      <c r="AF441">
        <f>RANK(K441,K$2:K$501)</f>
        <v>260</v>
      </c>
      <c r="AG441">
        <f>RANK(L441,L$2:L$501)</f>
        <v>75</v>
      </c>
      <c r="AH441">
        <f>RANK(U441,U$2:U$501)</f>
        <v>60</v>
      </c>
      <c r="AI441">
        <f>RANK(X441,X$2:X$501)</f>
        <v>252</v>
      </c>
      <c r="AJ441">
        <f>RANK(Y441,Y$2:Y$501)</f>
        <v>233</v>
      </c>
      <c r="AK441">
        <f>RANK(Z441,Z$2:Z$501)</f>
        <v>82</v>
      </c>
      <c r="AL441">
        <f>RANK(AA441,AA$2:AA$501)</f>
        <v>266</v>
      </c>
      <c r="AM441">
        <f>RANK(AB441,AB$2:AB$501,1)</f>
        <v>206</v>
      </c>
      <c r="AN441">
        <f>RANK(AD441,AD$2:AD$501)</f>
        <v>122</v>
      </c>
      <c r="AO441">
        <f>COUNTIFS(AF441:AN441,"&lt;80")</f>
        <v>2</v>
      </c>
      <c r="AP441">
        <f>VLOOKUP(AE441,'First week Schedule'!A$2:C$31,3,FALSE)</f>
        <v>3</v>
      </c>
    </row>
    <row r="442" spans="1:42" x14ac:dyDescent="0.45">
      <c r="A442" s="15">
        <v>30</v>
      </c>
      <c r="B442" s="14" t="s">
        <v>525</v>
      </c>
      <c r="C442" s="14" t="s">
        <v>67</v>
      </c>
      <c r="D442" s="14">
        <v>21</v>
      </c>
      <c r="E442" s="14" t="s">
        <v>133</v>
      </c>
      <c r="F442" s="14">
        <v>47</v>
      </c>
      <c r="G442" s="14">
        <v>45</v>
      </c>
      <c r="H442" s="14">
        <v>30.3</v>
      </c>
      <c r="I442" s="14">
        <v>3.9</v>
      </c>
      <c r="J442" s="14">
        <v>9.6999999999999993</v>
      </c>
      <c r="K442" s="14">
        <v>0.40600000000000003</v>
      </c>
      <c r="L442" s="14">
        <v>1.6</v>
      </c>
      <c r="M442" s="14">
        <v>4.9000000000000004</v>
      </c>
      <c r="N442" s="14">
        <v>0.32900000000000001</v>
      </c>
      <c r="O442" s="14">
        <v>2.2999999999999998</v>
      </c>
      <c r="P442" s="14">
        <v>4.9000000000000004</v>
      </c>
      <c r="Q442" s="14">
        <v>0.48199999999999998</v>
      </c>
      <c r="R442" s="14">
        <v>0.48799999999999999</v>
      </c>
      <c r="S442" s="14">
        <v>0.4</v>
      </c>
      <c r="T442" s="14">
        <v>1</v>
      </c>
      <c r="U442" s="14">
        <v>0.41699999999999998</v>
      </c>
      <c r="V442" s="14">
        <v>1.1000000000000001</v>
      </c>
      <c r="W442" s="14">
        <v>4.2</v>
      </c>
      <c r="X442" s="14">
        <v>5.3</v>
      </c>
      <c r="Y442" s="14">
        <v>5.4</v>
      </c>
      <c r="Z442" s="14">
        <v>1.5</v>
      </c>
      <c r="AA442" s="14">
        <v>0.4</v>
      </c>
      <c r="AB442" s="14">
        <v>2.2000000000000002</v>
      </c>
      <c r="AC442" s="14">
        <v>2.4</v>
      </c>
      <c r="AD442" s="14">
        <v>9.9</v>
      </c>
      <c r="AE442" t="str">
        <f>VLOOKUP(B442,'Current Team'!B$2:D$322,3,FALSE)</f>
        <v>NOP</v>
      </c>
      <c r="AF442">
        <f>RANK(K442,K$2:K$501)</f>
        <v>344</v>
      </c>
      <c r="AG442">
        <f>RANK(L442,L$2:L$501)</f>
        <v>89</v>
      </c>
      <c r="AH442">
        <f>RANK(U442,U$2:U$501)</f>
        <v>459</v>
      </c>
      <c r="AI442">
        <f>RANK(X442,X$2:X$501)</f>
        <v>86</v>
      </c>
      <c r="AJ442">
        <f>RANK(Y442,Y$2:Y$501)</f>
        <v>22</v>
      </c>
      <c r="AK442">
        <f>RANK(Z442,Z$2:Z$501)</f>
        <v>18</v>
      </c>
      <c r="AL442">
        <f>RANK(AA442,AA$2:AA$501)</f>
        <v>144</v>
      </c>
      <c r="AM442">
        <f>RANK(AB442,AB$2:AB$501,1)</f>
        <v>466</v>
      </c>
      <c r="AN442">
        <f>RANK(AD442,AD$2:AD$501)</f>
        <v>156</v>
      </c>
      <c r="AO442">
        <f>COUNTIFS(AF442:AN442,"&lt;80")</f>
        <v>2</v>
      </c>
      <c r="AP442">
        <f>VLOOKUP(AE442,'First week Schedule'!A$2:C$31,3,FALSE)</f>
        <v>3</v>
      </c>
    </row>
    <row r="443" spans="1:42" ht="26.65" x14ac:dyDescent="0.45">
      <c r="A443" s="15">
        <v>38</v>
      </c>
      <c r="B443" s="14" t="s">
        <v>517</v>
      </c>
      <c r="C443" s="14" t="s">
        <v>75</v>
      </c>
      <c r="D443" s="14">
        <v>32</v>
      </c>
      <c r="E443" s="14" t="s">
        <v>96</v>
      </c>
      <c r="F443" s="14">
        <v>51</v>
      </c>
      <c r="G443" s="14">
        <v>18</v>
      </c>
      <c r="H443" s="14">
        <v>16.100000000000001</v>
      </c>
      <c r="I443" s="14">
        <v>2.1</v>
      </c>
      <c r="J443" s="14">
        <v>4.4000000000000004</v>
      </c>
      <c r="K443" s="14">
        <v>0.47099999999999997</v>
      </c>
      <c r="L443" s="14">
        <v>0.4</v>
      </c>
      <c r="M443" s="14">
        <v>1.2</v>
      </c>
      <c r="N443" s="14">
        <v>0.34399999999999997</v>
      </c>
      <c r="O443" s="14">
        <v>1.6</v>
      </c>
      <c r="P443" s="14">
        <v>3.2</v>
      </c>
      <c r="Q443" s="14">
        <v>0.51900000000000002</v>
      </c>
      <c r="R443" s="14">
        <v>0.51800000000000002</v>
      </c>
      <c r="S443" s="14">
        <v>1</v>
      </c>
      <c r="T443" s="14">
        <v>1.2</v>
      </c>
      <c r="U443" s="14">
        <v>0.85499999999999998</v>
      </c>
      <c r="V443" s="14">
        <v>1.7</v>
      </c>
      <c r="W443" s="14">
        <v>3</v>
      </c>
      <c r="X443" s="14">
        <v>4.7</v>
      </c>
      <c r="Y443" s="14">
        <v>1.1000000000000001</v>
      </c>
      <c r="Z443" s="14">
        <v>0.2</v>
      </c>
      <c r="AA443" s="14">
        <v>0.7</v>
      </c>
      <c r="AB443" s="14">
        <v>0.8</v>
      </c>
      <c r="AC443" s="14">
        <v>2.5</v>
      </c>
      <c r="AD443" s="14">
        <v>5.6</v>
      </c>
      <c r="AE443" t="str">
        <f>VLOOKUP(B443,'Current Team'!B$2:D$322,3,FALSE)</f>
        <v>PHO</v>
      </c>
      <c r="AF443">
        <f>RANK(K443,K$2:K$501)</f>
        <v>144</v>
      </c>
      <c r="AG443">
        <f>RANK(L443,L$2:L$501)</f>
        <v>321</v>
      </c>
      <c r="AH443">
        <f>RANK(U443,U$2:U$501)</f>
        <v>74</v>
      </c>
      <c r="AI443">
        <f>RANK(X443,X$2:X$501)</f>
        <v>116</v>
      </c>
      <c r="AJ443">
        <f>RANK(Y443,Y$2:Y$501)</f>
        <v>284</v>
      </c>
      <c r="AK443">
        <f>RANK(Z443,Z$2:Z$501)</f>
        <v>416</v>
      </c>
      <c r="AL443">
        <f>RANK(AA443,AA$2:AA$501)</f>
        <v>64</v>
      </c>
      <c r="AM443">
        <f>RANK(AB443,AB$2:AB$501,1)</f>
        <v>206</v>
      </c>
      <c r="AN443">
        <f>RANK(AD443,AD$2:AD$501)</f>
        <v>312</v>
      </c>
      <c r="AO443">
        <f>COUNTIFS(AF443:AN443,"&lt;80")</f>
        <v>2</v>
      </c>
      <c r="AP443">
        <f>VLOOKUP(AE443,'First week Schedule'!A$2:C$31,3,FALSE)</f>
        <v>3</v>
      </c>
    </row>
    <row r="444" spans="1:42" ht="26.65" x14ac:dyDescent="0.45">
      <c r="A444" s="15">
        <v>39</v>
      </c>
      <c r="B444" s="14" t="s">
        <v>516</v>
      </c>
      <c r="C444" s="14" t="s">
        <v>80</v>
      </c>
      <c r="D444" s="14">
        <v>29</v>
      </c>
      <c r="E444" s="14" t="s">
        <v>128</v>
      </c>
      <c r="F444" s="14">
        <v>67</v>
      </c>
      <c r="G444" s="14">
        <v>35</v>
      </c>
      <c r="H444" s="14">
        <v>24.5</v>
      </c>
      <c r="I444" s="14">
        <v>4.0999999999999996</v>
      </c>
      <c r="J444" s="14">
        <v>10.3</v>
      </c>
      <c r="K444" s="14">
        <v>0.40200000000000002</v>
      </c>
      <c r="L444" s="14">
        <v>1.4</v>
      </c>
      <c r="M444" s="14">
        <v>4.5</v>
      </c>
      <c r="N444" s="14">
        <v>0.32</v>
      </c>
      <c r="O444" s="14">
        <v>2.7</v>
      </c>
      <c r="P444" s="14">
        <v>5.8</v>
      </c>
      <c r="Q444" s="14">
        <v>0.46500000000000002</v>
      </c>
      <c r="R444" s="14">
        <v>0.47199999999999998</v>
      </c>
      <c r="S444" s="14">
        <v>1.9</v>
      </c>
      <c r="T444" s="14">
        <v>2.6</v>
      </c>
      <c r="U444" s="14">
        <v>0.72599999999999998</v>
      </c>
      <c r="V444" s="14">
        <v>0.6</v>
      </c>
      <c r="W444" s="14">
        <v>3.3</v>
      </c>
      <c r="X444" s="14">
        <v>3.9</v>
      </c>
      <c r="Y444" s="14">
        <v>2.2999999999999998</v>
      </c>
      <c r="Z444" s="14">
        <v>1.3</v>
      </c>
      <c r="AA444" s="14">
        <v>0.6</v>
      </c>
      <c r="AB444" s="14">
        <v>1.8</v>
      </c>
      <c r="AC444" s="14">
        <v>2.5</v>
      </c>
      <c r="AD444" s="14">
        <v>11.6</v>
      </c>
      <c r="AE444" t="str">
        <f>VLOOKUP(B444,'Current Team'!B$2:D$322,3,FALSE)</f>
        <v>POR</v>
      </c>
      <c r="AF444">
        <f>RANK(K444,K$2:K$501)</f>
        <v>355</v>
      </c>
      <c r="AG444">
        <f>RANK(L444,L$2:L$501)</f>
        <v>110</v>
      </c>
      <c r="AH444">
        <f>RANK(U444,U$2:U$501)</f>
        <v>299</v>
      </c>
      <c r="AI444">
        <f>RANK(X444,X$2:X$501)</f>
        <v>173</v>
      </c>
      <c r="AJ444">
        <f>RANK(Y444,Y$2:Y$501)</f>
        <v>130</v>
      </c>
      <c r="AK444">
        <f>RANK(Z444,Z$2:Z$501)</f>
        <v>33</v>
      </c>
      <c r="AL444">
        <f>RANK(AA444,AA$2:AA$501)</f>
        <v>79</v>
      </c>
      <c r="AM444">
        <f>RANK(AB444,AB$2:AB$501,1)</f>
        <v>440</v>
      </c>
      <c r="AN444">
        <f>RANK(AD444,AD$2:AD$501)</f>
        <v>114</v>
      </c>
      <c r="AO444">
        <f>COUNTIFS(AF444:AN444,"&lt;80")</f>
        <v>2</v>
      </c>
      <c r="AP444">
        <f>VLOOKUP(AE444,'First week Schedule'!A$2:C$31,3,FALSE)</f>
        <v>3</v>
      </c>
    </row>
    <row r="445" spans="1:42" ht="39.75" x14ac:dyDescent="0.45">
      <c r="A445" s="15">
        <v>186</v>
      </c>
      <c r="B445" s="14" t="s">
        <v>386</v>
      </c>
      <c r="C445" s="14" t="s">
        <v>67</v>
      </c>
      <c r="D445" s="14">
        <v>20</v>
      </c>
      <c r="E445" s="14" t="s">
        <v>125</v>
      </c>
      <c r="F445" s="14">
        <v>82</v>
      </c>
      <c r="G445" s="14">
        <v>73</v>
      </c>
      <c r="H445" s="14">
        <v>26.5</v>
      </c>
      <c r="I445" s="14">
        <v>4.2</v>
      </c>
      <c r="J445" s="14">
        <v>8.6999999999999993</v>
      </c>
      <c r="K445" s="14">
        <v>0.47599999999999998</v>
      </c>
      <c r="L445" s="14">
        <v>0.6</v>
      </c>
      <c r="M445" s="14">
        <v>1.7</v>
      </c>
      <c r="N445" s="14">
        <v>0.36699999999999999</v>
      </c>
      <c r="O445" s="14">
        <v>3.5</v>
      </c>
      <c r="P445" s="14">
        <v>7</v>
      </c>
      <c r="Q445" s="14">
        <v>0.503</v>
      </c>
      <c r="R445" s="14">
        <v>0.51200000000000001</v>
      </c>
      <c r="S445" s="14">
        <v>1.9</v>
      </c>
      <c r="T445" s="14">
        <v>2.4</v>
      </c>
      <c r="U445" s="14">
        <v>0.8</v>
      </c>
      <c r="V445" s="14">
        <v>0.7</v>
      </c>
      <c r="W445" s="14">
        <v>2.1</v>
      </c>
      <c r="X445" s="14">
        <v>2.8</v>
      </c>
      <c r="Y445" s="14">
        <v>3.3</v>
      </c>
      <c r="Z445" s="14">
        <v>1.2</v>
      </c>
      <c r="AA445" s="14">
        <v>0.5</v>
      </c>
      <c r="AB445" s="14">
        <v>1.7</v>
      </c>
      <c r="AC445" s="14">
        <v>2.1</v>
      </c>
      <c r="AD445" s="14">
        <v>10.8</v>
      </c>
      <c r="AE445" t="str">
        <f>VLOOKUP(B445,'Current Team'!B$2:D$322,3,FALSE)</f>
        <v>OKC</v>
      </c>
      <c r="AF445">
        <f>RANK(K445,K$2:K$501)</f>
        <v>134</v>
      </c>
      <c r="AG445">
        <f>RANK(L445,L$2:L$501)</f>
        <v>277</v>
      </c>
      <c r="AH445">
        <f>RANK(U445,U$2:U$501)</f>
        <v>171</v>
      </c>
      <c r="AI445">
        <f>RANK(X445,X$2:X$501)</f>
        <v>263</v>
      </c>
      <c r="AJ445">
        <f>RANK(Y445,Y$2:Y$501)</f>
        <v>71</v>
      </c>
      <c r="AK445">
        <f>RANK(Z445,Z$2:Z$501)</f>
        <v>42</v>
      </c>
      <c r="AL445">
        <f>RANK(AA445,AA$2:AA$501)</f>
        <v>105</v>
      </c>
      <c r="AM445">
        <f>RANK(AB445,AB$2:AB$501,1)</f>
        <v>425</v>
      </c>
      <c r="AN445">
        <f>RANK(AD445,AD$2:AD$501)</f>
        <v>140</v>
      </c>
      <c r="AO445">
        <f>COUNTIFS(AF445:AN445,"&lt;80")</f>
        <v>2</v>
      </c>
      <c r="AP445">
        <f>VLOOKUP(AE445,'First week Schedule'!A$2:C$31,3,FALSE)</f>
        <v>3</v>
      </c>
    </row>
    <row r="446" spans="1:42" x14ac:dyDescent="0.45">
      <c r="A446" s="15">
        <v>215</v>
      </c>
      <c r="B446" s="14" t="s">
        <v>361</v>
      </c>
      <c r="C446" s="14" t="s">
        <v>80</v>
      </c>
      <c r="D446" s="14">
        <v>23</v>
      </c>
      <c r="E446" s="14" t="s">
        <v>133</v>
      </c>
      <c r="F446" s="14">
        <v>67</v>
      </c>
      <c r="G446" s="14">
        <v>22</v>
      </c>
      <c r="H446" s="14">
        <v>25.6</v>
      </c>
      <c r="I446" s="14">
        <v>2.8</v>
      </c>
      <c r="J446" s="14">
        <v>6.9</v>
      </c>
      <c r="K446" s="14">
        <v>0.40699999999999997</v>
      </c>
      <c r="L446" s="14">
        <v>1.4</v>
      </c>
      <c r="M446" s="14">
        <v>4.0999999999999996</v>
      </c>
      <c r="N446" s="14">
        <v>0.33600000000000002</v>
      </c>
      <c r="O446" s="14">
        <v>1.4</v>
      </c>
      <c r="P446" s="14">
        <v>2.8</v>
      </c>
      <c r="Q446" s="14">
        <v>0.51100000000000001</v>
      </c>
      <c r="R446" s="14">
        <v>0.50600000000000001</v>
      </c>
      <c r="S446" s="14">
        <v>0.8</v>
      </c>
      <c r="T446" s="14">
        <v>1.2</v>
      </c>
      <c r="U446" s="14">
        <v>0.68799999999999994</v>
      </c>
      <c r="V446" s="14">
        <v>0.5</v>
      </c>
      <c r="W446" s="14">
        <v>3.2</v>
      </c>
      <c r="X446" s="14">
        <v>3.7</v>
      </c>
      <c r="Y446" s="14">
        <v>1.4</v>
      </c>
      <c r="Z446" s="14">
        <v>1</v>
      </c>
      <c r="AA446" s="14">
        <v>0.6</v>
      </c>
      <c r="AB446" s="14">
        <v>0.9</v>
      </c>
      <c r="AC446" s="14">
        <v>2.2000000000000002</v>
      </c>
      <c r="AD446" s="14">
        <v>7.8</v>
      </c>
      <c r="AE446" t="str">
        <f>VLOOKUP(B446,'Current Team'!B$2:D$322,3,FALSE)</f>
        <v>NOP</v>
      </c>
      <c r="AF446">
        <f>RANK(K446,K$2:K$501)</f>
        <v>339</v>
      </c>
      <c r="AG446">
        <f>RANK(L446,L$2:L$501)</f>
        <v>110</v>
      </c>
      <c r="AH446">
        <f>RANK(U446,U$2:U$501)</f>
        <v>359</v>
      </c>
      <c r="AI446">
        <f>RANK(X446,X$2:X$501)</f>
        <v>192</v>
      </c>
      <c r="AJ446">
        <f>RANK(Y446,Y$2:Y$501)</f>
        <v>214</v>
      </c>
      <c r="AK446">
        <f>RANK(Z446,Z$2:Z$501)</f>
        <v>64</v>
      </c>
      <c r="AL446">
        <f>RANK(AA446,AA$2:AA$501)</f>
        <v>79</v>
      </c>
      <c r="AM446">
        <f>RANK(AB446,AB$2:AB$501,1)</f>
        <v>255</v>
      </c>
      <c r="AN446">
        <f>RANK(AD446,AD$2:AD$501)</f>
        <v>216</v>
      </c>
      <c r="AO446">
        <f>COUNTIFS(AF446:AN446,"&lt;80")</f>
        <v>2</v>
      </c>
      <c r="AP446">
        <f>VLOOKUP(AE446,'First week Schedule'!A$2:C$31,3,FALSE)</f>
        <v>3</v>
      </c>
    </row>
    <row r="447" spans="1:42" x14ac:dyDescent="0.45">
      <c r="A447" s="15">
        <v>300</v>
      </c>
      <c r="B447" s="14" t="s">
        <v>281</v>
      </c>
      <c r="C447" s="14" t="s">
        <v>75</v>
      </c>
      <c r="D447" s="14">
        <v>25</v>
      </c>
      <c r="E447" s="14" t="s">
        <v>128</v>
      </c>
      <c r="F447" s="14">
        <v>77</v>
      </c>
      <c r="G447" s="14">
        <v>31</v>
      </c>
      <c r="H447" s="14">
        <v>20.100000000000001</v>
      </c>
      <c r="I447" s="14">
        <v>4.2</v>
      </c>
      <c r="J447" s="14">
        <v>8.4</v>
      </c>
      <c r="K447" s="14">
        <v>0.49399999999999999</v>
      </c>
      <c r="L447" s="14">
        <v>1</v>
      </c>
      <c r="M447" s="14">
        <v>2.6</v>
      </c>
      <c r="N447" s="14">
        <v>0.36299999999999999</v>
      </c>
      <c r="O447" s="14">
        <v>3.2</v>
      </c>
      <c r="P447" s="14">
        <v>5.8</v>
      </c>
      <c r="Q447" s="14">
        <v>0.55400000000000005</v>
      </c>
      <c r="R447" s="14">
        <v>0.55100000000000005</v>
      </c>
      <c r="S447" s="14">
        <v>1.8</v>
      </c>
      <c r="T447" s="14">
        <v>2.8</v>
      </c>
      <c r="U447" s="14">
        <v>0.64800000000000002</v>
      </c>
      <c r="V447" s="14">
        <v>2.1</v>
      </c>
      <c r="W447" s="14">
        <v>3.5</v>
      </c>
      <c r="X447" s="14">
        <v>5.5</v>
      </c>
      <c r="Y447" s="14">
        <v>1.1000000000000001</v>
      </c>
      <c r="Z447" s="14">
        <v>0.4</v>
      </c>
      <c r="AA447" s="14">
        <v>0.9</v>
      </c>
      <c r="AB447" s="14">
        <v>1.3</v>
      </c>
      <c r="AC447" s="14">
        <v>2.6</v>
      </c>
      <c r="AD447" s="14">
        <v>11.1</v>
      </c>
      <c r="AE447" t="str">
        <f>VLOOKUP(B447,'Current Team'!B$2:D$322,3,FALSE)</f>
        <v>ATL</v>
      </c>
      <c r="AF447">
        <f>RANK(K447,K$2:K$501)</f>
        <v>104</v>
      </c>
      <c r="AG447">
        <f>RANK(L447,L$2:L$501)</f>
        <v>175</v>
      </c>
      <c r="AH447">
        <f>RANK(U447,U$2:U$501)</f>
        <v>387</v>
      </c>
      <c r="AI447">
        <f>RANK(X447,X$2:X$501)</f>
        <v>75</v>
      </c>
      <c r="AJ447">
        <f>RANK(Y447,Y$2:Y$501)</f>
        <v>284</v>
      </c>
      <c r="AK447">
        <f>RANK(Z447,Z$2:Z$501)</f>
        <v>300</v>
      </c>
      <c r="AL447">
        <f>RANK(AA447,AA$2:AA$501)</f>
        <v>42</v>
      </c>
      <c r="AM447">
        <f>RANK(AB447,AB$2:AB$501,1)</f>
        <v>353</v>
      </c>
      <c r="AN447">
        <f>RANK(AD447,AD$2:AD$501)</f>
        <v>129</v>
      </c>
      <c r="AO447">
        <f>COUNTIFS(AF447:AN447,"&lt;80")</f>
        <v>2</v>
      </c>
      <c r="AP447">
        <f>VLOOKUP(AE447,'First week Schedule'!A$2:C$31,3,FALSE)</f>
        <v>3</v>
      </c>
    </row>
    <row r="448" spans="1:42" ht="26.65" x14ac:dyDescent="0.45">
      <c r="A448" s="15">
        <v>302</v>
      </c>
      <c r="B448" s="14" t="s">
        <v>280</v>
      </c>
      <c r="C448" s="14" t="s">
        <v>75</v>
      </c>
      <c r="D448" s="14">
        <v>26</v>
      </c>
      <c r="E448" s="14" t="s">
        <v>86</v>
      </c>
      <c r="F448" s="14">
        <v>61</v>
      </c>
      <c r="G448" s="14">
        <v>2</v>
      </c>
      <c r="H448" s="14">
        <v>14.4</v>
      </c>
      <c r="I448" s="14">
        <v>2.2000000000000002</v>
      </c>
      <c r="J448" s="14">
        <v>4</v>
      </c>
      <c r="K448" s="14">
        <v>0.54500000000000004</v>
      </c>
      <c r="L448" s="14">
        <v>0.8</v>
      </c>
      <c r="M448" s="14">
        <v>1.8</v>
      </c>
      <c r="N448" s="14">
        <v>0.45</v>
      </c>
      <c r="O448" s="14">
        <v>1.3</v>
      </c>
      <c r="P448" s="14">
        <v>2.1</v>
      </c>
      <c r="Q448" s="14">
        <v>0.626</v>
      </c>
      <c r="R448" s="14">
        <v>0.64900000000000002</v>
      </c>
      <c r="S448" s="14">
        <v>0.7</v>
      </c>
      <c r="T448" s="14">
        <v>0.8</v>
      </c>
      <c r="U448" s="14">
        <v>0.84299999999999997</v>
      </c>
      <c r="V448" s="14">
        <v>0.8</v>
      </c>
      <c r="W448" s="14">
        <v>3</v>
      </c>
      <c r="X448" s="14">
        <v>3.8</v>
      </c>
      <c r="Y448" s="14">
        <v>1.2</v>
      </c>
      <c r="Z448" s="14">
        <v>0.2</v>
      </c>
      <c r="AA448" s="14">
        <v>0.1</v>
      </c>
      <c r="AB448" s="14">
        <v>0.7</v>
      </c>
      <c r="AC448" s="14">
        <v>1.7</v>
      </c>
      <c r="AD448" s="14">
        <v>5.9</v>
      </c>
      <c r="AE448" t="str">
        <f>VLOOKUP(B448,'Current Team'!B$2:D$322,3,FALSE)</f>
        <v>MIA</v>
      </c>
      <c r="AF448">
        <f>RANK(K448,K$2:K$501)</f>
        <v>49</v>
      </c>
      <c r="AG448">
        <f>RANK(L448,L$2:L$501)</f>
        <v>234</v>
      </c>
      <c r="AH448">
        <f>RANK(U448,U$2:U$501)</f>
        <v>93</v>
      </c>
      <c r="AI448">
        <f>RANK(X448,X$2:X$501)</f>
        <v>178</v>
      </c>
      <c r="AJ448">
        <f>RANK(Y448,Y$2:Y$501)</f>
        <v>257</v>
      </c>
      <c r="AK448">
        <f>RANK(Z448,Z$2:Z$501)</f>
        <v>416</v>
      </c>
      <c r="AL448">
        <f>RANK(AA448,AA$2:AA$501)</f>
        <v>329</v>
      </c>
      <c r="AM448">
        <f>RANK(AB448,AB$2:AB$501,1)</f>
        <v>181</v>
      </c>
      <c r="AN448">
        <f>RANK(AD448,AD$2:AD$501)</f>
        <v>299</v>
      </c>
      <c r="AO448">
        <f>COUNTIFS(AF448:AN448,"&lt;80")</f>
        <v>1</v>
      </c>
      <c r="AP448">
        <f>VLOOKUP(AE448,'First week Schedule'!A$2:C$31,3,FALSE)</f>
        <v>3</v>
      </c>
    </row>
    <row r="449" spans="1:42" ht="26.65" x14ac:dyDescent="0.45">
      <c r="A449" s="15">
        <v>137</v>
      </c>
      <c r="B449" s="14" t="s">
        <v>427</v>
      </c>
      <c r="C449" s="14" t="s">
        <v>63</v>
      </c>
      <c r="D449" s="14">
        <v>22</v>
      </c>
      <c r="E449" s="14" t="s">
        <v>104</v>
      </c>
      <c r="F449" s="14">
        <v>64</v>
      </c>
      <c r="G449" s="14">
        <v>1</v>
      </c>
      <c r="H449" s="14">
        <v>14</v>
      </c>
      <c r="I449" s="14">
        <v>2.6</v>
      </c>
      <c r="J449" s="14">
        <v>4.2</v>
      </c>
      <c r="K449" s="14">
        <v>0.62</v>
      </c>
      <c r="L449" s="14">
        <v>0</v>
      </c>
      <c r="M449" s="14">
        <v>0.1</v>
      </c>
      <c r="N449" s="14">
        <v>0.25</v>
      </c>
      <c r="O449" s="14">
        <v>2.6</v>
      </c>
      <c r="P449" s="14">
        <v>4.2</v>
      </c>
      <c r="Q449" s="14">
        <v>0.625</v>
      </c>
      <c r="R449" s="14">
        <v>0.622</v>
      </c>
      <c r="S449" s="14">
        <v>0.8</v>
      </c>
      <c r="T449" s="14">
        <v>1</v>
      </c>
      <c r="U449" s="14">
        <v>0.746</v>
      </c>
      <c r="V449" s="14">
        <v>1.2</v>
      </c>
      <c r="W449" s="14">
        <v>4</v>
      </c>
      <c r="X449" s="14">
        <v>5.2</v>
      </c>
      <c r="Y449" s="14">
        <v>0.5</v>
      </c>
      <c r="Z449" s="14">
        <v>0.5</v>
      </c>
      <c r="AA449" s="14">
        <v>0.5</v>
      </c>
      <c r="AB449" s="14">
        <v>0.8</v>
      </c>
      <c r="AC449" s="14">
        <v>1.8</v>
      </c>
      <c r="AD449" s="14">
        <v>6</v>
      </c>
      <c r="AE449" t="str">
        <f>VLOOKUP(B449,'Current Team'!B$2:D$322,3,FALSE)</f>
        <v>PHO</v>
      </c>
      <c r="AF449">
        <f>RANK(K449,K$2:K$501)</f>
        <v>20</v>
      </c>
      <c r="AG449">
        <f>RANK(L449,L$2:L$501)</f>
        <v>424</v>
      </c>
      <c r="AH449">
        <f>RANK(U449,U$2:U$501)</f>
        <v>271</v>
      </c>
      <c r="AI449">
        <f>RANK(X449,X$2:X$501)</f>
        <v>92</v>
      </c>
      <c r="AJ449">
        <f>RANK(Y449,Y$2:Y$501)</f>
        <v>425</v>
      </c>
      <c r="AK449">
        <f>RANK(Z449,Z$2:Z$501)</f>
        <v>234</v>
      </c>
      <c r="AL449">
        <f>RANK(AA449,AA$2:AA$501)</f>
        <v>105</v>
      </c>
      <c r="AM449">
        <f>RANK(AB449,AB$2:AB$501,1)</f>
        <v>206</v>
      </c>
      <c r="AN449">
        <f>RANK(AD449,AD$2:AD$501)</f>
        <v>292</v>
      </c>
      <c r="AO449">
        <f>COUNTIFS(AF449:AN449,"&lt;80")</f>
        <v>1</v>
      </c>
      <c r="AP449">
        <f>VLOOKUP(AE449,'First week Schedule'!A$2:C$31,3,FALSE)</f>
        <v>3</v>
      </c>
    </row>
    <row r="450" spans="1:42" ht="26.65" x14ac:dyDescent="0.45">
      <c r="A450" s="15">
        <v>235</v>
      </c>
      <c r="B450" s="14" t="s">
        <v>343</v>
      </c>
      <c r="C450" s="14" t="s">
        <v>80</v>
      </c>
      <c r="D450" s="14">
        <v>26</v>
      </c>
      <c r="E450" s="14" t="s">
        <v>146</v>
      </c>
      <c r="F450" s="14">
        <v>45</v>
      </c>
      <c r="G450" s="14">
        <v>45</v>
      </c>
      <c r="H450" s="14">
        <v>27.4</v>
      </c>
      <c r="I450" s="14">
        <v>4.3</v>
      </c>
      <c r="J450" s="14">
        <v>10.1</v>
      </c>
      <c r="K450" s="14">
        <v>0.42699999999999999</v>
      </c>
      <c r="L450" s="14">
        <v>1.2</v>
      </c>
      <c r="M450" s="14">
        <v>3.4</v>
      </c>
      <c r="N450" s="14">
        <v>0.36199999999999999</v>
      </c>
      <c r="O450" s="14">
        <v>3.1</v>
      </c>
      <c r="P450" s="14">
        <v>6.7</v>
      </c>
      <c r="Q450" s="14">
        <v>0.46</v>
      </c>
      <c r="R450" s="14">
        <v>0.48799999999999999</v>
      </c>
      <c r="S450" s="14">
        <v>2.2999999999999998</v>
      </c>
      <c r="T450" s="14">
        <v>2.5</v>
      </c>
      <c r="U450" s="14">
        <v>0.91200000000000003</v>
      </c>
      <c r="V450" s="14">
        <v>0.4</v>
      </c>
      <c r="W450" s="14">
        <v>2.1</v>
      </c>
      <c r="X450" s="14">
        <v>2.5</v>
      </c>
      <c r="Y450" s="14">
        <v>2</v>
      </c>
      <c r="Z450" s="14">
        <v>0.8</v>
      </c>
      <c r="AA450" s="14">
        <v>0.1</v>
      </c>
      <c r="AB450" s="14">
        <v>0.8</v>
      </c>
      <c r="AC450" s="14">
        <v>2.2000000000000002</v>
      </c>
      <c r="AD450" s="14">
        <v>12.2</v>
      </c>
      <c r="AE450" t="str">
        <f>VLOOKUP(B450,'Current Team'!B$2:D$322,3,FALSE)</f>
        <v>POR</v>
      </c>
      <c r="AF450">
        <f>RANK(K450,K$2:K$501)</f>
        <v>270</v>
      </c>
      <c r="AG450">
        <f>RANK(L450,L$2:L$501)</f>
        <v>138</v>
      </c>
      <c r="AH450">
        <f>RANK(U450,U$2:U$501)</f>
        <v>27</v>
      </c>
      <c r="AI450">
        <f>RANK(X450,X$2:X$501)</f>
        <v>296</v>
      </c>
      <c r="AJ450">
        <f>RANK(Y450,Y$2:Y$501)</f>
        <v>152</v>
      </c>
      <c r="AK450">
        <f>RANK(Z450,Z$2:Z$501)</f>
        <v>113</v>
      </c>
      <c r="AL450">
        <f>RANK(AA450,AA$2:AA$501)</f>
        <v>329</v>
      </c>
      <c r="AM450">
        <f>RANK(AB450,AB$2:AB$501,1)</f>
        <v>206</v>
      </c>
      <c r="AN450">
        <f>RANK(AD450,AD$2:AD$501)</f>
        <v>101</v>
      </c>
      <c r="AO450">
        <f>COUNTIFS(AF450:AN450,"&lt;80")</f>
        <v>1</v>
      </c>
      <c r="AP450">
        <f>VLOOKUP(AE450,'First week Schedule'!A$2:C$31,3,FALSE)</f>
        <v>3</v>
      </c>
    </row>
    <row r="451" spans="1:42" ht="26.65" x14ac:dyDescent="0.45">
      <c r="A451" s="15">
        <v>239</v>
      </c>
      <c r="B451" s="14" t="s">
        <v>339</v>
      </c>
      <c r="C451" s="14" t="s">
        <v>80</v>
      </c>
      <c r="D451" s="14">
        <v>20</v>
      </c>
      <c r="E451" s="14" t="s">
        <v>128</v>
      </c>
      <c r="F451" s="14">
        <v>75</v>
      </c>
      <c r="G451" s="14">
        <v>59</v>
      </c>
      <c r="H451" s="14">
        <v>27.3</v>
      </c>
      <c r="I451" s="14">
        <v>3.7</v>
      </c>
      <c r="J451" s="14">
        <v>8.8000000000000007</v>
      </c>
      <c r="K451" s="14">
        <v>0.41899999999999998</v>
      </c>
      <c r="L451" s="14">
        <v>1.8</v>
      </c>
      <c r="M451" s="14">
        <v>4.7</v>
      </c>
      <c r="N451" s="14">
        <v>0.38500000000000001</v>
      </c>
      <c r="O451" s="14">
        <v>1.9</v>
      </c>
      <c r="P451" s="14">
        <v>4.0999999999999996</v>
      </c>
      <c r="Q451" s="14">
        <v>0.45700000000000002</v>
      </c>
      <c r="R451" s="14">
        <v>0.52200000000000002</v>
      </c>
      <c r="S451" s="14">
        <v>0.5</v>
      </c>
      <c r="T451" s="14">
        <v>0.7</v>
      </c>
      <c r="U451" s="14">
        <v>0.73199999999999998</v>
      </c>
      <c r="V451" s="14">
        <v>0.8</v>
      </c>
      <c r="W451" s="14">
        <v>2.5</v>
      </c>
      <c r="X451" s="14">
        <v>3.3</v>
      </c>
      <c r="Y451" s="14">
        <v>2.9</v>
      </c>
      <c r="Z451" s="14">
        <v>0.9</v>
      </c>
      <c r="AA451" s="14">
        <v>0.3</v>
      </c>
      <c r="AB451" s="14">
        <v>1.5</v>
      </c>
      <c r="AC451" s="14">
        <v>2.1</v>
      </c>
      <c r="AD451" s="14">
        <v>9.6999999999999993</v>
      </c>
      <c r="AE451" t="str">
        <f>VLOOKUP(B451,'Current Team'!B$2:D$322,3,FALSE)</f>
        <v>ATL</v>
      </c>
      <c r="AF451">
        <f>RANK(K451,K$2:K$501)</f>
        <v>289</v>
      </c>
      <c r="AG451">
        <f>RANK(L451,L$2:L$501)</f>
        <v>75</v>
      </c>
      <c r="AH451">
        <f>RANK(U451,U$2:U$501)</f>
        <v>289</v>
      </c>
      <c r="AI451">
        <f>RANK(X451,X$2:X$501)</f>
        <v>220</v>
      </c>
      <c r="AJ451">
        <f>RANK(Y451,Y$2:Y$501)</f>
        <v>92</v>
      </c>
      <c r="AK451">
        <f>RANK(Z451,Z$2:Z$501)</f>
        <v>82</v>
      </c>
      <c r="AL451">
        <f>RANK(AA451,AA$2:AA$501)</f>
        <v>199</v>
      </c>
      <c r="AM451">
        <f>RANK(AB451,AB$2:AB$501,1)</f>
        <v>393</v>
      </c>
      <c r="AN451">
        <f>RANK(AD451,AD$2:AD$501)</f>
        <v>163</v>
      </c>
      <c r="AO451">
        <f>COUNTIFS(AF451:AN451,"&lt;80")</f>
        <v>1</v>
      </c>
      <c r="AP451">
        <f>VLOOKUP(AE451,'First week Schedule'!A$2:C$31,3,FALSE)</f>
        <v>3</v>
      </c>
    </row>
    <row r="452" spans="1:42" ht="26.65" x14ac:dyDescent="0.45">
      <c r="A452" s="15">
        <v>283</v>
      </c>
      <c r="B452" s="14" t="s">
        <v>297</v>
      </c>
      <c r="C452" s="14" t="s">
        <v>63</v>
      </c>
      <c r="D452" s="14">
        <v>27</v>
      </c>
      <c r="E452" s="14" t="s">
        <v>109</v>
      </c>
      <c r="F452" s="14">
        <v>71</v>
      </c>
      <c r="G452" s="14">
        <v>18</v>
      </c>
      <c r="H452" s="14">
        <v>21.2</v>
      </c>
      <c r="I452" s="14">
        <v>2.5</v>
      </c>
      <c r="J452" s="14">
        <v>5.4</v>
      </c>
      <c r="K452" s="14">
        <v>0.45300000000000001</v>
      </c>
      <c r="L452" s="14">
        <v>1.1000000000000001</v>
      </c>
      <c r="M452" s="14">
        <v>3.1</v>
      </c>
      <c r="N452" s="14">
        <v>0.35299999999999998</v>
      </c>
      <c r="O452" s="14">
        <v>1.4</v>
      </c>
      <c r="P452" s="14">
        <v>2.4</v>
      </c>
      <c r="Q452" s="14">
        <v>0.58299999999999996</v>
      </c>
      <c r="R452" s="14">
        <v>0.55300000000000005</v>
      </c>
      <c r="S452" s="14">
        <v>0.8</v>
      </c>
      <c r="T452" s="14">
        <v>1</v>
      </c>
      <c r="U452" s="14">
        <v>0.78400000000000003</v>
      </c>
      <c r="V452" s="14">
        <v>1.3</v>
      </c>
      <c r="W452" s="14">
        <v>3.4</v>
      </c>
      <c r="X452" s="14">
        <v>4.5999999999999996</v>
      </c>
      <c r="Y452" s="14">
        <v>1</v>
      </c>
      <c r="Z452" s="14">
        <v>0.5</v>
      </c>
      <c r="AA452" s="14">
        <v>1.1000000000000001</v>
      </c>
      <c r="AB452" s="14">
        <v>0.8</v>
      </c>
      <c r="AC452" s="14">
        <v>2</v>
      </c>
      <c r="AD452" s="14">
        <v>6.8</v>
      </c>
      <c r="AE452" t="str">
        <f>VLOOKUP(B452,'Current Team'!B$2:D$322,3,FALSE)</f>
        <v>DAL</v>
      </c>
      <c r="AF452">
        <f>RANK(K452,K$2:K$501)</f>
        <v>190</v>
      </c>
      <c r="AG452">
        <f>RANK(L452,L$2:L$501)</f>
        <v>149</v>
      </c>
      <c r="AH452">
        <f>RANK(U452,U$2:U$501)</f>
        <v>205</v>
      </c>
      <c r="AI452">
        <f>RANK(X452,X$2:X$501)</f>
        <v>123</v>
      </c>
      <c r="AJ452">
        <f>RANK(Y452,Y$2:Y$501)</f>
        <v>308</v>
      </c>
      <c r="AK452">
        <f>RANK(Z452,Z$2:Z$501)</f>
        <v>234</v>
      </c>
      <c r="AL452">
        <f>RANK(AA452,AA$2:AA$501)</f>
        <v>24</v>
      </c>
      <c r="AM452">
        <f>RANK(AB452,AB$2:AB$501,1)</f>
        <v>206</v>
      </c>
      <c r="AN452">
        <f>RANK(AD452,AD$2:AD$501)</f>
        <v>256</v>
      </c>
      <c r="AO452">
        <f>COUNTIFS(AF452:AN452,"&lt;80")</f>
        <v>1</v>
      </c>
      <c r="AP452">
        <f>VLOOKUP(AE452,'First week Schedule'!A$2:C$31,3,FALSE)</f>
        <v>3</v>
      </c>
    </row>
    <row r="453" spans="1:42" ht="26.65" x14ac:dyDescent="0.45">
      <c r="A453" s="15">
        <v>45</v>
      </c>
      <c r="B453" s="14" t="s">
        <v>511</v>
      </c>
      <c r="C453" s="14" t="s">
        <v>80</v>
      </c>
      <c r="D453" s="14">
        <v>24</v>
      </c>
      <c r="E453" s="14" t="s">
        <v>128</v>
      </c>
      <c r="F453" s="14">
        <v>82</v>
      </c>
      <c r="G453" s="14">
        <v>15</v>
      </c>
      <c r="H453" s="14">
        <v>23.5</v>
      </c>
      <c r="I453" s="14">
        <v>3.4</v>
      </c>
      <c r="J453" s="14">
        <v>7.5</v>
      </c>
      <c r="K453" s="14">
        <v>0.44600000000000001</v>
      </c>
      <c r="L453" s="14">
        <v>0.6</v>
      </c>
      <c r="M453" s="14">
        <v>2.1</v>
      </c>
      <c r="N453" s="14">
        <v>0.28899999999999998</v>
      </c>
      <c r="O453" s="14">
        <v>2.7</v>
      </c>
      <c r="P453" s="14">
        <v>5.4</v>
      </c>
      <c r="Q453" s="14">
        <v>0.50800000000000001</v>
      </c>
      <c r="R453" s="14">
        <v>0.48699999999999999</v>
      </c>
      <c r="S453" s="14">
        <v>1.1000000000000001</v>
      </c>
      <c r="T453" s="14">
        <v>1.7</v>
      </c>
      <c r="U453" s="14">
        <v>0.64</v>
      </c>
      <c r="V453" s="14">
        <v>0.7</v>
      </c>
      <c r="W453" s="14">
        <v>3.7</v>
      </c>
      <c r="X453" s="14">
        <v>4.4000000000000004</v>
      </c>
      <c r="Y453" s="14">
        <v>2.5</v>
      </c>
      <c r="Z453" s="14">
        <v>1.3</v>
      </c>
      <c r="AA453" s="14">
        <v>0.5</v>
      </c>
      <c r="AB453" s="14">
        <v>1.7</v>
      </c>
      <c r="AC453" s="14">
        <v>2.2999999999999998</v>
      </c>
      <c r="AD453" s="14">
        <v>8.4</v>
      </c>
      <c r="AE453" t="str">
        <f>VLOOKUP(B453,'Current Team'!B$2:D$322,3,FALSE)</f>
        <v>ATL</v>
      </c>
      <c r="AF453">
        <f>RANK(K453,K$2:K$501)</f>
        <v>215</v>
      </c>
      <c r="AG453">
        <f>RANK(L453,L$2:L$501)</f>
        <v>277</v>
      </c>
      <c r="AH453">
        <f>RANK(U453,U$2:U$501)</f>
        <v>393</v>
      </c>
      <c r="AI453">
        <f>RANK(X453,X$2:X$501)</f>
        <v>139</v>
      </c>
      <c r="AJ453">
        <f>RANK(Y453,Y$2:Y$501)</f>
        <v>112</v>
      </c>
      <c r="AK453">
        <f>RANK(Z453,Z$2:Z$501)</f>
        <v>33</v>
      </c>
      <c r="AL453">
        <f>RANK(AA453,AA$2:AA$501)</f>
        <v>105</v>
      </c>
      <c r="AM453">
        <f>RANK(AB453,AB$2:AB$501,1)</f>
        <v>425</v>
      </c>
      <c r="AN453">
        <f>RANK(AD453,AD$2:AD$501)</f>
        <v>198</v>
      </c>
      <c r="AO453">
        <f>COUNTIFS(AF453:AN453,"&lt;80")</f>
        <v>1</v>
      </c>
      <c r="AP453">
        <f>VLOOKUP(AE453,'First week Schedule'!A$2:C$31,3,FALSE)</f>
        <v>3</v>
      </c>
    </row>
    <row r="454" spans="1:42" ht="26.65" x14ac:dyDescent="0.45">
      <c r="A454" s="15">
        <v>63</v>
      </c>
      <c r="B454" s="14" t="s">
        <v>495</v>
      </c>
      <c r="C454" s="14" t="s">
        <v>80</v>
      </c>
      <c r="D454" s="14">
        <v>28</v>
      </c>
      <c r="E454" s="14" t="s">
        <v>123</v>
      </c>
      <c r="F454" s="14">
        <v>63</v>
      </c>
      <c r="G454" s="14">
        <v>63</v>
      </c>
      <c r="H454" s="14">
        <v>30.2</v>
      </c>
      <c r="I454" s="14">
        <v>3.9</v>
      </c>
      <c r="J454" s="14">
        <v>9.6999999999999993</v>
      </c>
      <c r="K454" s="14">
        <v>0.40799999999999997</v>
      </c>
      <c r="L454" s="14">
        <v>1.4</v>
      </c>
      <c r="M454" s="14">
        <v>3.9</v>
      </c>
      <c r="N454" s="14">
        <v>0.35099999999999998</v>
      </c>
      <c r="O454" s="14">
        <v>2.6</v>
      </c>
      <c r="P454" s="14">
        <v>5.8</v>
      </c>
      <c r="Q454" s="14">
        <v>0.44600000000000001</v>
      </c>
      <c r="R454" s="14">
        <v>0.47899999999999998</v>
      </c>
      <c r="S454" s="14">
        <v>0.7</v>
      </c>
      <c r="T454" s="14">
        <v>0.8</v>
      </c>
      <c r="U454" s="14">
        <v>0.86</v>
      </c>
      <c r="V454" s="14">
        <v>0.7</v>
      </c>
      <c r="W454" s="14">
        <v>2.1</v>
      </c>
      <c r="X454" s="14">
        <v>2.8</v>
      </c>
      <c r="Y454" s="14">
        <v>2.4</v>
      </c>
      <c r="Z454" s="14">
        <v>0.7</v>
      </c>
      <c r="AA454" s="14">
        <v>0.3</v>
      </c>
      <c r="AB454" s="14">
        <v>1.4</v>
      </c>
      <c r="AC454" s="14">
        <v>2.7</v>
      </c>
      <c r="AD454" s="14">
        <v>9.9</v>
      </c>
      <c r="AE454" t="str">
        <f>VLOOKUP(B454,'Current Team'!B$2:D$322,3,FALSE)</f>
        <v>LAL</v>
      </c>
      <c r="AF454">
        <f>RANK(K454,K$2:K$501)</f>
        <v>335</v>
      </c>
      <c r="AG454">
        <f>RANK(L454,L$2:L$501)</f>
        <v>110</v>
      </c>
      <c r="AH454">
        <f>RANK(U454,U$2:U$501)</f>
        <v>71</v>
      </c>
      <c r="AI454">
        <f>RANK(X454,X$2:X$501)</f>
        <v>263</v>
      </c>
      <c r="AJ454">
        <f>RANK(Y454,Y$2:Y$501)</f>
        <v>121</v>
      </c>
      <c r="AK454">
        <f>RANK(Z454,Z$2:Z$501)</f>
        <v>143</v>
      </c>
      <c r="AL454">
        <f>RANK(AA454,AA$2:AA$501)</f>
        <v>199</v>
      </c>
      <c r="AM454">
        <f>RANK(AB454,AB$2:AB$501,1)</f>
        <v>377</v>
      </c>
      <c r="AN454">
        <f>RANK(AD454,AD$2:AD$501)</f>
        <v>156</v>
      </c>
      <c r="AO454">
        <f>COUNTIFS(AF454:AN454,"&lt;80")</f>
        <v>1</v>
      </c>
      <c r="AP454">
        <f>VLOOKUP(AE454,'First week Schedule'!A$2:C$31,3,FALSE)</f>
        <v>3</v>
      </c>
    </row>
    <row r="455" spans="1:42" ht="26.65" x14ac:dyDescent="0.45">
      <c r="A455" s="15">
        <v>66</v>
      </c>
      <c r="B455" s="14" t="s">
        <v>492</v>
      </c>
      <c r="C455" s="14" t="s">
        <v>70</v>
      </c>
      <c r="D455" s="14">
        <v>22</v>
      </c>
      <c r="E455" s="14" t="s">
        <v>81</v>
      </c>
      <c r="F455" s="14">
        <v>82</v>
      </c>
      <c r="G455" s="14">
        <v>56</v>
      </c>
      <c r="H455" s="14">
        <v>29.5</v>
      </c>
      <c r="I455" s="14">
        <v>3</v>
      </c>
      <c r="J455" s="14">
        <v>6.9</v>
      </c>
      <c r="K455" s="14">
        <v>0.43</v>
      </c>
      <c r="L455" s="14">
        <v>1.3</v>
      </c>
      <c r="M455" s="14">
        <v>3.8</v>
      </c>
      <c r="N455" s="14">
        <v>0.33500000000000002</v>
      </c>
      <c r="O455" s="14">
        <v>1.7</v>
      </c>
      <c r="P455" s="14">
        <v>3</v>
      </c>
      <c r="Q455" s="14">
        <v>0.54800000000000004</v>
      </c>
      <c r="R455" s="14">
        <v>0.52300000000000002</v>
      </c>
      <c r="S455" s="14">
        <v>1.2</v>
      </c>
      <c r="T455" s="14">
        <v>1.4</v>
      </c>
      <c r="U455" s="14">
        <v>0.80500000000000005</v>
      </c>
      <c r="V455" s="14">
        <v>0.7</v>
      </c>
      <c r="W455" s="14">
        <v>2.5</v>
      </c>
      <c r="X455" s="14">
        <v>3.2</v>
      </c>
      <c r="Y455" s="14">
        <v>2.1</v>
      </c>
      <c r="Z455" s="14">
        <v>1.6</v>
      </c>
      <c r="AA455" s="14">
        <v>0.5</v>
      </c>
      <c r="AB455" s="14">
        <v>0.9</v>
      </c>
      <c r="AC455" s="14">
        <v>2.5</v>
      </c>
      <c r="AD455" s="14">
        <v>8.3000000000000007</v>
      </c>
      <c r="AE455" t="str">
        <f>VLOOKUP(B455,'Current Team'!B$2:D$322,3,FALSE)</f>
        <v>PHO</v>
      </c>
      <c r="AF455">
        <f>RANK(K455,K$2:K$501)</f>
        <v>260</v>
      </c>
      <c r="AG455">
        <f>RANK(L455,L$2:L$501)</f>
        <v>127</v>
      </c>
      <c r="AH455">
        <f>RANK(U455,U$2:U$501)</f>
        <v>166</v>
      </c>
      <c r="AI455">
        <f>RANK(X455,X$2:X$501)</f>
        <v>228</v>
      </c>
      <c r="AJ455">
        <f>RANK(Y455,Y$2:Y$501)</f>
        <v>148</v>
      </c>
      <c r="AK455">
        <f>RANK(Z455,Z$2:Z$501)</f>
        <v>14</v>
      </c>
      <c r="AL455">
        <f>RANK(AA455,AA$2:AA$501)</f>
        <v>105</v>
      </c>
      <c r="AM455">
        <f>RANK(AB455,AB$2:AB$501,1)</f>
        <v>255</v>
      </c>
      <c r="AN455">
        <f>RANK(AD455,AD$2:AD$501)</f>
        <v>202</v>
      </c>
      <c r="AO455">
        <f>COUNTIFS(AF455:AN455,"&lt;80")</f>
        <v>1</v>
      </c>
      <c r="AP455">
        <f>VLOOKUP(AE455,'First week Schedule'!A$2:C$31,3,FALSE)</f>
        <v>3</v>
      </c>
    </row>
    <row r="456" spans="1:42" ht="26.65" x14ac:dyDescent="0.45">
      <c r="A456" s="15">
        <v>78</v>
      </c>
      <c r="B456" s="14" t="s">
        <v>480</v>
      </c>
      <c r="C456" s="14" t="s">
        <v>67</v>
      </c>
      <c r="D456" s="14">
        <v>22</v>
      </c>
      <c r="E456" s="14" t="s">
        <v>109</v>
      </c>
      <c r="F456" s="14">
        <v>73</v>
      </c>
      <c r="G456" s="14">
        <v>38</v>
      </c>
      <c r="H456" s="14">
        <v>21.8</v>
      </c>
      <c r="I456" s="14">
        <v>3.6</v>
      </c>
      <c r="J456" s="14">
        <v>7.7</v>
      </c>
      <c r="K456" s="14">
        <v>0.46700000000000003</v>
      </c>
      <c r="L456" s="14">
        <v>0.9</v>
      </c>
      <c r="M456" s="14">
        <v>2.5</v>
      </c>
      <c r="N456" s="14">
        <v>0.34799999999999998</v>
      </c>
      <c r="O456" s="14">
        <v>2.8</v>
      </c>
      <c r="P456" s="14">
        <v>5.3</v>
      </c>
      <c r="Q456" s="14">
        <v>0.52300000000000002</v>
      </c>
      <c r="R456" s="14">
        <v>0.52300000000000002</v>
      </c>
      <c r="S456" s="14">
        <v>1.2</v>
      </c>
      <c r="T456" s="14">
        <v>1.6</v>
      </c>
      <c r="U456" s="14">
        <v>0.72499999999999998</v>
      </c>
      <c r="V456" s="14">
        <v>0.3</v>
      </c>
      <c r="W456" s="14">
        <v>2</v>
      </c>
      <c r="X456" s="14">
        <v>2.2999999999999998</v>
      </c>
      <c r="Y456" s="14">
        <v>3.2</v>
      </c>
      <c r="Z456" s="14">
        <v>0.5</v>
      </c>
      <c r="AA456" s="14">
        <v>0.1</v>
      </c>
      <c r="AB456" s="14">
        <v>1.2</v>
      </c>
      <c r="AC456" s="14">
        <v>1.7</v>
      </c>
      <c r="AD456" s="14">
        <v>9.3000000000000007</v>
      </c>
      <c r="AE456" t="str">
        <f>VLOOKUP(B456,'Current Team'!B$2:D$322,3,FALSE)</f>
        <v>DAL</v>
      </c>
      <c r="AF456">
        <f>RANK(K456,K$2:K$501)</f>
        <v>153</v>
      </c>
      <c r="AG456">
        <f>RANK(L456,L$2:L$501)</f>
        <v>195</v>
      </c>
      <c r="AH456">
        <f>RANK(U456,U$2:U$501)</f>
        <v>300</v>
      </c>
      <c r="AI456">
        <f>RANK(X456,X$2:X$501)</f>
        <v>321</v>
      </c>
      <c r="AJ456">
        <f>RANK(Y456,Y$2:Y$501)</f>
        <v>77</v>
      </c>
      <c r="AK456">
        <f>RANK(Z456,Z$2:Z$501)</f>
        <v>234</v>
      </c>
      <c r="AL456">
        <f>RANK(AA456,AA$2:AA$501)</f>
        <v>329</v>
      </c>
      <c r="AM456">
        <f>RANK(AB456,AB$2:AB$501,1)</f>
        <v>336</v>
      </c>
      <c r="AN456">
        <f>RANK(AD456,AD$2:AD$501)</f>
        <v>179</v>
      </c>
      <c r="AO456">
        <f>COUNTIFS(AF456:AN456,"&lt;80")</f>
        <v>1</v>
      </c>
      <c r="AP456">
        <f>VLOOKUP(AE456,'First week Schedule'!A$2:C$31,3,FALSE)</f>
        <v>3</v>
      </c>
    </row>
    <row r="457" spans="1:42" ht="26.65" x14ac:dyDescent="0.45">
      <c r="A457" s="15">
        <v>109</v>
      </c>
      <c r="B457" s="14" t="s">
        <v>452</v>
      </c>
      <c r="C457" s="14" t="s">
        <v>75</v>
      </c>
      <c r="D457" s="14">
        <v>21</v>
      </c>
      <c r="E457" s="14" t="s">
        <v>86</v>
      </c>
      <c r="F457" s="14">
        <v>77</v>
      </c>
      <c r="G457" s="14">
        <v>0</v>
      </c>
      <c r="H457" s="14">
        <v>17.600000000000001</v>
      </c>
      <c r="I457" s="14">
        <v>2.5</v>
      </c>
      <c r="J457" s="14">
        <v>5.2</v>
      </c>
      <c r="K457" s="14">
        <v>0.47299999999999998</v>
      </c>
      <c r="L457" s="14">
        <v>0.5</v>
      </c>
      <c r="M457" s="14">
        <v>1.6</v>
      </c>
      <c r="N457" s="14">
        <v>0.33100000000000002</v>
      </c>
      <c r="O457" s="14">
        <v>1.9</v>
      </c>
      <c r="P457" s="14">
        <v>3.6</v>
      </c>
      <c r="Q457" s="14">
        <v>0.53400000000000003</v>
      </c>
      <c r="R457" s="14">
        <v>0.52300000000000002</v>
      </c>
      <c r="S457" s="14">
        <v>1.2</v>
      </c>
      <c r="T457" s="14">
        <v>1.6</v>
      </c>
      <c r="U457" s="14">
        <v>0.746</v>
      </c>
      <c r="V457" s="14">
        <v>1.4</v>
      </c>
      <c r="W457" s="14">
        <v>2.8</v>
      </c>
      <c r="X457" s="14">
        <v>4.2</v>
      </c>
      <c r="Y457" s="14">
        <v>0.9</v>
      </c>
      <c r="Z457" s="14">
        <v>0.3</v>
      </c>
      <c r="AA457" s="14">
        <v>0.9</v>
      </c>
      <c r="AB457" s="14">
        <v>1</v>
      </c>
      <c r="AC457" s="14">
        <v>2.2999999999999998</v>
      </c>
      <c r="AD457" s="14">
        <v>6.6</v>
      </c>
      <c r="AE457" t="str">
        <f>VLOOKUP(B457,'Current Team'!B$2:D$322,3,FALSE)</f>
        <v>POR</v>
      </c>
      <c r="AF457">
        <f>RANK(K457,K$2:K$501)</f>
        <v>141</v>
      </c>
      <c r="AG457">
        <f>RANK(L457,L$2:L$501)</f>
        <v>298</v>
      </c>
      <c r="AH457">
        <f>RANK(U457,U$2:U$501)</f>
        <v>271</v>
      </c>
      <c r="AI457">
        <f>RANK(X457,X$2:X$501)</f>
        <v>145</v>
      </c>
      <c r="AJ457">
        <f>RANK(Y457,Y$2:Y$501)</f>
        <v>338</v>
      </c>
      <c r="AK457">
        <f>RANK(Z457,Z$2:Z$501)</f>
        <v>355</v>
      </c>
      <c r="AL457">
        <f>RANK(AA457,AA$2:AA$501)</f>
        <v>42</v>
      </c>
      <c r="AM457">
        <f>RANK(AB457,AB$2:AB$501,1)</f>
        <v>285</v>
      </c>
      <c r="AN457">
        <f>RANK(AD457,AD$2:AD$501)</f>
        <v>269</v>
      </c>
      <c r="AO457">
        <f>COUNTIFS(AF457:AN457,"&lt;80")</f>
        <v>1</v>
      </c>
      <c r="AP457">
        <f>VLOOKUP(AE457,'First week Schedule'!A$2:C$31,3,FALSE)</f>
        <v>3</v>
      </c>
    </row>
    <row r="458" spans="1:42" ht="26.65" x14ac:dyDescent="0.45">
      <c r="A458" s="15">
        <v>222</v>
      </c>
      <c r="B458" s="14" t="s">
        <v>354</v>
      </c>
      <c r="C458" s="14" t="s">
        <v>70</v>
      </c>
      <c r="D458" s="14">
        <v>23</v>
      </c>
      <c r="E458" s="14" t="s">
        <v>156</v>
      </c>
      <c r="F458" s="14">
        <v>58</v>
      </c>
      <c r="G458" s="14">
        <v>24</v>
      </c>
      <c r="H458" s="14">
        <v>20.8</v>
      </c>
      <c r="I458" s="14">
        <v>3.3</v>
      </c>
      <c r="J458" s="14">
        <v>8</v>
      </c>
      <c r="K458" s="14">
        <v>0.41199999999999998</v>
      </c>
      <c r="L458" s="14">
        <v>0.7</v>
      </c>
      <c r="M458" s="14">
        <v>2.6</v>
      </c>
      <c r="N458" s="14">
        <v>0.27600000000000002</v>
      </c>
      <c r="O458" s="14">
        <v>2.6</v>
      </c>
      <c r="P458" s="14">
        <v>5.4</v>
      </c>
      <c r="Q458" s="14">
        <v>0.47799999999999998</v>
      </c>
      <c r="R458" s="14">
        <v>0.45700000000000002</v>
      </c>
      <c r="S458" s="14">
        <v>1.5</v>
      </c>
      <c r="T458" s="14">
        <v>2</v>
      </c>
      <c r="U458" s="14">
        <v>0.76300000000000001</v>
      </c>
      <c r="V458" s="14">
        <v>0.5</v>
      </c>
      <c r="W458" s="14">
        <v>3.6</v>
      </c>
      <c r="X458" s="14">
        <v>4.0999999999999996</v>
      </c>
      <c r="Y458" s="14">
        <v>1.5</v>
      </c>
      <c r="Z458" s="14">
        <v>1</v>
      </c>
      <c r="AA458" s="14">
        <v>0.1</v>
      </c>
      <c r="AB458" s="14">
        <v>1.5</v>
      </c>
      <c r="AC458" s="14">
        <v>1.9</v>
      </c>
      <c r="AD458" s="14">
        <v>8.8000000000000007</v>
      </c>
      <c r="AE458" t="str">
        <f>VLOOKUP(B458,'Current Team'!B$2:D$322,3,FALSE)</f>
        <v>POR</v>
      </c>
      <c r="AF458">
        <f>RANK(K458,K$2:K$501)</f>
        <v>318</v>
      </c>
      <c r="AG458">
        <f>RANK(L458,L$2:L$501)</f>
        <v>256</v>
      </c>
      <c r="AH458">
        <f>RANK(U458,U$2:U$501)</f>
        <v>239</v>
      </c>
      <c r="AI458">
        <f>RANK(X458,X$2:X$501)</f>
        <v>155</v>
      </c>
      <c r="AJ458">
        <f>RANK(Y458,Y$2:Y$501)</f>
        <v>204</v>
      </c>
      <c r="AK458">
        <f>RANK(Z458,Z$2:Z$501)</f>
        <v>64</v>
      </c>
      <c r="AL458">
        <f>RANK(AA458,AA$2:AA$501)</f>
        <v>329</v>
      </c>
      <c r="AM458">
        <f>RANK(AB458,AB$2:AB$501,1)</f>
        <v>393</v>
      </c>
      <c r="AN458">
        <f>RANK(AD458,AD$2:AD$501)</f>
        <v>190</v>
      </c>
      <c r="AO458">
        <f>COUNTIFS(AF458:AN458,"&lt;80")</f>
        <v>1</v>
      </c>
      <c r="AP458">
        <f>VLOOKUP(AE458,'First week Schedule'!A$2:C$31,3,FALSE)</f>
        <v>3</v>
      </c>
    </row>
    <row r="459" spans="1:42" ht="26.65" x14ac:dyDescent="0.45">
      <c r="A459" s="15">
        <v>235</v>
      </c>
      <c r="B459" s="14" t="s">
        <v>343</v>
      </c>
      <c r="C459" s="14" t="s">
        <v>80</v>
      </c>
      <c r="D459" s="14">
        <v>26</v>
      </c>
      <c r="E459" s="14" t="s">
        <v>123</v>
      </c>
      <c r="F459" s="14">
        <v>72</v>
      </c>
      <c r="G459" s="14">
        <v>49</v>
      </c>
      <c r="H459" s="14">
        <v>26.3</v>
      </c>
      <c r="I459" s="14">
        <v>4.0999999999999996</v>
      </c>
      <c r="J459" s="14">
        <v>9.3000000000000007</v>
      </c>
      <c r="K459" s="14">
        <v>0.435</v>
      </c>
      <c r="L459" s="14">
        <v>1.2</v>
      </c>
      <c r="M459" s="14">
        <v>3.3</v>
      </c>
      <c r="N459" s="14">
        <v>0.35599999999999998</v>
      </c>
      <c r="O459" s="14">
        <v>2.9</v>
      </c>
      <c r="P459" s="14">
        <v>6</v>
      </c>
      <c r="Q459" s="14">
        <v>0.47799999999999998</v>
      </c>
      <c r="R459" s="14">
        <v>0.498</v>
      </c>
      <c r="S459" s="14">
        <v>1.9</v>
      </c>
      <c r="T459" s="14">
        <v>2.2000000000000002</v>
      </c>
      <c r="U459" s="14">
        <v>0.88400000000000001</v>
      </c>
      <c r="V459" s="14">
        <v>0.3</v>
      </c>
      <c r="W459" s="14">
        <v>1.8</v>
      </c>
      <c r="X459" s="14">
        <v>2.2000000000000002</v>
      </c>
      <c r="Y459" s="14">
        <v>1.8</v>
      </c>
      <c r="Z459" s="14">
        <v>0.8</v>
      </c>
      <c r="AA459" s="14">
        <v>0.2</v>
      </c>
      <c r="AB459" s="14">
        <v>0.8</v>
      </c>
      <c r="AC459" s="14">
        <v>2</v>
      </c>
      <c r="AD459" s="14">
        <v>11.2</v>
      </c>
      <c r="AE459" t="str">
        <f>VLOOKUP(B459,'Current Team'!B$2:D$322,3,FALSE)</f>
        <v>POR</v>
      </c>
      <c r="AF459">
        <f>RANK(K459,K$2:K$501)</f>
        <v>246</v>
      </c>
      <c r="AG459">
        <f>RANK(L459,L$2:L$501)</f>
        <v>138</v>
      </c>
      <c r="AH459">
        <f>RANK(U459,U$2:U$501)</f>
        <v>44</v>
      </c>
      <c r="AI459">
        <f>RANK(X459,X$2:X$501)</f>
        <v>333</v>
      </c>
      <c r="AJ459">
        <f>RANK(Y459,Y$2:Y$501)</f>
        <v>175</v>
      </c>
      <c r="AK459">
        <f>RANK(Z459,Z$2:Z$501)</f>
        <v>113</v>
      </c>
      <c r="AL459">
        <f>RANK(AA459,AA$2:AA$501)</f>
        <v>266</v>
      </c>
      <c r="AM459">
        <f>RANK(AB459,AB$2:AB$501,1)</f>
        <v>206</v>
      </c>
      <c r="AN459">
        <f>RANK(AD459,AD$2:AD$501)</f>
        <v>127</v>
      </c>
      <c r="AO459">
        <f>COUNTIFS(AF459:AN459,"&lt;80")</f>
        <v>1</v>
      </c>
      <c r="AP459">
        <f>VLOOKUP(AE459,'First week Schedule'!A$2:C$31,3,FALSE)</f>
        <v>3</v>
      </c>
    </row>
    <row r="460" spans="1:42" ht="26.65" x14ac:dyDescent="0.45">
      <c r="A460" s="15">
        <v>256</v>
      </c>
      <c r="B460" s="14" t="s">
        <v>323</v>
      </c>
      <c r="C460" s="14" t="s">
        <v>70</v>
      </c>
      <c r="D460" s="14">
        <v>23</v>
      </c>
      <c r="E460" s="14" t="s">
        <v>123</v>
      </c>
      <c r="F460" s="14">
        <v>81</v>
      </c>
      <c r="G460" s="14">
        <v>14</v>
      </c>
      <c r="H460" s="14">
        <v>19.899999999999999</v>
      </c>
      <c r="I460" s="14">
        <v>2.7</v>
      </c>
      <c r="J460" s="14">
        <v>6</v>
      </c>
      <c r="K460" s="14">
        <v>0.44700000000000001</v>
      </c>
      <c r="L460" s="14">
        <v>1.1000000000000001</v>
      </c>
      <c r="M460" s="14">
        <v>3</v>
      </c>
      <c r="N460" s="14">
        <v>0.35499999999999998</v>
      </c>
      <c r="O460" s="14">
        <v>1.6</v>
      </c>
      <c r="P460" s="14">
        <v>3</v>
      </c>
      <c r="Q460" s="14">
        <v>0.54200000000000004</v>
      </c>
      <c r="R460" s="14">
        <v>0.53700000000000003</v>
      </c>
      <c r="S460" s="14">
        <v>0.8</v>
      </c>
      <c r="T460" s="14">
        <v>1</v>
      </c>
      <c r="U460" s="14">
        <v>0.78500000000000003</v>
      </c>
      <c r="V460" s="14">
        <v>0.5</v>
      </c>
      <c r="W460" s="14">
        <v>2.1</v>
      </c>
      <c r="X460" s="14">
        <v>2.6</v>
      </c>
      <c r="Y460" s="14">
        <v>1.2</v>
      </c>
      <c r="Z460" s="14">
        <v>0.4</v>
      </c>
      <c r="AA460" s="14">
        <v>0.2</v>
      </c>
      <c r="AB460" s="14">
        <v>0.4</v>
      </c>
      <c r="AC460" s="14">
        <v>1.2</v>
      </c>
      <c r="AD460" s="14">
        <v>7.2</v>
      </c>
      <c r="AE460" t="str">
        <f>VLOOKUP(B460,'Current Team'!B$2:D$322,3,FALSE)</f>
        <v>DAL</v>
      </c>
      <c r="AF460">
        <f>RANK(K460,K$2:K$501)</f>
        <v>207</v>
      </c>
      <c r="AG460">
        <f>RANK(L460,L$2:L$501)</f>
        <v>149</v>
      </c>
      <c r="AH460">
        <f>RANK(U460,U$2:U$501)</f>
        <v>204</v>
      </c>
      <c r="AI460">
        <f>RANK(X460,X$2:X$501)</f>
        <v>285</v>
      </c>
      <c r="AJ460">
        <f>RANK(Y460,Y$2:Y$501)</f>
        <v>257</v>
      </c>
      <c r="AK460">
        <f>RANK(Z460,Z$2:Z$501)</f>
        <v>300</v>
      </c>
      <c r="AL460">
        <f>RANK(AA460,AA$2:AA$501)</f>
        <v>266</v>
      </c>
      <c r="AM460">
        <f>RANK(AB460,AB$2:AB$501,1)</f>
        <v>77</v>
      </c>
      <c r="AN460">
        <f>RANK(AD460,AD$2:AD$501)</f>
        <v>240</v>
      </c>
      <c r="AO460">
        <f>COUNTIFS(AF460:AN460,"&lt;80")</f>
        <v>1</v>
      </c>
      <c r="AP460">
        <f>VLOOKUP(AE460,'First week Schedule'!A$2:C$31,3,FALSE)</f>
        <v>3</v>
      </c>
    </row>
    <row r="461" spans="1:42" ht="26.65" x14ac:dyDescent="0.45">
      <c r="A461" s="15">
        <v>256</v>
      </c>
      <c r="B461" s="14" t="s">
        <v>323</v>
      </c>
      <c r="C461" s="14" t="s">
        <v>70</v>
      </c>
      <c r="D461" s="14">
        <v>23</v>
      </c>
      <c r="E461" s="14" t="s">
        <v>119</v>
      </c>
      <c r="F461" s="14">
        <v>52</v>
      </c>
      <c r="G461" s="14">
        <v>3</v>
      </c>
      <c r="H461" s="14">
        <v>20.8</v>
      </c>
      <c r="I461" s="14">
        <v>2.4</v>
      </c>
      <c r="J461" s="14">
        <v>5.7</v>
      </c>
      <c r="K461" s="14">
        <v>0.42399999999999999</v>
      </c>
      <c r="L461" s="14">
        <v>1.1000000000000001</v>
      </c>
      <c r="M461" s="14">
        <v>3.1</v>
      </c>
      <c r="N461" s="14">
        <v>0.34599999999999997</v>
      </c>
      <c r="O461" s="14">
        <v>1.3</v>
      </c>
      <c r="P461" s="14">
        <v>2.6</v>
      </c>
      <c r="Q461" s="14">
        <v>0.51500000000000001</v>
      </c>
      <c r="R461" s="14">
        <v>0.51700000000000002</v>
      </c>
      <c r="S461" s="14">
        <v>0.8</v>
      </c>
      <c r="T461" s="14">
        <v>1</v>
      </c>
      <c r="U461" s="14">
        <v>0.82</v>
      </c>
      <c r="V461" s="14">
        <v>0.5</v>
      </c>
      <c r="W461" s="14">
        <v>2.2999999999999998</v>
      </c>
      <c r="X461" s="14">
        <v>2.8</v>
      </c>
      <c r="Y461" s="14">
        <v>1.3</v>
      </c>
      <c r="Z461" s="14">
        <v>0.4</v>
      </c>
      <c r="AA461" s="14">
        <v>0.3</v>
      </c>
      <c r="AB461" s="14">
        <v>0.4</v>
      </c>
      <c r="AC461" s="14">
        <v>1.3</v>
      </c>
      <c r="AD461" s="14">
        <v>6.7</v>
      </c>
      <c r="AE461" t="str">
        <f>VLOOKUP(B461,'Current Team'!B$2:D$322,3,FALSE)</f>
        <v>DAL</v>
      </c>
      <c r="AF461">
        <f>RANK(K461,K$2:K$501)</f>
        <v>277</v>
      </c>
      <c r="AG461">
        <f>RANK(L461,L$2:L$501)</f>
        <v>149</v>
      </c>
      <c r="AH461">
        <f>RANK(U461,U$2:U$501)</f>
        <v>137</v>
      </c>
      <c r="AI461">
        <f>RANK(X461,X$2:X$501)</f>
        <v>263</v>
      </c>
      <c r="AJ461">
        <f>RANK(Y461,Y$2:Y$501)</f>
        <v>233</v>
      </c>
      <c r="AK461">
        <f>RANK(Z461,Z$2:Z$501)</f>
        <v>300</v>
      </c>
      <c r="AL461">
        <f>RANK(AA461,AA$2:AA$501)</f>
        <v>199</v>
      </c>
      <c r="AM461">
        <f>RANK(AB461,AB$2:AB$501,1)</f>
        <v>77</v>
      </c>
      <c r="AN461">
        <f>RANK(AD461,AD$2:AD$501)</f>
        <v>262</v>
      </c>
      <c r="AO461">
        <f>COUNTIFS(AF461:AN461,"&lt;80")</f>
        <v>1</v>
      </c>
      <c r="AP461">
        <f>VLOOKUP(AE461,'First week Schedule'!A$2:C$31,3,FALSE)</f>
        <v>3</v>
      </c>
    </row>
    <row r="462" spans="1:42" ht="26.65" x14ac:dyDescent="0.45">
      <c r="A462" s="15">
        <v>256</v>
      </c>
      <c r="B462" s="14" t="s">
        <v>323</v>
      </c>
      <c r="C462" s="14" t="s">
        <v>70</v>
      </c>
      <c r="D462" s="14">
        <v>23</v>
      </c>
      <c r="E462" s="14" t="s">
        <v>109</v>
      </c>
      <c r="F462" s="14">
        <v>29</v>
      </c>
      <c r="G462" s="14">
        <v>11</v>
      </c>
      <c r="H462" s="14">
        <v>18.3</v>
      </c>
      <c r="I462" s="14">
        <v>3.2</v>
      </c>
      <c r="J462" s="14">
        <v>6.6</v>
      </c>
      <c r="K462" s="14">
        <v>0.48399999999999999</v>
      </c>
      <c r="L462" s="14">
        <v>1.1000000000000001</v>
      </c>
      <c r="M462" s="14">
        <v>3</v>
      </c>
      <c r="N462" s="14">
        <v>0.372</v>
      </c>
      <c r="O462" s="14">
        <v>2.1</v>
      </c>
      <c r="P462" s="14">
        <v>3.6</v>
      </c>
      <c r="Q462" s="14">
        <v>0.57699999999999996</v>
      </c>
      <c r="R462" s="14">
        <v>0.56799999999999995</v>
      </c>
      <c r="S462" s="14">
        <v>0.7</v>
      </c>
      <c r="T462" s="14">
        <v>1</v>
      </c>
      <c r="U462" s="14">
        <v>0.72399999999999998</v>
      </c>
      <c r="V462" s="14">
        <v>0.7</v>
      </c>
      <c r="W462" s="14">
        <v>1.6</v>
      </c>
      <c r="X462" s="14">
        <v>2.2999999999999998</v>
      </c>
      <c r="Y462" s="14">
        <v>1</v>
      </c>
      <c r="Z462" s="14">
        <v>0.3</v>
      </c>
      <c r="AA462" s="14">
        <v>0</v>
      </c>
      <c r="AB462" s="14">
        <v>0.2</v>
      </c>
      <c r="AC462" s="14">
        <v>1.1000000000000001</v>
      </c>
      <c r="AD462" s="14">
        <v>8.1999999999999993</v>
      </c>
      <c r="AE462" t="str">
        <f>VLOOKUP(B462,'Current Team'!B$2:D$322,3,FALSE)</f>
        <v>DAL</v>
      </c>
      <c r="AF462">
        <f>RANK(K462,K$2:K$501)</f>
        <v>121</v>
      </c>
      <c r="AG462">
        <f>RANK(L462,L$2:L$501)</f>
        <v>149</v>
      </c>
      <c r="AH462">
        <f>RANK(U462,U$2:U$501)</f>
        <v>303</v>
      </c>
      <c r="AI462">
        <f>RANK(X462,X$2:X$501)</f>
        <v>321</v>
      </c>
      <c r="AJ462">
        <f>RANK(Y462,Y$2:Y$501)</f>
        <v>308</v>
      </c>
      <c r="AK462">
        <f>RANK(Z462,Z$2:Z$501)</f>
        <v>355</v>
      </c>
      <c r="AL462">
        <f>RANK(AA462,AA$2:AA$501)</f>
        <v>417</v>
      </c>
      <c r="AM462">
        <f>RANK(AB462,AB$2:AB$501,1)</f>
        <v>33</v>
      </c>
      <c r="AN462">
        <f>RANK(AD462,AD$2:AD$501)</f>
        <v>204</v>
      </c>
      <c r="AO462">
        <f>COUNTIFS(AF462:AN462,"&lt;80")</f>
        <v>1</v>
      </c>
      <c r="AP462">
        <f>VLOOKUP(AE462,'First week Schedule'!A$2:C$31,3,FALSE)</f>
        <v>3</v>
      </c>
    </row>
    <row r="463" spans="1:42" ht="26.65" x14ac:dyDescent="0.45">
      <c r="A463" s="15">
        <v>297</v>
      </c>
      <c r="B463" s="14" t="s">
        <v>284</v>
      </c>
      <c r="C463" s="14" t="s">
        <v>80</v>
      </c>
      <c r="D463" s="14">
        <v>33</v>
      </c>
      <c r="E463" s="14" t="s">
        <v>123</v>
      </c>
      <c r="F463" s="14">
        <v>34</v>
      </c>
      <c r="G463" s="14">
        <v>6</v>
      </c>
      <c r="H463" s="14">
        <v>12.6</v>
      </c>
      <c r="I463" s="14">
        <v>1.6</v>
      </c>
      <c r="J463" s="14">
        <v>3.8</v>
      </c>
      <c r="K463" s="14">
        <v>0.41099999999999998</v>
      </c>
      <c r="L463" s="14">
        <v>0.5</v>
      </c>
      <c r="M463" s="14">
        <v>1.6</v>
      </c>
      <c r="N463" s="14">
        <v>0.29099999999999998</v>
      </c>
      <c r="O463" s="14">
        <v>1.1000000000000001</v>
      </c>
      <c r="P463" s="14">
        <v>2.2000000000000002</v>
      </c>
      <c r="Q463" s="14">
        <v>0.5</v>
      </c>
      <c r="R463" s="14">
        <v>0.47299999999999998</v>
      </c>
      <c r="S463" s="14">
        <v>0.4</v>
      </c>
      <c r="T463" s="14">
        <v>0.6</v>
      </c>
      <c r="U463" s="14">
        <v>0.66700000000000004</v>
      </c>
      <c r="V463" s="14">
        <v>0.3</v>
      </c>
      <c r="W463" s="14">
        <v>1.3</v>
      </c>
      <c r="X463" s="14">
        <v>1.6</v>
      </c>
      <c r="Y463" s="14">
        <v>1.1000000000000001</v>
      </c>
      <c r="Z463" s="14">
        <v>0.6</v>
      </c>
      <c r="AA463" s="14">
        <v>0.1</v>
      </c>
      <c r="AB463" s="14">
        <v>0.4</v>
      </c>
      <c r="AC463" s="14">
        <v>0.9</v>
      </c>
      <c r="AD463" s="14">
        <v>4</v>
      </c>
      <c r="AE463" t="str">
        <f>VLOOKUP(B463,'Current Team'!B$2:D$322,3,FALSE)</f>
        <v>DAL</v>
      </c>
      <c r="AF463">
        <f>RANK(K463,K$2:K$501)</f>
        <v>325</v>
      </c>
      <c r="AG463">
        <f>RANK(L463,L$2:L$501)</f>
        <v>298</v>
      </c>
      <c r="AH463">
        <f>RANK(U463,U$2:U$501)</f>
        <v>372</v>
      </c>
      <c r="AI463">
        <f>RANK(X463,X$2:X$501)</f>
        <v>397</v>
      </c>
      <c r="AJ463">
        <f>RANK(Y463,Y$2:Y$501)</f>
        <v>284</v>
      </c>
      <c r="AK463">
        <f>RANK(Z463,Z$2:Z$501)</f>
        <v>186</v>
      </c>
      <c r="AL463">
        <f>RANK(AA463,AA$2:AA$501)</f>
        <v>329</v>
      </c>
      <c r="AM463">
        <f>RANK(AB463,AB$2:AB$501,1)</f>
        <v>77</v>
      </c>
      <c r="AN463">
        <f>RANK(AD463,AD$2:AD$501)</f>
        <v>374</v>
      </c>
      <c r="AO463">
        <f>COUNTIFS(AF463:AN463,"&lt;80")</f>
        <v>1</v>
      </c>
      <c r="AP463">
        <f>VLOOKUP(AE463,'First week Schedule'!A$2:C$31,3,FALSE)</f>
        <v>3</v>
      </c>
    </row>
    <row r="464" spans="1:42" ht="26.65" x14ac:dyDescent="0.45">
      <c r="A464" s="15">
        <v>297</v>
      </c>
      <c r="B464" s="14" t="s">
        <v>284</v>
      </c>
      <c r="C464" s="14" t="s">
        <v>80</v>
      </c>
      <c r="D464" s="14">
        <v>33</v>
      </c>
      <c r="E464" s="14" t="s">
        <v>156</v>
      </c>
      <c r="F464" s="14">
        <v>12</v>
      </c>
      <c r="G464" s="14">
        <v>2</v>
      </c>
      <c r="H464" s="14">
        <v>13.3</v>
      </c>
      <c r="I464" s="14">
        <v>1.8</v>
      </c>
      <c r="J464" s="14">
        <v>3.9</v>
      </c>
      <c r="K464" s="14">
        <v>0.44700000000000001</v>
      </c>
      <c r="L464" s="14">
        <v>0.4</v>
      </c>
      <c r="M464" s="14">
        <v>1.3</v>
      </c>
      <c r="N464" s="14">
        <v>0.313</v>
      </c>
      <c r="O464" s="14">
        <v>1.3</v>
      </c>
      <c r="P464" s="14">
        <v>2.6</v>
      </c>
      <c r="Q464" s="14">
        <v>0.51600000000000001</v>
      </c>
      <c r="R464" s="14">
        <v>0.5</v>
      </c>
      <c r="S464" s="14">
        <v>0.8</v>
      </c>
      <c r="T464" s="14">
        <v>1.2</v>
      </c>
      <c r="U464" s="14">
        <v>0.64300000000000002</v>
      </c>
      <c r="V464" s="14">
        <v>0.5</v>
      </c>
      <c r="W464" s="14">
        <v>1.8</v>
      </c>
      <c r="X464" s="14">
        <v>2.2999999999999998</v>
      </c>
      <c r="Y464" s="14">
        <v>1.3</v>
      </c>
      <c r="Z464" s="14">
        <v>0.7</v>
      </c>
      <c r="AA464" s="14">
        <v>0.2</v>
      </c>
      <c r="AB464" s="14">
        <v>0.4</v>
      </c>
      <c r="AC464" s="14">
        <v>1.1000000000000001</v>
      </c>
      <c r="AD464" s="14">
        <v>4.7</v>
      </c>
      <c r="AE464" t="str">
        <f>VLOOKUP(B464,'Current Team'!B$2:D$322,3,FALSE)</f>
        <v>DAL</v>
      </c>
      <c r="AF464">
        <f>RANK(K464,K$2:K$501)</f>
        <v>207</v>
      </c>
      <c r="AG464">
        <f>RANK(L464,L$2:L$501)</f>
        <v>321</v>
      </c>
      <c r="AH464">
        <f>RANK(U464,U$2:U$501)</f>
        <v>390</v>
      </c>
      <c r="AI464">
        <f>RANK(X464,X$2:X$501)</f>
        <v>321</v>
      </c>
      <c r="AJ464">
        <f>RANK(Y464,Y$2:Y$501)</f>
        <v>233</v>
      </c>
      <c r="AK464">
        <f>RANK(Z464,Z$2:Z$501)</f>
        <v>143</v>
      </c>
      <c r="AL464">
        <f>RANK(AA464,AA$2:AA$501)</f>
        <v>266</v>
      </c>
      <c r="AM464">
        <f>RANK(AB464,AB$2:AB$501,1)</f>
        <v>77</v>
      </c>
      <c r="AN464">
        <f>RANK(AD464,AD$2:AD$501)</f>
        <v>347</v>
      </c>
      <c r="AO464">
        <f>COUNTIFS(AF464:AN464,"&lt;80")</f>
        <v>1</v>
      </c>
      <c r="AP464">
        <f>VLOOKUP(AE464,'First week Schedule'!A$2:C$31,3,FALSE)</f>
        <v>3</v>
      </c>
    </row>
    <row r="465" spans="1:42" ht="26.65" x14ac:dyDescent="0.45">
      <c r="A465" s="15">
        <v>297</v>
      </c>
      <c r="B465" s="14" t="s">
        <v>284</v>
      </c>
      <c r="C465" s="14" t="s">
        <v>80</v>
      </c>
      <c r="D465" s="14">
        <v>33</v>
      </c>
      <c r="E465" s="14" t="s">
        <v>109</v>
      </c>
      <c r="F465" s="14">
        <v>22</v>
      </c>
      <c r="G465" s="14">
        <v>4</v>
      </c>
      <c r="H465" s="14">
        <v>12.2</v>
      </c>
      <c r="I465" s="14">
        <v>1.5</v>
      </c>
      <c r="J465" s="14">
        <v>3.7</v>
      </c>
      <c r="K465" s="14">
        <v>0.39</v>
      </c>
      <c r="L465" s="14">
        <v>0.5</v>
      </c>
      <c r="M465" s="14">
        <v>1.8</v>
      </c>
      <c r="N465" s="14">
        <v>0.28199999999999997</v>
      </c>
      <c r="O465" s="14">
        <v>1</v>
      </c>
      <c r="P465" s="14">
        <v>2</v>
      </c>
      <c r="Q465" s="14">
        <v>0.48799999999999999</v>
      </c>
      <c r="R465" s="14">
        <v>0.45700000000000002</v>
      </c>
      <c r="S465" s="14">
        <v>0.2</v>
      </c>
      <c r="T465" s="14">
        <v>0.3</v>
      </c>
      <c r="U465" s="14">
        <v>0.71399999999999997</v>
      </c>
      <c r="V465" s="14">
        <v>0.1</v>
      </c>
      <c r="W465" s="14">
        <v>1.1000000000000001</v>
      </c>
      <c r="X465" s="14">
        <v>1.2</v>
      </c>
      <c r="Y465" s="14">
        <v>1</v>
      </c>
      <c r="Z465" s="14">
        <v>0.6</v>
      </c>
      <c r="AA465" s="14">
        <v>0</v>
      </c>
      <c r="AB465" s="14">
        <v>0.4</v>
      </c>
      <c r="AC465" s="14">
        <v>0.9</v>
      </c>
      <c r="AD465" s="14">
        <v>3.6</v>
      </c>
      <c r="AE465" t="str">
        <f>VLOOKUP(B465,'Current Team'!B$2:D$322,3,FALSE)</f>
        <v>DAL</v>
      </c>
      <c r="AF465">
        <f>RANK(K465,K$2:K$501)</f>
        <v>386</v>
      </c>
      <c r="AG465">
        <f>RANK(L465,L$2:L$501)</f>
        <v>298</v>
      </c>
      <c r="AH465">
        <f>RANK(U465,U$2:U$501)</f>
        <v>318</v>
      </c>
      <c r="AI465">
        <f>RANK(X465,X$2:X$501)</f>
        <v>434</v>
      </c>
      <c r="AJ465">
        <f>RANK(Y465,Y$2:Y$501)</f>
        <v>308</v>
      </c>
      <c r="AK465">
        <f>RANK(Z465,Z$2:Z$501)</f>
        <v>186</v>
      </c>
      <c r="AL465">
        <f>RANK(AA465,AA$2:AA$501)</f>
        <v>417</v>
      </c>
      <c r="AM465">
        <f>RANK(AB465,AB$2:AB$501,1)</f>
        <v>77</v>
      </c>
      <c r="AN465">
        <f>RANK(AD465,AD$2:AD$501)</f>
        <v>399</v>
      </c>
      <c r="AO465">
        <f>COUNTIFS(AF465:AN465,"&lt;80")</f>
        <v>1</v>
      </c>
      <c r="AP465">
        <f>VLOOKUP(AE465,'First week Schedule'!A$2:C$31,3,FALSE)</f>
        <v>3</v>
      </c>
    </row>
    <row r="466" spans="1:42" ht="26.65" x14ac:dyDescent="0.45">
      <c r="A466" s="15">
        <v>352</v>
      </c>
      <c r="B466" s="14" t="s">
        <v>232</v>
      </c>
      <c r="C466" s="14" t="s">
        <v>80</v>
      </c>
      <c r="D466" s="14">
        <v>22</v>
      </c>
      <c r="E466" s="14" t="s">
        <v>76</v>
      </c>
      <c r="F466" s="14">
        <v>20</v>
      </c>
      <c r="G466" s="14">
        <v>0</v>
      </c>
      <c r="H466" s="14">
        <v>13.4</v>
      </c>
      <c r="I466" s="14">
        <v>1.7</v>
      </c>
      <c r="J466" s="14">
        <v>4.4000000000000004</v>
      </c>
      <c r="K466" s="14">
        <v>0.39100000000000001</v>
      </c>
      <c r="L466" s="14">
        <v>0.7</v>
      </c>
      <c r="M466" s="14">
        <v>2.2000000000000002</v>
      </c>
      <c r="N466" s="14">
        <v>0.318</v>
      </c>
      <c r="O466" s="14">
        <v>1</v>
      </c>
      <c r="P466" s="14">
        <v>2.2000000000000002</v>
      </c>
      <c r="Q466" s="14">
        <v>0.46500000000000002</v>
      </c>
      <c r="R466" s="14">
        <v>0.47099999999999997</v>
      </c>
      <c r="S466" s="14">
        <v>0.3</v>
      </c>
      <c r="T466" s="14">
        <v>0.4</v>
      </c>
      <c r="U466" s="14">
        <v>0.71399999999999997</v>
      </c>
      <c r="V466" s="14">
        <v>0.5</v>
      </c>
      <c r="W466" s="14">
        <v>1.3</v>
      </c>
      <c r="X466" s="14">
        <v>1.8</v>
      </c>
      <c r="Y466" s="14">
        <v>0.9</v>
      </c>
      <c r="Z466" s="14">
        <v>0.4</v>
      </c>
      <c r="AA466" s="14">
        <v>0.4</v>
      </c>
      <c r="AB466" s="14">
        <v>0.3</v>
      </c>
      <c r="AC466" s="14">
        <v>1.5</v>
      </c>
      <c r="AD466" s="14">
        <v>4.4000000000000004</v>
      </c>
      <c r="AE466" t="str">
        <f>VLOOKUP(B466,'Current Team'!B$2:D$322,3,FALSE)</f>
        <v>PHI</v>
      </c>
      <c r="AF466">
        <f>RANK(K466,K$2:K$501)</f>
        <v>382</v>
      </c>
      <c r="AG466">
        <f>RANK(L466,L$2:L$501)</f>
        <v>256</v>
      </c>
      <c r="AH466">
        <f>RANK(U466,U$2:U$501)</f>
        <v>318</v>
      </c>
      <c r="AI466">
        <f>RANK(X466,X$2:X$501)</f>
        <v>373</v>
      </c>
      <c r="AJ466">
        <f>RANK(Y466,Y$2:Y$501)</f>
        <v>338</v>
      </c>
      <c r="AK466">
        <f>RANK(Z466,Z$2:Z$501)</f>
        <v>300</v>
      </c>
      <c r="AL466">
        <f>RANK(AA466,AA$2:AA$501)</f>
        <v>144</v>
      </c>
      <c r="AM466">
        <f>RANK(AB466,AB$2:AB$501,1)</f>
        <v>44</v>
      </c>
      <c r="AN466">
        <f>RANK(AD466,AD$2:AD$501)</f>
        <v>357</v>
      </c>
      <c r="AO466">
        <f>COUNTIFS(AF466:AN466,"&lt;80")</f>
        <v>1</v>
      </c>
      <c r="AP466">
        <f>VLOOKUP(AE466,'First week Schedule'!A$2:C$31,3,FALSE)</f>
        <v>3</v>
      </c>
    </row>
    <row r="467" spans="1:42" ht="26.65" x14ac:dyDescent="0.45">
      <c r="A467" s="15">
        <v>369</v>
      </c>
      <c r="B467" s="14" t="s">
        <v>217</v>
      </c>
      <c r="C467" s="14" t="s">
        <v>63</v>
      </c>
      <c r="D467" s="14">
        <v>27</v>
      </c>
      <c r="E467" s="14" t="s">
        <v>123</v>
      </c>
      <c r="F467" s="14">
        <v>64</v>
      </c>
      <c r="G467" s="14">
        <v>10</v>
      </c>
      <c r="H467" s="14">
        <v>20.399999999999999</v>
      </c>
      <c r="I467" s="14">
        <v>2.2999999999999998</v>
      </c>
      <c r="J467" s="14">
        <v>5.6</v>
      </c>
      <c r="K467" s="14">
        <v>0.40200000000000002</v>
      </c>
      <c r="L467" s="14">
        <v>1.4</v>
      </c>
      <c r="M467" s="14">
        <v>4</v>
      </c>
      <c r="N467" s="14">
        <v>0.34799999999999998</v>
      </c>
      <c r="O467" s="14">
        <v>0.9</v>
      </c>
      <c r="P467" s="14">
        <v>1.6</v>
      </c>
      <c r="Q467" s="14">
        <v>0.53300000000000003</v>
      </c>
      <c r="R467" s="14">
        <v>0.52500000000000002</v>
      </c>
      <c r="S467" s="14">
        <v>1.1000000000000001</v>
      </c>
      <c r="T467" s="14">
        <v>1.3</v>
      </c>
      <c r="U467" s="14">
        <v>0.82399999999999995</v>
      </c>
      <c r="V467" s="14">
        <v>0.9</v>
      </c>
      <c r="W467" s="14">
        <v>2.9</v>
      </c>
      <c r="X467" s="14">
        <v>3.8</v>
      </c>
      <c r="Y467" s="14">
        <v>1.2</v>
      </c>
      <c r="Z467" s="14">
        <v>0.3</v>
      </c>
      <c r="AA467" s="14">
        <v>0.6</v>
      </c>
      <c r="AB467" s="14">
        <v>0.8</v>
      </c>
      <c r="AC467" s="14">
        <v>2</v>
      </c>
      <c r="AD467" s="14">
        <v>7</v>
      </c>
      <c r="AE467" t="str">
        <f>VLOOKUP(B467,'Current Team'!B$2:D$322,3,FALSE)</f>
        <v>OKC</v>
      </c>
      <c r="AF467">
        <f>RANK(K467,K$2:K$501)</f>
        <v>355</v>
      </c>
      <c r="AG467">
        <f>RANK(L467,L$2:L$501)</f>
        <v>110</v>
      </c>
      <c r="AH467">
        <f>RANK(U467,U$2:U$501)</f>
        <v>129</v>
      </c>
      <c r="AI467">
        <f>RANK(X467,X$2:X$501)</f>
        <v>178</v>
      </c>
      <c r="AJ467">
        <f>RANK(Y467,Y$2:Y$501)</f>
        <v>257</v>
      </c>
      <c r="AK467">
        <f>RANK(Z467,Z$2:Z$501)</f>
        <v>355</v>
      </c>
      <c r="AL467">
        <f>RANK(AA467,AA$2:AA$501)</f>
        <v>79</v>
      </c>
      <c r="AM467">
        <f>RANK(AB467,AB$2:AB$501,1)</f>
        <v>206</v>
      </c>
      <c r="AN467">
        <f>RANK(AD467,AD$2:AD$501)</f>
        <v>242</v>
      </c>
      <c r="AO467">
        <f>COUNTIFS(AF467:AN467,"&lt;80")</f>
        <v>1</v>
      </c>
      <c r="AP467">
        <f>VLOOKUP(AE467,'First week Schedule'!A$2:C$31,3,FALSE)</f>
        <v>3</v>
      </c>
    </row>
    <row r="468" spans="1:42" ht="26.65" x14ac:dyDescent="0.45">
      <c r="A468" s="15">
        <v>369</v>
      </c>
      <c r="B468" s="14" t="s">
        <v>217</v>
      </c>
      <c r="C468" s="14" t="s">
        <v>63</v>
      </c>
      <c r="D468" s="14">
        <v>27</v>
      </c>
      <c r="E468" s="14" t="s">
        <v>76</v>
      </c>
      <c r="F468" s="14">
        <v>47</v>
      </c>
      <c r="G468" s="14">
        <v>6</v>
      </c>
      <c r="H468" s="14">
        <v>22.1</v>
      </c>
      <c r="I468" s="14">
        <v>2.2999999999999998</v>
      </c>
      <c r="J468" s="14">
        <v>5.9</v>
      </c>
      <c r="K468" s="14">
        <v>0.39200000000000002</v>
      </c>
      <c r="L468" s="14">
        <v>1.4</v>
      </c>
      <c r="M468" s="14">
        <v>4.2</v>
      </c>
      <c r="N468" s="14">
        <v>0.34200000000000003</v>
      </c>
      <c r="O468" s="14">
        <v>0.9</v>
      </c>
      <c r="P468" s="14">
        <v>1.7</v>
      </c>
      <c r="Q468" s="14">
        <v>0.51900000000000002</v>
      </c>
      <c r="R468" s="14">
        <v>0.51400000000000001</v>
      </c>
      <c r="S468" s="14">
        <v>1.3</v>
      </c>
      <c r="T468" s="14">
        <v>1.6</v>
      </c>
      <c r="U468" s="14">
        <v>0.81799999999999995</v>
      </c>
      <c r="V468" s="14">
        <v>1.1000000000000001</v>
      </c>
      <c r="W468" s="14">
        <v>3.2</v>
      </c>
      <c r="X468" s="14">
        <v>4.3</v>
      </c>
      <c r="Y468" s="14">
        <v>1.3</v>
      </c>
      <c r="Z468" s="14">
        <v>0.4</v>
      </c>
      <c r="AA468" s="14">
        <v>0.6</v>
      </c>
      <c r="AB468" s="14">
        <v>0.9</v>
      </c>
      <c r="AC468" s="14">
        <v>2.4</v>
      </c>
      <c r="AD468" s="14">
        <v>7.4</v>
      </c>
      <c r="AE468" t="str">
        <f>VLOOKUP(B468,'Current Team'!B$2:D$322,3,FALSE)</f>
        <v>OKC</v>
      </c>
      <c r="AF468">
        <f>RANK(K468,K$2:K$501)</f>
        <v>381</v>
      </c>
      <c r="AG468">
        <f>RANK(L468,L$2:L$501)</f>
        <v>110</v>
      </c>
      <c r="AH468">
        <f>RANK(U468,U$2:U$501)</f>
        <v>139</v>
      </c>
      <c r="AI468">
        <f>RANK(X468,X$2:X$501)</f>
        <v>142</v>
      </c>
      <c r="AJ468">
        <f>RANK(Y468,Y$2:Y$501)</f>
        <v>233</v>
      </c>
      <c r="AK468">
        <f>RANK(Z468,Z$2:Z$501)</f>
        <v>300</v>
      </c>
      <c r="AL468">
        <f>RANK(AA468,AA$2:AA$501)</f>
        <v>79</v>
      </c>
      <c r="AM468">
        <f>RANK(AB468,AB$2:AB$501,1)</f>
        <v>255</v>
      </c>
      <c r="AN468">
        <f>RANK(AD468,AD$2:AD$501)</f>
        <v>230</v>
      </c>
      <c r="AO468">
        <f>COUNTIFS(AF468:AN468,"&lt;80")</f>
        <v>1</v>
      </c>
      <c r="AP468">
        <f>VLOOKUP(AE468,'First week Schedule'!A$2:C$31,3,FALSE)</f>
        <v>3</v>
      </c>
    </row>
    <row r="469" spans="1:42" x14ac:dyDescent="0.45">
      <c r="A469" s="15">
        <v>123</v>
      </c>
      <c r="B469" s="14" t="s">
        <v>439</v>
      </c>
      <c r="C469" s="14" t="s">
        <v>80</v>
      </c>
      <c r="D469" s="14">
        <v>28</v>
      </c>
      <c r="E469" s="14" t="s">
        <v>86</v>
      </c>
      <c r="F469" s="14">
        <v>74</v>
      </c>
      <c r="G469" s="14">
        <v>2</v>
      </c>
      <c r="H469" s="14">
        <v>18.899999999999999</v>
      </c>
      <c r="I469" s="14">
        <v>2.9</v>
      </c>
      <c r="J469" s="14">
        <v>6.3</v>
      </c>
      <c r="K469" s="14">
        <v>0.45600000000000002</v>
      </c>
      <c r="L469" s="14">
        <v>1.5</v>
      </c>
      <c r="M469" s="14">
        <v>3.4</v>
      </c>
      <c r="N469" s="14">
        <v>0.45</v>
      </c>
      <c r="O469" s="14">
        <v>1.3</v>
      </c>
      <c r="P469" s="14">
        <v>2.9</v>
      </c>
      <c r="Q469" s="14">
        <v>0.46300000000000002</v>
      </c>
      <c r="R469" s="14">
        <v>0.57699999999999996</v>
      </c>
      <c r="S469" s="14">
        <v>0.6</v>
      </c>
      <c r="T469" s="14">
        <v>0.7</v>
      </c>
      <c r="U469" s="14">
        <v>0.84599999999999997</v>
      </c>
      <c r="V469" s="14">
        <v>0.4</v>
      </c>
      <c r="W469" s="14">
        <v>1.3</v>
      </c>
      <c r="X469" s="14">
        <v>1.6</v>
      </c>
      <c r="Y469" s="14">
        <v>0.9</v>
      </c>
      <c r="Z469" s="14">
        <v>0.5</v>
      </c>
      <c r="AA469" s="14">
        <v>0.2</v>
      </c>
      <c r="AB469" s="14">
        <v>0.8</v>
      </c>
      <c r="AC469" s="14">
        <v>1.3</v>
      </c>
      <c r="AD469" s="14">
        <v>7.9</v>
      </c>
      <c r="AE469" t="str">
        <f>VLOOKUP(B469,'Current Team'!B$2:D$322,3,FALSE)</f>
        <v>DAL</v>
      </c>
      <c r="AF469">
        <f>RANK(K469,K$2:K$501)</f>
        <v>185</v>
      </c>
      <c r="AG469">
        <f>RANK(L469,L$2:L$501)</f>
        <v>103</v>
      </c>
      <c r="AH469">
        <f>RANK(U469,U$2:U$501)</f>
        <v>85</v>
      </c>
      <c r="AI469">
        <f>RANK(X469,X$2:X$501)</f>
        <v>397</v>
      </c>
      <c r="AJ469">
        <f>RANK(Y469,Y$2:Y$501)</f>
        <v>338</v>
      </c>
      <c r="AK469">
        <f>RANK(Z469,Z$2:Z$501)</f>
        <v>234</v>
      </c>
      <c r="AL469">
        <f>RANK(AA469,AA$2:AA$501)</f>
        <v>266</v>
      </c>
      <c r="AM469">
        <f>RANK(AB469,AB$2:AB$501,1)</f>
        <v>206</v>
      </c>
      <c r="AN469">
        <f>RANK(AD469,AD$2:AD$501)</f>
        <v>213</v>
      </c>
      <c r="AO469">
        <f>COUNTIFS(AF469:AN469,"&lt;80")</f>
        <v>0</v>
      </c>
      <c r="AP469">
        <f>VLOOKUP(AE469,'First week Schedule'!A$2:C$31,3,FALSE)</f>
        <v>3</v>
      </c>
    </row>
    <row r="470" spans="1:42" ht="26.65" x14ac:dyDescent="0.45">
      <c r="A470" s="15">
        <v>114</v>
      </c>
      <c r="B470" s="14" t="s">
        <v>448</v>
      </c>
      <c r="C470" s="14" t="s">
        <v>67</v>
      </c>
      <c r="D470" s="14">
        <v>25</v>
      </c>
      <c r="E470" s="14" t="s">
        <v>78</v>
      </c>
      <c r="F470" s="14">
        <v>74</v>
      </c>
      <c r="G470" s="14">
        <v>10</v>
      </c>
      <c r="H470" s="14">
        <v>14.3</v>
      </c>
      <c r="I470" s="14">
        <v>2.8</v>
      </c>
      <c r="J470" s="14">
        <v>5.9</v>
      </c>
      <c r="K470" s="14">
        <v>0.46500000000000002</v>
      </c>
      <c r="L470" s="14">
        <v>1.1000000000000001</v>
      </c>
      <c r="M470" s="14">
        <v>2.7</v>
      </c>
      <c r="N470" s="14">
        <v>0.40500000000000003</v>
      </c>
      <c r="O470" s="14">
        <v>1.7</v>
      </c>
      <c r="P470" s="14">
        <v>3.2</v>
      </c>
      <c r="Q470" s="14">
        <v>0.51500000000000001</v>
      </c>
      <c r="R470" s="14">
        <v>0.55700000000000005</v>
      </c>
      <c r="S470" s="14">
        <v>0.3</v>
      </c>
      <c r="T470" s="14">
        <v>0.4</v>
      </c>
      <c r="U470" s="14">
        <v>0.76900000000000002</v>
      </c>
      <c r="V470" s="14">
        <v>0.3</v>
      </c>
      <c r="W470" s="14">
        <v>1.8</v>
      </c>
      <c r="X470" s="14">
        <v>2.1</v>
      </c>
      <c r="Y470" s="14">
        <v>1.6</v>
      </c>
      <c r="Z470" s="14">
        <v>0.3</v>
      </c>
      <c r="AA470" s="14">
        <v>0</v>
      </c>
      <c r="AB470" s="14">
        <v>0.7</v>
      </c>
      <c r="AC470" s="14">
        <v>1.2</v>
      </c>
      <c r="AD470" s="14">
        <v>6.9</v>
      </c>
      <c r="AE470" t="str">
        <f>VLOOKUP(B470,'Current Team'!B$2:D$322,3,FALSE)</f>
        <v>LAL</v>
      </c>
      <c r="AF470">
        <f>RANK(K470,K$2:K$501)</f>
        <v>161</v>
      </c>
      <c r="AG470">
        <f>RANK(L470,L$2:L$501)</f>
        <v>149</v>
      </c>
      <c r="AH470">
        <f>RANK(U470,U$2:U$501)</f>
        <v>229</v>
      </c>
      <c r="AI470">
        <f>RANK(X470,X$2:X$501)</f>
        <v>341</v>
      </c>
      <c r="AJ470">
        <f>RANK(Y470,Y$2:Y$501)</f>
        <v>195</v>
      </c>
      <c r="AK470">
        <f>RANK(Z470,Z$2:Z$501)</f>
        <v>355</v>
      </c>
      <c r="AL470">
        <f>RANK(AA470,AA$2:AA$501)</f>
        <v>417</v>
      </c>
      <c r="AM470">
        <f>RANK(AB470,AB$2:AB$501,1)</f>
        <v>181</v>
      </c>
      <c r="AN470">
        <f>RANK(AD470,AD$2:AD$501)</f>
        <v>250</v>
      </c>
      <c r="AO470">
        <f>COUNTIFS(AF470:AN470,"&lt;80")</f>
        <v>0</v>
      </c>
      <c r="AP470">
        <f>VLOOKUP(AE470,'First week Schedule'!A$2:C$31,3,FALSE)</f>
        <v>3</v>
      </c>
    </row>
    <row r="471" spans="1:42" ht="26.65" x14ac:dyDescent="0.45">
      <c r="A471" s="15">
        <v>358</v>
      </c>
      <c r="B471" s="14" t="s">
        <v>227</v>
      </c>
      <c r="C471" s="14" t="s">
        <v>80</v>
      </c>
      <c r="D471" s="14">
        <v>29</v>
      </c>
      <c r="E471" s="14" t="s">
        <v>104</v>
      </c>
      <c r="F471" s="14">
        <v>53</v>
      </c>
      <c r="G471" s="14">
        <v>36</v>
      </c>
      <c r="H471" s="14">
        <v>27.6</v>
      </c>
      <c r="I471" s="14">
        <v>4.8</v>
      </c>
      <c r="J471" s="14">
        <v>10</v>
      </c>
      <c r="K471" s="14">
        <v>0.48099999999999998</v>
      </c>
      <c r="L471" s="14">
        <v>1.4</v>
      </c>
      <c r="M471" s="14">
        <v>3.3</v>
      </c>
      <c r="N471" s="14">
        <v>0.432</v>
      </c>
      <c r="O471" s="14">
        <v>3.4</v>
      </c>
      <c r="P471" s="14">
        <v>6.7</v>
      </c>
      <c r="Q471" s="14">
        <v>0.50600000000000001</v>
      </c>
      <c r="R471" s="14">
        <v>0.55300000000000005</v>
      </c>
      <c r="S471" s="14">
        <v>0.8</v>
      </c>
      <c r="T471" s="14">
        <v>1.1000000000000001</v>
      </c>
      <c r="U471" s="14">
        <v>0.76300000000000001</v>
      </c>
      <c r="V471" s="14">
        <v>0.7</v>
      </c>
      <c r="W471" s="14">
        <v>1.7</v>
      </c>
      <c r="X471" s="14">
        <v>2.4</v>
      </c>
      <c r="Y471" s="14">
        <v>1.9</v>
      </c>
      <c r="Z471" s="14">
        <v>0.8</v>
      </c>
      <c r="AA471" s="14">
        <v>0.2</v>
      </c>
      <c r="AB471" s="14">
        <v>1.1000000000000001</v>
      </c>
      <c r="AC471" s="14">
        <v>2.1</v>
      </c>
      <c r="AD471" s="14">
        <v>11.9</v>
      </c>
      <c r="AE471" t="str">
        <f>VLOOKUP(B471,'Current Team'!B$2:D$322,3,FALSE)</f>
        <v>NOP</v>
      </c>
      <c r="AF471">
        <f>RANK(K471,K$2:K$501)</f>
        <v>128</v>
      </c>
      <c r="AG471">
        <f>RANK(L471,L$2:L$501)</f>
        <v>110</v>
      </c>
      <c r="AH471">
        <f>RANK(U471,U$2:U$501)</f>
        <v>239</v>
      </c>
      <c r="AI471">
        <f>RANK(X471,X$2:X$501)</f>
        <v>312</v>
      </c>
      <c r="AJ471">
        <f>RANK(Y471,Y$2:Y$501)</f>
        <v>164</v>
      </c>
      <c r="AK471">
        <f>RANK(Z471,Z$2:Z$501)</f>
        <v>113</v>
      </c>
      <c r="AL471">
        <f>RANK(AA471,AA$2:AA$501)</f>
        <v>266</v>
      </c>
      <c r="AM471">
        <f>RANK(AB471,AB$2:AB$501,1)</f>
        <v>315</v>
      </c>
      <c r="AN471">
        <f>RANK(AD471,AD$2:AD$501)</f>
        <v>107</v>
      </c>
      <c r="AO471">
        <f>COUNTIFS(AF471:AN471,"&lt;80")</f>
        <v>0</v>
      </c>
      <c r="AP471">
        <f>VLOOKUP(AE471,'First week Schedule'!A$2:C$31,3,FALSE)</f>
        <v>3</v>
      </c>
    </row>
    <row r="472" spans="1:42" ht="26.65" x14ac:dyDescent="0.45">
      <c r="A472" s="15">
        <v>21</v>
      </c>
      <c r="B472" s="14" t="s">
        <v>534</v>
      </c>
      <c r="C472" s="14" t="s">
        <v>70</v>
      </c>
      <c r="D472" s="14">
        <v>21</v>
      </c>
      <c r="E472" s="14" t="s">
        <v>83</v>
      </c>
      <c r="F472" s="14">
        <v>67</v>
      </c>
      <c r="G472" s="14">
        <v>6</v>
      </c>
      <c r="H472" s="14">
        <v>20.2</v>
      </c>
      <c r="I472" s="14">
        <v>2.7</v>
      </c>
      <c r="J472" s="14">
        <v>6</v>
      </c>
      <c r="K472" s="14">
        <v>0.45300000000000001</v>
      </c>
      <c r="L472" s="14">
        <v>1</v>
      </c>
      <c r="M472" s="14">
        <v>3</v>
      </c>
      <c r="N472" s="14">
        <v>0.33200000000000002</v>
      </c>
      <c r="O472" s="14">
        <v>1.7</v>
      </c>
      <c r="P472" s="14">
        <v>3</v>
      </c>
      <c r="Q472" s="14">
        <v>0.57399999999999995</v>
      </c>
      <c r="R472" s="14">
        <v>0.53600000000000003</v>
      </c>
      <c r="S472" s="14">
        <v>0.5</v>
      </c>
      <c r="T472" s="14">
        <v>0.9</v>
      </c>
      <c r="U472" s="14">
        <v>0.58099999999999996</v>
      </c>
      <c r="V472" s="14">
        <v>0.9</v>
      </c>
      <c r="W472" s="14">
        <v>2.1</v>
      </c>
      <c r="X472" s="14">
        <v>2.9</v>
      </c>
      <c r="Y472" s="14">
        <v>0.7</v>
      </c>
      <c r="Z472" s="14">
        <v>0.7</v>
      </c>
      <c r="AA472" s="14">
        <v>0.3</v>
      </c>
      <c r="AB472" s="14">
        <v>0.8</v>
      </c>
      <c r="AC472" s="14">
        <v>2.1</v>
      </c>
      <c r="AD472" s="14">
        <v>7</v>
      </c>
      <c r="AE472" t="str">
        <f>VLOOKUP(B472,'Current Team'!B$2:D$322,3,FALSE)</f>
        <v>TOR</v>
      </c>
      <c r="AF472">
        <f>RANK(K472,K$2:K$501)</f>
        <v>190</v>
      </c>
      <c r="AG472">
        <f>RANK(L472,L$2:L$501)</f>
        <v>175</v>
      </c>
      <c r="AH472">
        <f>RANK(U472,U$2:U$501)</f>
        <v>427</v>
      </c>
      <c r="AI472">
        <f>RANK(X472,X$2:X$501)</f>
        <v>252</v>
      </c>
      <c r="AJ472">
        <f>RANK(Y472,Y$2:Y$501)</f>
        <v>386</v>
      </c>
      <c r="AK472">
        <f>RANK(Z472,Z$2:Z$501)</f>
        <v>143</v>
      </c>
      <c r="AL472">
        <f>RANK(AA472,AA$2:AA$501)</f>
        <v>199</v>
      </c>
      <c r="AM472">
        <f>RANK(AB472,AB$2:AB$501,1)</f>
        <v>206</v>
      </c>
      <c r="AN472">
        <f>RANK(AD472,AD$2:AD$501)</f>
        <v>242</v>
      </c>
      <c r="AO472">
        <f>COUNTIFS(AF472:AN472,"&lt;80")</f>
        <v>0</v>
      </c>
      <c r="AP472">
        <f>VLOOKUP(AE472,'First week Schedule'!A$2:C$31,3,FALSE)</f>
        <v>3</v>
      </c>
    </row>
    <row r="473" spans="1:42" ht="26.65" x14ac:dyDescent="0.45">
      <c r="A473" s="15">
        <v>63</v>
      </c>
      <c r="B473" s="14" t="s">
        <v>495</v>
      </c>
      <c r="C473" s="14" t="s">
        <v>80</v>
      </c>
      <c r="D473" s="14">
        <v>28</v>
      </c>
      <c r="E473" s="14" t="s">
        <v>125</v>
      </c>
      <c r="F473" s="14">
        <v>49</v>
      </c>
      <c r="G473" s="14">
        <v>49</v>
      </c>
      <c r="H473" s="14">
        <v>29.9</v>
      </c>
      <c r="I473" s="14">
        <v>3.3</v>
      </c>
      <c r="J473" s="14">
        <v>8.6</v>
      </c>
      <c r="K473" s="14">
        <v>0.38300000000000001</v>
      </c>
      <c r="L473" s="14">
        <v>1.2</v>
      </c>
      <c r="M473" s="14">
        <v>3.5</v>
      </c>
      <c r="N473" s="14">
        <v>0.33700000000000002</v>
      </c>
      <c r="O473" s="14">
        <v>2.1</v>
      </c>
      <c r="P473" s="14">
        <v>5.0999999999999996</v>
      </c>
      <c r="Q473" s="14">
        <v>0.41499999999999998</v>
      </c>
      <c r="R473" s="14">
        <v>0.45200000000000001</v>
      </c>
      <c r="S473" s="14">
        <v>0.4</v>
      </c>
      <c r="T473" s="14">
        <v>0.5</v>
      </c>
      <c r="U473" s="14">
        <v>0.8</v>
      </c>
      <c r="V473" s="14">
        <v>0.7</v>
      </c>
      <c r="W473" s="14">
        <v>2</v>
      </c>
      <c r="X473" s="14">
        <v>2.7</v>
      </c>
      <c r="Y473" s="14">
        <v>2</v>
      </c>
      <c r="Z473" s="14">
        <v>0.6</v>
      </c>
      <c r="AA473" s="14">
        <v>0.3</v>
      </c>
      <c r="AB473" s="14">
        <v>1.2</v>
      </c>
      <c r="AC473" s="14">
        <v>2.7</v>
      </c>
      <c r="AD473" s="14">
        <v>8.1999999999999993</v>
      </c>
      <c r="AE473" t="str">
        <f>VLOOKUP(B473,'Current Team'!B$2:D$322,3,FALSE)</f>
        <v>LAL</v>
      </c>
      <c r="AF473">
        <f>RANK(K473,K$2:K$501)</f>
        <v>401</v>
      </c>
      <c r="AG473">
        <f>RANK(L473,L$2:L$501)</f>
        <v>138</v>
      </c>
      <c r="AH473">
        <f>RANK(U473,U$2:U$501)</f>
        <v>171</v>
      </c>
      <c r="AI473">
        <f>RANK(X473,X$2:X$501)</f>
        <v>274</v>
      </c>
      <c r="AJ473">
        <f>RANK(Y473,Y$2:Y$501)</f>
        <v>152</v>
      </c>
      <c r="AK473">
        <f>RANK(Z473,Z$2:Z$501)</f>
        <v>186</v>
      </c>
      <c r="AL473">
        <f>RANK(AA473,AA$2:AA$501)</f>
        <v>199</v>
      </c>
      <c r="AM473">
        <f>RANK(AB473,AB$2:AB$501,1)</f>
        <v>336</v>
      </c>
      <c r="AN473">
        <f>RANK(AD473,AD$2:AD$501)</f>
        <v>204</v>
      </c>
      <c r="AO473">
        <f>COUNTIFS(AF473:AN473,"&lt;80")</f>
        <v>0</v>
      </c>
      <c r="AP473">
        <f>VLOOKUP(AE473,'First week Schedule'!A$2:C$31,3,FALSE)</f>
        <v>3</v>
      </c>
    </row>
    <row r="474" spans="1:42" ht="26.65" x14ac:dyDescent="0.45">
      <c r="A474" s="15">
        <v>91</v>
      </c>
      <c r="B474" s="14" t="s">
        <v>469</v>
      </c>
      <c r="C474" s="14" t="s">
        <v>67</v>
      </c>
      <c r="D474" s="14">
        <v>23</v>
      </c>
      <c r="E474" s="14" t="s">
        <v>112</v>
      </c>
      <c r="F474" s="14">
        <v>39</v>
      </c>
      <c r="G474" s="14">
        <v>3</v>
      </c>
      <c r="H474" s="14">
        <v>14.8</v>
      </c>
      <c r="I474" s="14">
        <v>1.4</v>
      </c>
      <c r="J474" s="14">
        <v>4.7</v>
      </c>
      <c r="K474" s="14">
        <v>0.30299999999999999</v>
      </c>
      <c r="L474" s="14">
        <v>0.9</v>
      </c>
      <c r="M474" s="14">
        <v>2.6</v>
      </c>
      <c r="N474" s="14">
        <v>0.33300000000000002</v>
      </c>
      <c r="O474" s="14">
        <v>0.6</v>
      </c>
      <c r="P474" s="14">
        <v>2.1</v>
      </c>
      <c r="Q474" s="14">
        <v>0.26500000000000001</v>
      </c>
      <c r="R474" s="14">
        <v>0.39500000000000002</v>
      </c>
      <c r="S474" s="14">
        <v>0.7</v>
      </c>
      <c r="T474" s="14">
        <v>0.8</v>
      </c>
      <c r="U474" s="14">
        <v>0.81299999999999994</v>
      </c>
      <c r="V474" s="14">
        <v>0.4</v>
      </c>
      <c r="W474" s="14">
        <v>1.3</v>
      </c>
      <c r="X474" s="14">
        <v>1.7</v>
      </c>
      <c r="Y474" s="14">
        <v>1.8</v>
      </c>
      <c r="Z474" s="14">
        <v>0.7</v>
      </c>
      <c r="AA474" s="14">
        <v>0.3</v>
      </c>
      <c r="AB474" s="14">
        <v>0.8</v>
      </c>
      <c r="AC474" s="14">
        <v>1.4</v>
      </c>
      <c r="AD474" s="14">
        <v>4.4000000000000004</v>
      </c>
      <c r="AE474" t="str">
        <f>VLOOKUP(B474,'Current Team'!B$2:D$322,3,FALSE)</f>
        <v>PHO</v>
      </c>
      <c r="AF474">
        <f>RANK(K474,K$2:K$501)</f>
        <v>456</v>
      </c>
      <c r="AG474">
        <f>RANK(L474,L$2:L$501)</f>
        <v>195</v>
      </c>
      <c r="AH474">
        <f>RANK(U474,U$2:U$501)</f>
        <v>153</v>
      </c>
      <c r="AI474">
        <f>RANK(X474,X$2:X$501)</f>
        <v>386</v>
      </c>
      <c r="AJ474">
        <f>RANK(Y474,Y$2:Y$501)</f>
        <v>175</v>
      </c>
      <c r="AK474">
        <f>RANK(Z474,Z$2:Z$501)</f>
        <v>143</v>
      </c>
      <c r="AL474">
        <f>RANK(AA474,AA$2:AA$501)</f>
        <v>199</v>
      </c>
      <c r="AM474">
        <f>RANK(AB474,AB$2:AB$501,1)</f>
        <v>206</v>
      </c>
      <c r="AN474">
        <f>RANK(AD474,AD$2:AD$501)</f>
        <v>357</v>
      </c>
      <c r="AO474">
        <f>COUNTIFS(AF474:AN474,"&lt;80")</f>
        <v>0</v>
      </c>
      <c r="AP474">
        <f>VLOOKUP(AE474,'First week Schedule'!A$2:C$31,3,FALSE)</f>
        <v>3</v>
      </c>
    </row>
    <row r="475" spans="1:42" ht="26.65" x14ac:dyDescent="0.45">
      <c r="A475" s="15">
        <v>125</v>
      </c>
      <c r="B475" s="14" t="s">
        <v>438</v>
      </c>
      <c r="C475" s="14" t="s">
        <v>80</v>
      </c>
      <c r="D475" s="14">
        <v>27</v>
      </c>
      <c r="E475" s="14" t="s">
        <v>81</v>
      </c>
      <c r="F475" s="14">
        <v>51</v>
      </c>
      <c r="G475" s="14">
        <v>1</v>
      </c>
      <c r="H475" s="14">
        <v>14.9</v>
      </c>
      <c r="I475" s="14">
        <v>2.2000000000000002</v>
      </c>
      <c r="J475" s="14">
        <v>5.4</v>
      </c>
      <c r="K475" s="14">
        <v>0.41099999999999998</v>
      </c>
      <c r="L475" s="14">
        <v>1.5</v>
      </c>
      <c r="M475" s="14">
        <v>3.8</v>
      </c>
      <c r="N475" s="14">
        <v>0.38100000000000001</v>
      </c>
      <c r="O475" s="14">
        <v>0.8</v>
      </c>
      <c r="P475" s="14">
        <v>1.6</v>
      </c>
      <c r="Q475" s="14">
        <v>0.48099999999999998</v>
      </c>
      <c r="R475" s="14">
        <v>0.54500000000000004</v>
      </c>
      <c r="S475" s="14">
        <v>0.4</v>
      </c>
      <c r="T475" s="14">
        <v>0.5</v>
      </c>
      <c r="U475" s="14">
        <v>0.78300000000000003</v>
      </c>
      <c r="V475" s="14">
        <v>0.3</v>
      </c>
      <c r="W475" s="14">
        <v>1.2</v>
      </c>
      <c r="X475" s="14">
        <v>1.4</v>
      </c>
      <c r="Y475" s="14">
        <v>0.5</v>
      </c>
      <c r="Z475" s="14">
        <v>0.5</v>
      </c>
      <c r="AA475" s="14">
        <v>0.1</v>
      </c>
      <c r="AB475" s="14">
        <v>0.5</v>
      </c>
      <c r="AC475" s="14">
        <v>1.5</v>
      </c>
      <c r="AD475" s="14">
        <v>6.2</v>
      </c>
      <c r="AE475" t="str">
        <f>VLOOKUP(B475,'Current Team'!B$2:D$322,3,FALSE)</f>
        <v>LAL</v>
      </c>
      <c r="AF475">
        <f>RANK(K475,K$2:K$501)</f>
        <v>325</v>
      </c>
      <c r="AG475">
        <f>RANK(L475,L$2:L$501)</f>
        <v>103</v>
      </c>
      <c r="AH475">
        <f>RANK(U475,U$2:U$501)</f>
        <v>208</v>
      </c>
      <c r="AI475">
        <f>RANK(X475,X$2:X$501)</f>
        <v>424</v>
      </c>
      <c r="AJ475">
        <f>RANK(Y475,Y$2:Y$501)</f>
        <v>425</v>
      </c>
      <c r="AK475">
        <f>RANK(Z475,Z$2:Z$501)</f>
        <v>234</v>
      </c>
      <c r="AL475">
        <f>RANK(AA475,AA$2:AA$501)</f>
        <v>329</v>
      </c>
      <c r="AM475">
        <f>RANK(AB475,AB$2:AB$501,1)</f>
        <v>99</v>
      </c>
      <c r="AN475">
        <f>RANK(AD475,AD$2:AD$501)</f>
        <v>286</v>
      </c>
      <c r="AO475">
        <f>COUNTIFS(AF475:AN475,"&lt;80")</f>
        <v>0</v>
      </c>
      <c r="AP475">
        <f>VLOOKUP(AE475,'First week Schedule'!A$2:C$31,3,FALSE)</f>
        <v>3</v>
      </c>
    </row>
    <row r="476" spans="1:42" ht="26.65" x14ac:dyDescent="0.45">
      <c r="A476" s="15">
        <v>138</v>
      </c>
      <c r="B476" s="14" t="s">
        <v>426</v>
      </c>
      <c r="C476" s="14" t="s">
        <v>80</v>
      </c>
      <c r="D476" s="14">
        <v>20</v>
      </c>
      <c r="E476" s="14" t="s">
        <v>71</v>
      </c>
      <c r="F476" s="14">
        <v>51</v>
      </c>
      <c r="G476" s="14">
        <v>3</v>
      </c>
      <c r="H476" s="14">
        <v>10.3</v>
      </c>
      <c r="I476" s="14">
        <v>1.5</v>
      </c>
      <c r="J476" s="14">
        <v>3.2</v>
      </c>
      <c r="K476" s="14">
        <v>0.45500000000000002</v>
      </c>
      <c r="L476" s="14">
        <v>0.1</v>
      </c>
      <c r="M476" s="14">
        <v>0.5</v>
      </c>
      <c r="N476" s="14">
        <v>0.16700000000000001</v>
      </c>
      <c r="O476" s="14">
        <v>1.4</v>
      </c>
      <c r="P476" s="14">
        <v>2.8</v>
      </c>
      <c r="Q476" s="14">
        <v>0.504</v>
      </c>
      <c r="R476" s="14">
        <v>0.46700000000000003</v>
      </c>
      <c r="S476" s="14">
        <v>0.7</v>
      </c>
      <c r="T476" s="14">
        <v>1.2</v>
      </c>
      <c r="U476" s="14">
        <v>0.61</v>
      </c>
      <c r="V476" s="14">
        <v>0.7</v>
      </c>
      <c r="W476" s="14">
        <v>1.2</v>
      </c>
      <c r="X476" s="14">
        <v>1.9</v>
      </c>
      <c r="Y476" s="14">
        <v>0.3</v>
      </c>
      <c r="Z476" s="14">
        <v>0.4</v>
      </c>
      <c r="AA476" s="14">
        <v>0.2</v>
      </c>
      <c r="AB476" s="14">
        <v>0.5</v>
      </c>
      <c r="AC476" s="14">
        <v>1.5</v>
      </c>
      <c r="AD476" s="14">
        <v>3.7</v>
      </c>
      <c r="AE476" t="str">
        <f>VLOOKUP(B476,'Current Team'!B$2:D$322,3,FALSE)</f>
        <v>OKC</v>
      </c>
      <c r="AF476">
        <f>RANK(K476,K$2:K$501)</f>
        <v>188</v>
      </c>
      <c r="AG476">
        <f>RANK(L476,L$2:L$501)</f>
        <v>399</v>
      </c>
      <c r="AH476">
        <f>RANK(U476,U$2:U$501)</f>
        <v>408</v>
      </c>
      <c r="AI476">
        <f>RANK(X476,X$2:X$501)</f>
        <v>358</v>
      </c>
      <c r="AJ476">
        <f>RANK(Y476,Y$2:Y$501)</f>
        <v>457</v>
      </c>
      <c r="AK476">
        <f>RANK(Z476,Z$2:Z$501)</f>
        <v>300</v>
      </c>
      <c r="AL476">
        <f>RANK(AA476,AA$2:AA$501)</f>
        <v>266</v>
      </c>
      <c r="AM476">
        <f>RANK(AB476,AB$2:AB$501,1)</f>
        <v>99</v>
      </c>
      <c r="AN476">
        <f>RANK(AD476,AD$2:AD$501)</f>
        <v>390</v>
      </c>
      <c r="AO476">
        <f>COUNTIFS(AF476:AN476,"&lt;80")</f>
        <v>0</v>
      </c>
      <c r="AP476">
        <f>VLOOKUP(AE476,'First week Schedule'!A$2:C$31,3,FALSE)</f>
        <v>3</v>
      </c>
    </row>
    <row r="477" spans="1:42" ht="26.65" x14ac:dyDescent="0.45">
      <c r="A477" s="15">
        <v>148</v>
      </c>
      <c r="B477" s="14" t="s">
        <v>419</v>
      </c>
      <c r="C477" s="14" t="s">
        <v>63</v>
      </c>
      <c r="D477" s="14">
        <v>33</v>
      </c>
      <c r="E477" s="14" t="s">
        <v>114</v>
      </c>
      <c r="F477" s="14">
        <v>59</v>
      </c>
      <c r="G477" s="14">
        <v>25</v>
      </c>
      <c r="H477" s="14">
        <v>20.7</v>
      </c>
      <c r="I477" s="14">
        <v>1.7</v>
      </c>
      <c r="J477" s="14">
        <v>4.0999999999999996</v>
      </c>
      <c r="K477" s="14">
        <v>0.42299999999999999</v>
      </c>
      <c r="L477" s="14">
        <v>0.9</v>
      </c>
      <c r="M477" s="14">
        <v>2.6</v>
      </c>
      <c r="N477" s="14">
        <v>0.35099999999999998</v>
      </c>
      <c r="O477" s="14">
        <v>0.8</v>
      </c>
      <c r="P477" s="14">
        <v>1.5</v>
      </c>
      <c r="Q477" s="14">
        <v>0.54500000000000004</v>
      </c>
      <c r="R477" s="14">
        <v>0.53300000000000003</v>
      </c>
      <c r="S477" s="14">
        <v>0.5</v>
      </c>
      <c r="T477" s="14">
        <v>0.8</v>
      </c>
      <c r="U477" s="14">
        <v>0.69599999999999995</v>
      </c>
      <c r="V477" s="14">
        <v>0.6</v>
      </c>
      <c r="W477" s="14">
        <v>2.1</v>
      </c>
      <c r="X477" s="14">
        <v>2.6</v>
      </c>
      <c r="Y477" s="14">
        <v>1.4</v>
      </c>
      <c r="Z477" s="14">
        <v>0.6</v>
      </c>
      <c r="AA477" s="14">
        <v>0.3</v>
      </c>
      <c r="AB477" s="14">
        <v>0.7</v>
      </c>
      <c r="AC477" s="14">
        <v>2.2000000000000002</v>
      </c>
      <c r="AD477" s="14">
        <v>4.9000000000000004</v>
      </c>
      <c r="AE477" t="str">
        <f>VLOOKUP(B477,'Current Team'!B$2:D$322,3,FALSE)</f>
        <v>LAL</v>
      </c>
      <c r="AF477">
        <f>RANK(K477,K$2:K$501)</f>
        <v>280</v>
      </c>
      <c r="AG477">
        <f>RANK(L477,L$2:L$501)</f>
        <v>195</v>
      </c>
      <c r="AH477">
        <f>RANK(U477,U$2:U$501)</f>
        <v>346</v>
      </c>
      <c r="AI477">
        <f>RANK(X477,X$2:X$501)</f>
        <v>285</v>
      </c>
      <c r="AJ477">
        <f>RANK(Y477,Y$2:Y$501)</f>
        <v>214</v>
      </c>
      <c r="AK477">
        <f>RANK(Z477,Z$2:Z$501)</f>
        <v>186</v>
      </c>
      <c r="AL477">
        <f>RANK(AA477,AA$2:AA$501)</f>
        <v>199</v>
      </c>
      <c r="AM477">
        <f>RANK(AB477,AB$2:AB$501,1)</f>
        <v>181</v>
      </c>
      <c r="AN477">
        <f>RANK(AD477,AD$2:AD$501)</f>
        <v>338</v>
      </c>
      <c r="AO477">
        <f>COUNTIFS(AF477:AN477,"&lt;80")</f>
        <v>0</v>
      </c>
      <c r="AP477">
        <f>VLOOKUP(AE477,'First week Schedule'!A$2:C$31,3,FALSE)</f>
        <v>3</v>
      </c>
    </row>
    <row r="478" spans="1:42" ht="26.65" x14ac:dyDescent="0.45">
      <c r="A478" s="15">
        <v>166</v>
      </c>
      <c r="B478" s="14" t="s">
        <v>403</v>
      </c>
      <c r="C478" s="14" t="s">
        <v>80</v>
      </c>
      <c r="D478" s="14">
        <v>20</v>
      </c>
      <c r="E478" s="14" t="s">
        <v>71</v>
      </c>
      <c r="F478" s="14">
        <v>74</v>
      </c>
      <c r="G478" s="14">
        <v>74</v>
      </c>
      <c r="H478" s="14">
        <v>26.1</v>
      </c>
      <c r="I478" s="14">
        <v>2.5</v>
      </c>
      <c r="J478" s="14">
        <v>5.8</v>
      </c>
      <c r="K478" s="14">
        <v>0.42899999999999999</v>
      </c>
      <c r="L478" s="14">
        <v>1.4</v>
      </c>
      <c r="M478" s="14">
        <v>3.9</v>
      </c>
      <c r="N478" s="14">
        <v>0.36599999999999999</v>
      </c>
      <c r="O478" s="14">
        <v>1.1000000000000001</v>
      </c>
      <c r="P478" s="14">
        <v>1.9</v>
      </c>
      <c r="Q478" s="14">
        <v>0.56000000000000005</v>
      </c>
      <c r="R478" s="14">
        <v>0.55200000000000005</v>
      </c>
      <c r="S478" s="14">
        <v>0.5</v>
      </c>
      <c r="T478" s="14">
        <v>0.7</v>
      </c>
      <c r="U478" s="14">
        <v>0.72499999999999998</v>
      </c>
      <c r="V478" s="14">
        <v>0.4</v>
      </c>
      <c r="W478" s="14">
        <v>1.5</v>
      </c>
      <c r="X478" s="14">
        <v>1.9</v>
      </c>
      <c r="Y478" s="14">
        <v>1</v>
      </c>
      <c r="Z478" s="14">
        <v>0.5</v>
      </c>
      <c r="AA478" s="14">
        <v>0.2</v>
      </c>
      <c r="AB478" s="14">
        <v>0.6</v>
      </c>
      <c r="AC478" s="14">
        <v>3.1</v>
      </c>
      <c r="AD478" s="14">
        <v>6.9</v>
      </c>
      <c r="AE478" t="str">
        <f>VLOOKUP(B478,'Current Team'!B$2:D$322,3,FALSE)</f>
        <v>OKC</v>
      </c>
      <c r="AF478">
        <f>RANK(K478,K$2:K$501)</f>
        <v>263</v>
      </c>
      <c r="AG478">
        <f>RANK(L478,L$2:L$501)</f>
        <v>110</v>
      </c>
      <c r="AH478">
        <f>RANK(U478,U$2:U$501)</f>
        <v>300</v>
      </c>
      <c r="AI478">
        <f>RANK(X478,X$2:X$501)</f>
        <v>358</v>
      </c>
      <c r="AJ478">
        <f>RANK(Y478,Y$2:Y$501)</f>
        <v>308</v>
      </c>
      <c r="AK478">
        <f>RANK(Z478,Z$2:Z$501)</f>
        <v>234</v>
      </c>
      <c r="AL478">
        <f>RANK(AA478,AA$2:AA$501)</f>
        <v>266</v>
      </c>
      <c r="AM478">
        <f>RANK(AB478,AB$2:AB$501,1)</f>
        <v>139</v>
      </c>
      <c r="AN478">
        <f>RANK(AD478,AD$2:AD$501)</f>
        <v>250</v>
      </c>
      <c r="AO478">
        <f>COUNTIFS(AF478:AN478,"&lt;80")</f>
        <v>0</v>
      </c>
      <c r="AP478">
        <f>VLOOKUP(AE478,'First week Schedule'!A$2:C$31,3,FALSE)</f>
        <v>3</v>
      </c>
    </row>
    <row r="479" spans="1:42" ht="39.75" x14ac:dyDescent="0.45">
      <c r="A479" s="15">
        <v>168</v>
      </c>
      <c r="B479" s="14" t="s">
        <v>401</v>
      </c>
      <c r="C479" s="14" t="s">
        <v>70</v>
      </c>
      <c r="D479" s="14">
        <v>25</v>
      </c>
      <c r="E479" s="14" t="s">
        <v>109</v>
      </c>
      <c r="F479" s="14">
        <v>81</v>
      </c>
      <c r="G479" s="14">
        <v>26</v>
      </c>
      <c r="H479" s="14">
        <v>24.5</v>
      </c>
      <c r="I479" s="14">
        <v>2.8</v>
      </c>
      <c r="J479" s="14">
        <v>6.5</v>
      </c>
      <c r="K479" s="14">
        <v>0.432</v>
      </c>
      <c r="L479" s="14">
        <v>1</v>
      </c>
      <c r="M479" s="14">
        <v>3.1</v>
      </c>
      <c r="N479" s="14">
        <v>0.311</v>
      </c>
      <c r="O479" s="14">
        <v>1.8</v>
      </c>
      <c r="P479" s="14">
        <v>3.4</v>
      </c>
      <c r="Q479" s="14">
        <v>0.54400000000000004</v>
      </c>
      <c r="R479" s="14">
        <v>0.50700000000000001</v>
      </c>
      <c r="S479" s="14">
        <v>0.9</v>
      </c>
      <c r="T479" s="14">
        <v>1.3</v>
      </c>
      <c r="U479" s="14">
        <v>0.70899999999999996</v>
      </c>
      <c r="V479" s="14">
        <v>1.7</v>
      </c>
      <c r="W479" s="14">
        <v>3.1</v>
      </c>
      <c r="X479" s="14">
        <v>4.8</v>
      </c>
      <c r="Y479" s="14">
        <v>1.2</v>
      </c>
      <c r="Z479" s="14">
        <v>0.9</v>
      </c>
      <c r="AA479" s="14">
        <v>0.4</v>
      </c>
      <c r="AB479" s="14">
        <v>0.9</v>
      </c>
      <c r="AC479" s="14">
        <v>2.2999999999999998</v>
      </c>
      <c r="AD479" s="14">
        <v>7.5</v>
      </c>
      <c r="AE479" t="str">
        <f>VLOOKUP(B479,'Current Team'!B$2:D$322,3,FALSE)</f>
        <v>DAL</v>
      </c>
      <c r="AF479">
        <f>RANK(K479,K$2:K$501)</f>
        <v>254</v>
      </c>
      <c r="AG479">
        <f>RANK(L479,L$2:L$501)</f>
        <v>175</v>
      </c>
      <c r="AH479">
        <f>RANK(U479,U$2:U$501)</f>
        <v>330</v>
      </c>
      <c r="AI479">
        <f>RANK(X479,X$2:X$501)</f>
        <v>112</v>
      </c>
      <c r="AJ479">
        <f>RANK(Y479,Y$2:Y$501)</f>
        <v>257</v>
      </c>
      <c r="AK479">
        <f>RANK(Z479,Z$2:Z$501)</f>
        <v>82</v>
      </c>
      <c r="AL479">
        <f>RANK(AA479,AA$2:AA$501)</f>
        <v>144</v>
      </c>
      <c r="AM479">
        <f>RANK(AB479,AB$2:AB$501,1)</f>
        <v>255</v>
      </c>
      <c r="AN479">
        <f>RANK(AD479,AD$2:AD$501)</f>
        <v>224</v>
      </c>
      <c r="AO479">
        <f>COUNTIFS(AF479:AN479,"&lt;80")</f>
        <v>0</v>
      </c>
      <c r="AP479">
        <f>VLOOKUP(AE479,'First week Schedule'!A$2:C$31,3,FALSE)</f>
        <v>3</v>
      </c>
    </row>
    <row r="480" spans="1:42" ht="26.65" x14ac:dyDescent="0.45">
      <c r="A480" s="15">
        <v>235</v>
      </c>
      <c r="B480" s="14" t="s">
        <v>343</v>
      </c>
      <c r="C480" s="14" t="s">
        <v>80</v>
      </c>
      <c r="D480" s="14">
        <v>26</v>
      </c>
      <c r="E480" s="14" t="s">
        <v>86</v>
      </c>
      <c r="F480" s="14">
        <v>27</v>
      </c>
      <c r="G480" s="14">
        <v>4</v>
      </c>
      <c r="H480" s="14">
        <v>24.4</v>
      </c>
      <c r="I480" s="14">
        <v>3.6</v>
      </c>
      <c r="J480" s="14">
        <v>8</v>
      </c>
      <c r="K480" s="14">
        <v>0.45200000000000001</v>
      </c>
      <c r="L480" s="14">
        <v>1.1000000000000001</v>
      </c>
      <c r="M480" s="14">
        <v>3.1</v>
      </c>
      <c r="N480" s="14">
        <v>0.34499999999999997</v>
      </c>
      <c r="O480" s="14">
        <v>2.6</v>
      </c>
      <c r="P480" s="14">
        <v>4.9000000000000004</v>
      </c>
      <c r="Q480" s="14">
        <v>0.51900000000000002</v>
      </c>
      <c r="R480" s="14">
        <v>0.51800000000000002</v>
      </c>
      <c r="S480" s="14">
        <v>1.2</v>
      </c>
      <c r="T480" s="14">
        <v>1.5</v>
      </c>
      <c r="U480" s="14">
        <v>0.80500000000000005</v>
      </c>
      <c r="V480" s="14">
        <v>0.3</v>
      </c>
      <c r="W480" s="14">
        <v>1.4</v>
      </c>
      <c r="X480" s="14">
        <v>1.7</v>
      </c>
      <c r="Y480" s="14">
        <v>1.3</v>
      </c>
      <c r="Z480" s="14">
        <v>0.8</v>
      </c>
      <c r="AA480" s="14">
        <v>0.3</v>
      </c>
      <c r="AB480" s="14">
        <v>0.7</v>
      </c>
      <c r="AC480" s="14">
        <v>1.7</v>
      </c>
      <c r="AD480" s="14">
        <v>9.6</v>
      </c>
      <c r="AE480" t="str">
        <f>VLOOKUP(B480,'Current Team'!B$2:D$322,3,FALSE)</f>
        <v>POR</v>
      </c>
      <c r="AF480">
        <f>RANK(K480,K$2:K$501)</f>
        <v>192</v>
      </c>
      <c r="AG480">
        <f>RANK(L480,L$2:L$501)</f>
        <v>149</v>
      </c>
      <c r="AH480">
        <f>RANK(U480,U$2:U$501)</f>
        <v>166</v>
      </c>
      <c r="AI480">
        <f>RANK(X480,X$2:X$501)</f>
        <v>386</v>
      </c>
      <c r="AJ480">
        <f>RANK(Y480,Y$2:Y$501)</f>
        <v>233</v>
      </c>
      <c r="AK480">
        <f>RANK(Z480,Z$2:Z$501)</f>
        <v>113</v>
      </c>
      <c r="AL480">
        <f>RANK(AA480,AA$2:AA$501)</f>
        <v>199</v>
      </c>
      <c r="AM480">
        <f>RANK(AB480,AB$2:AB$501,1)</f>
        <v>181</v>
      </c>
      <c r="AN480">
        <f>RANK(AD480,AD$2:AD$501)</f>
        <v>166</v>
      </c>
      <c r="AO480">
        <f>COUNTIFS(AF480:AN480,"&lt;80")</f>
        <v>0</v>
      </c>
      <c r="AP480">
        <f>VLOOKUP(AE480,'First week Schedule'!A$2:C$31,3,FALSE)</f>
        <v>3</v>
      </c>
    </row>
    <row r="481" spans="1:42" ht="26.65" x14ac:dyDescent="0.45">
      <c r="A481" s="15">
        <v>267</v>
      </c>
      <c r="B481" s="14" t="s">
        <v>312</v>
      </c>
      <c r="C481" s="14" t="s">
        <v>67</v>
      </c>
      <c r="D481" s="14">
        <v>26</v>
      </c>
      <c r="E481" s="14" t="s">
        <v>123</v>
      </c>
      <c r="F481" s="14">
        <v>57</v>
      </c>
      <c r="G481" s="14">
        <v>22</v>
      </c>
      <c r="H481" s="14">
        <v>26.8</v>
      </c>
      <c r="I481" s="14">
        <v>3.8</v>
      </c>
      <c r="J481" s="14">
        <v>9.1999999999999993</v>
      </c>
      <c r="K481" s="14">
        <v>0.41299999999999998</v>
      </c>
      <c r="L481" s="14">
        <v>1.6</v>
      </c>
      <c r="M481" s="14">
        <v>4.5999999999999996</v>
      </c>
      <c r="N481" s="14">
        <v>0.34599999999999997</v>
      </c>
      <c r="O481" s="14">
        <v>2.2000000000000002</v>
      </c>
      <c r="P481" s="14">
        <v>4.7</v>
      </c>
      <c r="Q481" s="14">
        <v>0.47699999999999998</v>
      </c>
      <c r="R481" s="14">
        <v>0.498</v>
      </c>
      <c r="S481" s="14">
        <v>1.7</v>
      </c>
      <c r="T481" s="14">
        <v>2.2000000000000002</v>
      </c>
      <c r="U481" s="14">
        <v>0.748</v>
      </c>
      <c r="V481" s="14">
        <v>0.6</v>
      </c>
      <c r="W481" s="14">
        <v>2.4</v>
      </c>
      <c r="X481" s="14">
        <v>3</v>
      </c>
      <c r="Y481" s="14">
        <v>2.9</v>
      </c>
      <c r="Z481" s="14">
        <v>0.9</v>
      </c>
      <c r="AA481" s="14">
        <v>0.5</v>
      </c>
      <c r="AB481" s="14">
        <v>1.4</v>
      </c>
      <c r="AC481" s="14">
        <v>1.7</v>
      </c>
      <c r="AD481" s="14">
        <v>10.9</v>
      </c>
      <c r="AE481" t="str">
        <f>VLOOKUP(B481,'Current Team'!B$2:D$322,3,FALSE)</f>
        <v>PHO</v>
      </c>
      <c r="AF481">
        <f>RANK(K481,K$2:K$501)</f>
        <v>308</v>
      </c>
      <c r="AG481">
        <f>RANK(L481,L$2:L$501)</f>
        <v>89</v>
      </c>
      <c r="AH481">
        <f>RANK(U481,U$2:U$501)</f>
        <v>269</v>
      </c>
      <c r="AI481">
        <f>RANK(X481,X$2:X$501)</f>
        <v>244</v>
      </c>
      <c r="AJ481">
        <f>RANK(Y481,Y$2:Y$501)</f>
        <v>92</v>
      </c>
      <c r="AK481">
        <f>RANK(Z481,Z$2:Z$501)</f>
        <v>82</v>
      </c>
      <c r="AL481">
        <f>RANK(AA481,AA$2:AA$501)</f>
        <v>105</v>
      </c>
      <c r="AM481">
        <f>RANK(AB481,AB$2:AB$501,1)</f>
        <v>377</v>
      </c>
      <c r="AN481">
        <f>RANK(AD481,AD$2:AD$501)</f>
        <v>134</v>
      </c>
      <c r="AO481">
        <f>COUNTIFS(AF481:AN481,"&lt;80")</f>
        <v>0</v>
      </c>
      <c r="AP481">
        <f>VLOOKUP(AE481,'First week Schedule'!A$2:C$31,3,FALSE)</f>
        <v>3</v>
      </c>
    </row>
    <row r="482" spans="1:42" ht="26.65" x14ac:dyDescent="0.45">
      <c r="A482" s="15">
        <v>267</v>
      </c>
      <c r="B482" s="14" t="s">
        <v>312</v>
      </c>
      <c r="C482" s="14" t="s">
        <v>67</v>
      </c>
      <c r="D482" s="14">
        <v>26</v>
      </c>
      <c r="E482" s="14" t="s">
        <v>155</v>
      </c>
      <c r="F482" s="14">
        <v>44</v>
      </c>
      <c r="G482" s="14">
        <v>10</v>
      </c>
      <c r="H482" s="14">
        <v>25.5</v>
      </c>
      <c r="I482" s="14">
        <v>3.9</v>
      </c>
      <c r="J482" s="14">
        <v>9.1</v>
      </c>
      <c r="K482" s="14">
        <v>0.42599999999999999</v>
      </c>
      <c r="L482" s="14">
        <v>1.6</v>
      </c>
      <c r="M482" s="14">
        <v>4.5999999999999996</v>
      </c>
      <c r="N482" s="14">
        <v>0.35299999999999998</v>
      </c>
      <c r="O482" s="14">
        <v>2.2999999999999998</v>
      </c>
      <c r="P482" s="14">
        <v>4.5</v>
      </c>
      <c r="Q482" s="14">
        <v>0.503</v>
      </c>
      <c r="R482" s="14">
        <v>0.51600000000000001</v>
      </c>
      <c r="S482" s="14">
        <v>1.4</v>
      </c>
      <c r="T482" s="14">
        <v>2</v>
      </c>
      <c r="U482" s="14">
        <v>0.69299999999999995</v>
      </c>
      <c r="V482" s="14">
        <v>0.4</v>
      </c>
      <c r="W482" s="14">
        <v>2.2999999999999998</v>
      </c>
      <c r="X482" s="14">
        <v>2.8</v>
      </c>
      <c r="Y482" s="14">
        <v>2.5</v>
      </c>
      <c r="Z482" s="14">
        <v>0.9</v>
      </c>
      <c r="AA482" s="14">
        <v>0.5</v>
      </c>
      <c r="AB482" s="14">
        <v>1.4</v>
      </c>
      <c r="AC482" s="14">
        <v>1.6</v>
      </c>
      <c r="AD482" s="14">
        <v>10.8</v>
      </c>
      <c r="AE482" t="str">
        <f>VLOOKUP(B482,'Current Team'!B$2:D$322,3,FALSE)</f>
        <v>PHO</v>
      </c>
      <c r="AF482">
        <f>RANK(K482,K$2:K$501)</f>
        <v>274</v>
      </c>
      <c r="AG482">
        <f>RANK(L482,L$2:L$501)</f>
        <v>89</v>
      </c>
      <c r="AH482">
        <f>RANK(U482,U$2:U$501)</f>
        <v>349</v>
      </c>
      <c r="AI482">
        <f>RANK(X482,X$2:X$501)</f>
        <v>263</v>
      </c>
      <c r="AJ482">
        <f>RANK(Y482,Y$2:Y$501)</f>
        <v>112</v>
      </c>
      <c r="AK482">
        <f>RANK(Z482,Z$2:Z$501)</f>
        <v>82</v>
      </c>
      <c r="AL482">
        <f>RANK(AA482,AA$2:AA$501)</f>
        <v>105</v>
      </c>
      <c r="AM482">
        <f>RANK(AB482,AB$2:AB$501,1)</f>
        <v>377</v>
      </c>
      <c r="AN482">
        <f>RANK(AD482,AD$2:AD$501)</f>
        <v>140</v>
      </c>
      <c r="AO482">
        <f>COUNTIFS(AF482:AN482,"&lt;80")</f>
        <v>0</v>
      </c>
      <c r="AP482">
        <f>VLOOKUP(AE482,'First week Schedule'!A$2:C$31,3,FALSE)</f>
        <v>3</v>
      </c>
    </row>
    <row r="483" spans="1:42" ht="26.65" x14ac:dyDescent="0.45">
      <c r="A483" s="15">
        <v>278</v>
      </c>
      <c r="B483" s="14" t="s">
        <v>302</v>
      </c>
      <c r="C483" s="14" t="s">
        <v>75</v>
      </c>
      <c r="D483" s="14">
        <v>25</v>
      </c>
      <c r="E483" s="14" t="s">
        <v>90</v>
      </c>
      <c r="F483" s="14">
        <v>47</v>
      </c>
      <c r="G483" s="14">
        <v>0</v>
      </c>
      <c r="H483" s="14">
        <v>16.100000000000001</v>
      </c>
      <c r="I483" s="14">
        <v>2.9</v>
      </c>
      <c r="J483" s="14">
        <v>6.3</v>
      </c>
      <c r="K483" s="14">
        <v>0.46300000000000002</v>
      </c>
      <c r="L483" s="14">
        <v>1.1000000000000001</v>
      </c>
      <c r="M483" s="14">
        <v>3</v>
      </c>
      <c r="N483" s="14">
        <v>0.36</v>
      </c>
      <c r="O483" s="14">
        <v>1.9</v>
      </c>
      <c r="P483" s="14">
        <v>3.4</v>
      </c>
      <c r="Q483" s="14">
        <v>0.55300000000000005</v>
      </c>
      <c r="R483" s="14">
        <v>0.54700000000000004</v>
      </c>
      <c r="S483" s="14">
        <v>1.7</v>
      </c>
      <c r="T483" s="14">
        <v>2.2999999999999998</v>
      </c>
      <c r="U483" s="14">
        <v>0.73799999999999999</v>
      </c>
      <c r="V483" s="14">
        <v>0.8</v>
      </c>
      <c r="W483" s="14">
        <v>2.6</v>
      </c>
      <c r="X483" s="14">
        <v>3.5</v>
      </c>
      <c r="Y483" s="14">
        <v>1.3</v>
      </c>
      <c r="Z483" s="14">
        <v>0.3</v>
      </c>
      <c r="AA483" s="14">
        <v>0.3</v>
      </c>
      <c r="AB483" s="14">
        <v>0.9</v>
      </c>
      <c r="AC483" s="14">
        <v>1.4</v>
      </c>
      <c r="AD483" s="14">
        <v>8.6</v>
      </c>
      <c r="AE483" t="str">
        <f>VLOOKUP(B483,'Current Team'!B$2:D$322,3,FALSE)</f>
        <v>PHO</v>
      </c>
      <c r="AF483">
        <f>RANK(K483,K$2:K$501)</f>
        <v>167</v>
      </c>
      <c r="AG483">
        <f>RANK(L483,L$2:L$501)</f>
        <v>149</v>
      </c>
      <c r="AH483">
        <f>RANK(U483,U$2:U$501)</f>
        <v>282</v>
      </c>
      <c r="AI483">
        <f>RANK(X483,X$2:X$501)</f>
        <v>207</v>
      </c>
      <c r="AJ483">
        <f>RANK(Y483,Y$2:Y$501)</f>
        <v>233</v>
      </c>
      <c r="AK483">
        <f>RANK(Z483,Z$2:Z$501)</f>
        <v>355</v>
      </c>
      <c r="AL483">
        <f>RANK(AA483,AA$2:AA$501)</f>
        <v>199</v>
      </c>
      <c r="AM483">
        <f>RANK(AB483,AB$2:AB$501,1)</f>
        <v>255</v>
      </c>
      <c r="AN483">
        <f>RANK(AD483,AD$2:AD$501)</f>
        <v>193</v>
      </c>
      <c r="AO483">
        <f>COUNTIFS(AF483:AN483,"&lt;80")</f>
        <v>0</v>
      </c>
      <c r="AP483">
        <f>VLOOKUP(AE483,'First week Schedule'!A$2:C$31,3,FALSE)</f>
        <v>3</v>
      </c>
    </row>
    <row r="484" spans="1:42" ht="26.65" x14ac:dyDescent="0.45">
      <c r="A484" s="15">
        <v>286</v>
      </c>
      <c r="B484" s="14" t="s">
        <v>294</v>
      </c>
      <c r="C484" s="14" t="s">
        <v>80</v>
      </c>
      <c r="D484" s="14">
        <v>21</v>
      </c>
      <c r="E484" s="14" t="s">
        <v>76</v>
      </c>
      <c r="F484" s="14">
        <v>48</v>
      </c>
      <c r="G484" s="14">
        <v>7</v>
      </c>
      <c r="H484" s="14">
        <v>14.1</v>
      </c>
      <c r="I484" s="14">
        <v>2</v>
      </c>
      <c r="J484" s="14">
        <v>5.0999999999999996</v>
      </c>
      <c r="K484" s="14">
        <v>0.4</v>
      </c>
      <c r="L484" s="14">
        <v>1</v>
      </c>
      <c r="M484" s="14">
        <v>3</v>
      </c>
      <c r="N484" s="14">
        <v>0.32600000000000001</v>
      </c>
      <c r="O484" s="14">
        <v>1.1000000000000001</v>
      </c>
      <c r="P484" s="14">
        <v>2.1</v>
      </c>
      <c r="Q484" s="14">
        <v>0.505</v>
      </c>
      <c r="R484" s="14">
        <v>0.496</v>
      </c>
      <c r="S484" s="14">
        <v>0.8</v>
      </c>
      <c r="T484" s="14">
        <v>0.9</v>
      </c>
      <c r="U484" s="14">
        <v>0.81799999999999995</v>
      </c>
      <c r="V484" s="14">
        <v>0.3</v>
      </c>
      <c r="W484" s="14">
        <v>1.9</v>
      </c>
      <c r="X484" s="14">
        <v>2.2000000000000002</v>
      </c>
      <c r="Y484" s="14">
        <v>1.1000000000000001</v>
      </c>
      <c r="Z484" s="14">
        <v>0.6</v>
      </c>
      <c r="AA484" s="14">
        <v>0</v>
      </c>
      <c r="AB484" s="14">
        <v>0.5</v>
      </c>
      <c r="AC484" s="14">
        <v>1.3</v>
      </c>
      <c r="AD484" s="14">
        <v>5.8</v>
      </c>
      <c r="AE484" t="str">
        <f>VLOOKUP(B484,'Current Team'!B$2:D$322,3,FALSE)</f>
        <v>PHI</v>
      </c>
      <c r="AF484">
        <f>RANK(K484,K$2:K$501)</f>
        <v>361</v>
      </c>
      <c r="AG484">
        <f>RANK(L484,L$2:L$501)</f>
        <v>175</v>
      </c>
      <c r="AH484">
        <f>RANK(U484,U$2:U$501)</f>
        <v>139</v>
      </c>
      <c r="AI484">
        <f>RANK(X484,X$2:X$501)</f>
        <v>333</v>
      </c>
      <c r="AJ484">
        <f>RANK(Y484,Y$2:Y$501)</f>
        <v>284</v>
      </c>
      <c r="AK484">
        <f>RANK(Z484,Z$2:Z$501)</f>
        <v>186</v>
      </c>
      <c r="AL484">
        <f>RANK(AA484,AA$2:AA$501)</f>
        <v>417</v>
      </c>
      <c r="AM484">
        <f>RANK(AB484,AB$2:AB$501,1)</f>
        <v>99</v>
      </c>
      <c r="AN484">
        <f>RANK(AD484,AD$2:AD$501)</f>
        <v>305</v>
      </c>
      <c r="AO484">
        <f>COUNTIFS(AF484:AN484,"&lt;80")</f>
        <v>0</v>
      </c>
      <c r="AP484">
        <f>VLOOKUP(AE484,'First week Schedule'!A$2:C$31,3,FALSE)</f>
        <v>3</v>
      </c>
    </row>
    <row r="485" spans="1:42" ht="26.65" x14ac:dyDescent="0.45">
      <c r="A485" s="15">
        <v>40</v>
      </c>
      <c r="B485" s="14" t="s">
        <v>87</v>
      </c>
      <c r="C485" s="14" t="s">
        <v>80</v>
      </c>
      <c r="D485" s="14">
        <v>25</v>
      </c>
      <c r="E485" s="14" t="s">
        <v>88</v>
      </c>
      <c r="F485" s="14">
        <v>82</v>
      </c>
      <c r="G485" s="14">
        <v>82</v>
      </c>
      <c r="H485" s="14">
        <v>36.9</v>
      </c>
      <c r="I485" s="14">
        <v>9.3000000000000007</v>
      </c>
      <c r="J485" s="14">
        <v>19.600000000000001</v>
      </c>
      <c r="K485" s="14">
        <v>0.47499999999999998</v>
      </c>
      <c r="L485" s="14">
        <v>2.5</v>
      </c>
      <c r="M485" s="14">
        <v>7.3</v>
      </c>
      <c r="N485" s="14">
        <v>0.35099999999999998</v>
      </c>
      <c r="O485" s="14">
        <v>6.8</v>
      </c>
      <c r="P485" s="14">
        <v>12.4</v>
      </c>
      <c r="Q485" s="14">
        <v>0.54800000000000004</v>
      </c>
      <c r="R485" s="14">
        <v>0.54</v>
      </c>
      <c r="S485" s="14">
        <v>4.4000000000000004</v>
      </c>
      <c r="T485" s="14">
        <v>5.5</v>
      </c>
      <c r="U485" s="14">
        <v>0.80800000000000005</v>
      </c>
      <c r="V485" s="14">
        <v>1.1000000000000001</v>
      </c>
      <c r="W485" s="14">
        <v>3.9</v>
      </c>
      <c r="X485" s="14">
        <v>5</v>
      </c>
      <c r="Y485" s="14">
        <v>5.5</v>
      </c>
      <c r="Z485" s="14">
        <v>1.5</v>
      </c>
      <c r="AA485" s="14">
        <v>0.7</v>
      </c>
      <c r="AB485" s="14">
        <v>2.7</v>
      </c>
      <c r="AC485" s="14">
        <v>2.8</v>
      </c>
      <c r="AD485" s="14">
        <v>25.6</v>
      </c>
      <c r="AE485" t="str">
        <f>VLOOKUP(B485,'Current Team'!B$2:D$322,3,FALSE)</f>
        <v>WAS</v>
      </c>
      <c r="AF485">
        <f>RANK(K485,K$2:K$501)</f>
        <v>136</v>
      </c>
      <c r="AG485">
        <f>RANK(L485,L$2:L$501)</f>
        <v>14</v>
      </c>
      <c r="AH485">
        <f>RANK(U485,U$2:U$501)</f>
        <v>159</v>
      </c>
      <c r="AI485">
        <f>RANK(X485,X$2:X$501)</f>
        <v>103</v>
      </c>
      <c r="AJ485">
        <f>RANK(Y485,Y$2:Y$501)</f>
        <v>20</v>
      </c>
      <c r="AK485">
        <f>RANK(Z485,Z$2:Z$501)</f>
        <v>18</v>
      </c>
      <c r="AL485">
        <f>RANK(AA485,AA$2:AA$501)</f>
        <v>64</v>
      </c>
      <c r="AM485">
        <f>RANK(AB485,AB$2:AB$501,1)</f>
        <v>483</v>
      </c>
      <c r="AN485">
        <f>RANK(AD485,AD$2:AD$501)</f>
        <v>12</v>
      </c>
      <c r="AO485">
        <f>COUNTIFS(AF485:AN485,"&lt;80")</f>
        <v>5</v>
      </c>
      <c r="AP485">
        <f>VLOOKUP(AE485,'First week Schedule'!A$2:C$31,3,FALSE)</f>
        <v>2</v>
      </c>
    </row>
    <row r="486" spans="1:42" ht="26.65" x14ac:dyDescent="0.45">
      <c r="A486" s="15">
        <v>116</v>
      </c>
      <c r="B486" s="14" t="s">
        <v>446</v>
      </c>
      <c r="C486" s="14" t="s">
        <v>70</v>
      </c>
      <c r="D486" s="14">
        <v>28</v>
      </c>
      <c r="E486" s="14" t="s">
        <v>94</v>
      </c>
      <c r="F486" s="14">
        <v>22</v>
      </c>
      <c r="G486" s="14">
        <v>22</v>
      </c>
      <c r="H486" s="14">
        <v>34.700000000000003</v>
      </c>
      <c r="I486" s="14">
        <v>4.8</v>
      </c>
      <c r="J486" s="14">
        <v>11.1</v>
      </c>
      <c r="K486" s="14">
        <v>0.433</v>
      </c>
      <c r="L486" s="14">
        <v>2.5</v>
      </c>
      <c r="M486" s="14">
        <v>6.7</v>
      </c>
      <c r="N486" s="14">
        <v>0.372</v>
      </c>
      <c r="O486" s="14">
        <v>2.2999999999999998</v>
      </c>
      <c r="P486" s="14">
        <v>4.4000000000000004</v>
      </c>
      <c r="Q486" s="14">
        <v>0.52600000000000002</v>
      </c>
      <c r="R486" s="14">
        <v>0.54500000000000004</v>
      </c>
      <c r="S486" s="14">
        <v>2.2999999999999998</v>
      </c>
      <c r="T486" s="14">
        <v>3</v>
      </c>
      <c r="U486" s="14">
        <v>0.77300000000000002</v>
      </c>
      <c r="V486" s="14">
        <v>1</v>
      </c>
      <c r="W486" s="14">
        <v>4.8</v>
      </c>
      <c r="X486" s="14">
        <v>5.7</v>
      </c>
      <c r="Y486" s="14">
        <v>1.5</v>
      </c>
      <c r="Z486" s="14">
        <v>2.2999999999999998</v>
      </c>
      <c r="AA486" s="14">
        <v>1.1000000000000001</v>
      </c>
      <c r="AB486" s="14">
        <v>1.1000000000000001</v>
      </c>
      <c r="AC486" s="14">
        <v>3.7</v>
      </c>
      <c r="AD486" s="14">
        <v>14.5</v>
      </c>
      <c r="AE486" t="str">
        <f>VLOOKUP(B486,'Current Team'!B$2:D$322,3,FALSE)</f>
        <v>MIN</v>
      </c>
      <c r="AF486">
        <f>RANK(K486,K$2:K$501)</f>
        <v>250</v>
      </c>
      <c r="AG486">
        <f>RANK(L486,L$2:L$501)</f>
        <v>14</v>
      </c>
      <c r="AH486">
        <f>RANK(U486,U$2:U$501)</f>
        <v>223</v>
      </c>
      <c r="AI486">
        <f>RANK(X486,X$2:X$501)</f>
        <v>69</v>
      </c>
      <c r="AJ486">
        <f>RANK(Y486,Y$2:Y$501)</f>
        <v>204</v>
      </c>
      <c r="AK486">
        <f>RANK(Z486,Z$2:Z$501)</f>
        <v>2</v>
      </c>
      <c r="AL486">
        <f>RANK(AA486,AA$2:AA$501)</f>
        <v>24</v>
      </c>
      <c r="AM486">
        <f>RANK(AB486,AB$2:AB$501,1)</f>
        <v>315</v>
      </c>
      <c r="AN486">
        <f>RANK(AD486,AD$2:AD$501)</f>
        <v>69</v>
      </c>
      <c r="AO486">
        <f>COUNTIFS(AF486:AN486,"&lt;80")</f>
        <v>5</v>
      </c>
      <c r="AP486">
        <f>VLOOKUP(AE486,'First week Schedule'!A$2:C$31,3,FALSE)</f>
        <v>2</v>
      </c>
    </row>
    <row r="487" spans="1:42" ht="26.65" x14ac:dyDescent="0.45">
      <c r="A487" s="15">
        <v>15</v>
      </c>
      <c r="B487" s="14" t="s">
        <v>539</v>
      </c>
      <c r="C487" s="14" t="s">
        <v>70</v>
      </c>
      <c r="D487" s="14">
        <v>25</v>
      </c>
      <c r="E487" s="14" t="s">
        <v>112</v>
      </c>
      <c r="F487" s="14">
        <v>43</v>
      </c>
      <c r="G487" s="14">
        <v>40</v>
      </c>
      <c r="H487" s="14">
        <v>29.8</v>
      </c>
      <c r="I487" s="14">
        <v>3.5</v>
      </c>
      <c r="J487" s="14">
        <v>6.4</v>
      </c>
      <c r="K487" s="14">
        <v>0.54300000000000004</v>
      </c>
      <c r="L487" s="14">
        <v>0.2</v>
      </c>
      <c r="M487" s="14">
        <v>0.8</v>
      </c>
      <c r="N487" s="14">
        <v>0.26500000000000001</v>
      </c>
      <c r="O487" s="14">
        <v>3.3</v>
      </c>
      <c r="P487" s="14">
        <v>5.6</v>
      </c>
      <c r="Q487" s="14">
        <v>0.58299999999999996</v>
      </c>
      <c r="R487" s="14">
        <v>0.56000000000000005</v>
      </c>
      <c r="S487" s="14">
        <v>0.9</v>
      </c>
      <c r="T487" s="14">
        <v>1.5</v>
      </c>
      <c r="U487" s="14">
        <v>0.57799999999999996</v>
      </c>
      <c r="V487" s="14">
        <v>1.1000000000000001</v>
      </c>
      <c r="W487" s="14">
        <v>4.7</v>
      </c>
      <c r="X487" s="14">
        <v>5.8</v>
      </c>
      <c r="Y487" s="14">
        <v>3</v>
      </c>
      <c r="Z487" s="14">
        <v>1.3</v>
      </c>
      <c r="AA487" s="14">
        <v>0.9</v>
      </c>
      <c r="AB487" s="14">
        <v>1.3</v>
      </c>
      <c r="AC487" s="14">
        <v>2.6</v>
      </c>
      <c r="AD487" s="14">
        <v>8</v>
      </c>
      <c r="AE487" t="str">
        <f>VLOOKUP(B487,'Current Team'!B$2:D$322,3,FALSE)</f>
        <v>MEM</v>
      </c>
      <c r="AF487">
        <f>RANK(K487,K$2:K$501)</f>
        <v>50</v>
      </c>
      <c r="AG487">
        <f>RANK(L487,L$2:L$501)</f>
        <v>379</v>
      </c>
      <c r="AH487">
        <f>RANK(U487,U$2:U$501)</f>
        <v>428</v>
      </c>
      <c r="AI487">
        <f>RANK(X487,X$2:X$501)</f>
        <v>67</v>
      </c>
      <c r="AJ487">
        <f>RANK(Y487,Y$2:Y$501)</f>
        <v>86</v>
      </c>
      <c r="AK487">
        <f>RANK(Z487,Z$2:Z$501)</f>
        <v>33</v>
      </c>
      <c r="AL487">
        <f>RANK(AA487,AA$2:AA$501)</f>
        <v>42</v>
      </c>
      <c r="AM487">
        <f>RANK(AB487,AB$2:AB$501,1)</f>
        <v>353</v>
      </c>
      <c r="AN487">
        <f>RANK(AD487,AD$2:AD$501)</f>
        <v>211</v>
      </c>
      <c r="AO487">
        <f>COUNTIFS(AF487:AN487,"&lt;80")</f>
        <v>4</v>
      </c>
      <c r="AP487">
        <f>VLOOKUP(AE487,'First week Schedule'!A$2:C$31,3,FALSE)</f>
        <v>2</v>
      </c>
    </row>
    <row r="488" spans="1:42" ht="26.65" x14ac:dyDescent="0.45">
      <c r="A488" s="15">
        <v>116</v>
      </c>
      <c r="B488" s="14" t="s">
        <v>446</v>
      </c>
      <c r="C488" s="14" t="s">
        <v>70</v>
      </c>
      <c r="D488" s="14">
        <v>28</v>
      </c>
      <c r="E488" s="14" t="s">
        <v>123</v>
      </c>
      <c r="F488" s="14">
        <v>35</v>
      </c>
      <c r="G488" s="14">
        <v>35</v>
      </c>
      <c r="H488" s="14">
        <v>34.4</v>
      </c>
      <c r="I488" s="14">
        <v>4.5</v>
      </c>
      <c r="J488" s="14">
        <v>10.3</v>
      </c>
      <c r="K488" s="14">
        <v>0.43099999999999999</v>
      </c>
      <c r="L488" s="14">
        <v>2.4</v>
      </c>
      <c r="M488" s="14">
        <v>6.4</v>
      </c>
      <c r="N488" s="14">
        <v>0.378</v>
      </c>
      <c r="O488" s="14">
        <v>2</v>
      </c>
      <c r="P488" s="14">
        <v>3.9</v>
      </c>
      <c r="Q488" s="14">
        <v>0.51800000000000002</v>
      </c>
      <c r="R488" s="14">
        <v>0.54800000000000004</v>
      </c>
      <c r="S488" s="14">
        <v>1.9</v>
      </c>
      <c r="T488" s="14">
        <v>2.5</v>
      </c>
      <c r="U488" s="14">
        <v>0.76400000000000001</v>
      </c>
      <c r="V488" s="14">
        <v>0.8</v>
      </c>
      <c r="W488" s="14">
        <v>4.7</v>
      </c>
      <c r="X488" s="14">
        <v>5.5</v>
      </c>
      <c r="Y488" s="14">
        <v>1.3</v>
      </c>
      <c r="Z488" s="14">
        <v>2.1</v>
      </c>
      <c r="AA488" s="14">
        <v>1.3</v>
      </c>
      <c r="AB488" s="14">
        <v>1.3</v>
      </c>
      <c r="AC488" s="14">
        <v>3.6</v>
      </c>
      <c r="AD488" s="14">
        <v>13.3</v>
      </c>
      <c r="AE488" t="str">
        <f>VLOOKUP(B488,'Current Team'!B$2:D$322,3,FALSE)</f>
        <v>MIN</v>
      </c>
      <c r="AF488">
        <f>RANK(K488,K$2:K$501)</f>
        <v>257</v>
      </c>
      <c r="AG488">
        <f>RANK(L488,L$2:L$501)</f>
        <v>22</v>
      </c>
      <c r="AH488">
        <f>RANK(U488,U$2:U$501)</f>
        <v>238</v>
      </c>
      <c r="AI488">
        <f>RANK(X488,X$2:X$501)</f>
        <v>75</v>
      </c>
      <c r="AJ488">
        <f>RANK(Y488,Y$2:Y$501)</f>
        <v>233</v>
      </c>
      <c r="AK488">
        <f>RANK(Z488,Z$2:Z$501)</f>
        <v>4</v>
      </c>
      <c r="AL488">
        <f>RANK(AA488,AA$2:AA$501)</f>
        <v>16</v>
      </c>
      <c r="AM488">
        <f>RANK(AB488,AB$2:AB$501,1)</f>
        <v>353</v>
      </c>
      <c r="AN488">
        <f>RANK(AD488,AD$2:AD$501)</f>
        <v>89</v>
      </c>
      <c r="AO488">
        <f>COUNTIFS(AF488:AN488,"&lt;80")</f>
        <v>4</v>
      </c>
      <c r="AP488">
        <f>VLOOKUP(AE488,'First week Schedule'!A$2:C$31,3,FALSE)</f>
        <v>2</v>
      </c>
    </row>
    <row r="489" spans="1:42" ht="26.65" x14ac:dyDescent="0.45">
      <c r="A489" s="15">
        <v>79</v>
      </c>
      <c r="B489" s="14" t="s">
        <v>479</v>
      </c>
      <c r="C489" s="14" t="s">
        <v>75</v>
      </c>
      <c r="D489" s="14">
        <v>21</v>
      </c>
      <c r="E489" s="14" t="s">
        <v>88</v>
      </c>
      <c r="F489" s="14">
        <v>72</v>
      </c>
      <c r="G489" s="14">
        <v>53</v>
      </c>
      <c r="H489" s="14">
        <v>20.8</v>
      </c>
      <c r="I489" s="14">
        <v>4.3</v>
      </c>
      <c r="J489" s="14">
        <v>7</v>
      </c>
      <c r="K489" s="14">
        <v>0.61599999999999999</v>
      </c>
      <c r="L489" s="14">
        <v>0.5</v>
      </c>
      <c r="M489" s="14">
        <v>1.4</v>
      </c>
      <c r="N489" s="14">
        <v>0.33300000000000002</v>
      </c>
      <c r="O489" s="14">
        <v>3.8</v>
      </c>
      <c r="P489" s="14">
        <v>5.6</v>
      </c>
      <c r="Q489" s="14">
        <v>0.68500000000000005</v>
      </c>
      <c r="R489" s="14">
        <v>0.64800000000000002</v>
      </c>
      <c r="S489" s="14">
        <v>1.5</v>
      </c>
      <c r="T489" s="14">
        <v>1.9</v>
      </c>
      <c r="U489" s="14">
        <v>0.78100000000000003</v>
      </c>
      <c r="V489" s="14">
        <v>1.6</v>
      </c>
      <c r="W489" s="14">
        <v>4.7</v>
      </c>
      <c r="X489" s="14">
        <v>6.3</v>
      </c>
      <c r="Y489" s="14">
        <v>1.3</v>
      </c>
      <c r="Z489" s="14">
        <v>0.3</v>
      </c>
      <c r="AA489" s="14">
        <v>0.9</v>
      </c>
      <c r="AB489" s="14">
        <v>0.8</v>
      </c>
      <c r="AC489" s="14">
        <v>1.8</v>
      </c>
      <c r="AD489" s="14">
        <v>10.5</v>
      </c>
      <c r="AE489" t="str">
        <f>VLOOKUP(B489,'Current Team'!B$2:D$322,3,FALSE)</f>
        <v>WAS</v>
      </c>
      <c r="AF489">
        <f>RANK(K489,K$2:K$501)</f>
        <v>21</v>
      </c>
      <c r="AG489">
        <f>RANK(L489,L$2:L$501)</f>
        <v>298</v>
      </c>
      <c r="AH489">
        <f>RANK(U489,U$2:U$501)</f>
        <v>213</v>
      </c>
      <c r="AI489">
        <f>RANK(X489,X$2:X$501)</f>
        <v>60</v>
      </c>
      <c r="AJ489">
        <f>RANK(Y489,Y$2:Y$501)</f>
        <v>233</v>
      </c>
      <c r="AK489">
        <f>RANK(Z489,Z$2:Z$501)</f>
        <v>355</v>
      </c>
      <c r="AL489">
        <f>RANK(AA489,AA$2:AA$501)</f>
        <v>42</v>
      </c>
      <c r="AM489">
        <f>RANK(AB489,AB$2:AB$501,1)</f>
        <v>206</v>
      </c>
      <c r="AN489">
        <f>RANK(AD489,AD$2:AD$501)</f>
        <v>147</v>
      </c>
      <c r="AO489">
        <f>COUNTIFS(AF489:AN489,"&lt;80")</f>
        <v>3</v>
      </c>
      <c r="AP489">
        <f>VLOOKUP(AE489,'First week Schedule'!A$2:C$31,3,FALSE)</f>
        <v>2</v>
      </c>
    </row>
    <row r="490" spans="1:42" ht="26.65" x14ac:dyDescent="0.45">
      <c r="A490" s="15">
        <v>116</v>
      </c>
      <c r="B490" s="14" t="s">
        <v>446</v>
      </c>
      <c r="C490" s="14" t="s">
        <v>70</v>
      </c>
      <c r="D490" s="14">
        <v>28</v>
      </c>
      <c r="E490" s="14" t="s">
        <v>76</v>
      </c>
      <c r="F490" s="14">
        <v>13</v>
      </c>
      <c r="G490" s="14">
        <v>13</v>
      </c>
      <c r="H490" s="14">
        <v>33.799999999999997</v>
      </c>
      <c r="I490" s="14">
        <v>3.8</v>
      </c>
      <c r="J490" s="14">
        <v>9</v>
      </c>
      <c r="K490" s="14">
        <v>0.42699999999999999</v>
      </c>
      <c r="L490" s="14">
        <v>2.2999999999999998</v>
      </c>
      <c r="M490" s="14">
        <v>5.9</v>
      </c>
      <c r="N490" s="14">
        <v>0.39</v>
      </c>
      <c r="O490" s="14">
        <v>1.5</v>
      </c>
      <c r="P490" s="14">
        <v>3.1</v>
      </c>
      <c r="Q490" s="14">
        <v>0.5</v>
      </c>
      <c r="R490" s="14">
        <v>0.55600000000000005</v>
      </c>
      <c r="S490" s="14">
        <v>1.3</v>
      </c>
      <c r="T490" s="14">
        <v>1.8</v>
      </c>
      <c r="U490" s="14">
        <v>0.73899999999999999</v>
      </c>
      <c r="V490" s="14">
        <v>0.5</v>
      </c>
      <c r="W490" s="14">
        <v>4.5999999999999996</v>
      </c>
      <c r="X490" s="14">
        <v>5.2</v>
      </c>
      <c r="Y490" s="14">
        <v>1.1000000000000001</v>
      </c>
      <c r="Z490" s="14">
        <v>1.8</v>
      </c>
      <c r="AA490" s="14">
        <v>1.8</v>
      </c>
      <c r="AB490" s="14">
        <v>1.7</v>
      </c>
      <c r="AC490" s="14">
        <v>3.5</v>
      </c>
      <c r="AD490" s="14">
        <v>11.3</v>
      </c>
      <c r="AE490" t="str">
        <f>VLOOKUP(B490,'Current Team'!B$2:D$322,3,FALSE)</f>
        <v>MIN</v>
      </c>
      <c r="AF490">
        <f>RANK(K490,K$2:K$501)</f>
        <v>270</v>
      </c>
      <c r="AG490">
        <f>RANK(L490,L$2:L$501)</f>
        <v>30</v>
      </c>
      <c r="AH490">
        <f>RANK(U490,U$2:U$501)</f>
        <v>279</v>
      </c>
      <c r="AI490">
        <f>RANK(X490,X$2:X$501)</f>
        <v>92</v>
      </c>
      <c r="AJ490">
        <f>RANK(Y490,Y$2:Y$501)</f>
        <v>284</v>
      </c>
      <c r="AK490">
        <f>RANK(Z490,Z$2:Z$501)</f>
        <v>7</v>
      </c>
      <c r="AL490">
        <f>RANK(AA490,AA$2:AA$501)</f>
        <v>6</v>
      </c>
      <c r="AM490">
        <f>RANK(AB490,AB$2:AB$501,1)</f>
        <v>425</v>
      </c>
      <c r="AN490">
        <f>RANK(AD490,AD$2:AD$501)</f>
        <v>123</v>
      </c>
      <c r="AO490">
        <f>COUNTIFS(AF490:AN490,"&lt;80")</f>
        <v>3</v>
      </c>
      <c r="AP490">
        <f>VLOOKUP(AE490,'First week Schedule'!A$2:C$31,3,FALSE)</f>
        <v>2</v>
      </c>
    </row>
    <row r="491" spans="1:42" x14ac:dyDescent="0.45">
      <c r="A491" s="15">
        <v>275</v>
      </c>
      <c r="B491" s="14" t="s">
        <v>305</v>
      </c>
      <c r="C491" s="14" t="s">
        <v>67</v>
      </c>
      <c r="D491" s="14">
        <v>22</v>
      </c>
      <c r="E491" s="14" t="s">
        <v>94</v>
      </c>
      <c r="F491" s="14">
        <v>68</v>
      </c>
      <c r="G491" s="14">
        <v>23</v>
      </c>
      <c r="H491" s="14">
        <v>22.9</v>
      </c>
      <c r="I491" s="14">
        <v>2.7</v>
      </c>
      <c r="J491" s="14">
        <v>6.6</v>
      </c>
      <c r="K491" s="14">
        <v>0.41499999999999998</v>
      </c>
      <c r="L491" s="14">
        <v>0.6</v>
      </c>
      <c r="M491" s="14">
        <v>1.9</v>
      </c>
      <c r="N491" s="14">
        <v>0.317</v>
      </c>
      <c r="O491" s="14">
        <v>2.1</v>
      </c>
      <c r="P491" s="14">
        <v>4.7</v>
      </c>
      <c r="Q491" s="14">
        <v>0.45300000000000001</v>
      </c>
      <c r="R491" s="14">
        <v>0.46</v>
      </c>
      <c r="S491" s="14">
        <v>0.9</v>
      </c>
      <c r="T491" s="14">
        <v>1</v>
      </c>
      <c r="U491" s="14">
        <v>0.84099999999999997</v>
      </c>
      <c r="V491" s="14">
        <v>0.3</v>
      </c>
      <c r="W491" s="14">
        <v>1.6</v>
      </c>
      <c r="X491" s="14">
        <v>2</v>
      </c>
      <c r="Y491" s="14">
        <v>4.8</v>
      </c>
      <c r="Z491" s="14">
        <v>1.2</v>
      </c>
      <c r="AA491" s="14">
        <v>0.1</v>
      </c>
      <c r="AB491" s="14">
        <v>0.7</v>
      </c>
      <c r="AC491" s="14">
        <v>1.1000000000000001</v>
      </c>
      <c r="AD491" s="14">
        <v>6.9</v>
      </c>
      <c r="AE491" t="str">
        <f>VLOOKUP(B491,'Current Team'!B$2:D$322,3,FALSE)</f>
        <v>MEM</v>
      </c>
      <c r="AF491">
        <f>RANK(K491,K$2:K$501)</f>
        <v>302</v>
      </c>
      <c r="AG491">
        <f>RANK(L491,L$2:L$501)</f>
        <v>277</v>
      </c>
      <c r="AH491">
        <f>RANK(U491,U$2:U$501)</f>
        <v>96</v>
      </c>
      <c r="AI491">
        <f>RANK(X491,X$2:X$501)</f>
        <v>350</v>
      </c>
      <c r="AJ491">
        <f>RANK(Y491,Y$2:Y$501)</f>
        <v>27</v>
      </c>
      <c r="AK491">
        <f>RANK(Z491,Z$2:Z$501)</f>
        <v>42</v>
      </c>
      <c r="AL491">
        <f>RANK(AA491,AA$2:AA$501)</f>
        <v>329</v>
      </c>
      <c r="AM491">
        <f>RANK(AB491,AB$2:AB$501,1)</f>
        <v>181</v>
      </c>
      <c r="AN491">
        <f>RANK(AD491,AD$2:AD$501)</f>
        <v>250</v>
      </c>
      <c r="AO491">
        <f>COUNTIFS(AF491:AN491,"&lt;80")</f>
        <v>2</v>
      </c>
      <c r="AP491">
        <f>VLOOKUP(AE491,'First week Schedule'!A$2:C$31,3,FALSE)</f>
        <v>2</v>
      </c>
    </row>
    <row r="492" spans="1:42" ht="26.65" x14ac:dyDescent="0.45">
      <c r="A492" s="15">
        <v>295</v>
      </c>
      <c r="B492" s="14" t="s">
        <v>286</v>
      </c>
      <c r="C492" s="14" t="s">
        <v>70</v>
      </c>
      <c r="D492" s="14">
        <v>24</v>
      </c>
      <c r="E492" s="14" t="s">
        <v>86</v>
      </c>
      <c r="F492" s="14">
        <v>71</v>
      </c>
      <c r="G492" s="14">
        <v>33</v>
      </c>
      <c r="H492" s="14">
        <v>18.7</v>
      </c>
      <c r="I492" s="14">
        <v>3</v>
      </c>
      <c r="J492" s="14">
        <v>6</v>
      </c>
      <c r="K492" s="14">
        <v>0.50900000000000001</v>
      </c>
      <c r="L492" s="14">
        <v>0.8</v>
      </c>
      <c r="M492" s="14">
        <v>2.5</v>
      </c>
      <c r="N492" s="14">
        <v>0.32600000000000001</v>
      </c>
      <c r="O492" s="14">
        <v>2.2000000000000002</v>
      </c>
      <c r="P492" s="14">
        <v>3.4</v>
      </c>
      <c r="Q492" s="14">
        <v>0.64600000000000002</v>
      </c>
      <c r="R492" s="14">
        <v>0.57899999999999996</v>
      </c>
      <c r="S492" s="14">
        <v>0.7</v>
      </c>
      <c r="T492" s="14">
        <v>1</v>
      </c>
      <c r="U492" s="14">
        <v>0.70399999999999996</v>
      </c>
      <c r="V492" s="14">
        <v>0.8</v>
      </c>
      <c r="W492" s="14">
        <v>2.2999999999999998</v>
      </c>
      <c r="X492" s="14">
        <v>3.1</v>
      </c>
      <c r="Y492" s="14">
        <v>0.7</v>
      </c>
      <c r="Z492" s="14">
        <v>0.4</v>
      </c>
      <c r="AA492" s="14">
        <v>0.4</v>
      </c>
      <c r="AB492" s="14">
        <v>0.6</v>
      </c>
      <c r="AC492" s="14">
        <v>1.6</v>
      </c>
      <c r="AD492" s="14">
        <v>7.6</v>
      </c>
      <c r="AE492" t="str">
        <f>VLOOKUP(B492,'Current Team'!B$2:D$322,3,FALSE)</f>
        <v>MIN</v>
      </c>
      <c r="AF492">
        <f>RANK(K492,K$2:K$501)</f>
        <v>75</v>
      </c>
      <c r="AG492">
        <f>RANK(L492,L$2:L$501)</f>
        <v>234</v>
      </c>
      <c r="AH492">
        <f>RANK(U492,U$2:U$501)</f>
        <v>336</v>
      </c>
      <c r="AI492">
        <f>RANK(X492,X$2:X$501)</f>
        <v>235</v>
      </c>
      <c r="AJ492">
        <f>RANK(Y492,Y$2:Y$501)</f>
        <v>386</v>
      </c>
      <c r="AK492">
        <f>RANK(Z492,Z$2:Z$501)</f>
        <v>300</v>
      </c>
      <c r="AL492">
        <f>RANK(AA492,AA$2:AA$501)</f>
        <v>144</v>
      </c>
      <c r="AM492">
        <f>RANK(AB492,AB$2:AB$501,1)</f>
        <v>139</v>
      </c>
      <c r="AN492">
        <f>RANK(AD492,AD$2:AD$501)</f>
        <v>219</v>
      </c>
      <c r="AO492">
        <f>COUNTIFS(AF492:AN492,"&lt;80")</f>
        <v>1</v>
      </c>
      <c r="AP492">
        <f>VLOOKUP(AE492,'First week Schedule'!A$2:C$31,3,FALSE)</f>
        <v>2</v>
      </c>
    </row>
    <row r="493" spans="1:42" ht="26.65" x14ac:dyDescent="0.45">
      <c r="A493" s="15">
        <v>121</v>
      </c>
      <c r="B493" s="14" t="s">
        <v>441</v>
      </c>
      <c r="C493" s="14" t="s">
        <v>70</v>
      </c>
      <c r="D493" s="14">
        <v>28</v>
      </c>
      <c r="E493" s="14" t="s">
        <v>98</v>
      </c>
      <c r="F493" s="14">
        <v>80</v>
      </c>
      <c r="G493" s="14">
        <v>11</v>
      </c>
      <c r="H493" s="14">
        <v>27.1</v>
      </c>
      <c r="I493" s="14">
        <v>4</v>
      </c>
      <c r="J493" s="14">
        <v>10</v>
      </c>
      <c r="K493" s="14">
        <v>0.39900000000000002</v>
      </c>
      <c r="L493" s="14">
        <v>2.2000000000000002</v>
      </c>
      <c r="M493" s="14">
        <v>6.5</v>
      </c>
      <c r="N493" s="14">
        <v>0.33100000000000002</v>
      </c>
      <c r="O493" s="14">
        <v>1.8</v>
      </c>
      <c r="P493" s="14">
        <v>3.4</v>
      </c>
      <c r="Q493" s="14">
        <v>0.52700000000000002</v>
      </c>
      <c r="R493" s="14">
        <v>0.50800000000000001</v>
      </c>
      <c r="S493" s="14">
        <v>1.8</v>
      </c>
      <c r="T493" s="14">
        <v>2.5</v>
      </c>
      <c r="U493" s="14">
        <v>0.72099999999999997</v>
      </c>
      <c r="V493" s="14">
        <v>0.8</v>
      </c>
      <c r="W493" s="14">
        <v>4.0999999999999996</v>
      </c>
      <c r="X493" s="14">
        <v>4.8</v>
      </c>
      <c r="Y493" s="14">
        <v>1.7</v>
      </c>
      <c r="Z493" s="14">
        <v>0.8</v>
      </c>
      <c r="AA493" s="14">
        <v>0.4</v>
      </c>
      <c r="AB493" s="14">
        <v>1.1000000000000001</v>
      </c>
      <c r="AC493" s="14">
        <v>2.1</v>
      </c>
      <c r="AD493" s="14">
        <v>11.9</v>
      </c>
      <c r="AE493" t="str">
        <f>VLOOKUP(B493,'Current Team'!B$2:D$322,3,FALSE)</f>
        <v>MEM</v>
      </c>
      <c r="AF493">
        <f>RANK(K493,K$2:K$501)</f>
        <v>370</v>
      </c>
      <c r="AG493">
        <f>RANK(L493,L$2:L$501)</f>
        <v>41</v>
      </c>
      <c r="AH493">
        <f>RANK(U493,U$2:U$501)</f>
        <v>309</v>
      </c>
      <c r="AI493">
        <f>RANK(X493,X$2:X$501)</f>
        <v>112</v>
      </c>
      <c r="AJ493">
        <f>RANK(Y493,Y$2:Y$501)</f>
        <v>188</v>
      </c>
      <c r="AK493">
        <f>RANK(Z493,Z$2:Z$501)</f>
        <v>113</v>
      </c>
      <c r="AL493">
        <f>RANK(AA493,AA$2:AA$501)</f>
        <v>144</v>
      </c>
      <c r="AM493">
        <f>RANK(AB493,AB$2:AB$501,1)</f>
        <v>315</v>
      </c>
      <c r="AN493">
        <f>RANK(AD493,AD$2:AD$501)</f>
        <v>107</v>
      </c>
      <c r="AO493">
        <f>COUNTIFS(AF493:AN493,"&lt;80")</f>
        <v>1</v>
      </c>
      <c r="AP493">
        <f>VLOOKUP(AE493,'First week Schedule'!A$2:C$31,3,FALSE)</f>
        <v>2</v>
      </c>
    </row>
    <row r="494" spans="1:42" ht="26.65" x14ac:dyDescent="0.45">
      <c r="A494" s="15">
        <v>60</v>
      </c>
      <c r="B494" s="14" t="s">
        <v>497</v>
      </c>
      <c r="C494" s="14" t="s">
        <v>67</v>
      </c>
      <c r="D494" s="14">
        <v>19</v>
      </c>
      <c r="E494" s="14" t="s">
        <v>133</v>
      </c>
      <c r="F494" s="14">
        <v>22</v>
      </c>
      <c r="G494" s="14">
        <v>0</v>
      </c>
      <c r="H494" s="14">
        <v>5.5</v>
      </c>
      <c r="I494" s="14">
        <v>0.2</v>
      </c>
      <c r="J494" s="14">
        <v>1.5</v>
      </c>
      <c r="K494" s="14">
        <v>0.152</v>
      </c>
      <c r="L494" s="14">
        <v>0</v>
      </c>
      <c r="M494" s="14">
        <v>0.4</v>
      </c>
      <c r="N494" s="14">
        <v>0</v>
      </c>
      <c r="O494" s="14">
        <v>0.2</v>
      </c>
      <c r="P494" s="14">
        <v>1.1000000000000001</v>
      </c>
      <c r="Q494" s="14">
        <v>0.2</v>
      </c>
      <c r="R494" s="14">
        <v>0.152</v>
      </c>
      <c r="S494" s="14">
        <v>0.4</v>
      </c>
      <c r="T494" s="14">
        <v>0.7</v>
      </c>
      <c r="U494" s="14">
        <v>0.6</v>
      </c>
      <c r="V494" s="14">
        <v>0.4</v>
      </c>
      <c r="W494" s="14">
        <v>0.7</v>
      </c>
      <c r="X494" s="14">
        <v>1.1000000000000001</v>
      </c>
      <c r="Y494" s="14">
        <v>0.7</v>
      </c>
      <c r="Z494" s="14">
        <v>0.4</v>
      </c>
      <c r="AA494" s="14">
        <v>0.2</v>
      </c>
      <c r="AB494" s="14">
        <v>0.3</v>
      </c>
      <c r="AC494" s="14">
        <v>0.4</v>
      </c>
      <c r="AD494" s="14">
        <v>0.9</v>
      </c>
      <c r="AE494" t="str">
        <f>VLOOKUP(B494,'Current Team'!B$2:D$322,3,FALSE)</f>
        <v>WAS</v>
      </c>
      <c r="AF494">
        <f>RANK(K494,K$2:K$501)</f>
        <v>487</v>
      </c>
      <c r="AG494">
        <f>RANK(L494,L$2:L$501)</f>
        <v>424</v>
      </c>
      <c r="AH494">
        <f>RANK(U494,U$2:U$501)</f>
        <v>415</v>
      </c>
      <c r="AI494">
        <f>RANK(X494,X$2:X$501)</f>
        <v>441</v>
      </c>
      <c r="AJ494">
        <f>RANK(Y494,Y$2:Y$501)</f>
        <v>386</v>
      </c>
      <c r="AK494">
        <f>RANK(Z494,Z$2:Z$501)</f>
        <v>300</v>
      </c>
      <c r="AL494">
        <f>RANK(AA494,AA$2:AA$501)</f>
        <v>266</v>
      </c>
      <c r="AM494">
        <f>RANK(AB494,AB$2:AB$501,1)</f>
        <v>44</v>
      </c>
      <c r="AN494">
        <f>RANK(AD494,AD$2:AD$501)</f>
        <v>482</v>
      </c>
      <c r="AO494">
        <f>COUNTIFS(AF494:AN494,"&lt;80")</f>
        <v>1</v>
      </c>
      <c r="AP494">
        <f>VLOOKUP(AE494,'First week Schedule'!A$2:C$31,3,FALSE)</f>
        <v>2</v>
      </c>
    </row>
    <row r="495" spans="1:42" ht="26.65" x14ac:dyDescent="0.45">
      <c r="A495" s="15">
        <v>85</v>
      </c>
      <c r="B495" s="14" t="s">
        <v>474</v>
      </c>
      <c r="C495" s="14" t="s">
        <v>70</v>
      </c>
      <c r="D495" s="14">
        <v>23</v>
      </c>
      <c r="E495" s="14" t="s">
        <v>112</v>
      </c>
      <c r="F495" s="14">
        <v>34</v>
      </c>
      <c r="G495" s="14">
        <v>19</v>
      </c>
      <c r="H495" s="14">
        <v>23.5</v>
      </c>
      <c r="I495" s="14">
        <v>2.8</v>
      </c>
      <c r="J495" s="14">
        <v>6.6</v>
      </c>
      <c r="K495" s="14">
        <v>0.42699999999999999</v>
      </c>
      <c r="L495" s="14">
        <v>1.4</v>
      </c>
      <c r="M495" s="14">
        <v>3.8</v>
      </c>
      <c r="N495" s="14">
        <v>0.36899999999999999</v>
      </c>
      <c r="O495" s="14">
        <v>1.4</v>
      </c>
      <c r="P495" s="14">
        <v>2.8</v>
      </c>
      <c r="Q495" s="14">
        <v>0.505</v>
      </c>
      <c r="R495" s="14">
        <v>0.53300000000000003</v>
      </c>
      <c r="S495" s="14">
        <v>1.2</v>
      </c>
      <c r="T495" s="14">
        <v>1.5</v>
      </c>
      <c r="U495" s="14">
        <v>0.84</v>
      </c>
      <c r="V495" s="14">
        <v>1.2</v>
      </c>
      <c r="W495" s="14">
        <v>3.4</v>
      </c>
      <c r="X495" s="14">
        <v>4.5999999999999996</v>
      </c>
      <c r="Y495" s="14">
        <v>1.5</v>
      </c>
      <c r="Z495" s="14">
        <v>0.4</v>
      </c>
      <c r="AA495" s="14">
        <v>1</v>
      </c>
      <c r="AB495" s="14">
        <v>1.1000000000000001</v>
      </c>
      <c r="AC495" s="14">
        <v>2.4</v>
      </c>
      <c r="AD495" s="14">
        <v>8.3000000000000007</v>
      </c>
      <c r="AE495" t="str">
        <f>VLOOKUP(B495,'Current Team'!B$2:D$322,3,FALSE)</f>
        <v>MEM</v>
      </c>
      <c r="AF495">
        <f>RANK(K495,K$2:K$501)</f>
        <v>270</v>
      </c>
      <c r="AG495">
        <f>RANK(L495,L$2:L$501)</f>
        <v>110</v>
      </c>
      <c r="AH495">
        <f>RANK(U495,U$2:U$501)</f>
        <v>100</v>
      </c>
      <c r="AI495">
        <f>RANK(X495,X$2:X$501)</f>
        <v>123</v>
      </c>
      <c r="AJ495">
        <f>RANK(Y495,Y$2:Y$501)</f>
        <v>204</v>
      </c>
      <c r="AK495">
        <f>RANK(Z495,Z$2:Z$501)</f>
        <v>300</v>
      </c>
      <c r="AL495">
        <f>RANK(AA495,AA$2:AA$501)</f>
        <v>36</v>
      </c>
      <c r="AM495">
        <f>RANK(AB495,AB$2:AB$501,1)</f>
        <v>315</v>
      </c>
      <c r="AN495">
        <f>RANK(AD495,AD$2:AD$501)</f>
        <v>202</v>
      </c>
      <c r="AO495">
        <f>COUNTIFS(AF495:AN495,"&lt;80")</f>
        <v>1</v>
      </c>
      <c r="AP495">
        <f>VLOOKUP(AE495,'First week Schedule'!A$2:C$31,3,FALSE)</f>
        <v>2</v>
      </c>
    </row>
    <row r="496" spans="1:42" ht="26.65" x14ac:dyDescent="0.45">
      <c r="A496" s="15">
        <v>218</v>
      </c>
      <c r="B496" s="14" t="s">
        <v>358</v>
      </c>
      <c r="C496" s="14" t="s">
        <v>63</v>
      </c>
      <c r="D496" s="14">
        <v>28</v>
      </c>
      <c r="E496" s="14" t="s">
        <v>96</v>
      </c>
      <c r="F496" s="14">
        <v>72</v>
      </c>
      <c r="G496" s="14">
        <v>18</v>
      </c>
      <c r="H496" s="14">
        <v>25.9</v>
      </c>
      <c r="I496" s="14">
        <v>4.0999999999999996</v>
      </c>
      <c r="J496" s="14">
        <v>8.8000000000000007</v>
      </c>
      <c r="K496" s="14">
        <v>0.46600000000000003</v>
      </c>
      <c r="L496" s="14">
        <v>1.1000000000000001</v>
      </c>
      <c r="M496" s="14">
        <v>3.2</v>
      </c>
      <c r="N496" s="14">
        <v>0.33300000000000002</v>
      </c>
      <c r="O496" s="14">
        <v>3</v>
      </c>
      <c r="P496" s="14">
        <v>5.6</v>
      </c>
      <c r="Q496" s="14">
        <v>0.54200000000000004</v>
      </c>
      <c r="R496" s="14">
        <v>0.52700000000000002</v>
      </c>
      <c r="S496" s="14">
        <v>2.2000000000000002</v>
      </c>
      <c r="T496" s="14">
        <v>2.6</v>
      </c>
      <c r="U496" s="14">
        <v>0.83399999999999996</v>
      </c>
      <c r="V496" s="14">
        <v>0.7</v>
      </c>
      <c r="W496" s="14">
        <v>3.8</v>
      </c>
      <c r="X496" s="14">
        <v>4.5</v>
      </c>
      <c r="Y496" s="14">
        <v>3.4</v>
      </c>
      <c r="Z496" s="14">
        <v>0.9</v>
      </c>
      <c r="AA496" s="14">
        <v>0.3</v>
      </c>
      <c r="AB496" s="14">
        <v>1.5</v>
      </c>
      <c r="AC496" s="14">
        <v>1.4</v>
      </c>
      <c r="AD496" s="14">
        <v>11.5</v>
      </c>
      <c r="AE496" t="str">
        <f>VLOOKUP(B496,'Current Team'!B$2:D$322,3,FALSE)</f>
        <v>BOS</v>
      </c>
      <c r="AF496">
        <f>RANK(K496,K$2:K$501)</f>
        <v>157</v>
      </c>
      <c r="AG496">
        <f>RANK(L496,L$2:L$501)</f>
        <v>149</v>
      </c>
      <c r="AH496">
        <f>RANK(U496,U$2:U$501)</f>
        <v>109</v>
      </c>
      <c r="AI496">
        <f>RANK(X496,X$2:X$501)</f>
        <v>132</v>
      </c>
      <c r="AJ496">
        <f>RANK(Y496,Y$2:Y$501)</f>
        <v>68</v>
      </c>
      <c r="AK496">
        <f>RANK(Z496,Z$2:Z$501)</f>
        <v>82</v>
      </c>
      <c r="AL496">
        <f>RANK(AA496,AA$2:AA$501)</f>
        <v>199</v>
      </c>
      <c r="AM496">
        <f>RANK(AB496,AB$2:AB$501,1)</f>
        <v>393</v>
      </c>
      <c r="AN496">
        <f>RANK(AD496,AD$2:AD$501)</f>
        <v>118</v>
      </c>
      <c r="AO496">
        <f>COUNTIFS(AF496:AN496,"&lt;80")</f>
        <v>1</v>
      </c>
      <c r="AP496">
        <f>VLOOKUP(AE496,'First week Schedule'!A$2:C$31,3,FALSE)</f>
        <v>2</v>
      </c>
    </row>
    <row r="497" spans="1:42" ht="26.65" x14ac:dyDescent="0.45">
      <c r="A497" s="15">
        <v>10</v>
      </c>
      <c r="B497" s="14" t="s">
        <v>544</v>
      </c>
      <c r="C497" s="14" t="s">
        <v>80</v>
      </c>
      <c r="D497" s="14">
        <v>23</v>
      </c>
      <c r="E497" s="14" t="s">
        <v>98</v>
      </c>
      <c r="F497" s="14">
        <v>38</v>
      </c>
      <c r="G497" s="14">
        <v>2</v>
      </c>
      <c r="H497" s="14">
        <v>10.9</v>
      </c>
      <c r="I497" s="14">
        <v>1.8</v>
      </c>
      <c r="J497" s="14">
        <v>4.7</v>
      </c>
      <c r="K497" s="14">
        <v>0.376</v>
      </c>
      <c r="L497" s="14">
        <v>0.8</v>
      </c>
      <c r="M497" s="14">
        <v>2.6</v>
      </c>
      <c r="N497" s="14">
        <v>0.32300000000000001</v>
      </c>
      <c r="O497" s="14">
        <v>0.9</v>
      </c>
      <c r="P497" s="14">
        <v>2.1</v>
      </c>
      <c r="Q497" s="14">
        <v>0.443</v>
      </c>
      <c r="R497" s="14">
        <v>0.46600000000000003</v>
      </c>
      <c r="S497" s="14">
        <v>1.2</v>
      </c>
      <c r="T497" s="14">
        <v>1.6</v>
      </c>
      <c r="U497" s="14">
        <v>0.75</v>
      </c>
      <c r="V497" s="14">
        <v>0.1</v>
      </c>
      <c r="W497" s="14">
        <v>0.5</v>
      </c>
      <c r="X497" s="14">
        <v>0.6</v>
      </c>
      <c r="Y497" s="14">
        <v>0.7</v>
      </c>
      <c r="Z497" s="14">
        <v>0.2</v>
      </c>
      <c r="AA497" s="14">
        <v>0.2</v>
      </c>
      <c r="AB497" s="14">
        <v>0.9</v>
      </c>
      <c r="AC497" s="14">
        <v>1.2</v>
      </c>
      <c r="AD497" s="14">
        <v>5.6</v>
      </c>
      <c r="AE497" t="str">
        <f>VLOOKUP(B497,'Current Team'!B$2:D$322,3,FALSE)</f>
        <v>MEM</v>
      </c>
      <c r="AF497">
        <f>RANK(K497,K$2:K$501)</f>
        <v>412</v>
      </c>
      <c r="AG497">
        <f>RANK(L497,L$2:L$501)</f>
        <v>234</v>
      </c>
      <c r="AH497">
        <f>RANK(U497,U$2:U$501)</f>
        <v>259</v>
      </c>
      <c r="AI497">
        <f>RANK(X497,X$2:X$501)</f>
        <v>477</v>
      </c>
      <c r="AJ497">
        <f>RANK(Y497,Y$2:Y$501)</f>
        <v>386</v>
      </c>
      <c r="AK497">
        <f>RANK(Z497,Z$2:Z$501)</f>
        <v>416</v>
      </c>
      <c r="AL497">
        <f>RANK(AA497,AA$2:AA$501)</f>
        <v>266</v>
      </c>
      <c r="AM497">
        <f>RANK(AB497,AB$2:AB$501,1)</f>
        <v>255</v>
      </c>
      <c r="AN497">
        <f>RANK(AD497,AD$2:AD$501)</f>
        <v>312</v>
      </c>
      <c r="AO497">
        <f>COUNTIFS(AF497:AN497,"&lt;80")</f>
        <v>0</v>
      </c>
      <c r="AP497">
        <f>VLOOKUP(AE497,'First week Schedule'!A$2:C$31,3,FALSE)</f>
        <v>2</v>
      </c>
    </row>
    <row r="498" spans="1:42" ht="26.65" x14ac:dyDescent="0.45">
      <c r="A498" s="15">
        <v>71</v>
      </c>
      <c r="B498" s="14" t="s">
        <v>487</v>
      </c>
      <c r="C498" s="14" t="s">
        <v>70</v>
      </c>
      <c r="D498" s="14">
        <v>23</v>
      </c>
      <c r="E498" s="14" t="s">
        <v>112</v>
      </c>
      <c r="F498" s="14">
        <v>18</v>
      </c>
      <c r="G498" s="14">
        <v>0</v>
      </c>
      <c r="H498" s="14">
        <v>18.3</v>
      </c>
      <c r="I498" s="14">
        <v>2.7</v>
      </c>
      <c r="J498" s="14">
        <v>6.8</v>
      </c>
      <c r="K498" s="14">
        <v>0.40200000000000002</v>
      </c>
      <c r="L498" s="14">
        <v>0.8</v>
      </c>
      <c r="M498" s="14">
        <v>2.2000000000000002</v>
      </c>
      <c r="N498" s="14">
        <v>0.375</v>
      </c>
      <c r="O498" s="14">
        <v>1.9</v>
      </c>
      <c r="P498" s="14">
        <v>4.5999999999999996</v>
      </c>
      <c r="Q498" s="14">
        <v>0.41499999999999998</v>
      </c>
      <c r="R498" s="14">
        <v>0.46300000000000002</v>
      </c>
      <c r="S498" s="14">
        <v>1.2</v>
      </c>
      <c r="T498" s="14">
        <v>1.7</v>
      </c>
      <c r="U498" s="14">
        <v>0.73299999999999998</v>
      </c>
      <c r="V498" s="14">
        <v>0.5</v>
      </c>
      <c r="W498" s="14">
        <v>1.2</v>
      </c>
      <c r="X498" s="14">
        <v>1.7</v>
      </c>
      <c r="Y498" s="14">
        <v>0.9</v>
      </c>
      <c r="Z498" s="14">
        <v>0.6</v>
      </c>
      <c r="AA498" s="14">
        <v>0.2</v>
      </c>
      <c r="AB498" s="14">
        <v>1.1000000000000001</v>
      </c>
      <c r="AC498" s="14">
        <v>2.8</v>
      </c>
      <c r="AD498" s="14">
        <v>7.5</v>
      </c>
      <c r="AE498" t="str">
        <f>VLOOKUP(B498,'Current Team'!B$2:D$322,3,FALSE)</f>
        <v>MEM</v>
      </c>
      <c r="AF498">
        <f>RANK(K498,K$2:K$501)</f>
        <v>355</v>
      </c>
      <c r="AG498">
        <f>RANK(L498,L$2:L$501)</f>
        <v>234</v>
      </c>
      <c r="AH498">
        <f>RANK(U498,U$2:U$501)</f>
        <v>287</v>
      </c>
      <c r="AI498">
        <f>RANK(X498,X$2:X$501)</f>
        <v>386</v>
      </c>
      <c r="AJ498">
        <f>RANK(Y498,Y$2:Y$501)</f>
        <v>338</v>
      </c>
      <c r="AK498">
        <f>RANK(Z498,Z$2:Z$501)</f>
        <v>186</v>
      </c>
      <c r="AL498">
        <f>RANK(AA498,AA$2:AA$501)</f>
        <v>266</v>
      </c>
      <c r="AM498">
        <f>RANK(AB498,AB$2:AB$501,1)</f>
        <v>315</v>
      </c>
      <c r="AN498">
        <f>RANK(AD498,AD$2:AD$501)</f>
        <v>224</v>
      </c>
      <c r="AO498">
        <f>COUNTIFS(AF498:AN498,"&lt;80")</f>
        <v>0</v>
      </c>
      <c r="AP498">
        <f>VLOOKUP(AE498,'First week Schedule'!A$2:C$31,3,FALSE)</f>
        <v>2</v>
      </c>
    </row>
    <row r="499" spans="1:42" ht="26.65" x14ac:dyDescent="0.45">
      <c r="A499" s="15">
        <v>74</v>
      </c>
      <c r="B499" s="14" t="s">
        <v>484</v>
      </c>
      <c r="C499" s="14" t="s">
        <v>80</v>
      </c>
      <c r="D499" s="14">
        <v>22</v>
      </c>
      <c r="E499" s="14" t="s">
        <v>96</v>
      </c>
      <c r="F499" s="14">
        <v>74</v>
      </c>
      <c r="G499" s="14">
        <v>25</v>
      </c>
      <c r="H499" s="14">
        <v>25.9</v>
      </c>
      <c r="I499" s="14">
        <v>5</v>
      </c>
      <c r="J499" s="14">
        <v>10.7</v>
      </c>
      <c r="K499" s="14">
        <v>0.46500000000000002</v>
      </c>
      <c r="L499" s="14">
        <v>1.3</v>
      </c>
      <c r="M499" s="14">
        <v>3.7</v>
      </c>
      <c r="N499" s="14">
        <v>0.34399999999999997</v>
      </c>
      <c r="O499" s="14">
        <v>3.7</v>
      </c>
      <c r="P499" s="14">
        <v>7</v>
      </c>
      <c r="Q499" s="14">
        <v>0.52900000000000003</v>
      </c>
      <c r="R499" s="14">
        <v>0.52500000000000002</v>
      </c>
      <c r="S499" s="14">
        <v>1.8</v>
      </c>
      <c r="T499" s="14">
        <v>2.7</v>
      </c>
      <c r="U499" s="14">
        <v>0.65800000000000003</v>
      </c>
      <c r="V499" s="14">
        <v>0.9</v>
      </c>
      <c r="W499" s="14">
        <v>3.4</v>
      </c>
      <c r="X499" s="14">
        <v>4.2</v>
      </c>
      <c r="Y499" s="14">
        <v>1.4</v>
      </c>
      <c r="Z499" s="14">
        <v>0.9</v>
      </c>
      <c r="AA499" s="14">
        <v>0.4</v>
      </c>
      <c r="AB499" s="14">
        <v>1.3</v>
      </c>
      <c r="AC499" s="14">
        <v>2.5</v>
      </c>
      <c r="AD499" s="14">
        <v>13</v>
      </c>
      <c r="AE499" t="str">
        <f>VLOOKUP(B499,'Current Team'!B$2:D$322,3,FALSE)</f>
        <v>BOS</v>
      </c>
      <c r="AF499">
        <f>RANK(K499,K$2:K$501)</f>
        <v>161</v>
      </c>
      <c r="AG499">
        <f>RANK(L499,L$2:L$501)</f>
        <v>127</v>
      </c>
      <c r="AH499">
        <f>RANK(U499,U$2:U$501)</f>
        <v>382</v>
      </c>
      <c r="AI499">
        <f>RANK(X499,X$2:X$501)</f>
        <v>145</v>
      </c>
      <c r="AJ499">
        <f>RANK(Y499,Y$2:Y$501)</f>
        <v>214</v>
      </c>
      <c r="AK499">
        <f>RANK(Z499,Z$2:Z$501)</f>
        <v>82</v>
      </c>
      <c r="AL499">
        <f>RANK(AA499,AA$2:AA$501)</f>
        <v>144</v>
      </c>
      <c r="AM499">
        <f>RANK(AB499,AB$2:AB$501,1)</f>
        <v>353</v>
      </c>
      <c r="AN499">
        <f>RANK(AD499,AD$2:AD$501)</f>
        <v>92</v>
      </c>
      <c r="AO499">
        <f>COUNTIFS(AF499:AN499,"&lt;80")</f>
        <v>0</v>
      </c>
      <c r="AP499">
        <f>VLOOKUP(AE499,'First week Schedule'!A$2:C$31,3,FALSE)</f>
        <v>2</v>
      </c>
    </row>
    <row r="500" spans="1:42" ht="26.65" x14ac:dyDescent="0.45">
      <c r="A500" s="15">
        <v>193</v>
      </c>
      <c r="B500" s="14" t="s">
        <v>379</v>
      </c>
      <c r="C500" s="14" t="s">
        <v>80</v>
      </c>
      <c r="D500" s="14">
        <v>25</v>
      </c>
      <c r="E500" s="14" t="s">
        <v>114</v>
      </c>
      <c r="F500" s="14">
        <v>35</v>
      </c>
      <c r="G500" s="14">
        <v>21</v>
      </c>
      <c r="H500" s="14">
        <v>20.399999999999999</v>
      </c>
      <c r="I500" s="14">
        <v>1.8</v>
      </c>
      <c r="J500" s="14">
        <v>5.5</v>
      </c>
      <c r="K500" s="14">
        <v>0.33500000000000002</v>
      </c>
      <c r="L500" s="14">
        <v>1.1000000000000001</v>
      </c>
      <c r="M500" s="14">
        <v>3.7</v>
      </c>
      <c r="N500" s="14">
        <v>0.29699999999999999</v>
      </c>
      <c r="O500" s="14">
        <v>0.7</v>
      </c>
      <c r="P500" s="14">
        <v>1.8</v>
      </c>
      <c r="Q500" s="14">
        <v>0.41299999999999998</v>
      </c>
      <c r="R500" s="14">
        <v>0.435</v>
      </c>
      <c r="S500" s="14">
        <v>0.5</v>
      </c>
      <c r="T500" s="14">
        <v>0.6</v>
      </c>
      <c r="U500" s="14">
        <v>0.81799999999999995</v>
      </c>
      <c r="V500" s="14">
        <v>0.7</v>
      </c>
      <c r="W500" s="14">
        <v>2.4</v>
      </c>
      <c r="X500" s="14">
        <v>3.1</v>
      </c>
      <c r="Y500" s="14">
        <v>1</v>
      </c>
      <c r="Z500" s="14">
        <v>0.4</v>
      </c>
      <c r="AA500" s="14">
        <v>0.2</v>
      </c>
      <c r="AB500" s="14">
        <v>0.5</v>
      </c>
      <c r="AC500" s="14">
        <v>1.9</v>
      </c>
      <c r="AD500" s="14">
        <v>5.3</v>
      </c>
      <c r="AE500" t="str">
        <f>VLOOKUP(B500,'Current Team'!B$2:D$322,3,FALSE)</f>
        <v>MIN</v>
      </c>
      <c r="AF500">
        <f>RANK(K500,K$2:K$501)</f>
        <v>437</v>
      </c>
      <c r="AG500">
        <f>RANK(L500,L$2:L$501)</f>
        <v>149</v>
      </c>
      <c r="AH500">
        <f>RANK(U500,U$2:U$501)</f>
        <v>139</v>
      </c>
      <c r="AI500">
        <f>RANK(X500,X$2:X$501)</f>
        <v>235</v>
      </c>
      <c r="AJ500">
        <f>RANK(Y500,Y$2:Y$501)</f>
        <v>308</v>
      </c>
      <c r="AK500">
        <f>RANK(Z500,Z$2:Z$501)</f>
        <v>300</v>
      </c>
      <c r="AL500">
        <f>RANK(AA500,AA$2:AA$501)</f>
        <v>266</v>
      </c>
      <c r="AM500">
        <f>RANK(AB500,AB$2:AB$501,1)</f>
        <v>99</v>
      </c>
      <c r="AN500">
        <f>RANK(AD500,AD$2:AD$501)</f>
        <v>319</v>
      </c>
      <c r="AO500">
        <f>COUNTIFS(AF500:AN500,"&lt;80")</f>
        <v>0</v>
      </c>
      <c r="AP500">
        <f>VLOOKUP(AE500,'First week Schedule'!A$2:C$31,3,FALSE)</f>
        <v>2</v>
      </c>
    </row>
    <row r="501" spans="1:42" ht="26.65" x14ac:dyDescent="0.45">
      <c r="A501" s="15">
        <v>373</v>
      </c>
      <c r="B501" s="14" t="s">
        <v>213</v>
      </c>
      <c r="C501" s="14" t="s">
        <v>67</v>
      </c>
      <c r="D501" s="14">
        <v>27</v>
      </c>
      <c r="E501" s="14" t="s">
        <v>114</v>
      </c>
      <c r="F501" s="14">
        <v>56</v>
      </c>
      <c r="G501" s="14">
        <v>2</v>
      </c>
      <c r="H501" s="14">
        <v>17.600000000000001</v>
      </c>
      <c r="I501" s="14">
        <v>3</v>
      </c>
      <c r="J501" s="14">
        <v>7.8</v>
      </c>
      <c r="K501" s="14">
        <v>0.38900000000000001</v>
      </c>
      <c r="L501" s="14">
        <v>1.4</v>
      </c>
      <c r="M501" s="14">
        <v>4.0999999999999996</v>
      </c>
      <c r="N501" s="14">
        <v>0.33300000000000002</v>
      </c>
      <c r="O501" s="14">
        <v>1.7</v>
      </c>
      <c r="P501" s="14">
        <v>3.7</v>
      </c>
      <c r="Q501" s="14">
        <v>0.44900000000000001</v>
      </c>
      <c r="R501" s="14">
        <v>0.47599999999999998</v>
      </c>
      <c r="S501" s="14">
        <v>2.1</v>
      </c>
      <c r="T501" s="14">
        <v>2.5</v>
      </c>
      <c r="U501" s="14">
        <v>0.83299999999999996</v>
      </c>
      <c r="V501" s="14">
        <v>0.3</v>
      </c>
      <c r="W501" s="14">
        <v>1.5</v>
      </c>
      <c r="X501" s="14">
        <v>1.8</v>
      </c>
      <c r="Y501" s="14">
        <v>2.6</v>
      </c>
      <c r="Z501" s="14">
        <v>0.7</v>
      </c>
      <c r="AA501" s="14">
        <v>0.3</v>
      </c>
      <c r="AB501" s="14">
        <v>1.2</v>
      </c>
      <c r="AC501" s="14">
        <v>1.2</v>
      </c>
      <c r="AD501" s="14">
        <v>9.4</v>
      </c>
      <c r="AE501" t="str">
        <f>VLOOKUP(B501,'Current Team'!B$2:D$322,3,FALSE)</f>
        <v>MIN</v>
      </c>
      <c r="AF501">
        <f>RANK(K501,K$2:K$501)</f>
        <v>389</v>
      </c>
      <c r="AG501">
        <f>RANK(L501,L$2:L$501)</f>
        <v>110</v>
      </c>
      <c r="AH501">
        <f>RANK(U501,U$2:U$501)</f>
        <v>110</v>
      </c>
      <c r="AI501">
        <f>RANK(X501,X$2:X$501)</f>
        <v>373</v>
      </c>
      <c r="AJ501">
        <f>RANK(Y501,Y$2:Y$501)</f>
        <v>105</v>
      </c>
      <c r="AK501">
        <f>RANK(Z501,Z$2:Z$501)</f>
        <v>143</v>
      </c>
      <c r="AL501">
        <f>RANK(AA501,AA$2:AA$501)</f>
        <v>199</v>
      </c>
      <c r="AM501">
        <f>RANK(AB501,AB$2:AB$501,1)</f>
        <v>336</v>
      </c>
      <c r="AN501">
        <f>RANK(AD501,AD$2:AD$501)</f>
        <v>173</v>
      </c>
      <c r="AO501">
        <f>COUNTIFS(AF501:AN501,"&lt;80")</f>
        <v>0</v>
      </c>
      <c r="AP501">
        <f>VLOOKUP(AE501,'First week Schedule'!A$2:C$31,3,FALSE)</f>
        <v>2</v>
      </c>
    </row>
  </sheetData>
  <autoFilter ref="A1:AP501" xr:uid="{A87DC19A-5CE5-44F0-AE63-61EDD91480A1}">
    <filterColumn colId="41">
      <filters>
        <filter val="2"/>
        <filter val="3"/>
        <filter val="4"/>
      </filters>
    </filterColumn>
    <sortState xmlns:xlrd2="http://schemas.microsoft.com/office/spreadsheetml/2017/richdata2" ref="A339:AP366">
      <sortCondition ref="AL1:AL501"/>
    </sortState>
  </autoFilter>
  <sortState xmlns:xlrd2="http://schemas.microsoft.com/office/spreadsheetml/2017/richdata2" ref="A302:AP501">
    <sortCondition descending="1" ref="AP2:AP501"/>
    <sortCondition descending="1" ref="AO2:AO5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4CFF-B88D-4EE4-9E22-56A398162FF1}">
  <dimension ref="A1:R21"/>
  <sheetViews>
    <sheetView workbookViewId="0">
      <selection activeCell="L13" sqref="L13"/>
    </sheetView>
  </sheetViews>
  <sheetFormatPr defaultRowHeight="14.25" x14ac:dyDescent="0.45"/>
  <cols>
    <col min="1" max="1" width="26.46484375" bestFit="1" customWidth="1"/>
    <col min="2" max="4" width="6.6640625" bestFit="1" customWidth="1"/>
  </cols>
  <sheetData>
    <row r="1" spans="1:18" x14ac:dyDescent="0.45">
      <c r="A1" t="s">
        <v>36</v>
      </c>
      <c r="B1" t="s">
        <v>711</v>
      </c>
      <c r="C1" t="s">
        <v>710</v>
      </c>
      <c r="D1" t="s">
        <v>712</v>
      </c>
      <c r="E1" t="s">
        <v>169</v>
      </c>
      <c r="F1" t="s">
        <v>709</v>
      </c>
      <c r="G1" t="s">
        <v>693</v>
      </c>
      <c r="H1" t="s">
        <v>694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R1" t="s">
        <v>713</v>
      </c>
    </row>
    <row r="2" spans="1:18" x14ac:dyDescent="0.45">
      <c r="A2" t="s">
        <v>700</v>
      </c>
      <c r="B2" t="s">
        <v>63</v>
      </c>
      <c r="C2" t="s">
        <v>75</v>
      </c>
      <c r="E2" t="s">
        <v>76</v>
      </c>
      <c r="F2">
        <v>7</v>
      </c>
      <c r="G2" t="s">
        <v>696</v>
      </c>
      <c r="H2" s="19">
        <v>0.87</v>
      </c>
      <c r="I2">
        <f>IF(VLOOKUP($E2,'First week Schedule'!$A$2:D$31,4,FALSE)&lt;&gt;0,1,0)</f>
        <v>1</v>
      </c>
      <c r="J2">
        <f>IF(VLOOKUP($E2,'First week Schedule'!$A$2:E$31,5,FALSE)&lt;&gt;0,1,0)</f>
        <v>0</v>
      </c>
      <c r="K2">
        <f>IF(VLOOKUP($E2,'First week Schedule'!$A$2:F$31,6,FALSE)&lt;&gt;0,1,0)</f>
        <v>1</v>
      </c>
      <c r="L2">
        <f>IF(VLOOKUP($E2,'First week Schedule'!$A$2:G$31,7,FALSE)&lt;&gt;0,1,0)</f>
        <v>0</v>
      </c>
      <c r="M2">
        <f>IF(VLOOKUP($E2,'First week Schedule'!$A$2:H$31,8,FALSE)&lt;&gt;0,1,0)</f>
        <v>0</v>
      </c>
      <c r="N2">
        <f>IF(VLOOKUP($E2,'First week Schedule'!$A$2:I$31,9,FALSE)&lt;&gt;0,1,0)</f>
        <v>1</v>
      </c>
      <c r="O2">
        <f>IF(VLOOKUP($E2,'First week Schedule'!$A$2:J$31,10,FALSE)&lt;&gt;0,1,0)</f>
        <v>0</v>
      </c>
      <c r="P2">
        <f>SUM(I2:O2)</f>
        <v>3</v>
      </c>
      <c r="R2">
        <f>VLOOKUP(E2,playoff!$A$2:$G$31,7,FALSE)</f>
        <v>8</v>
      </c>
    </row>
    <row r="3" spans="1:18" x14ac:dyDescent="0.45">
      <c r="A3" t="s">
        <v>697</v>
      </c>
      <c r="B3" t="s">
        <v>80</v>
      </c>
      <c r="E3" t="s">
        <v>88</v>
      </c>
      <c r="F3">
        <v>10</v>
      </c>
      <c r="G3" t="s">
        <v>696</v>
      </c>
      <c r="H3" s="19">
        <v>0.99</v>
      </c>
      <c r="I3">
        <f>IF(VLOOKUP($E3,'First week Schedule'!$A$2:D$31,4,FALSE)&lt;&gt;0,1,0)</f>
        <v>0</v>
      </c>
      <c r="J3">
        <f>IF(VLOOKUP($E3,'First week Schedule'!$A$2:E$31,5,FALSE)&lt;&gt;0,1,0)</f>
        <v>0</v>
      </c>
      <c r="K3">
        <f>IF(VLOOKUP($E3,'First week Schedule'!$A$2:F$31,6,FALSE)&lt;&gt;0,1,0)</f>
        <v>1</v>
      </c>
      <c r="L3">
        <f>IF(VLOOKUP($E3,'First week Schedule'!$A$2:G$31,7,FALSE)&lt;&gt;0,1,0)</f>
        <v>0</v>
      </c>
      <c r="M3">
        <f>IF(VLOOKUP($E3,'First week Schedule'!$A$2:H$31,8,FALSE)&lt;&gt;0,1,0)</f>
        <v>0</v>
      </c>
      <c r="N3">
        <f>IF(VLOOKUP($E3,'First week Schedule'!$A$2:I$31,9,FALSE)&lt;&gt;0,1,0)</f>
        <v>1</v>
      </c>
      <c r="O3">
        <f>IF(VLOOKUP($E3,'First week Schedule'!$A$2:J$31,10,FALSE)&lt;&gt;0,1,0)</f>
        <v>0</v>
      </c>
      <c r="P3">
        <f>SUM(I3:O3)</f>
        <v>2</v>
      </c>
      <c r="R3">
        <f>VLOOKUP(E3,playoff!$A$2:$G$31,7,FALSE)</f>
        <v>8</v>
      </c>
    </row>
    <row r="4" spans="1:18" x14ac:dyDescent="0.45">
      <c r="A4" t="s">
        <v>695</v>
      </c>
      <c r="B4" t="s">
        <v>67</v>
      </c>
      <c r="E4" t="s">
        <v>98</v>
      </c>
      <c r="F4">
        <v>37</v>
      </c>
      <c r="G4" t="s">
        <v>696</v>
      </c>
      <c r="H4" s="19">
        <v>0.91</v>
      </c>
      <c r="I4">
        <f>IF(VLOOKUP($E4,'First week Schedule'!$A$2:D$31,4,FALSE)&lt;&gt;0,1,0)</f>
        <v>1</v>
      </c>
      <c r="J4">
        <f>IF(VLOOKUP($E4,'First week Schedule'!$A$2:E$31,5,FALSE)&lt;&gt;0,1,0)</f>
        <v>0</v>
      </c>
      <c r="K4">
        <f>IF(VLOOKUP($E4,'First week Schedule'!$A$2:F$31,6,FALSE)&lt;&gt;0,1,0)</f>
        <v>1</v>
      </c>
      <c r="L4">
        <f>IF(VLOOKUP($E4,'First week Schedule'!$A$2:G$31,7,FALSE)&lt;&gt;0,1,0)</f>
        <v>0</v>
      </c>
      <c r="M4">
        <f>IF(VLOOKUP($E4,'First week Schedule'!$A$2:H$31,8,FALSE)&lt;&gt;0,1,0)</f>
        <v>1</v>
      </c>
      <c r="N4">
        <f>IF(VLOOKUP($E4,'First week Schedule'!$A$2:I$31,9,FALSE)&lt;&gt;0,1,0)</f>
        <v>0</v>
      </c>
      <c r="O4">
        <f>IF(VLOOKUP($E4,'First week Schedule'!$A$2:J$31,10,FALSE)&lt;&gt;0,1,0)</f>
        <v>1</v>
      </c>
      <c r="P4">
        <f>SUM(I4:O4)</f>
        <v>4</v>
      </c>
      <c r="R4">
        <f>VLOOKUP(E4,playoff!$A$2:$G$31,7,FALSE)</f>
        <v>7</v>
      </c>
    </row>
    <row r="5" spans="1:18" x14ac:dyDescent="0.45">
      <c r="A5" t="s">
        <v>698</v>
      </c>
      <c r="B5" t="s">
        <v>80</v>
      </c>
      <c r="C5" t="s">
        <v>70</v>
      </c>
      <c r="E5" t="s">
        <v>106</v>
      </c>
      <c r="F5">
        <v>46</v>
      </c>
      <c r="G5" t="s">
        <v>696</v>
      </c>
      <c r="H5" s="19">
        <v>0.93</v>
      </c>
      <c r="I5">
        <f>IF(VLOOKUP($E5,'First week Schedule'!$A$2:D$31,4,FALSE)&lt;&gt;0,1,0)</f>
        <v>1</v>
      </c>
      <c r="J5">
        <f>IF(VLOOKUP($E5,'First week Schedule'!$A$2:E$31,5,FALSE)&lt;&gt;0,1,0)</f>
        <v>0</v>
      </c>
      <c r="K5">
        <f>IF(VLOOKUP($E5,'First week Schedule'!$A$2:F$31,6,FALSE)&lt;&gt;0,1,0)</f>
        <v>0</v>
      </c>
      <c r="L5">
        <f>IF(VLOOKUP($E5,'First week Schedule'!$A$2:G$31,7,FALSE)&lt;&gt;0,1,0)</f>
        <v>1</v>
      </c>
      <c r="M5">
        <f>IF(VLOOKUP($E5,'First week Schedule'!$A$2:H$31,8,FALSE)&lt;&gt;0,1,0)</f>
        <v>1</v>
      </c>
      <c r="N5">
        <f>IF(VLOOKUP($E5,'First week Schedule'!$A$2:I$31,9,FALSE)&lt;&gt;0,1,0)</f>
        <v>0</v>
      </c>
      <c r="O5">
        <f>IF(VLOOKUP($E5,'First week Schedule'!$A$2:J$31,10,FALSE)&lt;&gt;0,1,0)</f>
        <v>1</v>
      </c>
      <c r="P5">
        <f>SUM(I5:O5)</f>
        <v>4</v>
      </c>
      <c r="R5">
        <f>VLOOKUP(E5,playoff!$A$2:$G$31,7,FALSE)</f>
        <v>8</v>
      </c>
    </row>
    <row r="6" spans="1:18" x14ac:dyDescent="0.45">
      <c r="A6" t="s">
        <v>701</v>
      </c>
      <c r="B6" t="s">
        <v>63</v>
      </c>
      <c r="C6" t="s">
        <v>75</v>
      </c>
      <c r="E6" t="s">
        <v>68</v>
      </c>
      <c r="F6">
        <v>47</v>
      </c>
      <c r="G6" t="s">
        <v>696</v>
      </c>
      <c r="H6" s="19">
        <v>0.94</v>
      </c>
      <c r="I6">
        <f>IF(VLOOKUP($E6,'First week Schedule'!$A$2:D$31,4,FALSE)&lt;&gt;0,1,0)</f>
        <v>1</v>
      </c>
      <c r="J6">
        <f>IF(VLOOKUP($E6,'First week Schedule'!$A$2:E$31,5,FALSE)&lt;&gt;0,1,0)</f>
        <v>0</v>
      </c>
      <c r="K6">
        <f>IF(VLOOKUP($E6,'First week Schedule'!$A$2:F$31,6,FALSE)&lt;&gt;0,1,0)</f>
        <v>1</v>
      </c>
      <c r="L6">
        <f>IF(VLOOKUP($E6,'First week Schedule'!$A$2:G$31,7,FALSE)&lt;&gt;0,1,0)</f>
        <v>0</v>
      </c>
      <c r="M6">
        <f>IF(VLOOKUP($E6,'First week Schedule'!$A$2:H$31,8,FALSE)&lt;&gt;0,1,0)</f>
        <v>1</v>
      </c>
      <c r="N6">
        <f>IF(VLOOKUP($E6,'First week Schedule'!$A$2:I$31,9,FALSE)&lt;&gt;0,1,0)</f>
        <v>0</v>
      </c>
      <c r="O6">
        <f>IF(VLOOKUP($E6,'First week Schedule'!$A$2:J$31,10,FALSE)&lt;&gt;0,1,0)</f>
        <v>1</v>
      </c>
      <c r="P6">
        <f>SUM(I6:O6)</f>
        <v>4</v>
      </c>
      <c r="R6">
        <f>VLOOKUP(E6,playoff!$A$2:$G$31,7,FALSE)</f>
        <v>7</v>
      </c>
    </row>
    <row r="7" spans="1:18" x14ac:dyDescent="0.45">
      <c r="A7" t="s">
        <v>699</v>
      </c>
      <c r="B7" t="s">
        <v>70</v>
      </c>
      <c r="C7" t="s">
        <v>63</v>
      </c>
      <c r="E7" t="s">
        <v>76</v>
      </c>
      <c r="F7">
        <v>50</v>
      </c>
      <c r="G7" t="s">
        <v>696</v>
      </c>
      <c r="H7" s="19">
        <v>0.92</v>
      </c>
      <c r="I7">
        <f>IF(VLOOKUP($E7,'First week Schedule'!$A$2:D$31,4,FALSE)&lt;&gt;0,1,0)</f>
        <v>1</v>
      </c>
      <c r="J7">
        <f>IF(VLOOKUP($E7,'First week Schedule'!$A$2:E$31,5,FALSE)&lt;&gt;0,1,0)</f>
        <v>0</v>
      </c>
      <c r="K7">
        <f>IF(VLOOKUP($E7,'First week Schedule'!$A$2:F$31,6,FALSE)&lt;&gt;0,1,0)</f>
        <v>1</v>
      </c>
      <c r="L7">
        <f>IF(VLOOKUP($E7,'First week Schedule'!$A$2:G$31,7,FALSE)&lt;&gt;0,1,0)</f>
        <v>0</v>
      </c>
      <c r="M7">
        <f>IF(VLOOKUP($E7,'First week Schedule'!$A$2:H$31,8,FALSE)&lt;&gt;0,1,0)</f>
        <v>0</v>
      </c>
      <c r="N7">
        <f>IF(VLOOKUP($E7,'First week Schedule'!$A$2:I$31,9,FALSE)&lt;&gt;0,1,0)</f>
        <v>1</v>
      </c>
      <c r="O7">
        <f>IF(VLOOKUP($E7,'First week Schedule'!$A$2:J$31,10,FALSE)&lt;&gt;0,1,0)</f>
        <v>0</v>
      </c>
      <c r="P7">
        <f>SUM(I7:O7)</f>
        <v>3</v>
      </c>
      <c r="R7">
        <f>VLOOKUP(E7,playoff!$A$2:$G$31,7,FALSE)</f>
        <v>8</v>
      </c>
    </row>
    <row r="8" spans="1:18" x14ac:dyDescent="0.45">
      <c r="A8" t="s">
        <v>702</v>
      </c>
      <c r="B8" t="s">
        <v>75</v>
      </c>
      <c r="E8" t="s">
        <v>119</v>
      </c>
      <c r="F8">
        <v>98</v>
      </c>
      <c r="G8" t="s">
        <v>696</v>
      </c>
      <c r="H8" s="19">
        <v>0.61</v>
      </c>
      <c r="I8">
        <f>IF(VLOOKUP($E8,'First week Schedule'!$A$2:D$31,4,FALSE)&lt;&gt;0,1,0)</f>
        <v>1</v>
      </c>
      <c r="J8">
        <f>IF(VLOOKUP($E8,'First week Schedule'!$A$2:E$31,5,FALSE)&lt;&gt;0,1,0)</f>
        <v>0</v>
      </c>
      <c r="K8">
        <f>IF(VLOOKUP($E8,'First week Schedule'!$A$2:F$31,6,FALSE)&lt;&gt;0,1,0)</f>
        <v>1</v>
      </c>
      <c r="L8">
        <f>IF(VLOOKUP($E8,'First week Schedule'!$A$2:G$31,7,FALSE)&lt;&gt;0,1,0)</f>
        <v>0</v>
      </c>
      <c r="M8">
        <f>IF(VLOOKUP($E8,'First week Schedule'!$A$2:H$31,8,FALSE)&lt;&gt;0,1,0)</f>
        <v>1</v>
      </c>
      <c r="N8">
        <f>IF(VLOOKUP($E8,'First week Schedule'!$A$2:I$31,9,FALSE)&lt;&gt;0,1,0)</f>
        <v>0</v>
      </c>
      <c r="O8">
        <f>IF(VLOOKUP($E8,'First week Schedule'!$A$2:J$31,10,FALSE)&lt;&gt;0,1,0)</f>
        <v>1</v>
      </c>
      <c r="P8">
        <f>SUM(I8:O8)</f>
        <v>4</v>
      </c>
      <c r="R8">
        <f>VLOOKUP(E8,playoff!$A$2:$G$31,7,FALSE)</f>
        <v>7</v>
      </c>
    </row>
    <row r="9" spans="1:18" x14ac:dyDescent="0.45">
      <c r="A9" t="s">
        <v>704</v>
      </c>
      <c r="B9" t="s">
        <v>67</v>
      </c>
      <c r="C9" t="s">
        <v>80</v>
      </c>
      <c r="E9" t="s">
        <v>125</v>
      </c>
      <c r="F9">
        <v>100</v>
      </c>
      <c r="G9" t="s">
        <v>696</v>
      </c>
      <c r="H9" s="19">
        <v>0.82</v>
      </c>
      <c r="I9">
        <f>IF(VLOOKUP($E9,'First week Schedule'!$A$2:D$31,4,FALSE)&lt;&gt;0,1,0)</f>
        <v>1</v>
      </c>
      <c r="J9">
        <f>IF(VLOOKUP($E9,'First week Schedule'!$A$2:E$31,5,FALSE)&lt;&gt;0,1,0)</f>
        <v>0</v>
      </c>
      <c r="K9">
        <f>IF(VLOOKUP($E9,'First week Schedule'!$A$2:F$31,6,FALSE)&lt;&gt;0,1,0)</f>
        <v>1</v>
      </c>
      <c r="L9">
        <f>IF(VLOOKUP($E9,'First week Schedule'!$A$2:G$31,7,FALSE)&lt;&gt;0,1,0)</f>
        <v>1</v>
      </c>
      <c r="M9">
        <f>IF(VLOOKUP($E9,'First week Schedule'!$A$2:H$31,8,FALSE)&lt;&gt;0,1,0)</f>
        <v>0</v>
      </c>
      <c r="N9">
        <f>IF(VLOOKUP($E9,'First week Schedule'!$A$2:I$31,9,FALSE)&lt;&gt;0,1,0)</f>
        <v>0</v>
      </c>
      <c r="O9">
        <f>IF(VLOOKUP($E9,'First week Schedule'!$A$2:J$31,10,FALSE)&lt;&gt;0,1,0)</f>
        <v>1</v>
      </c>
      <c r="P9">
        <f>SUM(I9:O9)</f>
        <v>4</v>
      </c>
      <c r="R9">
        <f>VLOOKUP(E9,playoff!$A$2:$G$31,7,FALSE)</f>
        <v>7</v>
      </c>
    </row>
    <row r="10" spans="1:18" x14ac:dyDescent="0.45">
      <c r="A10" t="s">
        <v>705</v>
      </c>
      <c r="B10" t="s">
        <v>80</v>
      </c>
      <c r="C10" t="s">
        <v>70</v>
      </c>
      <c r="D10" t="s">
        <v>63</v>
      </c>
      <c r="E10" t="s">
        <v>98</v>
      </c>
      <c r="F10">
        <v>112</v>
      </c>
      <c r="G10" t="s">
        <v>696</v>
      </c>
      <c r="H10" s="19">
        <v>0.56999999999999995</v>
      </c>
      <c r="I10">
        <f>IF(VLOOKUP($E10,'First week Schedule'!$A$2:D$31,4,FALSE)&lt;&gt;0,1,0)</f>
        <v>1</v>
      </c>
      <c r="J10">
        <f>IF(VLOOKUP($E10,'First week Schedule'!$A$2:E$31,5,FALSE)&lt;&gt;0,1,0)</f>
        <v>0</v>
      </c>
      <c r="K10">
        <f>IF(VLOOKUP($E10,'First week Schedule'!$A$2:F$31,6,FALSE)&lt;&gt;0,1,0)</f>
        <v>1</v>
      </c>
      <c r="L10">
        <f>IF(VLOOKUP($E10,'First week Schedule'!$A$2:G$31,7,FALSE)&lt;&gt;0,1,0)</f>
        <v>0</v>
      </c>
      <c r="M10">
        <f>IF(VLOOKUP($E10,'First week Schedule'!$A$2:H$31,8,FALSE)&lt;&gt;0,1,0)</f>
        <v>1</v>
      </c>
      <c r="N10">
        <f>IF(VLOOKUP($E10,'First week Schedule'!$A$2:I$31,9,FALSE)&lt;&gt;0,1,0)</f>
        <v>0</v>
      </c>
      <c r="O10">
        <f>IF(VLOOKUP($E10,'First week Schedule'!$A$2:J$31,10,FALSE)&lt;&gt;0,1,0)</f>
        <v>1</v>
      </c>
      <c r="P10">
        <f>SUM(I10:O10)</f>
        <v>4</v>
      </c>
      <c r="R10">
        <f>VLOOKUP(E10,playoff!$A$2:$G$31,7,FALSE)</f>
        <v>7</v>
      </c>
    </row>
    <row r="11" spans="1:18" x14ac:dyDescent="0.45">
      <c r="A11" t="s">
        <v>707</v>
      </c>
      <c r="B11" t="s">
        <v>70</v>
      </c>
      <c r="C11" t="s">
        <v>63</v>
      </c>
      <c r="E11" t="s">
        <v>119</v>
      </c>
      <c r="F11">
        <v>121</v>
      </c>
      <c r="G11" t="s">
        <v>696</v>
      </c>
      <c r="H11" s="19">
        <v>0.55000000000000004</v>
      </c>
      <c r="I11">
        <f>IF(VLOOKUP($E11,'First week Schedule'!$A$2:D$31,4,FALSE)&lt;&gt;0,1,0)</f>
        <v>1</v>
      </c>
      <c r="J11">
        <f>IF(VLOOKUP($E11,'First week Schedule'!$A$2:E$31,5,FALSE)&lt;&gt;0,1,0)</f>
        <v>0</v>
      </c>
      <c r="K11">
        <f>IF(VLOOKUP($E11,'First week Schedule'!$A$2:F$31,6,FALSE)&lt;&gt;0,1,0)</f>
        <v>1</v>
      </c>
      <c r="L11">
        <f>IF(VLOOKUP($E11,'First week Schedule'!$A$2:G$31,7,FALSE)&lt;&gt;0,1,0)</f>
        <v>0</v>
      </c>
      <c r="M11">
        <f>IF(VLOOKUP($E11,'First week Schedule'!$A$2:H$31,8,FALSE)&lt;&gt;0,1,0)</f>
        <v>1</v>
      </c>
      <c r="N11">
        <f>IF(VLOOKUP($E11,'First week Schedule'!$A$2:I$31,9,FALSE)&lt;&gt;0,1,0)</f>
        <v>0</v>
      </c>
      <c r="O11">
        <f>IF(VLOOKUP($E11,'First week Schedule'!$A$2:J$31,10,FALSE)&lt;&gt;0,1,0)</f>
        <v>1</v>
      </c>
      <c r="P11">
        <f>SUM(I11:O11)</f>
        <v>4</v>
      </c>
      <c r="R11">
        <f>VLOOKUP(E11,playoff!$A$2:$G$31,7,FALSE)</f>
        <v>7</v>
      </c>
    </row>
    <row r="12" spans="1:18" x14ac:dyDescent="0.45">
      <c r="A12" t="s">
        <v>706</v>
      </c>
      <c r="B12" t="s">
        <v>80</v>
      </c>
      <c r="C12" t="s">
        <v>63</v>
      </c>
      <c r="E12" t="s">
        <v>117</v>
      </c>
      <c r="F12">
        <v>131</v>
      </c>
      <c r="G12" t="s">
        <v>696</v>
      </c>
      <c r="H12" s="19">
        <v>0.48</v>
      </c>
      <c r="I12">
        <f>IF(VLOOKUP($E12,'First week Schedule'!$A$2:D$31,4,FALSE)&lt;&gt;0,1,0)</f>
        <v>1</v>
      </c>
      <c r="J12">
        <f>IF(VLOOKUP($E12,'First week Schedule'!$A$2:E$31,5,FALSE)&lt;&gt;0,1,0)</f>
        <v>0</v>
      </c>
      <c r="K12">
        <f>IF(VLOOKUP($E12,'First week Schedule'!$A$2:F$31,6,FALSE)&lt;&gt;0,1,0)</f>
        <v>1</v>
      </c>
      <c r="L12">
        <f>IF(VLOOKUP($E12,'First week Schedule'!$A$2:G$31,7,FALSE)&lt;&gt;0,1,0)</f>
        <v>0</v>
      </c>
      <c r="M12">
        <f>IF(VLOOKUP($E12,'First week Schedule'!$A$2:H$31,8,FALSE)&lt;&gt;0,1,0)</f>
        <v>1</v>
      </c>
      <c r="N12">
        <f>IF(VLOOKUP($E12,'First week Schedule'!$A$2:I$31,9,FALSE)&lt;&gt;0,1,0)</f>
        <v>1</v>
      </c>
      <c r="O12">
        <f>IF(VLOOKUP($E12,'First week Schedule'!$A$2:J$31,10,FALSE)&lt;&gt;0,1,0)</f>
        <v>0</v>
      </c>
      <c r="P12">
        <f>SUM(I12:O12)</f>
        <v>4</v>
      </c>
      <c r="R12">
        <f>VLOOKUP(E12,playoff!$A$2:$G$31,7,FALSE)</f>
        <v>7</v>
      </c>
    </row>
    <row r="13" spans="1:18" x14ac:dyDescent="0.45">
      <c r="A13" t="s">
        <v>703</v>
      </c>
      <c r="B13" t="s">
        <v>75</v>
      </c>
      <c r="E13" t="s">
        <v>133</v>
      </c>
      <c r="F13">
        <v>145</v>
      </c>
      <c r="G13" t="s">
        <v>696</v>
      </c>
      <c r="H13" s="19">
        <v>0.28999999999999998</v>
      </c>
      <c r="I13">
        <f>IF(VLOOKUP($E13,'First week Schedule'!$A$2:D$31,4,FALSE)&lt;&gt;0,1,0)</f>
        <v>0</v>
      </c>
      <c r="J13">
        <f>IF(VLOOKUP($E13,'First week Schedule'!$A$2:E$31,5,FALSE)&lt;&gt;0,1,0)</f>
        <v>1</v>
      </c>
      <c r="K13">
        <f>IF(VLOOKUP($E13,'First week Schedule'!$A$2:F$31,6,FALSE)&lt;&gt;0,1,0)</f>
        <v>0</v>
      </c>
      <c r="L13">
        <f>IF(VLOOKUP($E13,'First week Schedule'!$A$2:G$31,7,FALSE)&lt;&gt;0,1,0)</f>
        <v>0</v>
      </c>
      <c r="M13">
        <f>IF(VLOOKUP($E13,'First week Schedule'!$A$2:H$31,8,FALSE)&lt;&gt;0,1,0)</f>
        <v>1</v>
      </c>
      <c r="N13">
        <f>IF(VLOOKUP($E13,'First week Schedule'!$A$2:I$31,9,FALSE)&lt;&gt;0,1,0)</f>
        <v>0</v>
      </c>
      <c r="O13">
        <f>IF(VLOOKUP($E13,'First week Schedule'!$A$2:J$31,10,FALSE)&lt;&gt;0,1,0)</f>
        <v>1</v>
      </c>
      <c r="P13">
        <f>SUM(I13:O13)</f>
        <v>3</v>
      </c>
      <c r="R13">
        <f>VLOOKUP(E13,playoff!$A$2:$G$31,7,FALSE)</f>
        <v>7</v>
      </c>
    </row>
    <row r="14" spans="1:18" x14ac:dyDescent="0.45">
      <c r="A14" t="s">
        <v>708</v>
      </c>
      <c r="B14" t="s">
        <v>67</v>
      </c>
      <c r="C14" t="s">
        <v>80</v>
      </c>
      <c r="E14" t="s">
        <v>146</v>
      </c>
      <c r="F14">
        <v>213</v>
      </c>
      <c r="G14" t="s">
        <v>696</v>
      </c>
      <c r="H14" s="19">
        <v>0.11</v>
      </c>
      <c r="I14">
        <f>IF(VLOOKUP($E14,'First week Schedule'!$A$2:D$31,4,FALSE)&lt;&gt;0,1,0)</f>
        <v>1</v>
      </c>
      <c r="J14">
        <f>IF(VLOOKUP($E14,'First week Schedule'!$A$2:E$31,5,FALSE)&lt;&gt;0,1,0)</f>
        <v>0</v>
      </c>
      <c r="K14">
        <f>IF(VLOOKUP($E14,'First week Schedule'!$A$2:F$31,6,FALSE)&lt;&gt;0,1,0)</f>
        <v>1</v>
      </c>
      <c r="L14">
        <f>IF(VLOOKUP($E14,'First week Schedule'!$A$2:G$31,7,FALSE)&lt;&gt;0,1,0)</f>
        <v>0</v>
      </c>
      <c r="M14">
        <f>IF(VLOOKUP($E14,'First week Schedule'!$A$2:H$31,8,FALSE)&lt;&gt;0,1,0)</f>
        <v>1</v>
      </c>
      <c r="N14">
        <f>IF(VLOOKUP($E14,'First week Schedule'!$A$2:I$31,9,FALSE)&lt;&gt;0,1,0)</f>
        <v>0</v>
      </c>
      <c r="O14">
        <f>IF(VLOOKUP($E14,'First week Schedule'!$A$2:J$31,10,FALSE)&lt;&gt;0,1,0)</f>
        <v>1</v>
      </c>
      <c r="P14">
        <f>SUM(I14:O14)</f>
        <v>4</v>
      </c>
      <c r="R14">
        <f>VLOOKUP(E14,playoff!$A$2:$G$31,7,FALSE)</f>
        <v>6</v>
      </c>
    </row>
    <row r="15" spans="1:18" x14ac:dyDescent="0.45">
      <c r="I15">
        <f>SUM(I2:I14)</f>
        <v>11</v>
      </c>
      <c r="J15">
        <f>SUM(J2:J14)</f>
        <v>1</v>
      </c>
      <c r="K15">
        <f>SUM(K2:K14)</f>
        <v>11</v>
      </c>
      <c r="L15">
        <f>SUM(L2:L14)</f>
        <v>2</v>
      </c>
      <c r="M15">
        <f>SUM(M2:M14)</f>
        <v>9</v>
      </c>
      <c r="N15">
        <f>SUM(N2:N14)</f>
        <v>4</v>
      </c>
      <c r="O15">
        <f>SUM(O2:O14)</f>
        <v>9</v>
      </c>
      <c r="P15">
        <f>SUM(I15:O15)</f>
        <v>47</v>
      </c>
    </row>
    <row r="16" spans="1:18" x14ac:dyDescent="0.45">
      <c r="I16" s="20">
        <f>IF(I15&gt;10,10,I15)</f>
        <v>10</v>
      </c>
      <c r="J16" s="20">
        <f>IF(J15&gt;10,10,J15)</f>
        <v>1</v>
      </c>
      <c r="K16" s="20">
        <f>IF(K15&gt;10,10,K15)</f>
        <v>10</v>
      </c>
      <c r="L16" s="20">
        <f>IF(L15&gt;10,10,L15)</f>
        <v>2</v>
      </c>
      <c r="M16" s="20">
        <f>IF(M15&gt;10,10,M15)</f>
        <v>9</v>
      </c>
      <c r="N16" s="20">
        <f>IF(N15&gt;10,10,N15)</f>
        <v>4</v>
      </c>
      <c r="O16" s="20">
        <f>IF(O15&gt;10,10,O15)</f>
        <v>9</v>
      </c>
      <c r="P16">
        <f>SUM(I16:O16)</f>
        <v>45</v>
      </c>
    </row>
    <row r="17" spans="8:15" x14ac:dyDescent="0.45">
      <c r="H17" t="s">
        <v>67</v>
      </c>
      <c r="I17">
        <f>COUNTIFS($B$2:$B$14,$H17,I$2:I$14,1)+COUNTIFS($C$2:$C$14,$H17,I$2:I$14,1)+COUNTIFS($D$2:$D$14,$H17,I$2:I$14,1)</f>
        <v>3</v>
      </c>
      <c r="J17">
        <f t="shared" ref="J17:P23" si="0">COUNTIFS($B$2:$B$14,$H17,J$2:J$14,1)+COUNTIFS($C$2:$C$14,$H17,J$2:J$14,1)+COUNTIFS($D$2:$D$14,$H17,J$2:J$14,1)</f>
        <v>0</v>
      </c>
      <c r="K17">
        <f t="shared" si="0"/>
        <v>3</v>
      </c>
      <c r="L17">
        <f t="shared" si="0"/>
        <v>1</v>
      </c>
      <c r="M17">
        <f t="shared" si="0"/>
        <v>2</v>
      </c>
      <c r="N17">
        <f t="shared" si="0"/>
        <v>0</v>
      </c>
      <c r="O17">
        <f>COUNTIFS($B$2:$B$14,$H17,O$2:O$14,1)+COUNTIFS($C$2:$C$14,$H17,O$2:O$14,1)+COUNTIFS($D$2:$D$14,$H17,O$2:O$14,1)</f>
        <v>3</v>
      </c>
    </row>
    <row r="18" spans="8:15" x14ac:dyDescent="0.45">
      <c r="H18" t="s">
        <v>80</v>
      </c>
      <c r="I18">
        <f t="shared" ref="I18:I23" si="1">COUNTIFS($B$2:$B$14,$H18,I$2:I$14,1)+COUNTIFS($C$2:$C$14,$H18,I$2:I$14,1)+COUNTIFS($D$2:$D$14,$H18,I$2:I$14,1)</f>
        <v>5</v>
      </c>
      <c r="J18">
        <f t="shared" si="0"/>
        <v>0</v>
      </c>
      <c r="K18">
        <f t="shared" si="0"/>
        <v>5</v>
      </c>
      <c r="L18">
        <f t="shared" si="0"/>
        <v>2</v>
      </c>
      <c r="M18">
        <f t="shared" si="0"/>
        <v>4</v>
      </c>
      <c r="N18">
        <f t="shared" si="0"/>
        <v>2</v>
      </c>
      <c r="O18">
        <f t="shared" si="0"/>
        <v>4</v>
      </c>
    </row>
    <row r="19" spans="8:15" x14ac:dyDescent="0.45">
      <c r="H19" t="s">
        <v>70</v>
      </c>
      <c r="I19">
        <f t="shared" si="1"/>
        <v>4</v>
      </c>
      <c r="J19">
        <f t="shared" si="0"/>
        <v>0</v>
      </c>
      <c r="K19">
        <f t="shared" si="0"/>
        <v>3</v>
      </c>
      <c r="L19">
        <f t="shared" si="0"/>
        <v>1</v>
      </c>
      <c r="M19">
        <f t="shared" si="0"/>
        <v>3</v>
      </c>
      <c r="N19">
        <f t="shared" si="0"/>
        <v>1</v>
      </c>
      <c r="O19">
        <f t="shared" si="0"/>
        <v>3</v>
      </c>
    </row>
    <row r="20" spans="8:15" x14ac:dyDescent="0.45">
      <c r="H20" t="s">
        <v>63</v>
      </c>
      <c r="I20">
        <f t="shared" si="1"/>
        <v>6</v>
      </c>
      <c r="J20">
        <f t="shared" si="0"/>
        <v>0</v>
      </c>
      <c r="K20">
        <f t="shared" si="0"/>
        <v>6</v>
      </c>
      <c r="L20">
        <f t="shared" si="0"/>
        <v>0</v>
      </c>
      <c r="M20">
        <f t="shared" si="0"/>
        <v>4</v>
      </c>
      <c r="N20">
        <f t="shared" si="0"/>
        <v>3</v>
      </c>
      <c r="O20">
        <f t="shared" si="0"/>
        <v>3</v>
      </c>
    </row>
    <row r="21" spans="8:15" x14ac:dyDescent="0.45">
      <c r="H21" t="s">
        <v>75</v>
      </c>
      <c r="I21">
        <f t="shared" si="1"/>
        <v>3</v>
      </c>
      <c r="J21">
        <f t="shared" si="0"/>
        <v>1</v>
      </c>
      <c r="K21">
        <f t="shared" si="0"/>
        <v>3</v>
      </c>
      <c r="L21">
        <f t="shared" si="0"/>
        <v>0</v>
      </c>
      <c r="M21">
        <f t="shared" si="0"/>
        <v>3</v>
      </c>
      <c r="N21">
        <f t="shared" si="0"/>
        <v>1</v>
      </c>
      <c r="O21">
        <f t="shared" si="0"/>
        <v>3</v>
      </c>
    </row>
  </sheetData>
  <autoFilter ref="A1:P14" xr:uid="{7690A0C0-F796-48BC-8E7D-3F8F04D03C9A}">
    <sortState xmlns:xlrd2="http://schemas.microsoft.com/office/spreadsheetml/2017/richdata2" ref="A2:P16">
      <sortCondition ref="F1:F14"/>
    </sortState>
  </autoFilter>
  <conditionalFormatting sqref="P2:P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8C42-910C-4F02-A834-6B96C26A2FD9}">
  <dimension ref="A1:R32"/>
  <sheetViews>
    <sheetView tabSelected="1" topLeftCell="A15" workbookViewId="0">
      <selection activeCell="D4" sqref="D4"/>
    </sheetView>
  </sheetViews>
  <sheetFormatPr defaultRowHeight="14.25" x14ac:dyDescent="0.45"/>
  <cols>
    <col min="2" max="2" width="20.6640625" bestFit="1" customWidth="1"/>
  </cols>
  <sheetData>
    <row r="1" spans="1:18" x14ac:dyDescent="0.4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210</v>
      </c>
      <c r="L1" t="s">
        <v>211</v>
      </c>
      <c r="M1" t="s">
        <v>172</v>
      </c>
      <c r="N1" t="s">
        <v>174</v>
      </c>
      <c r="O1" t="s">
        <v>176</v>
      </c>
      <c r="P1">
        <v>246</v>
      </c>
      <c r="Q1">
        <v>1234</v>
      </c>
      <c r="R1">
        <v>567</v>
      </c>
    </row>
    <row r="2" spans="1:18" x14ac:dyDescent="0.45">
      <c r="A2" t="str">
        <f>VLOOKUP(B2,playoff!B$2:H$31,7,FALSE)</f>
        <v>CHI</v>
      </c>
      <c r="B2" s="13" t="s">
        <v>34</v>
      </c>
      <c r="C2">
        <v>4</v>
      </c>
      <c r="D2" t="s">
        <v>182</v>
      </c>
      <c r="F2" t="s">
        <v>195</v>
      </c>
      <c r="H2" t="s">
        <v>92</v>
      </c>
      <c r="J2" t="s">
        <v>193</v>
      </c>
      <c r="L2" t="s">
        <v>133</v>
      </c>
      <c r="M2">
        <f>E2</f>
        <v>0</v>
      </c>
      <c r="N2">
        <f>G2</f>
        <v>0</v>
      </c>
      <c r="O2">
        <f>I2</f>
        <v>0</v>
      </c>
      <c r="P2">
        <f>3-COUNTIF(M2:O2,0)</f>
        <v>0</v>
      </c>
      <c r="Q2">
        <f>4-COUNTIF(D2:G2,"")</f>
        <v>2</v>
      </c>
      <c r="R2">
        <f>C2-Q2</f>
        <v>2</v>
      </c>
    </row>
    <row r="3" spans="1:18" x14ac:dyDescent="0.45">
      <c r="A3" t="str">
        <f>VLOOKUP(B3,playoff!B$2:H$31,7,FALSE)</f>
        <v>CLE</v>
      </c>
      <c r="B3" s="13" t="s">
        <v>20</v>
      </c>
      <c r="C3">
        <v>4</v>
      </c>
      <c r="D3" t="s">
        <v>188</v>
      </c>
      <c r="F3" t="s">
        <v>100</v>
      </c>
      <c r="H3" t="s">
        <v>193</v>
      </c>
      <c r="J3" t="s">
        <v>109</v>
      </c>
      <c r="L3" t="s">
        <v>96</v>
      </c>
      <c r="M3">
        <f t="shared" ref="M3:M31" si="0">E3</f>
        <v>0</v>
      </c>
      <c r="N3">
        <f t="shared" ref="N3:N31" si="1">G3</f>
        <v>0</v>
      </c>
      <c r="O3">
        <f t="shared" ref="O3:O31" si="2">I3</f>
        <v>0</v>
      </c>
      <c r="P3">
        <f t="shared" ref="P3:P31" si="3">3-COUNTIF(M3:O3,0)</f>
        <v>0</v>
      </c>
      <c r="Q3">
        <f t="shared" ref="Q3:Q31" si="4">4-COUNTIF(D3:G3,"")</f>
        <v>2</v>
      </c>
      <c r="R3">
        <f t="shared" ref="R3:R32" si="5">C3-Q3</f>
        <v>2</v>
      </c>
    </row>
    <row r="4" spans="1:18" x14ac:dyDescent="0.45">
      <c r="A4" t="str">
        <f>VLOOKUP(B4,playoff!B$2:H$31,7,FALSE)</f>
        <v>DEN</v>
      </c>
      <c r="B4" s="13" t="s">
        <v>22</v>
      </c>
      <c r="C4">
        <v>4</v>
      </c>
      <c r="D4" t="s">
        <v>192</v>
      </c>
      <c r="E4" t="s">
        <v>109</v>
      </c>
      <c r="G4" t="s">
        <v>189</v>
      </c>
      <c r="I4" t="s">
        <v>187</v>
      </c>
      <c r="L4" t="s">
        <v>155</v>
      </c>
      <c r="M4" t="str">
        <f t="shared" si="0"/>
        <v>DAL</v>
      </c>
      <c r="N4" t="str">
        <f t="shared" si="1"/>
        <v>@NOP</v>
      </c>
      <c r="O4" t="str">
        <f t="shared" si="2"/>
        <v>@ORL</v>
      </c>
      <c r="P4">
        <f t="shared" si="3"/>
        <v>3</v>
      </c>
      <c r="Q4">
        <f t="shared" si="4"/>
        <v>3</v>
      </c>
      <c r="R4">
        <f t="shared" si="5"/>
        <v>1</v>
      </c>
    </row>
    <row r="5" spans="1:18" x14ac:dyDescent="0.45">
      <c r="A5" t="str">
        <f>VLOOKUP(B5,playoff!B$2:H$31,7,FALSE)</f>
        <v>DET</v>
      </c>
      <c r="B5" s="13" t="s">
        <v>23</v>
      </c>
      <c r="C5">
        <v>4</v>
      </c>
      <c r="D5" t="s">
        <v>140</v>
      </c>
      <c r="F5" t="s">
        <v>203</v>
      </c>
      <c r="H5" t="s">
        <v>209</v>
      </c>
      <c r="I5" t="s">
        <v>199</v>
      </c>
      <c r="K5" t="s">
        <v>212</v>
      </c>
      <c r="M5">
        <f t="shared" si="0"/>
        <v>0</v>
      </c>
      <c r="N5">
        <f t="shared" si="1"/>
        <v>0</v>
      </c>
      <c r="O5" t="str">
        <f t="shared" si="2"/>
        <v>BKN</v>
      </c>
      <c r="P5">
        <f t="shared" si="3"/>
        <v>1</v>
      </c>
      <c r="Q5">
        <f t="shared" si="4"/>
        <v>2</v>
      </c>
      <c r="R5">
        <f t="shared" si="5"/>
        <v>2</v>
      </c>
    </row>
    <row r="6" spans="1:18" x14ac:dyDescent="0.45">
      <c r="A6" t="str">
        <f>VLOOKUP(B6,playoff!B$2:H$31,7,FALSE)</f>
        <v>GSW</v>
      </c>
      <c r="B6" s="13" t="s">
        <v>24</v>
      </c>
      <c r="C6">
        <v>4</v>
      </c>
      <c r="D6" t="s">
        <v>189</v>
      </c>
      <c r="F6" t="s">
        <v>81</v>
      </c>
      <c r="H6" t="s">
        <v>106</v>
      </c>
      <c r="I6" t="s">
        <v>198</v>
      </c>
      <c r="K6" t="s">
        <v>86</v>
      </c>
      <c r="M6">
        <f t="shared" si="0"/>
        <v>0</v>
      </c>
      <c r="N6">
        <f t="shared" si="1"/>
        <v>0</v>
      </c>
      <c r="O6" t="str">
        <f t="shared" si="2"/>
        <v>CHA</v>
      </c>
      <c r="P6">
        <f t="shared" si="3"/>
        <v>1</v>
      </c>
      <c r="Q6">
        <f t="shared" si="4"/>
        <v>2</v>
      </c>
      <c r="R6">
        <f t="shared" si="5"/>
        <v>2</v>
      </c>
    </row>
    <row r="7" spans="1:18" x14ac:dyDescent="0.45">
      <c r="A7" t="str">
        <f>VLOOKUP(B7,playoff!B$2:H$31,7,FALSE)</f>
        <v>HOU</v>
      </c>
      <c r="B7" s="13" t="s">
        <v>25</v>
      </c>
      <c r="C7">
        <v>4</v>
      </c>
      <c r="D7" t="s">
        <v>71</v>
      </c>
      <c r="F7" t="s">
        <v>212</v>
      </c>
      <c r="H7" t="s">
        <v>202</v>
      </c>
      <c r="J7" t="s">
        <v>180</v>
      </c>
      <c r="K7" t="s">
        <v>183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2</v>
      </c>
      <c r="R7">
        <f t="shared" si="5"/>
        <v>2</v>
      </c>
    </row>
    <row r="8" spans="1:18" x14ac:dyDescent="0.45">
      <c r="A8" t="str">
        <f>VLOOKUP(B8,playoff!B$2:H$31,7,FALSE)</f>
        <v>IND</v>
      </c>
      <c r="B8" s="13" t="s">
        <v>5</v>
      </c>
      <c r="C8">
        <v>4</v>
      </c>
      <c r="D8" t="s">
        <v>179</v>
      </c>
      <c r="F8" t="s">
        <v>202</v>
      </c>
      <c r="H8" t="s">
        <v>146</v>
      </c>
      <c r="J8" t="s">
        <v>100</v>
      </c>
      <c r="L8" t="s">
        <v>186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2</v>
      </c>
      <c r="R8">
        <f t="shared" si="5"/>
        <v>2</v>
      </c>
    </row>
    <row r="9" spans="1:18" x14ac:dyDescent="0.45">
      <c r="A9" t="str">
        <f>VLOOKUP(B9,playoff!B$2:H$31,7,FALSE)</f>
        <v>LAC</v>
      </c>
      <c r="B9" s="13" t="s">
        <v>26</v>
      </c>
      <c r="C9">
        <v>4</v>
      </c>
      <c r="D9" t="s">
        <v>198</v>
      </c>
      <c r="F9" t="s">
        <v>205</v>
      </c>
      <c r="G9" t="s">
        <v>106</v>
      </c>
      <c r="J9" t="s">
        <v>98</v>
      </c>
      <c r="M9">
        <f t="shared" si="0"/>
        <v>0</v>
      </c>
      <c r="N9" t="str">
        <f t="shared" si="1"/>
        <v>SAS</v>
      </c>
      <c r="O9">
        <f t="shared" si="2"/>
        <v>0</v>
      </c>
      <c r="P9">
        <f t="shared" si="3"/>
        <v>1</v>
      </c>
      <c r="Q9">
        <f t="shared" si="4"/>
        <v>3</v>
      </c>
      <c r="R9">
        <f t="shared" si="5"/>
        <v>1</v>
      </c>
    </row>
    <row r="10" spans="1:18" x14ac:dyDescent="0.45">
      <c r="A10" t="str">
        <f>VLOOKUP(B10,playoff!B$2:H$31,7,FALSE)</f>
        <v>MIL</v>
      </c>
      <c r="B10" s="13" t="s">
        <v>28</v>
      </c>
      <c r="C10">
        <v>4</v>
      </c>
      <c r="D10" t="s">
        <v>146</v>
      </c>
      <c r="F10" t="s">
        <v>208</v>
      </c>
      <c r="H10" t="s">
        <v>187</v>
      </c>
      <c r="I10" t="s">
        <v>83</v>
      </c>
      <c r="K10" t="s">
        <v>200</v>
      </c>
      <c r="M10">
        <f t="shared" si="0"/>
        <v>0</v>
      </c>
      <c r="N10">
        <f t="shared" si="1"/>
        <v>0</v>
      </c>
      <c r="O10" t="str">
        <f t="shared" si="2"/>
        <v>TOR</v>
      </c>
      <c r="P10">
        <f t="shared" si="3"/>
        <v>1</v>
      </c>
      <c r="Q10">
        <f t="shared" si="4"/>
        <v>2</v>
      </c>
      <c r="R10">
        <f t="shared" si="5"/>
        <v>2</v>
      </c>
    </row>
    <row r="11" spans="1:18" x14ac:dyDescent="0.45">
      <c r="A11" t="str">
        <f>VLOOKUP(B11,playoff!B$2:H$31,7,FALSE)</f>
        <v>NYK</v>
      </c>
      <c r="B11" s="13" t="s">
        <v>30</v>
      </c>
      <c r="C11">
        <v>4</v>
      </c>
      <c r="D11" t="s">
        <v>100</v>
      </c>
      <c r="F11" t="s">
        <v>187</v>
      </c>
      <c r="H11" t="s">
        <v>208</v>
      </c>
      <c r="J11" t="s">
        <v>119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2</v>
      </c>
      <c r="R11">
        <f t="shared" si="5"/>
        <v>2</v>
      </c>
    </row>
    <row r="12" spans="1:18" x14ac:dyDescent="0.45">
      <c r="A12" t="str">
        <f>VLOOKUP(B12,playoff!B$2:H$31,7,FALSE)</f>
        <v>ORL</v>
      </c>
      <c r="B12" s="13" t="s">
        <v>32</v>
      </c>
      <c r="C12">
        <v>4</v>
      </c>
      <c r="D12" t="s">
        <v>203</v>
      </c>
      <c r="F12" t="s">
        <v>156</v>
      </c>
      <c r="H12" t="s">
        <v>73</v>
      </c>
      <c r="I12" t="s">
        <v>121</v>
      </c>
      <c r="L12" t="s">
        <v>194</v>
      </c>
      <c r="M12">
        <f t="shared" si="0"/>
        <v>0</v>
      </c>
      <c r="N12">
        <f t="shared" si="1"/>
        <v>0</v>
      </c>
      <c r="O12" t="str">
        <f t="shared" si="2"/>
        <v>DEN</v>
      </c>
      <c r="P12">
        <f t="shared" si="3"/>
        <v>1</v>
      </c>
      <c r="Q12">
        <f t="shared" si="4"/>
        <v>2</v>
      </c>
      <c r="R12">
        <f t="shared" si="5"/>
        <v>2</v>
      </c>
    </row>
    <row r="13" spans="1:18" x14ac:dyDescent="0.45">
      <c r="A13" t="str">
        <f>VLOOKUP(B13,playoff!B$2:H$31,7,FALSE)</f>
        <v>SAC</v>
      </c>
      <c r="B13" s="13" t="s">
        <v>11</v>
      </c>
      <c r="C13">
        <v>4</v>
      </c>
      <c r="D13" t="s">
        <v>121</v>
      </c>
      <c r="F13" t="s">
        <v>198</v>
      </c>
      <c r="H13" t="s">
        <v>98</v>
      </c>
      <c r="J13" t="s">
        <v>182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2</v>
      </c>
      <c r="R13">
        <f t="shared" si="5"/>
        <v>2</v>
      </c>
    </row>
    <row r="14" spans="1:18" x14ac:dyDescent="0.45">
      <c r="A14" t="str">
        <f>VLOOKUP(B14,playoff!B$2:H$31,7,FALSE)</f>
        <v>SAS</v>
      </c>
      <c r="B14" s="13" t="s">
        <v>12</v>
      </c>
      <c r="C14">
        <v>4</v>
      </c>
      <c r="D14" t="s">
        <v>86</v>
      </c>
      <c r="G14" t="s">
        <v>185</v>
      </c>
      <c r="H14" t="s">
        <v>196</v>
      </c>
      <c r="J14" t="s">
        <v>133</v>
      </c>
      <c r="L14" t="s">
        <v>206</v>
      </c>
      <c r="M14">
        <f t="shared" si="0"/>
        <v>0</v>
      </c>
      <c r="N14" t="str">
        <f t="shared" si="1"/>
        <v>@LAC</v>
      </c>
      <c r="O14">
        <f t="shared" si="2"/>
        <v>0</v>
      </c>
      <c r="P14">
        <f t="shared" si="3"/>
        <v>1</v>
      </c>
      <c r="Q14">
        <f t="shared" si="4"/>
        <v>2</v>
      </c>
      <c r="R14">
        <f t="shared" si="5"/>
        <v>2</v>
      </c>
    </row>
    <row r="15" spans="1:18" x14ac:dyDescent="0.45">
      <c r="A15" t="str">
        <f>VLOOKUP(B15,playoff!B$2:H$31,7,FALSE)</f>
        <v>UTA</v>
      </c>
      <c r="B15" s="13" t="s">
        <v>14</v>
      </c>
      <c r="C15">
        <v>4</v>
      </c>
      <c r="D15" t="s">
        <v>197</v>
      </c>
      <c r="F15" t="s">
        <v>125</v>
      </c>
      <c r="H15" t="s">
        <v>192</v>
      </c>
      <c r="J15" t="s">
        <v>185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2</v>
      </c>
      <c r="R15">
        <f t="shared" si="5"/>
        <v>2</v>
      </c>
    </row>
    <row r="16" spans="1:18" x14ac:dyDescent="0.45">
      <c r="A16" t="str">
        <f>VLOOKUP(B16,playoff!B$2:H$31,7,FALSE)</f>
        <v>ATL</v>
      </c>
      <c r="B16" t="s">
        <v>16</v>
      </c>
      <c r="C16">
        <v>3</v>
      </c>
      <c r="D16" t="s">
        <v>76</v>
      </c>
      <c r="E16" t="s">
        <v>180</v>
      </c>
      <c r="G16" t="s">
        <v>155</v>
      </c>
      <c r="L16" t="s">
        <v>106</v>
      </c>
      <c r="M16" t="str">
        <f t="shared" si="0"/>
        <v>@MIA</v>
      </c>
      <c r="N16" t="str">
        <f t="shared" si="1"/>
        <v>MIA</v>
      </c>
      <c r="O16">
        <f t="shared" si="2"/>
        <v>0</v>
      </c>
      <c r="P16">
        <f t="shared" si="3"/>
        <v>2</v>
      </c>
      <c r="Q16">
        <f t="shared" si="4"/>
        <v>3</v>
      </c>
      <c r="R16">
        <f t="shared" si="5"/>
        <v>0</v>
      </c>
    </row>
    <row r="17" spans="1:18" x14ac:dyDescent="0.45">
      <c r="A17" t="str">
        <f>VLOOKUP(B17,playoff!B$2:H$31,7,FALSE)</f>
        <v>BRK</v>
      </c>
      <c r="B17" t="s">
        <v>18</v>
      </c>
      <c r="C17">
        <v>3</v>
      </c>
      <c r="F17" t="s">
        <v>140</v>
      </c>
      <c r="H17" t="s">
        <v>68</v>
      </c>
      <c r="I17" t="s">
        <v>179</v>
      </c>
      <c r="K17" t="s">
        <v>104</v>
      </c>
      <c r="M17">
        <f t="shared" si="0"/>
        <v>0</v>
      </c>
      <c r="N17">
        <f t="shared" si="1"/>
        <v>0</v>
      </c>
      <c r="O17" t="str">
        <f t="shared" si="2"/>
        <v>@DET</v>
      </c>
      <c r="P17">
        <f t="shared" si="3"/>
        <v>1</v>
      </c>
      <c r="Q17">
        <f t="shared" si="4"/>
        <v>1</v>
      </c>
      <c r="R17">
        <f t="shared" si="5"/>
        <v>2</v>
      </c>
    </row>
    <row r="18" spans="1:18" x14ac:dyDescent="0.45">
      <c r="A18" t="str">
        <f>VLOOKUP(B18,playoff!B$2:H$31,7,FALSE)</f>
        <v>CHO</v>
      </c>
      <c r="B18" t="s">
        <v>19</v>
      </c>
      <c r="C18">
        <v>3</v>
      </c>
      <c r="D18" t="s">
        <v>185</v>
      </c>
      <c r="F18" t="s">
        <v>192</v>
      </c>
      <c r="I18" t="s">
        <v>196</v>
      </c>
      <c r="L18" t="s">
        <v>140</v>
      </c>
      <c r="M18">
        <f t="shared" si="0"/>
        <v>0</v>
      </c>
      <c r="N18">
        <f t="shared" si="1"/>
        <v>0</v>
      </c>
      <c r="O18" t="str">
        <f t="shared" si="2"/>
        <v>@GSW</v>
      </c>
      <c r="P18">
        <f t="shared" si="3"/>
        <v>1</v>
      </c>
      <c r="Q18">
        <f t="shared" si="4"/>
        <v>2</v>
      </c>
      <c r="R18">
        <f t="shared" si="5"/>
        <v>1</v>
      </c>
    </row>
    <row r="19" spans="1:18" x14ac:dyDescent="0.45">
      <c r="A19" t="str">
        <f>VLOOKUP(B19,playoff!B$2:H$31,7,FALSE)</f>
        <v>DAL</v>
      </c>
      <c r="B19" t="s">
        <v>21</v>
      </c>
      <c r="C19">
        <v>3</v>
      </c>
      <c r="E19" t="s">
        <v>190</v>
      </c>
      <c r="H19" t="s">
        <v>133</v>
      </c>
      <c r="J19" t="s">
        <v>195</v>
      </c>
      <c r="M19" t="str">
        <f t="shared" si="0"/>
        <v>@DEN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1</v>
      </c>
      <c r="R19">
        <f t="shared" si="5"/>
        <v>2</v>
      </c>
    </row>
    <row r="20" spans="1:18" x14ac:dyDescent="0.45">
      <c r="A20" t="str">
        <f>VLOOKUP(B20,playoff!B$2:H$31,7,FALSE)</f>
        <v>LAL</v>
      </c>
      <c r="B20" t="s">
        <v>6</v>
      </c>
      <c r="C20">
        <v>3</v>
      </c>
      <c r="E20" t="s">
        <v>112</v>
      </c>
      <c r="H20" t="s">
        <v>207</v>
      </c>
      <c r="J20" t="s">
        <v>204</v>
      </c>
      <c r="L20" t="s">
        <v>209</v>
      </c>
      <c r="M20" t="str">
        <f t="shared" si="0"/>
        <v>MEM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1</v>
      </c>
      <c r="R20">
        <f t="shared" si="5"/>
        <v>2</v>
      </c>
    </row>
    <row r="21" spans="1:18" x14ac:dyDescent="0.45">
      <c r="A21" t="str">
        <f>VLOOKUP(B21,playoff!B$2:H$31,7,FALSE)</f>
        <v>MIA</v>
      </c>
      <c r="B21" t="s">
        <v>27</v>
      </c>
      <c r="C21">
        <v>3</v>
      </c>
      <c r="E21" t="s">
        <v>128</v>
      </c>
      <c r="G21" t="s">
        <v>206</v>
      </c>
      <c r="J21" t="s">
        <v>68</v>
      </c>
      <c r="L21" t="s">
        <v>190</v>
      </c>
      <c r="M21" t="str">
        <f t="shared" si="0"/>
        <v>ATL</v>
      </c>
      <c r="N21" t="str">
        <f t="shared" si="1"/>
        <v>@ATL</v>
      </c>
      <c r="O21">
        <f t="shared" si="2"/>
        <v>0</v>
      </c>
      <c r="P21">
        <f t="shared" si="3"/>
        <v>2</v>
      </c>
      <c r="Q21">
        <f t="shared" si="4"/>
        <v>2</v>
      </c>
      <c r="R21">
        <f t="shared" si="5"/>
        <v>1</v>
      </c>
    </row>
    <row r="22" spans="1:18" x14ac:dyDescent="0.45">
      <c r="A22" t="str">
        <f>VLOOKUP(B22,playoff!B$2:H$31,7,FALSE)</f>
        <v>NOP</v>
      </c>
      <c r="B22" t="s">
        <v>29</v>
      </c>
      <c r="C22">
        <v>3</v>
      </c>
      <c r="D22" t="s">
        <v>78</v>
      </c>
      <c r="G22" t="s">
        <v>121</v>
      </c>
      <c r="I22" t="s">
        <v>194</v>
      </c>
      <c r="K22" t="s">
        <v>202</v>
      </c>
      <c r="M22">
        <f t="shared" si="0"/>
        <v>0</v>
      </c>
      <c r="N22" t="str">
        <f t="shared" si="1"/>
        <v>DEN</v>
      </c>
      <c r="O22" t="str">
        <f t="shared" si="2"/>
        <v>@OKC</v>
      </c>
      <c r="P22">
        <f t="shared" si="3"/>
        <v>2</v>
      </c>
      <c r="Q22">
        <f t="shared" si="4"/>
        <v>2</v>
      </c>
      <c r="R22">
        <f t="shared" si="5"/>
        <v>1</v>
      </c>
    </row>
    <row r="23" spans="1:18" x14ac:dyDescent="0.45">
      <c r="A23" t="str">
        <f>VLOOKUP(B23,playoff!B$2:H$31,7,FALSE)</f>
        <v>OKC</v>
      </c>
      <c r="B23" t="s">
        <v>31</v>
      </c>
      <c r="C23">
        <v>3</v>
      </c>
      <c r="D23" t="s">
        <v>201</v>
      </c>
      <c r="F23" t="s">
        <v>86</v>
      </c>
      <c r="I23" t="s">
        <v>104</v>
      </c>
      <c r="L23" t="s">
        <v>117</v>
      </c>
      <c r="M23">
        <f t="shared" si="0"/>
        <v>0</v>
      </c>
      <c r="N23">
        <f t="shared" si="1"/>
        <v>0</v>
      </c>
      <c r="O23" t="str">
        <f t="shared" si="2"/>
        <v>NOP</v>
      </c>
      <c r="P23">
        <f t="shared" si="3"/>
        <v>1</v>
      </c>
      <c r="Q23">
        <f t="shared" si="4"/>
        <v>2</v>
      </c>
      <c r="R23">
        <f t="shared" si="5"/>
        <v>1</v>
      </c>
    </row>
    <row r="24" spans="1:18" x14ac:dyDescent="0.45">
      <c r="A24" t="str">
        <f>VLOOKUP(B24,playoff!B$2:H$31,7,FALSE)</f>
        <v>PHI</v>
      </c>
      <c r="B24" t="s">
        <v>9</v>
      </c>
      <c r="C24">
        <v>3</v>
      </c>
      <c r="D24" t="s">
        <v>206</v>
      </c>
      <c r="F24" t="s">
        <v>94</v>
      </c>
      <c r="I24" t="s">
        <v>191</v>
      </c>
      <c r="K24" t="s">
        <v>197</v>
      </c>
      <c r="M24">
        <f t="shared" si="0"/>
        <v>0</v>
      </c>
      <c r="N24">
        <f t="shared" si="1"/>
        <v>0</v>
      </c>
      <c r="O24" t="str">
        <f t="shared" si="2"/>
        <v>@POR</v>
      </c>
      <c r="P24">
        <f t="shared" si="3"/>
        <v>1</v>
      </c>
      <c r="Q24">
        <f t="shared" si="4"/>
        <v>2</v>
      </c>
      <c r="R24">
        <f t="shared" si="5"/>
        <v>1</v>
      </c>
    </row>
    <row r="25" spans="1:18" x14ac:dyDescent="0.45">
      <c r="A25" t="str">
        <f>VLOOKUP(B25,playoff!B$2:H$31,7,FALSE)</f>
        <v>PHO</v>
      </c>
      <c r="B25" t="s">
        <v>10</v>
      </c>
      <c r="C25">
        <v>3</v>
      </c>
      <c r="D25" t="s">
        <v>98</v>
      </c>
      <c r="F25" t="s">
        <v>196</v>
      </c>
      <c r="I25" t="s">
        <v>183</v>
      </c>
      <c r="K25" t="s">
        <v>76</v>
      </c>
      <c r="M25">
        <f t="shared" si="0"/>
        <v>0</v>
      </c>
      <c r="N25">
        <f t="shared" si="1"/>
        <v>0</v>
      </c>
      <c r="O25" t="str">
        <f t="shared" si="2"/>
        <v>@MEM</v>
      </c>
      <c r="P25">
        <f t="shared" si="3"/>
        <v>1</v>
      </c>
      <c r="Q25">
        <f t="shared" si="4"/>
        <v>2</v>
      </c>
      <c r="R25">
        <f t="shared" si="5"/>
        <v>1</v>
      </c>
    </row>
    <row r="26" spans="1:18" x14ac:dyDescent="0.45">
      <c r="A26" t="str">
        <f>VLOOKUP(B26,playoff!B$2:H$31,7,FALSE)</f>
        <v>POR</v>
      </c>
      <c r="B26" t="s">
        <v>33</v>
      </c>
      <c r="C26">
        <v>3</v>
      </c>
      <c r="D26" t="s">
        <v>204</v>
      </c>
      <c r="F26" t="s">
        <v>194</v>
      </c>
      <c r="I26" t="s">
        <v>76</v>
      </c>
      <c r="K26" t="s">
        <v>196</v>
      </c>
      <c r="M26">
        <f t="shared" si="0"/>
        <v>0</v>
      </c>
      <c r="N26">
        <f t="shared" si="1"/>
        <v>0</v>
      </c>
      <c r="O26" t="str">
        <f t="shared" si="2"/>
        <v>PHI</v>
      </c>
      <c r="P26">
        <f t="shared" si="3"/>
        <v>1</v>
      </c>
      <c r="Q26">
        <f t="shared" si="4"/>
        <v>2</v>
      </c>
      <c r="R26">
        <f t="shared" si="5"/>
        <v>1</v>
      </c>
    </row>
    <row r="27" spans="1:18" x14ac:dyDescent="0.45">
      <c r="A27" t="str">
        <f>VLOOKUP(B27,playoff!B$2:H$31,7,FALSE)</f>
        <v>TOR</v>
      </c>
      <c r="B27" t="s">
        <v>13</v>
      </c>
      <c r="C27">
        <v>3</v>
      </c>
      <c r="D27" t="s">
        <v>117</v>
      </c>
      <c r="F27" t="s">
        <v>92</v>
      </c>
      <c r="I27" t="s">
        <v>188</v>
      </c>
      <c r="M27">
        <f t="shared" si="0"/>
        <v>0</v>
      </c>
      <c r="N27">
        <f t="shared" si="1"/>
        <v>0</v>
      </c>
      <c r="O27" t="str">
        <f t="shared" si="2"/>
        <v>@MIL</v>
      </c>
      <c r="P27">
        <f t="shared" si="3"/>
        <v>1</v>
      </c>
      <c r="Q27">
        <f t="shared" si="4"/>
        <v>2</v>
      </c>
      <c r="R27">
        <f t="shared" si="5"/>
        <v>1</v>
      </c>
    </row>
    <row r="28" spans="1:18" x14ac:dyDescent="0.45">
      <c r="A28" t="str">
        <f>VLOOKUP(B28,playoff!B$2:H$31,7,FALSE)</f>
        <v>BOS</v>
      </c>
      <c r="B28" s="13" t="s">
        <v>17</v>
      </c>
      <c r="C28">
        <v>2</v>
      </c>
      <c r="F28" t="s">
        <v>73</v>
      </c>
      <c r="H28" t="s">
        <v>156</v>
      </c>
      <c r="L28" t="s">
        <v>195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1</v>
      </c>
      <c r="R28">
        <f t="shared" si="5"/>
        <v>1</v>
      </c>
    </row>
    <row r="29" spans="1:18" x14ac:dyDescent="0.45">
      <c r="A29" t="str">
        <f>VLOOKUP(B29,playoff!B$2:H$31,7,FALSE)</f>
        <v>MEM</v>
      </c>
      <c r="B29" s="13" t="s">
        <v>7</v>
      </c>
      <c r="C29">
        <v>2</v>
      </c>
      <c r="E29" t="s">
        <v>184</v>
      </c>
      <c r="I29" t="s">
        <v>81</v>
      </c>
      <c r="K29" t="s">
        <v>68</v>
      </c>
      <c r="M29" t="str">
        <f t="shared" si="0"/>
        <v>@LAL</v>
      </c>
      <c r="N29">
        <f t="shared" si="1"/>
        <v>0</v>
      </c>
      <c r="O29" t="str">
        <f t="shared" si="2"/>
        <v>PHO</v>
      </c>
      <c r="P29">
        <f t="shared" si="3"/>
        <v>2</v>
      </c>
      <c r="Q29">
        <f t="shared" si="4"/>
        <v>1</v>
      </c>
      <c r="R29">
        <f t="shared" si="5"/>
        <v>1</v>
      </c>
    </row>
    <row r="30" spans="1:18" x14ac:dyDescent="0.45">
      <c r="A30" t="str">
        <f>VLOOKUP(B30,playoff!B$2:H$31,7,FALSE)</f>
        <v>MIN</v>
      </c>
      <c r="B30" s="13" t="s">
        <v>8</v>
      </c>
      <c r="C30">
        <v>2</v>
      </c>
      <c r="F30" t="s">
        <v>181</v>
      </c>
      <c r="I30" t="s">
        <v>212</v>
      </c>
      <c r="K30" t="s">
        <v>73</v>
      </c>
      <c r="M30">
        <f t="shared" si="0"/>
        <v>0</v>
      </c>
      <c r="N30">
        <f t="shared" si="1"/>
        <v>0</v>
      </c>
      <c r="O30" t="str">
        <f t="shared" si="2"/>
        <v>@WAS</v>
      </c>
      <c r="P30">
        <f t="shared" si="3"/>
        <v>1</v>
      </c>
      <c r="Q30">
        <f t="shared" si="4"/>
        <v>1</v>
      </c>
      <c r="R30">
        <f t="shared" si="5"/>
        <v>1</v>
      </c>
    </row>
    <row r="31" spans="1:18" x14ac:dyDescent="0.45">
      <c r="A31" t="str">
        <f>VLOOKUP(B31,playoff!B$2:H$31,7,FALSE)</f>
        <v>WAS</v>
      </c>
      <c r="B31" s="13" t="s">
        <v>15</v>
      </c>
      <c r="C31">
        <v>2</v>
      </c>
      <c r="F31" t="s">
        <v>68</v>
      </c>
      <c r="I31" t="s">
        <v>94</v>
      </c>
      <c r="K31" t="s">
        <v>92</v>
      </c>
      <c r="M31">
        <f t="shared" si="0"/>
        <v>0</v>
      </c>
      <c r="N31">
        <f t="shared" si="1"/>
        <v>0</v>
      </c>
      <c r="O31" t="str">
        <f t="shared" si="2"/>
        <v>MIN</v>
      </c>
      <c r="P31">
        <f t="shared" si="3"/>
        <v>1</v>
      </c>
      <c r="Q31">
        <f t="shared" si="4"/>
        <v>1</v>
      </c>
      <c r="R31">
        <f t="shared" si="5"/>
        <v>1</v>
      </c>
    </row>
    <row r="32" spans="1:18" x14ac:dyDescent="0.45">
      <c r="A32" t="e">
        <f>VLOOKUP(B32,playoff!B$2:H$31,7,FALSE)</f>
        <v>#N/A</v>
      </c>
      <c r="B32" t="s">
        <v>178</v>
      </c>
      <c r="D32">
        <v>11</v>
      </c>
      <c r="E32">
        <v>3</v>
      </c>
      <c r="F32">
        <v>11</v>
      </c>
      <c r="G32">
        <v>3</v>
      </c>
      <c r="H32">
        <v>8</v>
      </c>
      <c r="I32">
        <v>8</v>
      </c>
      <c r="J32">
        <v>6</v>
      </c>
      <c r="K32">
        <v>6</v>
      </c>
      <c r="L32">
        <v>6</v>
      </c>
    </row>
  </sheetData>
  <autoFilter ref="B1:L32" xr:uid="{8E2CC29A-B8D6-46EC-A767-F8C28FFC85D5}">
    <sortState xmlns:xlrd2="http://schemas.microsoft.com/office/spreadsheetml/2017/richdata2" ref="B2:L32">
      <sortCondition descending="1" ref="C1:C32"/>
    </sortState>
  </autoFilter>
  <conditionalFormatting sqref="P2:P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playoff</vt:lpstr>
      <vt:lpstr>Current Team</vt:lpstr>
      <vt:lpstr>Top 50</vt:lpstr>
      <vt:lpstr>Top 130</vt:lpstr>
      <vt:lpstr>First Week Roster</vt:lpstr>
      <vt:lpstr>First week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Mingfeng Li</dc:creator>
  <cp:lastModifiedBy>Li Mingfeng</cp:lastModifiedBy>
  <dcterms:created xsi:type="dcterms:W3CDTF">2015-06-05T18:19:34Z</dcterms:created>
  <dcterms:modified xsi:type="dcterms:W3CDTF">2019-10-26T22:34:07Z</dcterms:modified>
</cp:coreProperties>
</file>