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Bone\Documents\"/>
    </mc:Choice>
  </mc:AlternateContent>
  <bookViews>
    <workbookView xWindow="0" yWindow="0" windowWidth="28800" windowHeight="12300"/>
  </bookViews>
  <sheets>
    <sheet name="Tabelle1" sheetId="1" r:id="rId1"/>
    <sheet name="Tabelle2" sheetId="2" r:id="rId2"/>
  </sheets>
  <definedNames>
    <definedName name="_xlnm._FilterDatabase" localSheetId="0" hidden="1">Tabelle1!$A$2:$C$67</definedName>
    <definedName name="solver_adj" localSheetId="0" hidden="1">Tabelle1!$D$3:$D$23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Tabelle1!$AA$24</definedName>
    <definedName name="solver_lhs2" localSheetId="0" hidden="1">Tabelle1!$D$3:$D$23</definedName>
    <definedName name="solver_lhs3" localSheetId="0" hidden="1">Tabelle1!$D$3:$D$23</definedName>
    <definedName name="solver_lhs4" localSheetId="0" hidden="1">Tabelle1!$D$3:$D$23</definedName>
    <definedName name="solver_lhs5" localSheetId="0" hidden="1">Tabelle1!$L$21:$Z$23</definedName>
    <definedName name="solver_lhs6" localSheetId="0" hidden="1">Tabelle1!$L$16:$Z$18</definedName>
    <definedName name="solver_lhs7" localSheetId="0" hidden="1">Tabelle1!$L$16:$Z$18</definedName>
    <definedName name="solver_lhs8" localSheetId="0" hidden="1">Tabelle1!$L$16:$Z$18</definedName>
    <definedName name="solver_lhs9" localSheetId="0" hidden="1">Tabelle1!$L$16:$Z$18</definedName>
    <definedName name="solver_mip" localSheetId="0" hidden="1">2147483647</definedName>
    <definedName name="solver_mni" localSheetId="0" hidden="1">5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Tabelle1!$AA$19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1</definedName>
    <definedName name="solver_rel3" localSheetId="0" hidden="1">4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0</definedName>
    <definedName name="solver_rhs2" localSheetId="0" hidden="1">Tabelle1!$G$3:$G$23</definedName>
    <definedName name="solver_rhs3" localSheetId="0" hidden="1">Ganzzahlig</definedName>
    <definedName name="solver_rhs4" localSheetId="0" hidden="1">Tabelle1!$F$3:$F$23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7" i="1"/>
  <c r="G4" i="1" l="1"/>
  <c r="G11" i="1"/>
  <c r="G10" i="1"/>
  <c r="G9" i="1"/>
  <c r="G8" i="1"/>
  <c r="G6" i="1"/>
  <c r="G5" i="1"/>
  <c r="G12" i="1" l="1"/>
  <c r="G13" i="1"/>
  <c r="G14" i="1"/>
  <c r="G15" i="1"/>
  <c r="G16" i="1"/>
  <c r="G17" i="1"/>
  <c r="G18" i="1"/>
  <c r="G19" i="1"/>
  <c r="G20" i="1"/>
  <c r="G21" i="1"/>
  <c r="G22" i="1"/>
  <c r="G23" i="1"/>
  <c r="A10" i="1"/>
  <c r="A13" i="1"/>
  <c r="A16" i="1"/>
  <c r="A18" i="1"/>
  <c r="A3" i="1"/>
  <c r="A4" i="1"/>
  <c r="A7" i="1"/>
  <c r="A9" i="1"/>
  <c r="A14" i="1"/>
  <c r="A15" i="1"/>
  <c r="A17" i="1"/>
  <c r="A19" i="1"/>
  <c r="A20" i="1"/>
  <c r="A22" i="1"/>
  <c r="A6" i="1"/>
  <c r="A8" i="1"/>
  <c r="A11" i="1"/>
  <c r="A12" i="1"/>
  <c r="A21" i="1"/>
  <c r="A23" i="1"/>
  <c r="D25" i="1"/>
  <c r="A5" i="1"/>
  <c r="L11" i="1" l="1"/>
  <c r="L12" i="1"/>
  <c r="L18" i="1" s="1"/>
  <c r="L23" i="1" s="1"/>
  <c r="S11" i="1"/>
  <c r="X10" i="1"/>
  <c r="L10" i="1"/>
  <c r="L16" i="1" s="1"/>
  <c r="L21" i="1" s="1"/>
  <c r="S10" i="1"/>
  <c r="Z12" i="1"/>
  <c r="Y11" i="1"/>
  <c r="N10" i="1"/>
  <c r="O11" i="1"/>
  <c r="M10" i="1"/>
  <c r="Q10" i="1"/>
  <c r="U10" i="1"/>
  <c r="Y10" i="1"/>
  <c r="N11" i="1"/>
  <c r="R11" i="1"/>
  <c r="V11" i="1"/>
  <c r="Z11" i="1"/>
  <c r="O12" i="1"/>
  <c r="S12" i="1"/>
  <c r="W12" i="1"/>
  <c r="V10" i="1"/>
  <c r="W11" i="1"/>
  <c r="P12" i="1"/>
  <c r="T12" i="1"/>
  <c r="X12" i="1"/>
  <c r="R10" i="1"/>
  <c r="Z10" i="1"/>
  <c r="O10" i="1"/>
  <c r="W10" i="1"/>
  <c r="P11" i="1"/>
  <c r="T11" i="1"/>
  <c r="X11" i="1"/>
  <c r="M12" i="1"/>
  <c r="Q12" i="1"/>
  <c r="U12" i="1"/>
  <c r="Y12" i="1"/>
  <c r="P10" i="1"/>
  <c r="T10" i="1"/>
  <c r="M11" i="1"/>
  <c r="Q11" i="1"/>
  <c r="U11" i="1"/>
  <c r="N12" i="1"/>
  <c r="R12" i="1"/>
  <c r="V12" i="1"/>
  <c r="X13" i="1" l="1"/>
  <c r="T13" i="1"/>
  <c r="P13" i="1"/>
  <c r="M16" i="1"/>
  <c r="L17" i="1"/>
  <c r="Z13" i="1"/>
  <c r="S13" i="1"/>
  <c r="N13" i="1"/>
  <c r="O13" i="1"/>
  <c r="R13" i="1"/>
  <c r="V13" i="1"/>
  <c r="M13" i="1"/>
  <c r="Y13" i="1"/>
  <c r="AA11" i="1"/>
  <c r="AA12" i="1"/>
  <c r="U13" i="1"/>
  <c r="AA10" i="1"/>
  <c r="L13" i="1"/>
  <c r="W13" i="1"/>
  <c r="Q13" i="1"/>
  <c r="Y7" i="1"/>
  <c r="O7" i="1"/>
  <c r="Q7" i="1"/>
  <c r="W7" i="1"/>
  <c r="M18" i="1"/>
  <c r="N7" i="1"/>
  <c r="R7" i="1"/>
  <c r="T7" i="1"/>
  <c r="V7" i="1"/>
  <c r="M7" i="1"/>
  <c r="S7" i="1"/>
  <c r="U7" i="1"/>
  <c r="L7" i="1"/>
  <c r="AA6" i="1"/>
  <c r="AA5" i="1"/>
  <c r="AA4" i="1"/>
  <c r="X7" i="1"/>
  <c r="Z7" i="1"/>
  <c r="P7" i="1"/>
  <c r="M17" i="1" l="1"/>
  <c r="M19" i="1" s="1"/>
  <c r="L22" i="1"/>
  <c r="L24" i="1" s="1"/>
  <c r="AA13" i="1"/>
  <c r="N18" i="1"/>
  <c r="M23" i="1"/>
  <c r="L19" i="1"/>
  <c r="AA7" i="1"/>
  <c r="N17" i="1" l="1"/>
  <c r="M22" i="1"/>
  <c r="N16" i="1"/>
  <c r="M21" i="1"/>
  <c r="O18" i="1"/>
  <c r="N23" i="1"/>
  <c r="N22" i="1" l="1"/>
  <c r="O17" i="1"/>
  <c r="O22" i="1" s="1"/>
  <c r="M24" i="1"/>
  <c r="P18" i="1"/>
  <c r="O23" i="1"/>
  <c r="N21" i="1"/>
  <c r="O16" i="1"/>
  <c r="N19" i="1"/>
  <c r="P17" i="1" l="1"/>
  <c r="Q17" i="1" s="1"/>
  <c r="N24" i="1"/>
  <c r="O19" i="1"/>
  <c r="O21" i="1"/>
  <c r="O24" i="1" s="1"/>
  <c r="P16" i="1"/>
  <c r="Q18" i="1"/>
  <c r="P23" i="1"/>
  <c r="P22" i="1" l="1"/>
  <c r="R18" i="1"/>
  <c r="Q23" i="1"/>
  <c r="P19" i="1"/>
  <c r="P21" i="1"/>
  <c r="Q16" i="1"/>
  <c r="R17" i="1"/>
  <c r="Q22" i="1"/>
  <c r="P24" i="1" l="1"/>
  <c r="S17" i="1"/>
  <c r="R22" i="1"/>
  <c r="Q19" i="1"/>
  <c r="Q21" i="1"/>
  <c r="Q24" i="1" s="1"/>
  <c r="R16" i="1"/>
  <c r="S18" i="1"/>
  <c r="R23" i="1"/>
  <c r="T18" i="1" l="1"/>
  <c r="S23" i="1"/>
  <c r="S16" i="1"/>
  <c r="R21" i="1"/>
  <c r="R24" i="1" s="1"/>
  <c r="R19" i="1"/>
  <c r="S22" i="1"/>
  <c r="T17" i="1"/>
  <c r="U17" i="1" l="1"/>
  <c r="T22" i="1"/>
  <c r="S21" i="1"/>
  <c r="S24" i="1" s="1"/>
  <c r="T16" i="1"/>
  <c r="S19" i="1"/>
  <c r="U18" i="1"/>
  <c r="T23" i="1"/>
  <c r="V18" i="1" l="1"/>
  <c r="U23" i="1"/>
  <c r="T21" i="1"/>
  <c r="T24" i="1" s="1"/>
  <c r="U16" i="1"/>
  <c r="T19" i="1"/>
  <c r="V17" i="1"/>
  <c r="U22" i="1"/>
  <c r="W17" i="1" l="1"/>
  <c r="V22" i="1"/>
  <c r="U21" i="1"/>
  <c r="U24" i="1" s="1"/>
  <c r="V16" i="1"/>
  <c r="U19" i="1"/>
  <c r="W18" i="1"/>
  <c r="V23" i="1"/>
  <c r="X18" i="1" l="1"/>
  <c r="W23" i="1"/>
  <c r="V21" i="1"/>
  <c r="V24" i="1" s="1"/>
  <c r="W16" i="1"/>
  <c r="V19" i="1"/>
  <c r="X17" i="1"/>
  <c r="W22" i="1"/>
  <c r="Y17" i="1" l="1"/>
  <c r="X22" i="1"/>
  <c r="W21" i="1"/>
  <c r="W24" i="1" s="1"/>
  <c r="X16" i="1"/>
  <c r="W19" i="1"/>
  <c r="Y18" i="1"/>
  <c r="X23" i="1"/>
  <c r="Z18" i="1" l="1"/>
  <c r="Y23" i="1"/>
  <c r="X21" i="1"/>
  <c r="X24" i="1" s="1"/>
  <c r="Y16" i="1"/>
  <c r="X19" i="1"/>
  <c r="Z17" i="1"/>
  <c r="Y22" i="1"/>
  <c r="Y21" i="1" l="1"/>
  <c r="Y24" i="1" s="1"/>
  <c r="Z16" i="1"/>
  <c r="AA16" i="1" s="1"/>
  <c r="Y19" i="1"/>
  <c r="Z22" i="1"/>
  <c r="AA22" i="1" s="1"/>
  <c r="AA17" i="1"/>
  <c r="Z23" i="1"/>
  <c r="AA23" i="1" s="1"/>
  <c r="AA18" i="1"/>
  <c r="Z21" i="1" l="1"/>
  <c r="Z19" i="1"/>
  <c r="AA19" i="1" l="1"/>
  <c r="Z24" i="1"/>
  <c r="AA21" i="1"/>
  <c r="AA24" i="1" l="1"/>
</calcChain>
</file>

<file path=xl/sharedStrings.xml><?xml version="1.0" encoding="utf-8"?>
<sst xmlns="http://schemas.openxmlformats.org/spreadsheetml/2006/main" count="11" uniqueCount="11">
  <si>
    <t>Article</t>
  </si>
  <si>
    <t>Amount</t>
  </si>
  <si>
    <t>Delivery Day</t>
  </si>
  <si>
    <t>Incoming</t>
  </si>
  <si>
    <t>Outgoing</t>
  </si>
  <si>
    <t>Demand calculation</t>
  </si>
  <si>
    <t>New Delivery Date after Solving</t>
  </si>
  <si>
    <t>Optimization variable</t>
  </si>
  <si>
    <t>Demand not met</t>
  </si>
  <si>
    <t>Allowed optimization limit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</si>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</sst>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AA47"/>
  <sheetViews>
    <sheetView tabSelected="1" zoomScale="55" zoomScaleNormal="55" workbookViewId="0">
      <selection activeCell="H32" sqref="H32"/>
    </sheetView>
  </sheetViews>
  <sheetFormatPr baseColWidth="10" defaultRowHeight="14.4" x14ac:dyDescent="0.3"/>
  <cols>
    <col min="1" max="1" width="30.21875" bestFit="1" customWidth="1"/>
    <col min="4" max="4" width="20.6640625" bestFit="1" customWidth="1"/>
    <col min="5" max="5" width="17.6640625" customWidth="1"/>
    <col min="6" max="6" width="24.109375" bestFit="1" customWidth="1"/>
    <col min="7" max="7" width="9" customWidth="1"/>
    <col min="8" max="8" width="7.77734375" bestFit="1" customWidth="1"/>
    <col min="9" max="10" width="11.44140625" customWidth="1"/>
    <col min="11" max="11" width="19.6640625" bestFit="1" customWidth="1"/>
  </cols>
  <sheetData>
    <row r="2" spans="1:27" x14ac:dyDescent="0.3">
      <c r="A2" t="s">
        <v>6</v>
      </c>
      <c r="B2" t="s">
        <v>0</v>
      </c>
      <c r="C2" t="s">
        <v>1</v>
      </c>
      <c r="D2" t="s">
        <v>7</v>
      </c>
      <c r="E2" t="s">
        <v>2</v>
      </c>
      <c r="F2" t="s">
        <v>9</v>
      </c>
      <c r="G2" s="1"/>
      <c r="H2" s="1" t="s">
        <v>10</v>
      </c>
      <c r="I2" s="1">
        <v>42736</v>
      </c>
    </row>
    <row r="3" spans="1:27" x14ac:dyDescent="0.3">
      <c r="A3" s="1">
        <f t="shared" ref="A3:A23" si="0">E3-D3</f>
        <v>42736</v>
      </c>
      <c r="B3">
        <v>102</v>
      </c>
      <c r="C3">
        <v>384000</v>
      </c>
      <c r="D3">
        <v>0</v>
      </c>
      <c r="E3" s="1">
        <v>42736</v>
      </c>
      <c r="F3" s="2">
        <v>-14</v>
      </c>
      <c r="G3" s="2">
        <f>E3-$I$2</f>
        <v>0</v>
      </c>
      <c r="K3" t="s">
        <v>3</v>
      </c>
      <c r="L3" s="1">
        <v>42736</v>
      </c>
      <c r="M3" s="1">
        <v>42737</v>
      </c>
      <c r="N3" s="1">
        <v>42738</v>
      </c>
      <c r="O3" s="1">
        <v>42739</v>
      </c>
      <c r="P3" s="1">
        <v>42740</v>
      </c>
      <c r="Q3" s="1">
        <v>42741</v>
      </c>
      <c r="R3" s="1">
        <v>42742</v>
      </c>
      <c r="S3" s="1">
        <v>42743</v>
      </c>
      <c r="T3" s="1">
        <v>42744</v>
      </c>
      <c r="U3" s="1">
        <v>42745</v>
      </c>
      <c r="V3" s="1">
        <v>42746</v>
      </c>
      <c r="W3" s="1">
        <v>42747</v>
      </c>
      <c r="X3" s="1">
        <v>42748</v>
      </c>
      <c r="Y3" s="1">
        <v>42749</v>
      </c>
      <c r="Z3" s="1">
        <v>42750</v>
      </c>
    </row>
    <row r="4" spans="1:27" x14ac:dyDescent="0.3">
      <c r="A4" s="1">
        <f t="shared" si="0"/>
        <v>42737</v>
      </c>
      <c r="B4">
        <v>102</v>
      </c>
      <c r="C4">
        <v>192000</v>
      </c>
      <c r="D4">
        <v>0</v>
      </c>
      <c r="E4" s="1">
        <v>42737</v>
      </c>
      <c r="F4" s="2">
        <v>-13</v>
      </c>
      <c r="G4" s="2">
        <f t="shared" ref="G4:G23" si="1">E4-$E$3</f>
        <v>1</v>
      </c>
      <c r="K4">
        <v>100</v>
      </c>
      <c r="L4">
        <v>100000</v>
      </c>
      <c r="M4">
        <v>0</v>
      </c>
      <c r="N4">
        <v>300000</v>
      </c>
      <c r="O4">
        <v>100000</v>
      </c>
      <c r="P4">
        <v>0</v>
      </c>
      <c r="Q4">
        <v>200000</v>
      </c>
      <c r="R4">
        <v>0</v>
      </c>
      <c r="S4">
        <v>0</v>
      </c>
      <c r="T4">
        <v>0</v>
      </c>
      <c r="U4">
        <v>400000</v>
      </c>
      <c r="V4">
        <v>0</v>
      </c>
      <c r="W4">
        <v>100000</v>
      </c>
      <c r="X4">
        <v>200000</v>
      </c>
      <c r="Y4">
        <v>0</v>
      </c>
      <c r="Z4">
        <v>200000</v>
      </c>
      <c r="AA4">
        <f>SUM(L4:Z4)</f>
        <v>1600000</v>
      </c>
    </row>
    <row r="5" spans="1:27" x14ac:dyDescent="0.3">
      <c r="A5" s="1">
        <f t="shared" si="0"/>
        <v>42738</v>
      </c>
      <c r="B5">
        <v>100</v>
      </c>
      <c r="C5">
        <v>320000</v>
      </c>
      <c r="D5">
        <v>0</v>
      </c>
      <c r="E5" s="1">
        <v>42738</v>
      </c>
      <c r="F5" s="2">
        <v>-12</v>
      </c>
      <c r="G5" s="2">
        <f t="shared" si="1"/>
        <v>2</v>
      </c>
      <c r="K5">
        <v>101</v>
      </c>
      <c r="L5">
        <v>100000</v>
      </c>
      <c r="M5">
        <v>0</v>
      </c>
      <c r="N5">
        <v>0</v>
      </c>
      <c r="O5">
        <v>200000</v>
      </c>
      <c r="P5">
        <v>0</v>
      </c>
      <c r="Q5">
        <v>0</v>
      </c>
      <c r="R5">
        <v>100000</v>
      </c>
      <c r="S5">
        <v>400000</v>
      </c>
      <c r="T5">
        <v>0</v>
      </c>
      <c r="U5">
        <v>100000</v>
      </c>
      <c r="V5">
        <v>500000</v>
      </c>
      <c r="W5">
        <v>0</v>
      </c>
      <c r="X5">
        <v>100000</v>
      </c>
      <c r="Y5">
        <v>100000</v>
      </c>
      <c r="Z5">
        <v>0</v>
      </c>
      <c r="AA5">
        <f t="shared" ref="AA5:AA6" si="2">SUM(L5:Z5)</f>
        <v>1600000</v>
      </c>
    </row>
    <row r="6" spans="1:27" x14ac:dyDescent="0.3">
      <c r="A6" s="1">
        <f t="shared" si="0"/>
        <v>42738</v>
      </c>
      <c r="B6">
        <v>101</v>
      </c>
      <c r="C6">
        <v>64000</v>
      </c>
      <c r="D6">
        <v>0</v>
      </c>
      <c r="E6" s="1">
        <v>42738</v>
      </c>
      <c r="F6" s="2">
        <v>-12</v>
      </c>
      <c r="G6" s="2">
        <f t="shared" si="1"/>
        <v>2</v>
      </c>
      <c r="K6">
        <v>102</v>
      </c>
      <c r="L6">
        <v>0</v>
      </c>
      <c r="M6">
        <v>500000</v>
      </c>
      <c r="N6">
        <v>400000</v>
      </c>
      <c r="O6">
        <v>0</v>
      </c>
      <c r="P6">
        <v>400000</v>
      </c>
      <c r="Q6">
        <v>100000</v>
      </c>
      <c r="R6">
        <v>0</v>
      </c>
      <c r="S6">
        <v>600000</v>
      </c>
      <c r="T6">
        <v>100000</v>
      </c>
      <c r="U6">
        <v>0</v>
      </c>
      <c r="V6">
        <v>0</v>
      </c>
      <c r="W6">
        <v>0</v>
      </c>
      <c r="X6">
        <v>0</v>
      </c>
      <c r="Y6">
        <v>500000</v>
      </c>
      <c r="Z6">
        <v>200000</v>
      </c>
      <c r="AA6">
        <f t="shared" si="2"/>
        <v>2800000</v>
      </c>
    </row>
    <row r="7" spans="1:27" x14ac:dyDescent="0.3">
      <c r="A7" s="1">
        <f t="shared" si="0"/>
        <v>42739</v>
      </c>
      <c r="B7">
        <v>102</v>
      </c>
      <c r="C7">
        <v>64000</v>
      </c>
      <c r="D7">
        <v>0</v>
      </c>
      <c r="E7" s="1">
        <v>42739</v>
      </c>
      <c r="F7" s="2">
        <v>-11</v>
      </c>
      <c r="G7" s="2">
        <f>E7-$E$3</f>
        <v>3</v>
      </c>
      <c r="L7">
        <f>SUM(L4:L6)</f>
        <v>200000</v>
      </c>
      <c r="M7">
        <f t="shared" ref="M7:Z7" si="3">SUM(M4:M6)</f>
        <v>500000</v>
      </c>
      <c r="N7">
        <f t="shared" si="3"/>
        <v>700000</v>
      </c>
      <c r="O7">
        <f t="shared" si="3"/>
        <v>300000</v>
      </c>
      <c r="P7">
        <f t="shared" si="3"/>
        <v>400000</v>
      </c>
      <c r="Q7">
        <f t="shared" si="3"/>
        <v>300000</v>
      </c>
      <c r="R7">
        <f t="shared" si="3"/>
        <v>100000</v>
      </c>
      <c r="S7">
        <f t="shared" si="3"/>
        <v>1000000</v>
      </c>
      <c r="T7">
        <f t="shared" si="3"/>
        <v>100000</v>
      </c>
      <c r="U7">
        <f t="shared" si="3"/>
        <v>500000</v>
      </c>
      <c r="V7">
        <f t="shared" si="3"/>
        <v>500000</v>
      </c>
      <c r="W7">
        <f t="shared" si="3"/>
        <v>100000</v>
      </c>
      <c r="X7">
        <f t="shared" si="3"/>
        <v>300000</v>
      </c>
      <c r="Y7">
        <f t="shared" si="3"/>
        <v>600000</v>
      </c>
      <c r="Z7">
        <f t="shared" si="3"/>
        <v>400000</v>
      </c>
      <c r="AA7">
        <f>SUM(AA4:AA6)+SUM(L7:Z7)</f>
        <v>12000000</v>
      </c>
    </row>
    <row r="8" spans="1:27" x14ac:dyDescent="0.3">
      <c r="A8" s="1">
        <f t="shared" si="0"/>
        <v>42739</v>
      </c>
      <c r="B8">
        <v>101</v>
      </c>
      <c r="C8">
        <v>256000</v>
      </c>
      <c r="D8">
        <v>0</v>
      </c>
      <c r="E8" s="1">
        <v>42739</v>
      </c>
      <c r="F8" s="2">
        <v>-11</v>
      </c>
      <c r="G8" s="2">
        <f t="shared" si="1"/>
        <v>3</v>
      </c>
    </row>
    <row r="9" spans="1:27" x14ac:dyDescent="0.3">
      <c r="A9" s="1">
        <f t="shared" si="0"/>
        <v>42740</v>
      </c>
      <c r="B9">
        <v>102</v>
      </c>
      <c r="C9">
        <v>320000</v>
      </c>
      <c r="D9">
        <v>0</v>
      </c>
      <c r="E9" s="1">
        <v>42740</v>
      </c>
      <c r="F9" s="2">
        <v>-10</v>
      </c>
      <c r="G9" s="2">
        <f t="shared" si="1"/>
        <v>4</v>
      </c>
      <c r="K9" t="s">
        <v>4</v>
      </c>
      <c r="L9" s="1">
        <v>42736</v>
      </c>
      <c r="M9" s="1">
        <v>42737</v>
      </c>
      <c r="N9" s="1">
        <v>42738</v>
      </c>
      <c r="O9" s="1">
        <v>42739</v>
      </c>
      <c r="P9" s="1">
        <v>42740</v>
      </c>
      <c r="Q9" s="1">
        <v>42741</v>
      </c>
      <c r="R9" s="1">
        <v>42742</v>
      </c>
      <c r="S9" s="1">
        <v>42743</v>
      </c>
      <c r="T9" s="1">
        <v>42744</v>
      </c>
      <c r="U9" s="1">
        <v>42745</v>
      </c>
      <c r="V9" s="1">
        <v>42746</v>
      </c>
      <c r="W9" s="1">
        <v>42747</v>
      </c>
      <c r="X9" s="1">
        <v>42748</v>
      </c>
      <c r="Y9" s="1">
        <v>42749</v>
      </c>
      <c r="Z9" s="1">
        <v>42750</v>
      </c>
    </row>
    <row r="10" spans="1:27" x14ac:dyDescent="0.3">
      <c r="A10" s="1">
        <f t="shared" si="0"/>
        <v>42741</v>
      </c>
      <c r="B10">
        <v>100</v>
      </c>
      <c r="C10">
        <v>192000</v>
      </c>
      <c r="D10">
        <v>0</v>
      </c>
      <c r="E10" s="1">
        <v>42741</v>
      </c>
      <c r="F10" s="2">
        <v>-9</v>
      </c>
      <c r="G10" s="2">
        <f t="shared" si="1"/>
        <v>5</v>
      </c>
      <c r="K10">
        <v>100</v>
      </c>
      <c r="L10">
        <f>SUMIFS($C:$C,$B:$B,$K10,$A:$A,L$3)</f>
        <v>0</v>
      </c>
      <c r="M10">
        <f>SUMIFS($C:$C,$B:$B,$K10,$A:$A,M$3)</f>
        <v>0</v>
      </c>
      <c r="N10">
        <f>SUMIFS($C:$C,$B:$B,$K10,$A:$A,N$3)</f>
        <v>320000</v>
      </c>
      <c r="O10">
        <f>SUMIFS($C:$C,$B:$B,$K10,$A:$A,O$3)</f>
        <v>0</v>
      </c>
      <c r="P10">
        <f>SUMIFS($C:$C,$B:$B,$K10,$A:$A,P$3)</f>
        <v>0</v>
      </c>
      <c r="Q10">
        <f>SUMIFS($C:$C,$B:$B,$K10,$A:$A,Q$3)</f>
        <v>192000</v>
      </c>
      <c r="R10">
        <f>SUMIFS($C:$C,$B:$B,$K10,$A:$A,R$3)</f>
        <v>0</v>
      </c>
      <c r="S10">
        <f>SUMIFS($C:$C,$B:$B,$K10,$A:$A,S$3)</f>
        <v>384000</v>
      </c>
      <c r="T10">
        <f>SUMIFS($C:$C,$B:$B,$K10,$A:$A,T$3)</f>
        <v>0</v>
      </c>
      <c r="U10">
        <f>SUMIFS($C:$C,$B:$B,$K10,$A:$A,U$3)</f>
        <v>0</v>
      </c>
      <c r="V10">
        <f>SUMIFS($C:$C,$B:$B,$K10,$A:$A,V$3)</f>
        <v>192000</v>
      </c>
      <c r="W10">
        <f>SUMIFS($C:$C,$B:$B,$K10,$A:$A,W$3)</f>
        <v>128000</v>
      </c>
      <c r="X10">
        <f>SUMIFS($C:$C,$B:$B,$K10,$A:$A,X$3)</f>
        <v>0</v>
      </c>
      <c r="Y10">
        <f>SUMIFS($C:$C,$B:$B,$K10,$A:$A,Y$3)</f>
        <v>0</v>
      </c>
      <c r="Z10">
        <f>SUMIFS($C:$C,$B:$B,$K10,$A:$A,Z$3)</f>
        <v>0</v>
      </c>
      <c r="AA10">
        <f>SUM(L10:Z10)</f>
        <v>1216000</v>
      </c>
    </row>
    <row r="11" spans="1:27" x14ac:dyDescent="0.3">
      <c r="A11" s="1">
        <f t="shared" si="0"/>
        <v>42741</v>
      </c>
      <c r="B11">
        <v>101</v>
      </c>
      <c r="C11">
        <v>192000</v>
      </c>
      <c r="D11">
        <v>0</v>
      </c>
      <c r="E11" s="1">
        <v>42741</v>
      </c>
      <c r="F11" s="2">
        <v>-9</v>
      </c>
      <c r="G11" s="2">
        <f t="shared" si="1"/>
        <v>5</v>
      </c>
      <c r="K11">
        <v>101</v>
      </c>
      <c r="L11">
        <f>SUMIFS($C:$C,$B:$B,$K11,$A:$A,L$3)</f>
        <v>0</v>
      </c>
      <c r="M11">
        <f>SUMIFS($C:$C,$B:$B,$K11,$A:$A,M$3)</f>
        <v>0</v>
      </c>
      <c r="N11">
        <f>SUMIFS($C:$C,$B:$B,$K11,$A:$A,N$3)</f>
        <v>64000</v>
      </c>
      <c r="O11">
        <f>SUMIFS($C:$C,$B:$B,$K11,$A:$A,O$3)</f>
        <v>256000</v>
      </c>
      <c r="P11">
        <f>SUMIFS($C:$C,$B:$B,$K11,$A:$A,P$3)</f>
        <v>0</v>
      </c>
      <c r="Q11">
        <f>SUMIFS($C:$C,$B:$B,$K11,$A:$A,Q$3)</f>
        <v>192000</v>
      </c>
      <c r="R11">
        <f>SUMIFS($C:$C,$B:$B,$K11,$A:$A,R$3)</f>
        <v>320000</v>
      </c>
      <c r="S11">
        <f>SUMIFS($C:$C,$B:$B,$K11,$A:$A,S$3)</f>
        <v>0</v>
      </c>
      <c r="T11">
        <f>SUMIFS($C:$C,$B:$B,$K11,$A:$A,T$3)</f>
        <v>0</v>
      </c>
      <c r="U11">
        <f>SUMIFS($C:$C,$B:$B,$K11,$A:$A,U$3)</f>
        <v>0</v>
      </c>
      <c r="V11">
        <f>SUMIFS($C:$C,$B:$B,$K11,$A:$A,V$3)</f>
        <v>0</v>
      </c>
      <c r="W11">
        <f>SUMIFS($C:$C,$B:$B,$K11,$A:$A,W$3)</f>
        <v>0</v>
      </c>
      <c r="X11">
        <f>SUMIFS($C:$C,$B:$B,$K11,$A:$A,X$3)</f>
        <v>128000</v>
      </c>
      <c r="Y11">
        <f>SUMIFS($C:$C,$B:$B,$K11,$A:$A,Y$3)</f>
        <v>0</v>
      </c>
      <c r="Z11">
        <f>SUMIFS($C:$C,$B:$B,$K11,$A:$A,Z$3)</f>
        <v>320000</v>
      </c>
      <c r="AA11">
        <f t="shared" ref="AA11:AA12" si="4">SUM(L11:Z11)</f>
        <v>1280000</v>
      </c>
    </row>
    <row r="12" spans="1:27" x14ac:dyDescent="0.3">
      <c r="A12" s="1">
        <f t="shared" si="0"/>
        <v>42742</v>
      </c>
      <c r="B12">
        <v>101</v>
      </c>
      <c r="C12">
        <v>320000</v>
      </c>
      <c r="D12">
        <v>0</v>
      </c>
      <c r="E12" s="1">
        <v>42742</v>
      </c>
      <c r="F12" s="2">
        <v>-8</v>
      </c>
      <c r="G12" s="2">
        <f t="shared" si="1"/>
        <v>6</v>
      </c>
      <c r="K12">
        <v>102</v>
      </c>
      <c r="L12">
        <f>SUMIFS($C:$C,$B:$B,$K12,$A:$A,L$3)</f>
        <v>384000</v>
      </c>
      <c r="M12">
        <f>SUMIFS($C:$C,$B:$B,$K12,$A:$A,M$3)</f>
        <v>192000</v>
      </c>
      <c r="N12">
        <f>SUMIFS($C:$C,$B:$B,$K12,$A:$A,N$3)</f>
        <v>0</v>
      </c>
      <c r="O12">
        <f>SUMIFS($C:$C,$B:$B,$K12,$A:$A,O$3)</f>
        <v>64000</v>
      </c>
      <c r="P12">
        <f>SUMIFS($C:$C,$B:$B,$K12,$A:$A,P$3)</f>
        <v>320000</v>
      </c>
      <c r="Q12">
        <f>SUMIFS($C:$C,$B:$B,$K12,$A:$A,Q$3)</f>
        <v>0</v>
      </c>
      <c r="R12">
        <f>SUMIFS($C:$C,$B:$B,$K12,$A:$A,R$3)</f>
        <v>0</v>
      </c>
      <c r="S12">
        <f>SUMIFS($C:$C,$B:$B,$K12,$A:$A,S$3)</f>
        <v>384000</v>
      </c>
      <c r="T12">
        <f>SUMIFS($C:$C,$B:$B,$K12,$A:$A,T$3)</f>
        <v>0</v>
      </c>
      <c r="U12">
        <f>SUMIFS($C:$C,$B:$B,$K12,$A:$A,U$3)</f>
        <v>320000</v>
      </c>
      <c r="V12">
        <f>SUMIFS($C:$C,$B:$B,$K12,$A:$A,V$3)</f>
        <v>128000</v>
      </c>
      <c r="W12">
        <f>SUMIFS($C:$C,$B:$B,$K12,$A:$A,W$3)</f>
        <v>128000</v>
      </c>
      <c r="X12">
        <f>SUMIFS($C:$C,$B:$B,$K12,$A:$A,X$3)</f>
        <v>128000</v>
      </c>
      <c r="Y12">
        <f>SUMIFS($C:$C,$B:$B,$K12,$A:$A,Y$3)</f>
        <v>64000</v>
      </c>
      <c r="Z12">
        <f>SUMIFS($C:$C,$B:$B,$K12,$A:$A,Z$3)</f>
        <v>0</v>
      </c>
      <c r="AA12">
        <f t="shared" si="4"/>
        <v>2112000</v>
      </c>
    </row>
    <row r="13" spans="1:27" x14ac:dyDescent="0.3">
      <c r="A13" s="1">
        <f t="shared" si="0"/>
        <v>42743</v>
      </c>
      <c r="B13">
        <v>100</v>
      </c>
      <c r="C13">
        <v>384000</v>
      </c>
      <c r="D13">
        <v>0</v>
      </c>
      <c r="E13" s="1">
        <v>42743</v>
      </c>
      <c r="F13" s="2">
        <v>-7</v>
      </c>
      <c r="G13" s="2">
        <f t="shared" si="1"/>
        <v>7</v>
      </c>
      <c r="L13">
        <f>SUM(L10:L12)</f>
        <v>384000</v>
      </c>
      <c r="M13">
        <f t="shared" ref="M13" si="5">SUM(M10:M12)</f>
        <v>192000</v>
      </c>
      <c r="N13">
        <f t="shared" ref="N13" si="6">SUM(N10:N12)</f>
        <v>384000</v>
      </c>
      <c r="O13">
        <f t="shared" ref="O13" si="7">SUM(O10:O12)</f>
        <v>320000</v>
      </c>
      <c r="P13">
        <f t="shared" ref="P13" si="8">SUM(P10:P12)</f>
        <v>320000</v>
      </c>
      <c r="Q13">
        <f t="shared" ref="Q13" si="9">SUM(Q10:Q12)</f>
        <v>384000</v>
      </c>
      <c r="R13">
        <f t="shared" ref="R13" si="10">SUM(R10:R12)</f>
        <v>320000</v>
      </c>
      <c r="S13">
        <f t="shared" ref="S13" si="11">SUM(S10:S12)</f>
        <v>768000</v>
      </c>
      <c r="T13">
        <f t="shared" ref="T13" si="12">SUM(T10:T12)</f>
        <v>0</v>
      </c>
      <c r="U13">
        <f t="shared" ref="U13" si="13">SUM(U10:U12)</f>
        <v>320000</v>
      </c>
      <c r="V13">
        <f t="shared" ref="V13" si="14">SUM(V10:V12)</f>
        <v>320000</v>
      </c>
      <c r="W13">
        <f t="shared" ref="W13" si="15">SUM(W10:W12)</f>
        <v>256000</v>
      </c>
      <c r="X13">
        <f t="shared" ref="X13" si="16">SUM(X10:X12)</f>
        <v>256000</v>
      </c>
      <c r="Y13">
        <f t="shared" ref="Y13" si="17">SUM(Y10:Y12)</f>
        <v>64000</v>
      </c>
      <c r="Z13">
        <f t="shared" ref="Z13" si="18">SUM(Z10:Z12)</f>
        <v>320000</v>
      </c>
      <c r="AA13">
        <f>SUM(AA10:AA12)+SUM(L13:Z13)</f>
        <v>9216000</v>
      </c>
    </row>
    <row r="14" spans="1:27" x14ac:dyDescent="0.3">
      <c r="A14" s="1">
        <f t="shared" si="0"/>
        <v>42743</v>
      </c>
      <c r="B14">
        <v>102</v>
      </c>
      <c r="C14">
        <v>384000</v>
      </c>
      <c r="D14">
        <v>0</v>
      </c>
      <c r="E14" s="1">
        <v>42743</v>
      </c>
      <c r="F14" s="2">
        <v>-7</v>
      </c>
      <c r="G14" s="2">
        <f t="shared" si="1"/>
        <v>7</v>
      </c>
    </row>
    <row r="15" spans="1:27" x14ac:dyDescent="0.3">
      <c r="A15" s="1">
        <f t="shared" si="0"/>
        <v>42745</v>
      </c>
      <c r="B15">
        <v>102</v>
      </c>
      <c r="C15">
        <v>320000</v>
      </c>
      <c r="D15">
        <v>0</v>
      </c>
      <c r="E15" s="1">
        <v>42745</v>
      </c>
      <c r="F15" s="2">
        <v>-5</v>
      </c>
      <c r="G15" s="2">
        <f t="shared" si="1"/>
        <v>9</v>
      </c>
      <c r="K15" t="s">
        <v>5</v>
      </c>
      <c r="L15" s="1">
        <v>42736</v>
      </c>
      <c r="M15" s="1">
        <v>42737</v>
      </c>
      <c r="N15" s="1">
        <v>42738</v>
      </c>
      <c r="O15" s="1">
        <v>42739</v>
      </c>
      <c r="P15" s="1">
        <v>42740</v>
      </c>
      <c r="Q15" s="1">
        <v>42741</v>
      </c>
      <c r="R15" s="1">
        <v>42742</v>
      </c>
      <c r="S15" s="1">
        <v>42743</v>
      </c>
      <c r="T15" s="1">
        <v>42744</v>
      </c>
      <c r="U15" s="1">
        <v>42745</v>
      </c>
      <c r="V15" s="1">
        <v>42746</v>
      </c>
      <c r="W15" s="1">
        <v>42747</v>
      </c>
      <c r="X15" s="1">
        <v>42748</v>
      </c>
      <c r="Y15" s="1">
        <v>42749</v>
      </c>
      <c r="Z15" s="1">
        <v>42750</v>
      </c>
    </row>
    <row r="16" spans="1:27" x14ac:dyDescent="0.3">
      <c r="A16" s="1">
        <f t="shared" si="0"/>
        <v>42746</v>
      </c>
      <c r="B16">
        <v>100</v>
      </c>
      <c r="C16">
        <v>192000</v>
      </c>
      <c r="D16">
        <v>0</v>
      </c>
      <c r="E16" s="1">
        <v>42746</v>
      </c>
      <c r="F16" s="2">
        <v>-4</v>
      </c>
      <c r="G16" s="2">
        <f t="shared" si="1"/>
        <v>10</v>
      </c>
      <c r="K16">
        <v>100</v>
      </c>
      <c r="L16">
        <f>L4-L10</f>
        <v>100000</v>
      </c>
      <c r="M16">
        <f>L16+M4-M10</f>
        <v>100000</v>
      </c>
      <c r="N16">
        <f t="shared" ref="N16:Z16" si="19">M16+N4-N10</f>
        <v>80000</v>
      </c>
      <c r="O16">
        <f t="shared" si="19"/>
        <v>180000</v>
      </c>
      <c r="P16">
        <f t="shared" si="19"/>
        <v>180000</v>
      </c>
      <c r="Q16">
        <f t="shared" si="19"/>
        <v>188000</v>
      </c>
      <c r="R16">
        <f t="shared" si="19"/>
        <v>188000</v>
      </c>
      <c r="S16">
        <f t="shared" si="19"/>
        <v>-196000</v>
      </c>
      <c r="T16">
        <f t="shared" si="19"/>
        <v>-196000</v>
      </c>
      <c r="U16">
        <f t="shared" si="19"/>
        <v>204000</v>
      </c>
      <c r="V16">
        <f t="shared" si="19"/>
        <v>12000</v>
      </c>
      <c r="W16">
        <f t="shared" si="19"/>
        <v>-16000</v>
      </c>
      <c r="X16">
        <f t="shared" si="19"/>
        <v>184000</v>
      </c>
      <c r="Y16">
        <f t="shared" si="19"/>
        <v>184000</v>
      </c>
      <c r="Z16">
        <f t="shared" si="19"/>
        <v>384000</v>
      </c>
      <c r="AA16">
        <f>SUM(L16:Z16)</f>
        <v>1576000</v>
      </c>
    </row>
    <row r="17" spans="1:27" x14ac:dyDescent="0.3">
      <c r="A17" s="1">
        <f t="shared" si="0"/>
        <v>42746</v>
      </c>
      <c r="B17">
        <v>102</v>
      </c>
      <c r="C17">
        <v>128000</v>
      </c>
      <c r="D17">
        <v>0</v>
      </c>
      <c r="E17" s="1">
        <v>42746</v>
      </c>
      <c r="F17" s="2">
        <v>-4</v>
      </c>
      <c r="G17" s="2">
        <f t="shared" si="1"/>
        <v>10</v>
      </c>
      <c r="K17">
        <v>101</v>
      </c>
      <c r="L17">
        <f>L5-L11</f>
        <v>100000</v>
      </c>
      <c r="M17">
        <f t="shared" ref="M17:Z18" si="20">L17+M5-M11</f>
        <v>100000</v>
      </c>
      <c r="N17">
        <f t="shared" si="20"/>
        <v>36000</v>
      </c>
      <c r="O17">
        <f t="shared" si="20"/>
        <v>-20000</v>
      </c>
      <c r="P17">
        <f t="shared" si="20"/>
        <v>-20000</v>
      </c>
      <c r="Q17">
        <f t="shared" si="20"/>
        <v>-212000</v>
      </c>
      <c r="R17">
        <f t="shared" si="20"/>
        <v>-432000</v>
      </c>
      <c r="S17">
        <f t="shared" si="20"/>
        <v>-32000</v>
      </c>
      <c r="T17">
        <f t="shared" si="20"/>
        <v>-32000</v>
      </c>
      <c r="U17">
        <f t="shared" si="20"/>
        <v>68000</v>
      </c>
      <c r="V17">
        <f t="shared" si="20"/>
        <v>568000</v>
      </c>
      <c r="W17">
        <f t="shared" si="20"/>
        <v>568000</v>
      </c>
      <c r="X17">
        <f t="shared" si="20"/>
        <v>540000</v>
      </c>
      <c r="Y17">
        <f t="shared" si="20"/>
        <v>640000</v>
      </c>
      <c r="Z17">
        <f t="shared" si="20"/>
        <v>320000</v>
      </c>
      <c r="AA17">
        <f t="shared" ref="AA17" si="21">SUM(L17:Z17)</f>
        <v>2192000</v>
      </c>
    </row>
    <row r="18" spans="1:27" x14ac:dyDescent="0.3">
      <c r="A18" s="1">
        <f t="shared" si="0"/>
        <v>42747</v>
      </c>
      <c r="B18">
        <v>100</v>
      </c>
      <c r="C18">
        <v>128000</v>
      </c>
      <c r="D18">
        <v>0</v>
      </c>
      <c r="E18" s="1">
        <v>42747</v>
      </c>
      <c r="F18" s="2">
        <v>-3</v>
      </c>
      <c r="G18" s="2">
        <f t="shared" si="1"/>
        <v>11</v>
      </c>
      <c r="K18">
        <v>102</v>
      </c>
      <c r="L18">
        <f>L6-L12</f>
        <v>-384000</v>
      </c>
      <c r="M18">
        <f t="shared" si="20"/>
        <v>-76000</v>
      </c>
      <c r="N18">
        <f t="shared" si="20"/>
        <v>324000</v>
      </c>
      <c r="O18">
        <f t="shared" si="20"/>
        <v>260000</v>
      </c>
      <c r="P18">
        <f t="shared" si="20"/>
        <v>340000</v>
      </c>
      <c r="Q18">
        <f t="shared" si="20"/>
        <v>440000</v>
      </c>
      <c r="R18">
        <f t="shared" si="20"/>
        <v>440000</v>
      </c>
      <c r="S18">
        <f t="shared" si="20"/>
        <v>656000</v>
      </c>
      <c r="T18">
        <f t="shared" si="20"/>
        <v>756000</v>
      </c>
      <c r="U18">
        <f t="shared" si="20"/>
        <v>436000</v>
      </c>
      <c r="V18">
        <f t="shared" si="20"/>
        <v>308000</v>
      </c>
      <c r="W18">
        <f t="shared" si="20"/>
        <v>180000</v>
      </c>
      <c r="X18">
        <f t="shared" si="20"/>
        <v>52000</v>
      </c>
      <c r="Y18">
        <f t="shared" si="20"/>
        <v>488000</v>
      </c>
      <c r="Z18">
        <f t="shared" si="20"/>
        <v>688000</v>
      </c>
      <c r="AA18">
        <f>SUM(L18:Z18)</f>
        <v>4908000</v>
      </c>
    </row>
    <row r="19" spans="1:27" x14ac:dyDescent="0.3">
      <c r="A19" s="1">
        <f t="shared" si="0"/>
        <v>42747</v>
      </c>
      <c r="B19">
        <v>102</v>
      </c>
      <c r="C19">
        <v>128000</v>
      </c>
      <c r="D19">
        <v>0</v>
      </c>
      <c r="E19" s="1">
        <v>42747</v>
      </c>
      <c r="F19" s="2">
        <v>-3</v>
      </c>
      <c r="G19" s="2">
        <f t="shared" si="1"/>
        <v>11</v>
      </c>
      <c r="L19">
        <f>SUM(L16:L18)</f>
        <v>-184000</v>
      </c>
      <c r="M19">
        <f t="shared" ref="M19" si="22">SUM(M16:M18)</f>
        <v>124000</v>
      </c>
      <c r="N19">
        <f t="shared" ref="N19" si="23">SUM(N16:N18)</f>
        <v>440000</v>
      </c>
      <c r="O19">
        <f t="shared" ref="O19" si="24">SUM(O16:O18)</f>
        <v>420000</v>
      </c>
      <c r="P19">
        <f t="shared" ref="P19" si="25">SUM(P16:P18)</f>
        <v>500000</v>
      </c>
      <c r="Q19">
        <f t="shared" ref="Q19" si="26">SUM(Q16:Q18)</f>
        <v>416000</v>
      </c>
      <c r="R19">
        <f t="shared" ref="R19" si="27">SUM(R16:R18)</f>
        <v>196000</v>
      </c>
      <c r="S19">
        <f t="shared" ref="S19" si="28">SUM(S16:S18)</f>
        <v>428000</v>
      </c>
      <c r="T19">
        <f t="shared" ref="T19" si="29">SUM(T16:T18)</f>
        <v>528000</v>
      </c>
      <c r="U19">
        <f t="shared" ref="U19" si="30">SUM(U16:U18)</f>
        <v>708000</v>
      </c>
      <c r="V19">
        <f t="shared" ref="V19" si="31">SUM(V16:V18)</f>
        <v>888000</v>
      </c>
      <c r="W19">
        <f t="shared" ref="W19" si="32">SUM(W16:W18)</f>
        <v>732000</v>
      </c>
      <c r="X19">
        <f t="shared" ref="X19" si="33">SUM(X16:X18)</f>
        <v>776000</v>
      </c>
      <c r="Y19">
        <f t="shared" ref="Y19" si="34">SUM(Y16:Y18)</f>
        <v>1312000</v>
      </c>
      <c r="Z19">
        <f t="shared" ref="Z19" si="35">SUM(Z16:Z18)</f>
        <v>1392000</v>
      </c>
      <c r="AA19">
        <f>SUM(AA16:AA18)+SUM(L19:Z19)</f>
        <v>17352000</v>
      </c>
    </row>
    <row r="20" spans="1:27" x14ac:dyDescent="0.3">
      <c r="A20" s="1">
        <f t="shared" si="0"/>
        <v>42748</v>
      </c>
      <c r="B20">
        <v>102</v>
      </c>
      <c r="C20">
        <v>128000</v>
      </c>
      <c r="D20">
        <v>0</v>
      </c>
      <c r="E20" s="1">
        <v>42748</v>
      </c>
      <c r="F20" s="2">
        <v>-2</v>
      </c>
      <c r="G20" s="2">
        <f t="shared" si="1"/>
        <v>12</v>
      </c>
    </row>
    <row r="21" spans="1:27" x14ac:dyDescent="0.3">
      <c r="A21" s="1">
        <f t="shared" si="0"/>
        <v>42748</v>
      </c>
      <c r="B21">
        <v>101</v>
      </c>
      <c r="C21">
        <v>128000</v>
      </c>
      <c r="D21">
        <v>0</v>
      </c>
      <c r="E21" s="1">
        <v>42748</v>
      </c>
      <c r="F21" s="2">
        <v>-2</v>
      </c>
      <c r="G21" s="2">
        <f t="shared" si="1"/>
        <v>12</v>
      </c>
      <c r="K21" t="s">
        <v>8</v>
      </c>
      <c r="L21">
        <f>IF(L16&lt;0,L16,0)</f>
        <v>0</v>
      </c>
      <c r="M21">
        <f t="shared" ref="M21:Z21" si="36">IF(M16&lt;0,M16,0)</f>
        <v>0</v>
      </c>
      <c r="N21">
        <f t="shared" si="36"/>
        <v>0</v>
      </c>
      <c r="O21">
        <f t="shared" si="36"/>
        <v>0</v>
      </c>
      <c r="P21">
        <f t="shared" si="36"/>
        <v>0</v>
      </c>
      <c r="Q21">
        <f t="shared" si="36"/>
        <v>0</v>
      </c>
      <c r="R21">
        <f t="shared" si="36"/>
        <v>0</v>
      </c>
      <c r="S21">
        <f t="shared" si="36"/>
        <v>-196000</v>
      </c>
      <c r="T21">
        <f t="shared" si="36"/>
        <v>-196000</v>
      </c>
      <c r="U21">
        <f t="shared" si="36"/>
        <v>0</v>
      </c>
      <c r="V21">
        <f t="shared" si="36"/>
        <v>0</v>
      </c>
      <c r="W21">
        <f t="shared" si="36"/>
        <v>-16000</v>
      </c>
      <c r="X21">
        <f t="shared" si="36"/>
        <v>0</v>
      </c>
      <c r="Y21">
        <f t="shared" si="36"/>
        <v>0</v>
      </c>
      <c r="Z21">
        <f t="shared" si="36"/>
        <v>0</v>
      </c>
      <c r="AA21">
        <f>SUM(L21:Z21)</f>
        <v>-408000</v>
      </c>
    </row>
    <row r="22" spans="1:27" x14ac:dyDescent="0.3">
      <c r="A22" s="1">
        <f t="shared" si="0"/>
        <v>42749</v>
      </c>
      <c r="B22">
        <v>102</v>
      </c>
      <c r="C22">
        <v>64000</v>
      </c>
      <c r="D22">
        <v>0</v>
      </c>
      <c r="E22" s="1">
        <v>42749</v>
      </c>
      <c r="F22" s="2">
        <v>-1</v>
      </c>
      <c r="G22" s="2">
        <f t="shared" si="1"/>
        <v>13</v>
      </c>
      <c r="L22">
        <f t="shared" ref="L22:Z23" si="37">IF(L17&lt;0,L17,0)</f>
        <v>0</v>
      </c>
      <c r="M22">
        <f t="shared" si="37"/>
        <v>0</v>
      </c>
      <c r="N22">
        <f t="shared" si="37"/>
        <v>0</v>
      </c>
      <c r="O22">
        <f t="shared" si="37"/>
        <v>-20000</v>
      </c>
      <c r="P22">
        <f t="shared" si="37"/>
        <v>-20000</v>
      </c>
      <c r="Q22">
        <f t="shared" si="37"/>
        <v>-212000</v>
      </c>
      <c r="R22">
        <f t="shared" si="37"/>
        <v>-432000</v>
      </c>
      <c r="S22">
        <f t="shared" si="37"/>
        <v>-32000</v>
      </c>
      <c r="T22">
        <f t="shared" si="37"/>
        <v>-32000</v>
      </c>
      <c r="U22">
        <f t="shared" si="37"/>
        <v>0</v>
      </c>
      <c r="V22">
        <f t="shared" si="37"/>
        <v>0</v>
      </c>
      <c r="W22">
        <f t="shared" si="37"/>
        <v>0</v>
      </c>
      <c r="X22">
        <f t="shared" si="37"/>
        <v>0</v>
      </c>
      <c r="Y22">
        <f t="shared" si="37"/>
        <v>0</v>
      </c>
      <c r="Z22">
        <f t="shared" si="37"/>
        <v>0</v>
      </c>
      <c r="AA22">
        <f t="shared" ref="AA22" si="38">SUM(L22:Z22)</f>
        <v>-748000</v>
      </c>
    </row>
    <row r="23" spans="1:27" x14ac:dyDescent="0.3">
      <c r="A23" s="1">
        <f t="shared" si="0"/>
        <v>42750</v>
      </c>
      <c r="B23">
        <v>101</v>
      </c>
      <c r="C23">
        <v>320000</v>
      </c>
      <c r="D23">
        <v>0</v>
      </c>
      <c r="E23" s="1">
        <v>42750</v>
      </c>
      <c r="F23" s="2">
        <v>0</v>
      </c>
      <c r="G23" s="2">
        <f t="shared" si="1"/>
        <v>14</v>
      </c>
      <c r="L23">
        <f t="shared" si="37"/>
        <v>-384000</v>
      </c>
      <c r="M23">
        <f t="shared" si="37"/>
        <v>-76000</v>
      </c>
      <c r="N23">
        <f t="shared" si="37"/>
        <v>0</v>
      </c>
      <c r="O23">
        <f t="shared" si="37"/>
        <v>0</v>
      </c>
      <c r="P23">
        <f t="shared" si="37"/>
        <v>0</v>
      </c>
      <c r="Q23">
        <f t="shared" si="37"/>
        <v>0</v>
      </c>
      <c r="R23">
        <f t="shared" si="37"/>
        <v>0</v>
      </c>
      <c r="S23">
        <f t="shared" si="37"/>
        <v>0</v>
      </c>
      <c r="T23">
        <f t="shared" si="37"/>
        <v>0</v>
      </c>
      <c r="U23">
        <f t="shared" si="37"/>
        <v>0</v>
      </c>
      <c r="V23">
        <f t="shared" si="37"/>
        <v>0</v>
      </c>
      <c r="W23">
        <f t="shared" si="37"/>
        <v>0</v>
      </c>
      <c r="X23">
        <f t="shared" si="37"/>
        <v>0</v>
      </c>
      <c r="Y23">
        <f t="shared" si="37"/>
        <v>0</v>
      </c>
      <c r="Z23">
        <f t="shared" si="37"/>
        <v>0</v>
      </c>
      <c r="AA23">
        <f>SUM(L23:Z23)</f>
        <v>-460000</v>
      </c>
    </row>
    <row r="24" spans="1:27" x14ac:dyDescent="0.3">
      <c r="A24" s="1"/>
      <c r="L24">
        <f>SUM(L21:L23)</f>
        <v>-384000</v>
      </c>
      <c r="M24">
        <f t="shared" ref="M24" si="39">SUM(M21:M23)</f>
        <v>-76000</v>
      </c>
      <c r="N24">
        <f t="shared" ref="N24" si="40">SUM(N21:N23)</f>
        <v>0</v>
      </c>
      <c r="O24">
        <f t="shared" ref="O24" si="41">SUM(O21:O23)</f>
        <v>-20000</v>
      </c>
      <c r="P24">
        <f t="shared" ref="P24" si="42">SUM(P21:P23)</f>
        <v>-20000</v>
      </c>
      <c r="Q24">
        <f t="shared" ref="Q24" si="43">SUM(Q21:Q23)</f>
        <v>-212000</v>
      </c>
      <c r="R24">
        <f t="shared" ref="R24" si="44">SUM(R21:R23)</f>
        <v>-432000</v>
      </c>
      <c r="S24">
        <f t="shared" ref="S24" si="45">SUM(S21:S23)</f>
        <v>-228000</v>
      </c>
      <c r="T24">
        <f t="shared" ref="T24" si="46">SUM(T21:T23)</f>
        <v>-228000</v>
      </c>
      <c r="U24">
        <f t="shared" ref="U24" si="47">SUM(U21:U23)</f>
        <v>0</v>
      </c>
      <c r="V24">
        <f t="shared" ref="V24" si="48">SUM(V21:V23)</f>
        <v>0</v>
      </c>
      <c r="W24">
        <f t="shared" ref="W24" si="49">SUM(W21:W23)</f>
        <v>-16000</v>
      </c>
      <c r="X24">
        <f t="shared" ref="X24" si="50">SUM(X21:X23)</f>
        <v>0</v>
      </c>
      <c r="Y24">
        <f t="shared" ref="Y24" si="51">SUM(Y21:Y23)</f>
        <v>0</v>
      </c>
      <c r="Z24">
        <f t="shared" ref="Z24" si="52">SUM(Z21:Z23)</f>
        <v>0</v>
      </c>
      <c r="AA24">
        <f>SUM(AA21:AA23)+SUM(L24:Z24)</f>
        <v>-3232000</v>
      </c>
    </row>
    <row r="25" spans="1:27" x14ac:dyDescent="0.3">
      <c r="A25" s="1"/>
      <c r="D25">
        <f>SUM(D3:D23)</f>
        <v>0</v>
      </c>
    </row>
    <row r="26" spans="1:27" x14ac:dyDescent="0.3">
      <c r="A26" s="1"/>
    </row>
    <row r="27" spans="1:27" x14ac:dyDescent="0.3">
      <c r="A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7" x14ac:dyDescent="0.3">
      <c r="A28" s="1"/>
      <c r="B28" s="1"/>
    </row>
    <row r="29" spans="1:27" x14ac:dyDescent="0.3">
      <c r="A29" s="1"/>
      <c r="B29" s="1"/>
    </row>
    <row r="30" spans="1:27" x14ac:dyDescent="0.3">
      <c r="A30" s="1"/>
      <c r="B30" s="1"/>
    </row>
    <row r="31" spans="1:27" x14ac:dyDescent="0.3">
      <c r="A31" s="1"/>
      <c r="B31" s="1"/>
    </row>
    <row r="32" spans="1:27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</sheetData>
  <sortState ref="A2:G66">
    <sortCondition ref="A2:A66"/>
  </sortState>
  <dataConsolidate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>
      <selection sqref="A1:C21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</dc:creator>
  <cp:lastModifiedBy>Bone</cp:lastModifiedBy>
  <dcterms:created xsi:type="dcterms:W3CDTF">2018-02-11T17:50:30Z</dcterms:created>
  <dcterms:modified xsi:type="dcterms:W3CDTF">2018-06-05T23:19:39Z</dcterms:modified>
</cp:coreProperties>
</file>