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timelines/timeline2.xml" ContentType="application/vnd.ms-excel.timelin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5.xml" ContentType="application/vnd.openxmlformats-officedocument.drawing+xml"/>
  <Override PartName="/xl/pivotTables/pivotTable6.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mark/Documents/DA/Canada Immigration Dashboard/"/>
    </mc:Choice>
  </mc:AlternateContent>
  <xr:revisionPtr revIDLastSave="0" documentId="8_{73A85EFA-A1F2-9740-9D73-C622D69AE499}" xr6:coauthVersionLast="47" xr6:coauthVersionMax="47" xr10:uidLastSave="{00000000-0000-0000-0000-000000000000}"/>
  <workbookProtection workbookAlgorithmName="SHA-512" workbookHashValue="KsvXgx/3ZhiziX1bN3hj0CXd5FHSqe4LfiS6q7z75tvoeBOYqw26wMT1yadnKCJ9r4xJ3E7vixoq81aI9k23+g==" workbookSaltValue="HYp2wSD6u1ZDT5+UojzFRw==" workbookSpinCount="100000" lockStructure="1"/>
  <bookViews>
    <workbookView xWindow="-51200" yWindow="-5080" windowWidth="51200" windowHeight="27160" xr2:uid="{63D7E718-E514-EC44-845D-ADFAB592FE61}"/>
  </bookViews>
  <sheets>
    <sheet name="Dashboard" sheetId="13" r:id="rId1"/>
    <sheet name="Immigration Plan 2024-2026" sheetId="10" r:id="rId2"/>
    <sheet name="Draw Trends" sheetId="17" state="hidden" r:id="rId3"/>
    <sheet name="Chart" sheetId="19" state="hidden" r:id="rId4"/>
    <sheet name="KPI" sheetId="14" state="hidden" r:id="rId5"/>
    <sheet name="23-24 Draw history" sheetId="15" state="hidden" r:id="rId6"/>
    <sheet name="EE Draw history" sheetId="3" state="hidden" r:id="rId7"/>
    <sheet name="Temp Data" sheetId="11" state="hidden" r:id="rId8"/>
    <sheet name="Immigration Plan 2023-2025" sheetId="2" state="hidden" r:id="rId9"/>
    <sheet name="Analysis" sheetId="5" state="hidden" r:id="rId10"/>
  </sheets>
  <definedNames>
    <definedName name="_xlnm._FilterDatabase" localSheetId="6" hidden="1">'EE Draw history'!$A$1:$U$1</definedName>
    <definedName name="NativeTimeline_DATE3">#N/A</definedName>
    <definedName name="Slicer_Immigration_Program">#N/A</definedName>
  </definedNames>
  <calcPr calcId="191029"/>
  <pivotCaches>
    <pivotCache cacheId="381" r:id="rId11"/>
    <pivotCache cacheId="382" r:id="rId12"/>
    <pivotCache cacheId="408"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8" i="10" l="1"/>
  <c r="E28" i="10"/>
  <c r="D28" i="10"/>
  <c r="U201" i="3"/>
  <c r="U200" i="3"/>
  <c r="U46" i="3"/>
  <c r="U45" i="3"/>
  <c r="U44" i="3"/>
  <c r="U43" i="3"/>
  <c r="U42" i="3"/>
  <c r="U41" i="3"/>
  <c r="U40" i="3"/>
  <c r="U39" i="3"/>
  <c r="U38" i="3"/>
  <c r="U37" i="3"/>
  <c r="U36" i="3"/>
  <c r="U35" i="3"/>
  <c r="U34" i="3"/>
  <c r="U33" i="3"/>
  <c r="U32" i="3"/>
  <c r="U31" i="3"/>
  <c r="U30" i="3"/>
  <c r="U29" i="3"/>
  <c r="U28" i="3"/>
  <c r="U27" i="3"/>
  <c r="U26" i="3"/>
  <c r="U25" i="3"/>
  <c r="U24" i="3"/>
  <c r="U23" i="3"/>
  <c r="U22" i="3"/>
  <c r="U21" i="3"/>
  <c r="U20" i="3"/>
  <c r="E2" i="5"/>
  <c r="D2" i="5"/>
  <c r="C2" i="5"/>
  <c r="H1" i="5"/>
  <c r="J1" i="5"/>
  <c r="I1" i="5"/>
  <c r="K13" i="14"/>
  <c r="AA14" i="14"/>
  <c r="G13" i="14"/>
  <c r="B2" i="14"/>
  <c r="W13" i="14"/>
  <c r="O13" i="14"/>
  <c r="W14" i="14"/>
  <c r="S14" i="14"/>
  <c r="O14" i="14"/>
  <c r="AA13" i="14"/>
  <c r="K14" i="14"/>
  <c r="S13" i="14"/>
  <c r="G14" i="14"/>
  <c r="AB14" i="14" l="1"/>
  <c r="H14" i="14"/>
  <c r="L14" i="14"/>
  <c r="P14" i="14"/>
  <c r="T14" i="14"/>
  <c r="X14" i="14"/>
  <c r="P13" i="14"/>
  <c r="X13" i="14"/>
  <c r="H13" i="14"/>
  <c r="L13" i="14"/>
  <c r="T13" i="14"/>
  <c r="AB13" i="14"/>
  <c r="I2" i="5"/>
  <c r="J2" i="5"/>
  <c r="H2" i="5"/>
</calcChain>
</file>

<file path=xl/sharedStrings.xml><?xml version="1.0" encoding="utf-8"?>
<sst xmlns="http://schemas.openxmlformats.org/spreadsheetml/2006/main" count="646" uniqueCount="111">
  <si>
    <t>Immigrant Category</t>
  </si>
  <si>
    <t>Target</t>
  </si>
  <si>
    <t>Overall Planned Permanent Resident Admissions</t>
  </si>
  <si>
    <t>Economic</t>
  </si>
  <si>
    <t>-</t>
  </si>
  <si>
    <t>Atlantic Immigration Program</t>
  </si>
  <si>
    <t>Provincial Nominee Program</t>
  </si>
  <si>
    <t>Family</t>
  </si>
  <si>
    <t>Spouses, Partners and Children</t>
  </si>
  <si>
    <t>Parents and Grandparents</t>
  </si>
  <si>
    <t>Refugees and Protected Persons</t>
  </si>
  <si>
    <t>Protected Persons in Canada and Dependents Abroad</t>
  </si>
  <si>
    <t>Resettled Refugees - Privately Sponsored</t>
  </si>
  <si>
    <t>Resettled Refugees - Blended Visa Office-Referred</t>
  </si>
  <si>
    <t>Humanitarian &amp; Compassionate and Other</t>
  </si>
  <si>
    <t>Federal High Skilled</t>
  </si>
  <si>
    <t>Federal Economic Public Policies</t>
  </si>
  <si>
    <t>Federal Business</t>
  </si>
  <si>
    <t>Economic Pilots: Caregivers; Agri-Food Pilot; Rural and Northern Immigration Pilot; Economic Mobility Pathways Project</t>
  </si>
  <si>
    <t>Quebec Skilled Workers and Business</t>
  </si>
  <si>
    <t>Low</t>
  </si>
  <si>
    <t>High</t>
  </si>
  <si>
    <t>Resettled Refugees - Government-Assisted</t>
  </si>
  <si>
    <t>French‑speaking immigration admissions necessary to meet 2023 objective in Francophone Immigration Strategy (PDF, 582 KB)</t>
  </si>
  <si>
    <t>See the Quebec immigration plan / To be determined</t>
  </si>
  <si>
    <t>Total</t>
  </si>
  <si>
    <t>Canada Immigration Plan 2023-2025</t>
  </si>
  <si>
    <t>No Program Specified</t>
  </si>
  <si>
    <t>Federal Skilled Worker</t>
  </si>
  <si>
    <t>Canadian Experience Class</t>
  </si>
  <si>
    <t>Federal Skilled Trades</t>
  </si>
  <si>
    <t>DATE</t>
  </si>
  <si>
    <t>Immigration Program</t>
  </si>
  <si>
    <t>Invitations Issued</t>
  </si>
  <si>
    <t>CRS cut-off score</t>
  </si>
  <si>
    <t>DRAW No</t>
  </si>
  <si>
    <t>Max</t>
  </si>
  <si>
    <t>Current</t>
  </si>
  <si>
    <t>Remaining</t>
  </si>
  <si>
    <t>Grand Total</t>
  </si>
  <si>
    <t>Programs</t>
  </si>
  <si>
    <t>Total Sum of Invitations</t>
  </si>
  <si>
    <t>Sum of Invitations</t>
  </si>
  <si>
    <t>Total Average of CRS cut-off</t>
  </si>
  <si>
    <t>Average of CRS cut-off</t>
  </si>
  <si>
    <t>Healthcare occupations (2023-1)</t>
  </si>
  <si>
    <t>Trade occupations (2023-1)</t>
  </si>
  <si>
    <t>French language proficiency (2023-1)</t>
  </si>
  <si>
    <t>STEM occupations (2023-1)</t>
  </si>
  <si>
    <t>601-1200</t>
  </si>
  <si>
    <t>501-600</t>
  </si>
  <si>
    <t>491-500</t>
  </si>
  <si>
    <t>481-490</t>
  </si>
  <si>
    <t>471-480</t>
  </si>
  <si>
    <t>461-470</t>
  </si>
  <si>
    <t>451-460</t>
  </si>
  <si>
    <t>441-450</t>
  </si>
  <si>
    <t>431-440</t>
  </si>
  <si>
    <t>421-430</t>
  </si>
  <si>
    <t>411-420</t>
  </si>
  <si>
    <t>401-410</t>
  </si>
  <si>
    <t>351-400</t>
  </si>
  <si>
    <t>301-350</t>
  </si>
  <si>
    <t>0-300</t>
  </si>
  <si>
    <t>Transport occupations (2023-1)</t>
  </si>
  <si>
    <t>Agriculture and agri-food occupations (2023-1)</t>
  </si>
  <si>
    <t> 6,500</t>
  </si>
  <si>
    <t>Low Range</t>
  </si>
  <si>
    <t>High Range</t>
  </si>
  <si>
    <t>Overall French-speaking Permanent Resident Admissions outside Quebec</t>
  </si>
  <si>
    <t>To be determined</t>
  </si>
  <si>
    <t>General</t>
  </si>
  <si>
    <t>Jan</t>
  </si>
  <si>
    <t>2024</t>
  </si>
  <si>
    <t>Row Labels</t>
  </si>
  <si>
    <t>Sum of Invitations Issued</t>
  </si>
  <si>
    <t>Feb</t>
  </si>
  <si>
    <t>French language proficiency (2024-1)</t>
  </si>
  <si>
    <t>2023</t>
  </si>
  <si>
    <t>Mar</t>
  </si>
  <si>
    <t>Apr</t>
  </si>
  <si>
    <t>May</t>
  </si>
  <si>
    <t>Jun</t>
  </si>
  <si>
    <t>Jul</t>
  </si>
  <si>
    <t>Aug</t>
  </si>
  <si>
    <t>Sep</t>
  </si>
  <si>
    <t>Oct</t>
  </si>
  <si>
    <t>Dec</t>
  </si>
  <si>
    <t>Healthcare</t>
  </si>
  <si>
    <t>STEM</t>
  </si>
  <si>
    <t>French</t>
  </si>
  <si>
    <t>Trade</t>
  </si>
  <si>
    <t>Transportation</t>
  </si>
  <si>
    <t>Other</t>
  </si>
  <si>
    <t xml:space="preserve"> Invitations Issued </t>
  </si>
  <si>
    <t xml:space="preserve"> CRS cut-off score </t>
  </si>
  <si>
    <t xml:space="preserve">                 -  </t>
  </si>
  <si>
    <t xml:space="preserve">Sum of  Invitations Issued </t>
  </si>
  <si>
    <t>Transport occupations (2024-1)</t>
  </si>
  <si>
    <t>Transport</t>
  </si>
  <si>
    <t>Agriculture</t>
  </si>
  <si>
    <t>PNP</t>
  </si>
  <si>
    <t>No Program</t>
  </si>
  <si>
    <t>DATE1</t>
  </si>
  <si>
    <t>481 - 490</t>
  </si>
  <si>
    <t>491 - 500</t>
  </si>
  <si>
    <t>501 - 600</t>
  </si>
  <si>
    <t>601 - 1200</t>
  </si>
  <si>
    <t>Average of Total</t>
  </si>
  <si>
    <t xml:space="preserve">Invitations Issued </t>
  </si>
  <si>
    <t xml:space="preserve">CRS cut-off score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</si>
</sst>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_(* #,##0_);_(* \(#,##0\);_(* &quot;-&quot;??_);_(@_)"/>
    <numFmt numFmtId="165" formatCode="0.0%"/>
    <numFmt numFmtId="166" formatCode="yy/mmm;"/>
  </numFmts>
  <fonts count="18" x14ac:knownFonts="1">
    <font>
      <sz val="12"/>
      <color theme="1"/>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b/>
      <sz val="20"/>
      <color theme="1"/>
      <name val="Calibri"/>
      <family val="2"/>
      <scheme val="minor"/>
    </font>
    <font>
      <sz val="10"/>
      <color theme="1"/>
      <name val="Calibri"/>
      <family val="2"/>
      <scheme val="minor"/>
    </font>
    <font>
      <sz val="12"/>
      <color theme="1"/>
      <name val="Calibri"/>
      <family val="2"/>
      <scheme val="minor"/>
    </font>
    <font>
      <u/>
      <sz val="12"/>
      <color theme="10"/>
      <name val="Calibri"/>
      <family val="2"/>
      <scheme val="minor"/>
    </font>
    <font>
      <sz val="17"/>
      <color rgb="FF333333"/>
      <name val="Arial"/>
      <family val="2"/>
    </font>
    <font>
      <b/>
      <sz val="17"/>
      <color rgb="FF333333"/>
      <name val="Arial"/>
      <family val="2"/>
    </font>
    <font>
      <i/>
      <sz val="12"/>
      <color rgb="FF333333"/>
      <name val="Arial"/>
      <family val="2"/>
    </font>
    <font>
      <b/>
      <sz val="12"/>
      <color rgb="FF333333"/>
      <name val="Arial"/>
      <family val="2"/>
    </font>
    <font>
      <sz val="12"/>
      <color rgb="FF333333"/>
      <name val="Arial"/>
      <family val="2"/>
    </font>
    <font>
      <b/>
      <sz val="12"/>
      <color theme="0"/>
      <name val="Calibri"/>
      <family val="2"/>
      <scheme val="minor"/>
    </font>
    <font>
      <b/>
      <sz val="20"/>
      <color rgb="FF333333"/>
      <name val="Arial"/>
      <family val="2"/>
    </font>
    <font>
      <sz val="20"/>
      <color rgb="FF333333"/>
      <name val="Arial"/>
      <family val="2"/>
    </font>
    <font>
      <b/>
      <sz val="12"/>
      <color rgb="FFFFFFFF"/>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2"/>
        <bgColor indexed="64"/>
      </patternFill>
    </fill>
    <fill>
      <patternFill patternType="solid">
        <fgColor theme="7"/>
        <bgColor indexed="64"/>
      </patternFill>
    </fill>
    <fill>
      <patternFill patternType="solid">
        <fgColor theme="5" tint="0.79998168889431442"/>
        <bgColor indexed="64"/>
      </patternFill>
    </fill>
    <fill>
      <patternFill patternType="solid">
        <fgColor theme="5" tint="0.79998168889431442"/>
        <bgColor indexed="65"/>
      </patternFill>
    </fill>
    <fill>
      <patternFill patternType="solid">
        <fgColor theme="0" tint="-4.9989318521683403E-2"/>
        <bgColor indexed="64"/>
      </patternFill>
    </fill>
    <fill>
      <patternFill patternType="solid">
        <fgColor theme="3"/>
        <bgColor indexed="64"/>
      </patternFill>
    </fill>
    <fill>
      <patternFill patternType="solid">
        <fgColor rgb="FFFFFFFF"/>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232625"/>
        <bgColor indexed="64"/>
      </patternFill>
    </fill>
    <fill>
      <patternFill patternType="solid">
        <fgColor rgb="FF44546A"/>
        <bgColor rgb="FF000000"/>
      </patternFill>
    </fill>
  </fills>
  <borders count="19">
    <border>
      <left/>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top style="thin">
        <color theme="2" tint="-9.9978637043366805E-2"/>
      </top>
      <bottom style="thin">
        <color theme="2" tint="-9.9978637043366805E-2"/>
      </bottom>
      <diagonal/>
    </border>
    <border>
      <left/>
      <right style="thin">
        <color theme="2" tint="-9.9978637043366805E-2"/>
      </right>
      <top style="thin">
        <color theme="2" tint="-9.9978637043366805E-2"/>
      </top>
      <bottom style="thin">
        <color theme="2" tint="-9.9978637043366805E-2"/>
      </bottom>
      <diagonal/>
    </border>
    <border>
      <left style="thin">
        <color theme="2" tint="-9.9978637043366805E-2"/>
      </left>
      <right/>
      <top style="thin">
        <color theme="2" tint="-9.9978637043366805E-2"/>
      </top>
      <bottom/>
      <diagonal/>
    </border>
    <border>
      <left style="thin">
        <color theme="2" tint="-9.9978637043366805E-2"/>
      </left>
      <right/>
      <top/>
      <bottom/>
      <diagonal/>
    </border>
    <border>
      <left/>
      <right style="thin">
        <color theme="2" tint="-9.9978637043366805E-2"/>
      </right>
      <top/>
      <bottom/>
      <diagonal/>
    </border>
    <border>
      <left style="thin">
        <color theme="2" tint="-9.9978637043366805E-2"/>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right/>
      <top style="thin">
        <color theme="2" tint="-9.9978637043366805E-2"/>
      </top>
      <bottom style="thin">
        <color theme="2" tint="-9.9978637043366805E-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right style="thin">
        <color theme="0" tint="-0.249977111117893"/>
      </right>
      <top style="thin">
        <color theme="0" tint="-0.249977111117893"/>
      </top>
      <bottom style="thin">
        <color theme="0" tint="-0.249977111117893"/>
      </bottom>
      <diagonal/>
    </border>
    <border>
      <left/>
      <right/>
      <top style="medium">
        <color rgb="FFDDDDDD"/>
      </top>
      <bottom/>
      <diagonal/>
    </border>
  </borders>
  <cellStyleXfs count="4">
    <xf numFmtId="0" fontId="0" fillId="0" borderId="0"/>
    <xf numFmtId="43" fontId="7" fillId="0" borderId="0" applyFont="0" applyFill="0" applyBorder="0" applyAlignment="0" applyProtection="0"/>
    <xf numFmtId="0" fontId="8" fillId="0" borderId="0" applyNumberFormat="0" applyFill="0" applyBorder="0" applyAlignment="0" applyProtection="0"/>
    <xf numFmtId="9" fontId="7" fillId="0" borderId="0" applyFont="0" applyFill="0" applyBorder="0" applyAlignment="0" applyProtection="0"/>
  </cellStyleXfs>
  <cellXfs count="160">
    <xf numFmtId="0" fontId="0" fillId="0" borderId="0" xfId="0"/>
    <xf numFmtId="3" fontId="0" fillId="0" borderId="0" xfId="0" applyNumberFormat="1"/>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3" fontId="1" fillId="0" borderId="0" xfId="0" applyNumberFormat="1" applyFont="1" applyAlignment="1">
      <alignment vertical="center"/>
    </xf>
    <xf numFmtId="3" fontId="0" fillId="0" borderId="0" xfId="0" applyNumberFormat="1" applyAlignment="1">
      <alignment vertical="center"/>
    </xf>
    <xf numFmtId="0" fontId="1" fillId="3" borderId="1" xfId="0" applyFont="1" applyFill="1" applyBorder="1" applyAlignment="1">
      <alignment horizontal="center" vertical="center"/>
    </xf>
    <xf numFmtId="0" fontId="0" fillId="4" borderId="1" xfId="0" applyFill="1" applyBorder="1" applyAlignment="1">
      <alignment vertical="center"/>
    </xf>
    <xf numFmtId="0" fontId="0" fillId="4" borderId="1" xfId="0" applyFill="1" applyBorder="1" applyAlignment="1">
      <alignment vertical="center" wrapText="1"/>
    </xf>
    <xf numFmtId="0" fontId="4" fillId="0" borderId="0" xfId="0" applyFont="1" applyAlignment="1">
      <alignment horizontal="center" vertical="center" wrapText="1"/>
    </xf>
    <xf numFmtId="0" fontId="1" fillId="0" borderId="0" xfId="0" applyFont="1" applyAlignment="1">
      <alignment vertical="center" wrapText="1"/>
    </xf>
    <xf numFmtId="3" fontId="2" fillId="4" borderId="1" xfId="0" applyNumberFormat="1" applyFont="1" applyFill="1" applyBorder="1" applyAlignment="1">
      <alignment vertical="center"/>
    </xf>
    <xf numFmtId="3" fontId="3" fillId="4" borderId="1" xfId="0" applyNumberFormat="1" applyFont="1" applyFill="1" applyBorder="1" applyAlignment="1">
      <alignment vertical="center"/>
    </xf>
    <xf numFmtId="3" fontId="0" fillId="0" borderId="6" xfId="0" applyNumberFormat="1" applyBorder="1" applyAlignment="1">
      <alignment vertical="center"/>
    </xf>
    <xf numFmtId="3" fontId="3" fillId="4" borderId="8" xfId="0" applyNumberFormat="1" applyFont="1" applyFill="1" applyBorder="1" applyAlignment="1">
      <alignment vertical="center"/>
    </xf>
    <xf numFmtId="3" fontId="2" fillId="4" borderId="8" xfId="0" applyNumberFormat="1" applyFont="1" applyFill="1" applyBorder="1" applyAlignment="1">
      <alignment vertical="center"/>
    </xf>
    <xf numFmtId="3" fontId="3" fillId="4" borderId="9" xfId="0" applyNumberFormat="1" applyFont="1" applyFill="1" applyBorder="1" applyAlignment="1">
      <alignment vertical="center"/>
    </xf>
    <xf numFmtId="3" fontId="0" fillId="0" borderId="10" xfId="0" applyNumberFormat="1" applyBorder="1" applyAlignment="1">
      <alignment vertical="center"/>
    </xf>
    <xf numFmtId="3" fontId="1" fillId="0" borderId="10" xfId="0" applyNumberFormat="1" applyFont="1" applyBorder="1" applyAlignment="1">
      <alignment vertical="center"/>
    </xf>
    <xf numFmtId="3" fontId="0" fillId="0" borderId="3" xfId="0" applyNumberFormat="1" applyBorder="1" applyAlignment="1">
      <alignment vertical="center"/>
    </xf>
    <xf numFmtId="0" fontId="0" fillId="0" borderId="10" xfId="0" applyBorder="1" applyAlignment="1">
      <alignment vertical="center" wrapText="1"/>
    </xf>
    <xf numFmtId="0" fontId="1" fillId="0" borderId="10" xfId="0" applyFont="1" applyBorder="1" applyAlignment="1">
      <alignment vertical="center"/>
    </xf>
    <xf numFmtId="0" fontId="0" fillId="0" borderId="10" xfId="0" applyBorder="1" applyAlignment="1">
      <alignment vertical="center"/>
    </xf>
    <xf numFmtId="0" fontId="0" fillId="2" borderId="10" xfId="0" applyFill="1" applyBorder="1" applyAlignment="1">
      <alignment vertical="center" wrapText="1"/>
    </xf>
    <xf numFmtId="3" fontId="1" fillId="2" borderId="10" xfId="0" applyNumberFormat="1" applyFont="1" applyFill="1" applyBorder="1" applyAlignment="1">
      <alignment vertical="center"/>
    </xf>
    <xf numFmtId="3" fontId="0" fillId="2" borderId="10" xfId="0" applyNumberFormat="1" applyFill="1" applyBorder="1" applyAlignment="1">
      <alignment vertical="center"/>
    </xf>
    <xf numFmtId="3" fontId="0" fillId="2" borderId="3" xfId="0" applyNumberFormat="1" applyFill="1" applyBorder="1" applyAlignment="1">
      <alignment vertical="center"/>
    </xf>
    <xf numFmtId="0" fontId="0" fillId="0" borderId="3" xfId="0" applyBorder="1" applyAlignment="1">
      <alignment vertical="center"/>
    </xf>
    <xf numFmtId="0" fontId="2" fillId="4" borderId="8" xfId="0" applyFont="1" applyFill="1" applyBorder="1" applyAlignment="1">
      <alignment vertical="center" wrapText="1"/>
    </xf>
    <xf numFmtId="0" fontId="0" fillId="0" borderId="6" xfId="0" applyBorder="1" applyAlignment="1">
      <alignment vertical="center"/>
    </xf>
    <xf numFmtId="0" fontId="4" fillId="4" borderId="2" xfId="0" applyFont="1" applyFill="1" applyBorder="1" applyAlignment="1">
      <alignment vertical="center" wrapText="1"/>
    </xf>
    <xf numFmtId="0" fontId="2" fillId="4" borderId="10" xfId="0" applyFont="1" applyFill="1" applyBorder="1" applyAlignment="1">
      <alignment vertical="center" wrapText="1"/>
    </xf>
    <xf numFmtId="3" fontId="2" fillId="4" borderId="10" xfId="0" applyNumberFormat="1" applyFont="1" applyFill="1" applyBorder="1" applyAlignment="1">
      <alignment vertical="center"/>
    </xf>
    <xf numFmtId="3" fontId="3" fillId="4" borderId="10" xfId="0" applyNumberFormat="1" applyFont="1" applyFill="1" applyBorder="1" applyAlignment="1">
      <alignment vertical="center"/>
    </xf>
    <xf numFmtId="3" fontId="3" fillId="4" borderId="3" xfId="0" applyNumberFormat="1" applyFont="1" applyFill="1" applyBorder="1" applyAlignment="1">
      <alignment vertical="center"/>
    </xf>
    <xf numFmtId="3" fontId="0" fillId="0" borderId="10" xfId="0" applyNumberFormat="1" applyBorder="1"/>
    <xf numFmtId="3" fontId="0" fillId="0" borderId="3" xfId="0" applyNumberFormat="1" applyBorder="1"/>
    <xf numFmtId="0" fontId="2" fillId="0" borderId="0" xfId="0" applyFont="1" applyAlignment="1">
      <alignment horizontal="center" vertical="center" wrapText="1"/>
    </xf>
    <xf numFmtId="0" fontId="2" fillId="4" borderId="1" xfId="0" applyFont="1" applyFill="1" applyBorder="1" applyAlignment="1">
      <alignment horizontal="center" vertical="center"/>
    </xf>
    <xf numFmtId="0" fontId="5" fillId="0" borderId="0" xfId="0" applyFont="1"/>
    <xf numFmtId="14" fontId="0" fillId="0" borderId="0" xfId="0" applyNumberFormat="1"/>
    <xf numFmtId="3" fontId="1" fillId="0" borderId="1" xfId="0" applyNumberFormat="1" applyFont="1" applyBorder="1"/>
    <xf numFmtId="0" fontId="1" fillId="0" borderId="1" xfId="0" applyFont="1" applyBorder="1" applyAlignment="1">
      <alignment horizontal="center" vertical="center"/>
    </xf>
    <xf numFmtId="3" fontId="0" fillId="0" borderId="1" xfId="0" applyNumberFormat="1" applyBorder="1" applyAlignment="1">
      <alignment horizontal="right" vertical="center"/>
    </xf>
    <xf numFmtId="0" fontId="1" fillId="3" borderId="1" xfId="0" applyFont="1" applyFill="1" applyBorder="1"/>
    <xf numFmtId="0" fontId="1" fillId="3" borderId="1" xfId="0" applyFont="1" applyFill="1" applyBorder="1" applyAlignment="1">
      <alignment horizontal="center"/>
    </xf>
    <xf numFmtId="164" fontId="6" fillId="6" borderId="1" xfId="0" applyNumberFormat="1" applyFont="1" applyFill="1" applyBorder="1" applyAlignment="1">
      <alignment wrapText="1"/>
    </xf>
    <xf numFmtId="164" fontId="0" fillId="0" borderId="0" xfId="1" applyNumberFormat="1" applyFont="1"/>
    <xf numFmtId="3" fontId="10" fillId="0" borderId="0" xfId="0" applyNumberFormat="1" applyFont="1"/>
    <xf numFmtId="3" fontId="9" fillId="0" borderId="0" xfId="0" applyNumberFormat="1" applyFont="1"/>
    <xf numFmtId="0" fontId="10" fillId="0" borderId="0" xfId="0" applyFont="1"/>
    <xf numFmtId="0" fontId="9" fillId="0" borderId="0" xfId="0" applyFont="1"/>
    <xf numFmtId="0" fontId="8" fillId="0" borderId="0" xfId="2"/>
    <xf numFmtId="0" fontId="0" fillId="0" borderId="0" xfId="0" applyAlignment="1">
      <alignment horizontal="center" vertical="center" wrapText="1"/>
    </xf>
    <xf numFmtId="0" fontId="12" fillId="8" borderId="11" xfId="0" applyFont="1" applyFill="1" applyBorder="1" applyAlignment="1">
      <alignment horizontal="center" vertical="center" wrapText="1"/>
    </xf>
    <xf numFmtId="0" fontId="13" fillId="8" borderId="11" xfId="0" applyFont="1" applyFill="1" applyBorder="1" applyAlignment="1">
      <alignment horizontal="center" vertical="center" wrapText="1"/>
    </xf>
    <xf numFmtId="0" fontId="11" fillId="8" borderId="11" xfId="0" applyFont="1" applyFill="1" applyBorder="1" applyAlignment="1">
      <alignment horizontal="center" vertical="center" wrapText="1"/>
    </xf>
    <xf numFmtId="164" fontId="0" fillId="0" borderId="0" xfId="1" applyNumberFormat="1" applyFont="1" applyAlignment="1">
      <alignment horizontal="right" vertical="center" wrapText="1"/>
    </xf>
    <xf numFmtId="0" fontId="2" fillId="8" borderId="11" xfId="0" applyFont="1" applyFill="1" applyBorder="1" applyAlignment="1">
      <alignment vertical="center" wrapText="1"/>
    </xf>
    <xf numFmtId="0" fontId="0" fillId="0" borderId="11" xfId="0" applyBorder="1" applyAlignment="1">
      <alignment vertical="center" wrapText="1"/>
    </xf>
    <xf numFmtId="0" fontId="13" fillId="0" borderId="0" xfId="0" applyFont="1" applyAlignment="1">
      <alignment horizontal="center" vertical="center" wrapText="1"/>
    </xf>
    <xf numFmtId="0" fontId="11" fillId="0" borderId="0" xfId="0" applyFont="1" applyAlignment="1">
      <alignment horizontal="center" vertical="center" wrapText="1"/>
    </xf>
    <xf numFmtId="0" fontId="1" fillId="8" borderId="11" xfId="0" applyFont="1" applyFill="1" applyBorder="1" applyAlignment="1">
      <alignment vertical="center" wrapText="1"/>
    </xf>
    <xf numFmtId="164" fontId="12" fillId="8" borderId="11" xfId="1" applyNumberFormat="1" applyFont="1" applyFill="1" applyBorder="1" applyAlignment="1">
      <alignment horizontal="right" vertical="center" wrapText="1"/>
    </xf>
    <xf numFmtId="164" fontId="13" fillId="8" borderId="11" xfId="1" applyNumberFormat="1" applyFont="1" applyFill="1" applyBorder="1" applyAlignment="1">
      <alignment horizontal="right" vertical="center" wrapText="1"/>
    </xf>
    <xf numFmtId="164" fontId="12" fillId="0" borderId="0" xfId="1" applyNumberFormat="1" applyFont="1" applyFill="1" applyBorder="1" applyAlignment="1">
      <alignment horizontal="right" vertical="center" wrapText="1"/>
    </xf>
    <xf numFmtId="164" fontId="13" fillId="0" borderId="0" xfId="1" applyNumberFormat="1" applyFont="1" applyFill="1" applyBorder="1" applyAlignment="1">
      <alignment horizontal="right" vertical="center" wrapText="1"/>
    </xf>
    <xf numFmtId="0" fontId="0" fillId="0" borderId="0" xfId="0" applyAlignment="1">
      <alignment horizontal="right" vertical="center" wrapText="1"/>
    </xf>
    <xf numFmtId="3" fontId="10" fillId="0" borderId="0" xfId="0" applyNumberFormat="1" applyFont="1" applyAlignment="1">
      <alignment horizontal="right" vertical="center"/>
    </xf>
    <xf numFmtId="3" fontId="9" fillId="0" borderId="0" xfId="0" applyNumberFormat="1" applyFont="1" applyAlignment="1">
      <alignment horizontal="right" vertical="center"/>
    </xf>
    <xf numFmtId="0" fontId="0" fillId="0" borderId="12" xfId="0" applyBorder="1" applyAlignment="1">
      <alignment vertical="center" wrapText="1"/>
    </xf>
    <xf numFmtId="164" fontId="1" fillId="0" borderId="14" xfId="1" applyNumberFormat="1" applyFont="1" applyBorder="1" applyAlignment="1">
      <alignment horizontal="right" vertical="center" wrapText="1"/>
    </xf>
    <xf numFmtId="164" fontId="0" fillId="0" borderId="14" xfId="1" applyNumberFormat="1" applyFont="1" applyBorder="1" applyAlignment="1">
      <alignment horizontal="right" vertical="center" wrapText="1"/>
    </xf>
    <xf numFmtId="164" fontId="1" fillId="0" borderId="13" xfId="1" applyNumberFormat="1" applyFont="1" applyBorder="1" applyAlignment="1">
      <alignment horizontal="right" vertical="center" wrapText="1"/>
    </xf>
    <xf numFmtId="164" fontId="0" fillId="0" borderId="16" xfId="1" applyNumberFormat="1" applyFont="1" applyBorder="1" applyAlignment="1">
      <alignment horizontal="right" vertical="center" wrapText="1"/>
    </xf>
    <xf numFmtId="0" fontId="2" fillId="8" borderId="12" xfId="0" applyFont="1" applyFill="1" applyBorder="1" applyAlignment="1">
      <alignment vertical="center" wrapText="1"/>
    </xf>
    <xf numFmtId="164" fontId="1" fillId="0" borderId="12" xfId="1" applyNumberFormat="1" applyFont="1" applyBorder="1" applyAlignment="1">
      <alignment horizontal="right" vertical="center" wrapText="1"/>
    </xf>
    <xf numFmtId="164" fontId="0" fillId="0" borderId="15" xfId="1" applyNumberFormat="1" applyFont="1" applyBorder="1" applyAlignment="1">
      <alignment horizontal="right" vertical="center" wrapText="1"/>
    </xf>
    <xf numFmtId="164" fontId="1" fillId="0" borderId="15" xfId="1" applyNumberFormat="1" applyFont="1" applyBorder="1" applyAlignment="1">
      <alignment horizontal="right" vertical="center" wrapText="1"/>
    </xf>
    <xf numFmtId="164" fontId="0" fillId="0" borderId="17" xfId="1" applyNumberFormat="1" applyFont="1" applyBorder="1" applyAlignment="1">
      <alignment horizontal="right" vertical="center" wrapText="1"/>
    </xf>
    <xf numFmtId="3" fontId="12" fillId="8" borderId="12" xfId="0" applyNumberFormat="1" applyFont="1" applyFill="1" applyBorder="1" applyAlignment="1">
      <alignment horizontal="right" vertical="center"/>
    </xf>
    <xf numFmtId="3" fontId="13" fillId="8" borderId="15" xfId="0" applyNumberFormat="1" applyFont="1" applyFill="1" applyBorder="1" applyAlignment="1">
      <alignment horizontal="right" vertical="center"/>
    </xf>
    <xf numFmtId="3" fontId="12" fillId="8" borderId="15" xfId="0" applyNumberFormat="1" applyFont="1" applyFill="1" applyBorder="1" applyAlignment="1">
      <alignment horizontal="right" vertical="center"/>
    </xf>
    <xf numFmtId="3" fontId="13" fillId="8" borderId="17" xfId="0" applyNumberFormat="1" applyFont="1" applyFill="1" applyBorder="1" applyAlignment="1">
      <alignment horizontal="right" vertical="center"/>
    </xf>
    <xf numFmtId="3" fontId="12" fillId="8" borderId="11" xfId="0" applyNumberFormat="1" applyFont="1" applyFill="1" applyBorder="1" applyAlignment="1">
      <alignment horizontal="right" vertical="center"/>
    </xf>
    <xf numFmtId="3" fontId="13" fillId="8" borderId="11" xfId="0" applyNumberFormat="1" applyFont="1" applyFill="1" applyBorder="1" applyAlignment="1">
      <alignment horizontal="right" vertical="center"/>
    </xf>
    <xf numFmtId="164" fontId="0" fillId="0" borderId="0" xfId="0" applyNumberFormat="1" applyAlignment="1">
      <alignment horizontal="center" vertical="center" wrapText="1"/>
    </xf>
    <xf numFmtId="10" fontId="0" fillId="0" borderId="0" xfId="3" applyNumberFormat="1" applyFont="1" applyAlignment="1">
      <alignment horizontal="center" vertical="center" wrapText="1"/>
    </xf>
    <xf numFmtId="0" fontId="0" fillId="5" borderId="11" xfId="0" applyFill="1" applyBorder="1" applyAlignment="1">
      <alignment vertical="center" wrapText="1"/>
    </xf>
    <xf numFmtId="164" fontId="1" fillId="5" borderId="13" xfId="1" applyNumberFormat="1" applyFont="1" applyFill="1" applyBorder="1" applyAlignment="1">
      <alignment horizontal="right" vertical="center" wrapText="1"/>
    </xf>
    <xf numFmtId="164" fontId="0" fillId="5" borderId="14" xfId="1" applyNumberFormat="1" applyFont="1" applyFill="1" applyBorder="1" applyAlignment="1">
      <alignment horizontal="right" vertical="center" wrapText="1"/>
    </xf>
    <xf numFmtId="164" fontId="1" fillId="5" borderId="14" xfId="1" applyNumberFormat="1" applyFont="1" applyFill="1" applyBorder="1" applyAlignment="1">
      <alignment horizontal="right" vertical="center" wrapText="1"/>
    </xf>
    <xf numFmtId="164" fontId="0" fillId="5" borderId="16" xfId="1" applyNumberFormat="1" applyFont="1" applyFill="1" applyBorder="1" applyAlignment="1">
      <alignment horizontal="right" vertical="center" wrapText="1"/>
    </xf>
    <xf numFmtId="0" fontId="14" fillId="9" borderId="0" xfId="0" applyFont="1" applyFill="1"/>
    <xf numFmtId="14" fontId="14" fillId="9" borderId="0" xfId="0" applyNumberFormat="1" applyFont="1" applyFill="1"/>
    <xf numFmtId="0" fontId="15" fillId="0" borderId="0" xfId="0" applyFont="1"/>
    <xf numFmtId="164" fontId="0" fillId="0" borderId="0" xfId="0" applyNumberFormat="1"/>
    <xf numFmtId="0" fontId="12" fillId="10" borderId="18" xfId="0" applyFont="1" applyFill="1" applyBorder="1" applyAlignment="1">
      <alignment vertical="top" wrapText="1"/>
    </xf>
    <xf numFmtId="3" fontId="12" fillId="10" borderId="18" xfId="0" applyNumberFormat="1" applyFont="1" applyFill="1" applyBorder="1" applyAlignment="1">
      <alignment vertical="top" wrapText="1"/>
    </xf>
    <xf numFmtId="0" fontId="13" fillId="10" borderId="18" xfId="0" applyFont="1" applyFill="1" applyBorder="1" applyAlignment="1">
      <alignment vertical="top" wrapText="1"/>
    </xf>
    <xf numFmtId="3" fontId="13" fillId="10" borderId="18" xfId="0" applyNumberFormat="1" applyFont="1" applyFill="1" applyBorder="1" applyAlignment="1">
      <alignment vertical="top" wrapText="1"/>
    </xf>
    <xf numFmtId="0" fontId="12" fillId="10" borderId="18" xfId="0" applyFont="1" applyFill="1" applyBorder="1" applyAlignment="1">
      <alignment horizontal="left" vertical="top" wrapText="1"/>
    </xf>
    <xf numFmtId="164" fontId="14" fillId="9" borderId="0" xfId="1" applyNumberFormat="1" applyFont="1" applyFill="1"/>
    <xf numFmtId="164" fontId="0" fillId="0" borderId="0" xfId="1" applyNumberFormat="1" applyFont="1" applyAlignment="1">
      <alignment horizontal="left" vertical="top" wrapText="1"/>
    </xf>
    <xf numFmtId="164" fontId="6" fillId="0" borderId="1" xfId="0" applyNumberFormat="1" applyFont="1" applyBorder="1" applyAlignment="1">
      <alignment wrapText="1"/>
    </xf>
    <xf numFmtId="0" fontId="0" fillId="0" borderId="0" xfId="0" applyAlignment="1">
      <alignment horizontal="left" vertical="top" wrapText="1"/>
    </xf>
    <xf numFmtId="14" fontId="0" fillId="0" borderId="0" xfId="0" applyNumberFormat="1" applyAlignment="1">
      <alignment horizontal="left" vertical="top" wrapText="1"/>
    </xf>
    <xf numFmtId="164" fontId="6" fillId="12" borderId="1" xfId="0" applyNumberFormat="1" applyFont="1" applyFill="1" applyBorder="1" applyAlignment="1">
      <alignment wrapText="1"/>
    </xf>
    <xf numFmtId="164" fontId="6" fillId="11" borderId="1" xfId="0" applyNumberFormat="1" applyFont="1" applyFill="1" applyBorder="1" applyAlignment="1">
      <alignment wrapText="1"/>
    </xf>
    <xf numFmtId="3" fontId="15" fillId="0" borderId="0" xfId="0" applyNumberFormat="1" applyFont="1"/>
    <xf numFmtId="0" fontId="16" fillId="0" borderId="0" xfId="0" applyFont="1"/>
    <xf numFmtId="3" fontId="16" fillId="0" borderId="0" xfId="0" applyNumberFormat="1" applyFont="1"/>
    <xf numFmtId="0" fontId="0" fillId="14"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165" fontId="0" fillId="0" borderId="0" xfId="3" applyNumberFormat="1" applyFont="1"/>
    <xf numFmtId="0" fontId="0" fillId="2" borderId="0" xfId="0" applyFill="1"/>
    <xf numFmtId="164" fontId="0" fillId="0" borderId="0" xfId="1" applyNumberFormat="1" applyFont="1" applyFill="1"/>
    <xf numFmtId="165" fontId="0" fillId="0" borderId="0" xfId="3" applyNumberFormat="1" applyFont="1" applyFill="1"/>
    <xf numFmtId="0" fontId="17" fillId="15" borderId="0" xfId="0" applyFont="1" applyFill="1"/>
    <xf numFmtId="14" fontId="17" fillId="15" borderId="0" xfId="0" applyNumberFormat="1" applyFont="1" applyFill="1"/>
    <xf numFmtId="164" fontId="17" fillId="15" borderId="0" xfId="0" applyNumberFormat="1" applyFont="1" applyFill="1"/>
    <xf numFmtId="0" fontId="0" fillId="0" borderId="0" xfId="0" pivotButton="1" applyAlignment="1">
      <alignment wrapText="1"/>
    </xf>
    <xf numFmtId="164" fontId="0" fillId="0" borderId="1" xfId="0" applyNumberFormat="1" applyBorder="1" applyAlignment="1">
      <alignment wrapText="1"/>
    </xf>
    <xf numFmtId="164" fontId="0" fillId="0" borderId="1" xfId="0" pivotButton="1" applyNumberFormat="1" applyBorder="1" applyAlignment="1">
      <alignment wrapText="1"/>
    </xf>
    <xf numFmtId="164" fontId="0" fillId="0" borderId="1" xfId="0" applyNumberFormat="1" applyBorder="1"/>
    <xf numFmtId="164" fontId="0" fillId="0" borderId="1" xfId="0" applyNumberFormat="1" applyBorder="1" applyAlignment="1">
      <alignment horizontal="left"/>
    </xf>
    <xf numFmtId="164" fontId="0" fillId="0" borderId="1" xfId="0" applyNumberFormat="1" applyBorder="1" applyAlignment="1">
      <alignment horizontal="left" indent="1"/>
    </xf>
    <xf numFmtId="164" fontId="0" fillId="0" borderId="1" xfId="0" applyNumberFormat="1" applyBorder="1" applyAlignment="1">
      <alignment horizontal="left" indent="2"/>
    </xf>
    <xf numFmtId="164" fontId="0" fillId="0" borderId="1" xfId="0" applyNumberFormat="1" applyBorder="1" applyAlignment="1">
      <alignment horizontal="left" wrapText="1"/>
    </xf>
    <xf numFmtId="164" fontId="0" fillId="11" borderId="1" xfId="0" applyNumberFormat="1" applyFill="1" applyBorder="1" applyAlignment="1">
      <alignment wrapText="1"/>
    </xf>
    <xf numFmtId="164" fontId="0" fillId="12" borderId="1" xfId="0" applyNumberFormat="1" applyFill="1" applyBorder="1" applyAlignment="1">
      <alignment wrapText="1"/>
    </xf>
    <xf numFmtId="164" fontId="0" fillId="6" borderId="1" xfId="0" applyNumberFormat="1" applyFill="1" applyBorder="1" applyAlignment="1">
      <alignment wrapText="1"/>
    </xf>
    <xf numFmtId="164" fontId="0" fillId="7" borderId="1" xfId="0" applyNumberFormat="1" applyFill="1" applyBorder="1" applyAlignment="1">
      <alignment wrapText="1"/>
    </xf>
    <xf numFmtId="164" fontId="0" fillId="13" borderId="1" xfId="0" applyNumberFormat="1" applyFill="1" applyBorder="1" applyAlignment="1">
      <alignment wrapText="1"/>
    </xf>
    <xf numFmtId="166" fontId="0" fillId="0" borderId="0" xfId="0" applyNumberFormat="1" applyAlignment="1">
      <alignment horizontal="left" indent="2"/>
    </xf>
    <xf numFmtId="3" fontId="0" fillId="0" borderId="0" xfId="0" pivotButton="1" applyNumberFormat="1"/>
    <xf numFmtId="3" fontId="0" fillId="0" borderId="0" xfId="0" applyNumberFormat="1" applyAlignment="1">
      <alignment horizontal="left"/>
    </xf>
    <xf numFmtId="3" fontId="0" fillId="0" borderId="0" xfId="0" applyNumberFormat="1" applyAlignment="1">
      <alignment horizontal="left" inden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6" xfId="0" applyBorder="1" applyAlignment="1">
      <alignment horizontal="center" vertical="center" wrapText="1"/>
    </xf>
    <xf numFmtId="0" fontId="2" fillId="8" borderId="11" xfId="0" applyFont="1" applyFill="1" applyBorder="1" applyAlignment="1">
      <alignment horizontal="center" vertical="center" wrapText="1"/>
    </xf>
    <xf numFmtId="0" fontId="1" fillId="8" borderId="11" xfId="0" applyFont="1" applyFill="1" applyBorder="1" applyAlignment="1">
      <alignment horizontal="center" vertical="center" wrapText="1"/>
    </xf>
    <xf numFmtId="0" fontId="0" fillId="8" borderId="11" xfId="0" applyFill="1" applyBorder="1" applyAlignment="1">
      <alignment horizontal="center" vertical="center" wrapText="1"/>
    </xf>
    <xf numFmtId="0" fontId="12" fillId="8" borderId="11" xfId="0" applyFont="1" applyFill="1" applyBorder="1" applyAlignment="1">
      <alignment horizontal="center" vertical="center" wrapText="1"/>
    </xf>
    <xf numFmtId="0" fontId="13" fillId="8" borderId="11"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1" fillId="4" borderId="2" xfId="0" applyFont="1" applyFill="1" applyBorder="1" applyAlignment="1">
      <alignment horizontal="center"/>
    </xf>
    <xf numFmtId="0" fontId="1" fillId="4" borderId="10" xfId="0" applyFont="1" applyFill="1" applyBorder="1" applyAlignment="1">
      <alignment horizontal="center"/>
    </xf>
    <xf numFmtId="0" fontId="0" fillId="4" borderId="1" xfId="0" applyFill="1" applyBorder="1" applyAlignment="1">
      <alignment horizontal="center" vertical="center"/>
    </xf>
    <xf numFmtId="0" fontId="1" fillId="4" borderId="1" xfId="0" applyFont="1" applyFill="1" applyBorder="1" applyAlignment="1">
      <alignment horizontal="center" vertical="center"/>
    </xf>
    <xf numFmtId="0" fontId="0" fillId="0" borderId="0" xfId="0" applyAlignment="1">
      <alignment horizontal="center" vertical="center"/>
    </xf>
    <xf numFmtId="0" fontId="0" fillId="0" borderId="6" xfId="0" applyBorder="1" applyAlignment="1">
      <alignment horizontal="center" vertical="center"/>
    </xf>
    <xf numFmtId="0" fontId="0" fillId="0" borderId="0" xfId="0" applyNumberFormat="1"/>
    <xf numFmtId="14" fontId="0" fillId="0" borderId="0" xfId="0" applyNumberFormat="1" applyAlignment="1">
      <alignment horizontal="left" indent="1"/>
    </xf>
  </cellXfs>
  <cellStyles count="4">
    <cellStyle name="Comma" xfId="1" builtinId="3"/>
    <cellStyle name="Hyperlink" xfId="2" builtinId="8"/>
    <cellStyle name="Normal" xfId="0" builtinId="0"/>
    <cellStyle name="Percent" xfId="3" builtinId="5"/>
  </cellStyles>
  <dxfs count="412">
    <dxf>
      <font>
        <sz val="9"/>
        <color rgb="FFD2DBBD"/>
        <name val="Poppins Light"/>
        <scheme val="none"/>
      </font>
    </dxf>
    <dxf>
      <font>
        <b val="0"/>
        <i val="0"/>
        <sz val="8"/>
        <color theme="0" tint="-0.14996795556505021"/>
        <name val="Poppins Light"/>
        <scheme val="none"/>
      </font>
      <fill>
        <patternFill patternType="solid">
          <fgColor theme="0"/>
          <bgColor rgb="FF4C594F"/>
        </patternFill>
      </fill>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z val="9"/>
        <color rgb="FFD2DBBD"/>
        <name val="Poppins Light"/>
        <scheme val="none"/>
      </font>
    </dxf>
    <dxf>
      <font>
        <sz val="8"/>
        <color theme="0" tint="-0.14996795556505021"/>
        <name val="Poppins Light"/>
        <scheme val="none"/>
      </font>
      <fill>
        <patternFill patternType="solid">
          <bgColor rgb="FF4C594F"/>
        </patternFill>
      </fill>
      <border diagonalUp="0" diagonalDown="0">
        <left style="thin">
          <color theme="0" tint="-0.14990691854609822"/>
        </left>
        <right style="thin">
          <color theme="0" tint="-0.14990691854609822"/>
        </right>
        <top style="thin">
          <color theme="0" tint="-0.14990691854609822"/>
        </top>
        <bottom style="thin">
          <color theme="0" tint="-0.14990691854609822"/>
        </bottom>
        <vertical/>
        <horizontal/>
      </border>
    </dxf>
    <dxf>
      <numFmt numFmtId="166" formatCode="yy/mmm;"/>
    </dxf>
    <dxf>
      <alignment wrapText="1"/>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theme="9" tint="0.79998168889431442"/>
        </patternFill>
      </fill>
    </dxf>
    <dxf>
      <fill>
        <patternFill>
          <bgColor theme="5" tint="0.59999389629810485"/>
        </patternFill>
      </fill>
    </dxf>
    <dxf>
      <fill>
        <patternFill>
          <bgColor theme="5" tint="0.59999389629810485"/>
        </patternFill>
      </fill>
    </dxf>
    <dxf>
      <fill>
        <patternFill patternType="none">
          <bgColor auto="1"/>
        </patternFill>
      </fill>
    </dxf>
    <dxf>
      <fill>
        <patternFill patternType="none">
          <bgColor auto="1"/>
        </patternFill>
      </fill>
    </dxf>
    <dxf>
      <fill>
        <patternFill patternType="none">
          <bgColor auto="1"/>
        </patternFill>
      </fill>
    </dxf>
    <dxf>
      <alignment wrapText="1"/>
    </dxf>
    <dxf>
      <alignment wrapText="1"/>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fill>
        <patternFill patternType="none">
          <bgColor auto="1"/>
        </patternFill>
      </fill>
    </dxf>
    <dxf>
      <fill>
        <patternFill patternType="none">
          <bgColor auto="1"/>
        </patternFill>
      </fill>
    </dxf>
    <dxf>
      <font>
        <sz val="10"/>
      </font>
    </dxf>
    <dxf>
      <font>
        <b val="0"/>
        <i val="0"/>
        <strike val="0"/>
        <condense val="0"/>
        <extend val="0"/>
        <outline val="0"/>
        <shadow val="0"/>
        <u val="none"/>
        <vertAlign val="baseline"/>
        <sz val="12"/>
        <color theme="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2"/>
        <color theme="1"/>
        <name val="Calibri"/>
        <family val="2"/>
        <scheme val="minor"/>
      </font>
      <fill>
        <patternFill patternType="solid">
          <fgColor indexed="64"/>
          <bgColor theme="5" tint="0.79998168889431442"/>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2"/>
        <color theme="1"/>
        <name val="Calibri"/>
        <family val="2"/>
        <scheme val="minor"/>
      </font>
      <fill>
        <patternFill patternType="solid">
          <fgColor indexed="65"/>
          <bgColor theme="7" tint="0.79998168889431442"/>
        </patternFill>
      </fill>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fill>
        <patternFill>
          <bgColor auto="1"/>
        </patternFill>
      </fill>
    </dxf>
    <dxf>
      <fill>
        <patternFill>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ont>
        <sz val="10"/>
      </font>
    </dxf>
    <dxf>
      <alignment wrapText="1"/>
    </dxf>
    <dxf>
      <alignment wrapText="1"/>
    </dxf>
    <dxf>
      <font>
        <sz val="12"/>
      </font>
    </dxf>
    <dxf>
      <fill>
        <patternFill patternType="none">
          <bgColor auto="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alignment wrapText="1"/>
    </dxf>
    <dxf>
      <font>
        <sz val="10"/>
      </font>
    </dxf>
    <dxf>
      <font>
        <sz val="12"/>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theme="5"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5" tint="0.59999389629810485"/>
        </patternFill>
      </fill>
    </dxf>
    <dxf>
      <font>
        <sz val="12"/>
      </font>
    </dxf>
    <dxf>
      <font>
        <sz val="12"/>
      </font>
    </dxf>
    <dxf>
      <font>
        <sz val="12"/>
      </font>
    </dxf>
    <dxf>
      <font>
        <sz val="10"/>
      </font>
      <alignment wrapText="1"/>
    </dxf>
    <dxf>
      <font>
        <sz val="10"/>
      </font>
      <alignment wrapText="1"/>
    </dxf>
    <dxf>
      <font>
        <sz val="10"/>
      </font>
      <alignment wrapText="1"/>
    </dxf>
    <dxf>
      <font>
        <sz val="10"/>
      </font>
      <alignment wrapText="1"/>
    </dxf>
    <dxf>
      <font>
        <sz val="10"/>
      </font>
      <alignment wrapText="1"/>
    </dxf>
    <dxf>
      <alignment wrapText="1"/>
    </dxf>
    <dxf>
      <font>
        <sz val="10"/>
      </font>
    </dxf>
    <dxf>
      <font>
        <sz val="12"/>
      </font>
    </dxf>
    <dxf>
      <fill>
        <patternFill patternType="solid">
          <bgColor theme="5" tint="0.59999389629810485"/>
        </patternFill>
      </fill>
    </dxf>
    <dxf>
      <alignment wrapText="1"/>
    </dxf>
    <dxf>
      <alignment wrapText="1"/>
    </dxf>
    <dxf>
      <font>
        <sz val="10"/>
      </font>
    </dxf>
    <dxf>
      <fill>
        <patternFill>
          <bgColor theme="5" tint="0.39997558519241921"/>
        </patternFill>
      </fill>
    </dxf>
    <dxf>
      <fill>
        <patternFill>
          <bgColor theme="5" tint="0.39997558519241921"/>
        </patternFill>
      </fill>
    </dxf>
    <dxf>
      <fill>
        <patternFill patternType="solid">
          <bgColor theme="8" tint="-0.249977111117893"/>
        </patternFill>
      </fill>
    </dxf>
    <dxf>
      <fill>
        <patternFill patternType="solid">
          <bgColor theme="8" tint="-0.249977111117893"/>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7"/>
        </patternFill>
      </fill>
    </dxf>
    <dxf>
      <fill>
        <patternFill patternType="solid">
          <bgColor theme="7"/>
        </patternFill>
      </fill>
    </dxf>
    <dxf>
      <font>
        <sz val="12"/>
      </font>
    </dxf>
    <dxf>
      <font>
        <sz val="12"/>
      </font>
    </dxf>
    <dxf>
      <font>
        <sz val="10"/>
      </font>
    </dxf>
    <dxf>
      <font>
        <sz val="10"/>
      </font>
    </dxf>
    <dxf>
      <font>
        <sz val="10"/>
      </font>
    </dxf>
    <dxf>
      <font>
        <sz val="10"/>
      </font>
    </dxf>
    <dxf>
      <font>
        <sz val="10"/>
      </font>
    </dxf>
    <dxf>
      <font>
        <sz val="10"/>
      </font>
    </dxf>
    <dxf>
      <alignment wrapText="1"/>
    </dxf>
    <dxf>
      <alignment wrapText="1"/>
    </dxf>
    <dxf>
      <alignment wrapText="1"/>
    </dxf>
    <dxf>
      <alignment wrapText="1"/>
    </dxf>
    <dxf>
      <alignment wrapText="1"/>
    </dxf>
    <dxf>
      <alignment wrapText="1"/>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6" tint="0.79998168889431442"/>
        </patternFill>
      </fill>
    </dxf>
    <dxf>
      <fill>
        <patternFill>
          <bgColor theme="6" tint="0.79998168889431442"/>
        </patternFill>
      </fill>
    </dxf>
    <dxf>
      <fill>
        <patternFill>
          <bgColor theme="6" tint="0.79998168889431442"/>
        </patternFill>
      </fill>
    </dxf>
    <dxf>
      <fill>
        <patternFill patternType="solid">
          <bgColor theme="3" tint="0.79998168889431442"/>
        </patternFill>
      </fill>
    </dxf>
    <dxf>
      <fill>
        <patternFill patternType="solid">
          <bgColor theme="3" tint="0.79998168889431442"/>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bottom style="medium">
          <color theme="2" tint="-9.9978637043366805E-2"/>
        </bottom>
      </border>
    </dxf>
    <dxf>
      <border>
        <bottom style="medium">
          <color theme="2" tint="-9.9978637043366805E-2"/>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ont>
        <b val="0"/>
      </font>
    </dxf>
    <dxf>
      <font>
        <b val="0"/>
      </font>
    </dxf>
    <dxf>
      <font>
        <b val="0"/>
      </font>
    </dxf>
    <dxf>
      <font>
        <b val="0"/>
      </font>
    </dxf>
    <dxf>
      <font>
        <b val="0"/>
      </font>
    </dxf>
    <dxf>
      <font>
        <b val="0"/>
      </font>
    </dxf>
    <dxf>
      <font>
        <b val="0"/>
      </font>
    </dxf>
    <dxf>
      <font>
        <b val="0"/>
      </font>
    </dxf>
    <dxf>
      <border>
        <left style="thin">
          <color theme="2" tint="-9.9978637043366805E-2"/>
        </left>
        <right style="thin">
          <color theme="2" tint="-9.9978637043366805E-2"/>
        </right>
        <top style="thin">
          <color theme="2" tint="-9.9978637043366805E-2"/>
        </top>
        <bottom style="thin">
          <color theme="2" tint="-9.9978637043366805E-2"/>
        </bottom>
        <vertical style="thin">
          <color theme="2" tint="-9.9978637043366805E-2"/>
        </vertical>
        <horizontal style="thin">
          <color theme="2" tint="-9.9978637043366805E-2"/>
        </horizontal>
      </border>
    </dxf>
    <dxf>
      <alignment wrapText="1"/>
    </dxf>
    <dxf>
      <alignment wrapText="1"/>
    </dxf>
    <dxf>
      <alignment wrapText="1"/>
    </dxf>
    <dxf>
      <alignment wrapText="1"/>
    </dxf>
    <dxf>
      <alignment wrapText="1"/>
    </dxf>
    <dxf>
      <alignment wrapText="1"/>
    </dxf>
    <dxf>
      <alignment wrapText="1"/>
    </dxf>
    <dxf>
      <alignment wrapText="1"/>
    </dxf>
    <dxf>
      <alignment wrapText="1"/>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font>
    </dxf>
    <dxf>
      <font>
        <b val="0"/>
      </font>
    </dxf>
    <dxf>
      <font>
        <b val="0"/>
      </font>
    </dxf>
    <dxf>
      <font>
        <b val="0"/>
      </font>
    </dxf>
    <dxf>
      <font>
        <b val="0"/>
      </font>
    </dxf>
    <dxf>
      <font>
        <b val="0"/>
      </font>
    </dxf>
    <dxf>
      <font>
        <b val="0"/>
      </font>
    </dxf>
    <dxf>
      <font>
        <b val="0"/>
      </font>
    </dxf>
    <dxf>
      <font>
        <b val="0"/>
      </font>
    </dxf>
    <dxf>
      <font>
        <b val="0"/>
      </font>
    </dxf>
    <dxf>
      <alignment wrapText="1"/>
    </dxf>
    <dxf>
      <alignment wrapText="1"/>
    </dxf>
    <dxf>
      <alignment wrapText="1"/>
    </dxf>
    <dxf>
      <alignment wrapText="1"/>
    </dxf>
    <dxf>
      <alignment wrapText="1"/>
    </dxf>
    <dxf>
      <alignment wrapText="1"/>
    </dxf>
    <dxf>
      <alignment wrapText="1"/>
    </dxf>
    <dxf>
      <alignment wrapText="1"/>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font>
        <u val="none"/>
        <sz val="8"/>
        <color rgb="FFD2DBBD"/>
        <name val="Poppins"/>
      </font>
      <fill>
        <patternFill patternType="none">
          <fgColor indexed="64"/>
          <bgColor auto="1"/>
        </patternFill>
      </fill>
      <border diagonalUp="0" diagonalDown="0">
        <left/>
        <right/>
        <top/>
        <bottom/>
        <vertical/>
        <horizontal/>
      </border>
    </dxf>
  </dxfs>
  <tableStyles count="3" defaultTableStyle="TableStyleMedium2" defaultPivotStyle="PivotStyleLight16">
    <tableStyle name="Slicer Style 1" pivot="0" table="0" count="1" xr9:uid="{0A41CA93-55E2-4D03-B319-6EB13020FE5D}">
      <tableStyleElement type="wholeTable" dxfId="411"/>
    </tableStyle>
    <tableStyle name="Slicer Style 2" pivot="0" table="0" count="5" xr9:uid="{D7C5D3F1-8C06-4BBB-8227-426FEF1C5ECF}">
      <tableStyleElement type="wholeTable" dxfId="3"/>
      <tableStyleElement type="headerRow" dxfId="2"/>
    </tableStyle>
    <tableStyle name="Timeline Style 1" pivot="0" table="0" count="8" xr9:uid="{A8172683-F815-4E9E-BC25-BFFCDAB857DA}">
      <tableStyleElement type="wholeTable" dxfId="1"/>
      <tableStyleElement type="headerRow" dxfId="0"/>
    </tableStyle>
  </tableStyles>
  <colors>
    <mruColors>
      <color rgb="FF455147"/>
      <color rgb="FF232625"/>
      <color rgb="FFE6EAE7"/>
      <color rgb="FFD2DBBD"/>
      <color rgb="FFD4DAD5"/>
      <color rgb="FF97A79A"/>
      <color rgb="FF4C594F"/>
      <color rgb="FFBDC7BF"/>
      <color rgb="FFB0BCB3"/>
      <color rgb="FFA5B1A8"/>
    </mruColors>
  </colors>
  <extLst>
    <ext xmlns:x14="http://schemas.microsoft.com/office/spreadsheetml/2009/9/main" uri="{46F421CA-312F-682f-3DD2-61675219B42D}">
      <x14:dxfs count="2">
        <dxf>
          <font>
            <b val="0"/>
            <i val="0"/>
            <sz val="8"/>
            <color rgb="FF232625"/>
            <name val="Poppins Light"/>
            <scheme val="none"/>
          </font>
          <fill>
            <patternFill>
              <bgColor rgb="FFB0BCB3"/>
            </patternFill>
          </fill>
        </dxf>
        <dxf>
          <font>
            <b/>
            <i val="0"/>
            <sz val="8"/>
            <color rgb="FF232625"/>
            <name val="Poppins"/>
          </font>
          <fill>
            <patternFill>
              <bgColor rgb="FFA5B1A8"/>
            </patternFill>
          </fill>
        </dxf>
      </x14:dxfs>
    </ext>
    <ext xmlns:x14="http://schemas.microsoft.com/office/spreadsheetml/2009/9/main" uri="{EB79DEF2-80B8-43e5-95BD-54CBDDF9020C}">
      <x14:slicerStyles defaultSlicerStyle="Slicer Style 1">
        <x14:slicerStyle name="Slicer Style 1"/>
        <x14:slicerStyle name="Slicer Style 2">
          <x14:slicerStyleElements>
            <x14:slicerStyleElement type="selectedItemWith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3743705557422"/>
              <bgColor rgb="FFE6EAE7"/>
            </patternFill>
          </fill>
        </dxf>
        <dxf>
          <fill>
            <patternFill patternType="solid">
              <fgColor theme="0"/>
              <bgColor rgb="FF97A79A"/>
            </patternFill>
          </fill>
        </dxf>
        <dxf>
          <font>
            <sz val="9"/>
            <color rgb="FFD2DBBD"/>
            <name val="Poppins Light"/>
            <scheme val="none"/>
          </font>
        </dxf>
        <dxf>
          <font>
            <sz val="9"/>
            <color rgb="FFD2DBBD"/>
            <name val="Poppins Light"/>
            <scheme val="none"/>
          </font>
        </dxf>
        <dxf>
          <font>
            <sz val="9"/>
            <color rgb="FFD2DBBD"/>
            <name val="Poppins Light"/>
            <scheme val="none"/>
          </font>
        </dxf>
        <dxf>
          <font>
            <sz val="10"/>
            <color rgb="FFD2DBBD"/>
            <name val="Poppins Light"/>
            <scheme val="none"/>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1/relationships/timelineCache" Target="timelineCaches/timelineCache1.xml"/><Relationship Id="rId23" Type="http://schemas.openxmlformats.org/officeDocument/2006/relationships/customXml" Target="../customXml/item3.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34675C"/>
            </a:solidFill>
            <a:ln>
              <a:noFill/>
            </a:ln>
          </c:spPr>
          <c:dPt>
            <c:idx val="0"/>
            <c:bubble3D val="0"/>
            <c:spPr>
              <a:solidFill>
                <a:srgbClr val="232625"/>
              </a:solidFill>
              <a:ln w="19050">
                <a:noFill/>
              </a:ln>
              <a:effectLst/>
            </c:spPr>
            <c:extLst>
              <c:ext xmlns:c16="http://schemas.microsoft.com/office/drawing/2014/chart" uri="{C3380CC4-5D6E-409C-BE32-E72D297353CC}">
                <c16:uniqueId val="{00000001-5B88-404A-BB0D-50023311A008}"/>
              </c:ext>
            </c:extLst>
          </c:dPt>
          <c:dPt>
            <c:idx val="1"/>
            <c:bubble3D val="0"/>
            <c:spPr>
              <a:solidFill>
                <a:srgbClr val="BFBFB8"/>
              </a:solidFill>
              <a:ln w="19050">
                <a:noFill/>
              </a:ln>
              <a:effectLst/>
            </c:spPr>
            <c:extLst>
              <c:ext xmlns:c16="http://schemas.microsoft.com/office/drawing/2014/chart" uri="{C3380CC4-5D6E-409C-BE32-E72D297353CC}">
                <c16:uniqueId val="{00000003-5B88-404A-BB0D-50023311A008}"/>
              </c:ext>
            </c:extLst>
          </c:dPt>
          <c:val>
            <c:numRef>
              <c:f>KPI!$H$13:$H$14</c:f>
              <c:numCache>
                <c:formatCode>0.0%</c:formatCode>
                <c:ptCount val="2"/>
                <c:pt idx="0">
                  <c:v>0.14734459104953265</c:v>
                </c:pt>
                <c:pt idx="1">
                  <c:v>0.85265540895046732</c:v>
                </c:pt>
              </c:numCache>
            </c:numRef>
          </c:val>
          <c:extLst>
            <c:ext xmlns:c16="http://schemas.microsoft.com/office/drawing/2014/chart" uri="{C3380CC4-5D6E-409C-BE32-E72D297353CC}">
              <c16:uniqueId val="{00000004-5B88-404A-BB0D-50023311A00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[Canada Immigration Express Entry Dashboard.xlsx]Draw Trends!PivotTable11</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219853859689952E-2"/>
          <c:y val="3.2063294826012445E-2"/>
          <c:w val="0.83849210447888589"/>
          <c:h val="0.74827539532765019"/>
        </c:manualLayout>
      </c:layout>
      <c:barChart>
        <c:barDir val="col"/>
        <c:grouping val="clustered"/>
        <c:varyColors val="0"/>
        <c:ser>
          <c:idx val="0"/>
          <c:order val="0"/>
          <c:tx>
            <c:strRef>
              <c:f>'Draw Trends'!$B$3</c:f>
              <c:strCache>
                <c:ptCount val="1"/>
                <c:pt idx="0">
                  <c:v>Invitations Issued </c:v>
                </c:pt>
              </c:strCache>
            </c:strRef>
          </c:tx>
          <c:spPr>
            <a:solidFill>
              <a:schemeClr val="accent1"/>
            </a:solidFill>
            <a:ln>
              <a:noFill/>
            </a:ln>
            <a:effectLst/>
          </c:spPr>
          <c:invertIfNegative val="0"/>
          <c:cat>
            <c:multiLvlStrRef>
              <c:f>'Draw Trends'!$A$4:$A$28</c:f>
              <c:multiLvlStrCache>
                <c:ptCount val="8"/>
                <c:lvl>
                  <c:pt idx="0">
                    <c:v>Dec</c:v>
                  </c:pt>
                  <c:pt idx="1">
                    <c:v>Dec</c:v>
                  </c:pt>
                  <c:pt idx="2">
                    <c:v>Jan</c:v>
                  </c:pt>
                  <c:pt idx="3">
                    <c:v>Jan</c:v>
                  </c:pt>
                  <c:pt idx="4">
                    <c:v>Jan</c:v>
                  </c:pt>
                  <c:pt idx="5">
                    <c:v>Feb</c:v>
                  </c:pt>
                  <c:pt idx="6">
                    <c:v>Feb</c:v>
                  </c:pt>
                  <c:pt idx="7">
                    <c:v>Mar</c:v>
                  </c:pt>
                </c:lvl>
                <c:lvl>
                  <c:pt idx="0">
                    <c:v>2023</c:v>
                  </c:pt>
                  <c:pt idx="1">
                    <c:v>2023</c:v>
                  </c:pt>
                  <c:pt idx="2">
                    <c:v>2024</c:v>
                  </c:pt>
                  <c:pt idx="3">
                    <c:v>2024</c:v>
                  </c:pt>
                  <c:pt idx="4">
                    <c:v>2024</c:v>
                  </c:pt>
                  <c:pt idx="5">
                    <c:v>2024</c:v>
                  </c:pt>
                  <c:pt idx="6">
                    <c:v>2024</c:v>
                  </c:pt>
                  <c:pt idx="7">
                    <c:v>2024</c:v>
                  </c:pt>
                </c:lvl>
                <c:lvl>
                  <c:pt idx="0">
                    <c:v>272</c:v>
                  </c:pt>
                  <c:pt idx="1">
                    <c:v>275</c:v>
                  </c:pt>
                  <c:pt idx="2">
                    <c:v>279</c:v>
                  </c:pt>
                  <c:pt idx="3">
                    <c:v>280</c:v>
                  </c:pt>
                  <c:pt idx="4">
                    <c:v>281</c:v>
                  </c:pt>
                  <c:pt idx="5">
                    <c:v>283</c:v>
                  </c:pt>
                  <c:pt idx="6">
                    <c:v>286</c:v>
                  </c:pt>
                  <c:pt idx="7">
                    <c:v>288</c:v>
                  </c:pt>
                </c:lvl>
              </c:multiLvlStrCache>
            </c:multiLvlStrRef>
          </c:cat>
          <c:val>
            <c:numRef>
              <c:f>'Draw Trends'!$B$4:$B$28</c:f>
              <c:numCache>
                <c:formatCode>General</c:formatCode>
                <c:ptCount val="8"/>
                <c:pt idx="0">
                  <c:v>4750</c:v>
                </c:pt>
                <c:pt idx="1">
                  <c:v>1325</c:v>
                </c:pt>
                <c:pt idx="2">
                  <c:v>1510</c:v>
                </c:pt>
                <c:pt idx="3">
                  <c:v>1040</c:v>
                </c:pt>
                <c:pt idx="4">
                  <c:v>730</c:v>
                </c:pt>
                <c:pt idx="5">
                  <c:v>1490</c:v>
                </c:pt>
                <c:pt idx="6">
                  <c:v>1470</c:v>
                </c:pt>
                <c:pt idx="7">
                  <c:v>2850</c:v>
                </c:pt>
              </c:numCache>
            </c:numRef>
          </c:val>
          <c:extLst>
            <c:ext xmlns:c16="http://schemas.microsoft.com/office/drawing/2014/chart" uri="{C3380CC4-5D6E-409C-BE32-E72D297353CC}">
              <c16:uniqueId val="{0000000A-4BB8-DE43-A449-083E5EEB9D1A}"/>
            </c:ext>
          </c:extLst>
        </c:ser>
        <c:dLbls>
          <c:showLegendKey val="0"/>
          <c:showVal val="0"/>
          <c:showCatName val="0"/>
          <c:showSerName val="0"/>
          <c:showPercent val="0"/>
          <c:showBubbleSize val="0"/>
        </c:dLbls>
        <c:gapWidth val="269"/>
        <c:axId val="43625055"/>
        <c:axId val="43641263"/>
      </c:barChart>
      <c:lineChart>
        <c:grouping val="standard"/>
        <c:varyColors val="0"/>
        <c:ser>
          <c:idx val="1"/>
          <c:order val="1"/>
          <c:tx>
            <c:strRef>
              <c:f>'Draw Trends'!$C$3</c:f>
              <c:strCache>
                <c:ptCount val="1"/>
                <c:pt idx="0">
                  <c:v>CRS cut-off score </c:v>
                </c:pt>
              </c:strCache>
            </c:strRef>
          </c:tx>
          <c:spPr>
            <a:ln w="38100" cap="rnd">
              <a:solidFill>
                <a:schemeClr val="accent2"/>
              </a:solidFill>
              <a:round/>
            </a:ln>
            <a:effectLst/>
          </c:spPr>
          <c:marker>
            <c:symbol val="circle"/>
            <c:size val="8"/>
            <c:spPr>
              <a:solidFill>
                <a:schemeClr val="accent2"/>
              </a:solidFill>
              <a:ln>
                <a:noFill/>
              </a:ln>
              <a:effectLst/>
            </c:spPr>
          </c:marker>
          <c:cat>
            <c:multiLvlStrRef>
              <c:f>'Draw Trends'!$A$4:$A$28</c:f>
              <c:multiLvlStrCache>
                <c:ptCount val="8"/>
                <c:lvl>
                  <c:pt idx="0">
                    <c:v>Dec</c:v>
                  </c:pt>
                  <c:pt idx="1">
                    <c:v>Dec</c:v>
                  </c:pt>
                  <c:pt idx="2">
                    <c:v>Jan</c:v>
                  </c:pt>
                  <c:pt idx="3">
                    <c:v>Jan</c:v>
                  </c:pt>
                  <c:pt idx="4">
                    <c:v>Jan</c:v>
                  </c:pt>
                  <c:pt idx="5">
                    <c:v>Feb</c:v>
                  </c:pt>
                  <c:pt idx="6">
                    <c:v>Feb</c:v>
                  </c:pt>
                  <c:pt idx="7">
                    <c:v>Mar</c:v>
                  </c:pt>
                </c:lvl>
                <c:lvl>
                  <c:pt idx="0">
                    <c:v>2023</c:v>
                  </c:pt>
                  <c:pt idx="1">
                    <c:v>2023</c:v>
                  </c:pt>
                  <c:pt idx="2">
                    <c:v>2024</c:v>
                  </c:pt>
                  <c:pt idx="3">
                    <c:v>2024</c:v>
                  </c:pt>
                  <c:pt idx="4">
                    <c:v>2024</c:v>
                  </c:pt>
                  <c:pt idx="5">
                    <c:v>2024</c:v>
                  </c:pt>
                  <c:pt idx="6">
                    <c:v>2024</c:v>
                  </c:pt>
                  <c:pt idx="7">
                    <c:v>2024</c:v>
                  </c:pt>
                </c:lvl>
                <c:lvl>
                  <c:pt idx="0">
                    <c:v>272</c:v>
                  </c:pt>
                  <c:pt idx="1">
                    <c:v>275</c:v>
                  </c:pt>
                  <c:pt idx="2">
                    <c:v>279</c:v>
                  </c:pt>
                  <c:pt idx="3">
                    <c:v>280</c:v>
                  </c:pt>
                  <c:pt idx="4">
                    <c:v>281</c:v>
                  </c:pt>
                  <c:pt idx="5">
                    <c:v>283</c:v>
                  </c:pt>
                  <c:pt idx="6">
                    <c:v>286</c:v>
                  </c:pt>
                  <c:pt idx="7">
                    <c:v>288</c:v>
                  </c:pt>
                </c:lvl>
              </c:multiLvlStrCache>
            </c:multiLvlStrRef>
          </c:cat>
          <c:val>
            <c:numRef>
              <c:f>'Draw Trends'!$C$4:$C$28</c:f>
              <c:numCache>
                <c:formatCode>General</c:formatCode>
                <c:ptCount val="8"/>
                <c:pt idx="0">
                  <c:v>561</c:v>
                </c:pt>
                <c:pt idx="1">
                  <c:v>542</c:v>
                </c:pt>
                <c:pt idx="2">
                  <c:v>546</c:v>
                </c:pt>
                <c:pt idx="3">
                  <c:v>543</c:v>
                </c:pt>
                <c:pt idx="4">
                  <c:v>541</c:v>
                </c:pt>
                <c:pt idx="5">
                  <c:v>535</c:v>
                </c:pt>
                <c:pt idx="6">
                  <c:v>534</c:v>
                </c:pt>
                <c:pt idx="7">
                  <c:v>525</c:v>
                </c:pt>
              </c:numCache>
            </c:numRef>
          </c:val>
          <c:smooth val="0"/>
          <c:extLst>
            <c:ext xmlns:c16="http://schemas.microsoft.com/office/drawing/2014/chart" uri="{C3380CC4-5D6E-409C-BE32-E72D297353CC}">
              <c16:uniqueId val="{0000000B-4BB8-DE43-A449-083E5EEB9D1A}"/>
            </c:ext>
          </c:extLst>
        </c:ser>
        <c:dLbls>
          <c:showLegendKey val="0"/>
          <c:showVal val="0"/>
          <c:showCatName val="0"/>
          <c:showSerName val="0"/>
          <c:showPercent val="0"/>
          <c:showBubbleSize val="0"/>
        </c:dLbls>
        <c:marker val="1"/>
        <c:smooth val="0"/>
        <c:axId val="43846255"/>
        <c:axId val="43842991"/>
      </c:lineChart>
      <c:catAx>
        <c:axId val="436250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43641263"/>
        <c:crosses val="autoZero"/>
        <c:auto val="1"/>
        <c:lblAlgn val="ctr"/>
        <c:lblOffset val="100"/>
        <c:noMultiLvlLbl val="0"/>
      </c:catAx>
      <c:valAx>
        <c:axId val="4364126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25055"/>
        <c:crosses val="autoZero"/>
        <c:crossBetween val="between"/>
      </c:valAx>
      <c:valAx>
        <c:axId val="43842991"/>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46255"/>
        <c:crosses val="max"/>
        <c:crossBetween val="between"/>
      </c:valAx>
      <c:catAx>
        <c:axId val="43846255"/>
        <c:scaling>
          <c:orientation val="minMax"/>
        </c:scaling>
        <c:delete val="1"/>
        <c:axPos val="b"/>
        <c:numFmt formatCode="General" sourceLinked="1"/>
        <c:majorTickMark val="out"/>
        <c:minorTickMark val="none"/>
        <c:tickLblPos val="nextTo"/>
        <c:crossAx val="43842991"/>
        <c:crosses val="autoZero"/>
        <c:auto val="1"/>
        <c:lblAlgn val="ctr"/>
        <c:lblOffset val="100"/>
        <c:noMultiLvlLbl val="0"/>
      </c:catAx>
      <c:spPr>
        <a:noFill/>
        <a:ln>
          <a:noFill/>
        </a:ln>
        <a:effectLst/>
      </c:spPr>
    </c:plotArea>
    <c:legend>
      <c:legendPos val="r"/>
      <c:layout>
        <c:manualLayout>
          <c:xMode val="edge"/>
          <c:yMode val="edge"/>
          <c:x val="0.12775515755539543"/>
          <c:y val="3.2212170661765877E-2"/>
          <c:w val="0.30793343748562146"/>
          <c:h val="0.11401809071386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[Canada Immigration Express Entry Dashboard.xlsx]Chart!PivotTable12</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glow>
              <a:schemeClr val="accent1"/>
            </a:glow>
          </a:effectLst>
          <a:scene3d>
            <a:camera prst="orthographicFront"/>
            <a:lightRig rig="threePt" dir="t"/>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pivotFmt>
      <c:pivotFmt>
        <c:idx val="10"/>
      </c:pivotFmt>
      <c:pivotFmt>
        <c:idx val="11"/>
        <c:spPr>
          <a:solidFill>
            <a:schemeClr val="accent1"/>
          </a:solidFill>
          <a:ln>
            <a:noFill/>
          </a:ln>
          <a:effectLst>
            <a:glow>
              <a:schemeClr val="accent1"/>
            </a:glow>
          </a:effectLst>
          <a:scene3d>
            <a:camera prst="orthographicFront"/>
            <a:lightRig rig="threePt" dir="t"/>
          </a:scene3d>
          <a:sp3d/>
        </c:spPr>
      </c:pivotFmt>
      <c:pivotFmt>
        <c:idx val="12"/>
        <c:spPr>
          <a:solidFill>
            <a:schemeClr val="accent1"/>
          </a:solidFill>
          <a:ln>
            <a:noFill/>
          </a:ln>
          <a:effectLst>
            <a:glow>
              <a:schemeClr val="accent1"/>
            </a:glow>
          </a:effectLst>
          <a:scene3d>
            <a:camera prst="orthographicFront"/>
            <a:lightRig rig="threePt" dir="t"/>
          </a:scene3d>
          <a:sp3d/>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Chart!$B$1</c:f>
              <c:strCache>
                <c:ptCount val="1"/>
                <c:pt idx="0">
                  <c:v>Sum of Invitations Issued</c:v>
                </c:pt>
              </c:strCache>
            </c:strRef>
          </c:tx>
          <c:spPr>
            <a:solidFill>
              <a:schemeClr val="accent1"/>
            </a:solidFill>
            <a:ln>
              <a:noFill/>
            </a:ln>
            <a:effectLst>
              <a:glow>
                <a:schemeClr val="accent1"/>
              </a:glow>
            </a:effectLst>
            <a:scene3d>
              <a:camera prst="orthographicFront"/>
              <a:lightRig rig="threePt" dir="t"/>
            </a:scene3d>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Chart!$A$2:$A$18</c:f>
              <c:multiLvlStrCache>
                <c:ptCount val="14"/>
                <c:lvl>
                  <c:pt idx="0">
                    <c:v>Jan</c:v>
                  </c:pt>
                  <c:pt idx="1">
                    <c:v>Feb</c:v>
                  </c:pt>
                  <c:pt idx="2">
                    <c:v>Mar</c:v>
                  </c:pt>
                  <c:pt idx="3">
                    <c:v>Apr</c:v>
                  </c:pt>
                  <c:pt idx="4">
                    <c:v>May</c:v>
                  </c:pt>
                  <c:pt idx="5">
                    <c:v>Jun</c:v>
                  </c:pt>
                  <c:pt idx="6">
                    <c:v>Jul</c:v>
                  </c:pt>
                  <c:pt idx="7">
                    <c:v>Aug</c:v>
                  </c:pt>
                  <c:pt idx="8">
                    <c:v>Sep</c:v>
                  </c:pt>
                  <c:pt idx="9">
                    <c:v>Oct</c:v>
                  </c:pt>
                  <c:pt idx="10">
                    <c:v>Dec</c:v>
                  </c:pt>
                  <c:pt idx="11">
                    <c:v>Jan</c:v>
                  </c:pt>
                  <c:pt idx="12">
                    <c:v>Feb</c:v>
                  </c:pt>
                  <c:pt idx="13">
                    <c:v>Mar</c:v>
                  </c:pt>
                </c:lvl>
                <c:lvl>
                  <c:pt idx="0">
                    <c:v>2023</c:v>
                  </c:pt>
                  <c:pt idx="11">
                    <c:v>2024</c:v>
                  </c:pt>
                </c:lvl>
              </c:multiLvlStrCache>
            </c:multiLvlStrRef>
          </c:cat>
          <c:val>
            <c:numRef>
              <c:f>Chart!$B$2:$B$18</c:f>
              <c:numCache>
                <c:formatCode>General</c:formatCode>
                <c:ptCount val="14"/>
                <c:pt idx="0">
                  <c:v>11000</c:v>
                </c:pt>
                <c:pt idx="1">
                  <c:v>4892</c:v>
                </c:pt>
                <c:pt idx="2">
                  <c:v>21667</c:v>
                </c:pt>
                <c:pt idx="3">
                  <c:v>7000</c:v>
                </c:pt>
                <c:pt idx="4">
                  <c:v>5389</c:v>
                </c:pt>
                <c:pt idx="5">
                  <c:v>9600</c:v>
                </c:pt>
                <c:pt idx="6">
                  <c:v>9600</c:v>
                </c:pt>
                <c:pt idx="7">
                  <c:v>8600</c:v>
                </c:pt>
                <c:pt idx="8">
                  <c:v>8300</c:v>
                </c:pt>
                <c:pt idx="9">
                  <c:v>9173</c:v>
                </c:pt>
                <c:pt idx="10">
                  <c:v>15045</c:v>
                </c:pt>
                <c:pt idx="11">
                  <c:v>3280</c:v>
                </c:pt>
                <c:pt idx="12">
                  <c:v>16110</c:v>
                </c:pt>
                <c:pt idx="13">
                  <c:v>3825</c:v>
                </c:pt>
              </c:numCache>
            </c:numRef>
          </c:val>
          <c:extLst>
            <c:ext xmlns:c16="http://schemas.microsoft.com/office/drawing/2014/chart" uri="{C3380CC4-5D6E-409C-BE32-E72D297353CC}">
              <c16:uniqueId val="{00000000-DE61-9A46-8EC2-862E2C41FCF7}"/>
            </c:ext>
          </c:extLst>
        </c:ser>
        <c:dLbls>
          <c:showLegendKey val="0"/>
          <c:showVal val="0"/>
          <c:showCatName val="0"/>
          <c:showSerName val="0"/>
          <c:showPercent val="0"/>
          <c:showBubbleSize val="0"/>
        </c:dLbls>
        <c:gapWidth val="219"/>
        <c:axId val="1391510127"/>
        <c:axId val="275162400"/>
      </c:barChart>
      <c:lineChart>
        <c:grouping val="standard"/>
        <c:varyColors val="0"/>
        <c:ser>
          <c:idx val="1"/>
          <c:order val="1"/>
          <c:tx>
            <c:strRef>
              <c:f>Chart!$C$1</c:f>
              <c:strCache>
                <c:ptCount val="1"/>
                <c:pt idx="0">
                  <c:v>Average of Total</c:v>
                </c:pt>
              </c:strCache>
            </c:strRef>
          </c:tx>
          <c:spPr>
            <a:ln w="28575" cap="rnd">
              <a:solidFill>
                <a:schemeClr val="accent2"/>
              </a:solidFill>
              <a:round/>
            </a:ln>
            <a:effectLst/>
          </c:spPr>
          <c:marker>
            <c:symbol val="none"/>
          </c:marker>
          <c:cat>
            <c:multiLvlStrRef>
              <c:f>Chart!$A$2:$A$18</c:f>
              <c:multiLvlStrCache>
                <c:ptCount val="14"/>
                <c:lvl>
                  <c:pt idx="0">
                    <c:v>Jan</c:v>
                  </c:pt>
                  <c:pt idx="1">
                    <c:v>Feb</c:v>
                  </c:pt>
                  <c:pt idx="2">
                    <c:v>Mar</c:v>
                  </c:pt>
                  <c:pt idx="3">
                    <c:v>Apr</c:v>
                  </c:pt>
                  <c:pt idx="4">
                    <c:v>May</c:v>
                  </c:pt>
                  <c:pt idx="5">
                    <c:v>Jun</c:v>
                  </c:pt>
                  <c:pt idx="6">
                    <c:v>Jul</c:v>
                  </c:pt>
                  <c:pt idx="7">
                    <c:v>Aug</c:v>
                  </c:pt>
                  <c:pt idx="8">
                    <c:v>Sep</c:v>
                  </c:pt>
                  <c:pt idx="9">
                    <c:v>Oct</c:v>
                  </c:pt>
                  <c:pt idx="10">
                    <c:v>Dec</c:v>
                  </c:pt>
                  <c:pt idx="11">
                    <c:v>Jan</c:v>
                  </c:pt>
                  <c:pt idx="12">
                    <c:v>Feb</c:v>
                  </c:pt>
                  <c:pt idx="13">
                    <c:v>Mar</c:v>
                  </c:pt>
                </c:lvl>
                <c:lvl>
                  <c:pt idx="0">
                    <c:v>2023</c:v>
                  </c:pt>
                  <c:pt idx="11">
                    <c:v>2024</c:v>
                  </c:pt>
                </c:lvl>
              </c:multiLvlStrCache>
            </c:multiLvlStrRef>
          </c:cat>
          <c:val>
            <c:numRef>
              <c:f>Chart!$C$2:$C$18</c:f>
              <c:numCache>
                <c:formatCode>General</c:formatCode>
                <c:ptCount val="14"/>
                <c:pt idx="2">
                  <c:v>245121</c:v>
                </c:pt>
                <c:pt idx="3">
                  <c:v>237546.5</c:v>
                </c:pt>
                <c:pt idx="4">
                  <c:v>230564</c:v>
                </c:pt>
                <c:pt idx="5">
                  <c:v>75614</c:v>
                </c:pt>
                <c:pt idx="6">
                  <c:v>72422</c:v>
                </c:pt>
                <c:pt idx="7">
                  <c:v>158646.75</c:v>
                </c:pt>
                <c:pt idx="8">
                  <c:v>214814</c:v>
                </c:pt>
                <c:pt idx="9">
                  <c:v>214552.75</c:v>
                </c:pt>
                <c:pt idx="10">
                  <c:v>212380.28571428571</c:v>
                </c:pt>
                <c:pt idx="11">
                  <c:v>213069.66666666666</c:v>
                </c:pt>
                <c:pt idx="12">
                  <c:v>211719.83333333334</c:v>
                </c:pt>
                <c:pt idx="13">
                  <c:v>211220</c:v>
                </c:pt>
              </c:numCache>
            </c:numRef>
          </c:val>
          <c:smooth val="0"/>
          <c:extLst>
            <c:ext xmlns:c16="http://schemas.microsoft.com/office/drawing/2014/chart" uri="{C3380CC4-5D6E-409C-BE32-E72D297353CC}">
              <c16:uniqueId val="{00000003-00E6-6043-9A1E-C3F6DF70BB09}"/>
            </c:ext>
          </c:extLst>
        </c:ser>
        <c:dLbls>
          <c:showLegendKey val="0"/>
          <c:showVal val="0"/>
          <c:showCatName val="0"/>
          <c:showSerName val="0"/>
          <c:showPercent val="0"/>
          <c:showBubbleSize val="0"/>
        </c:dLbls>
        <c:marker val="1"/>
        <c:smooth val="0"/>
        <c:axId val="1506646287"/>
        <c:axId val="1506343711"/>
      </c:lineChart>
      <c:catAx>
        <c:axId val="1391510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162400"/>
        <c:crosses val="autoZero"/>
        <c:auto val="1"/>
        <c:lblAlgn val="ctr"/>
        <c:lblOffset val="100"/>
        <c:noMultiLvlLbl val="0"/>
      </c:catAx>
      <c:valAx>
        <c:axId val="275162400"/>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510127"/>
        <c:crosses val="autoZero"/>
        <c:crossBetween val="between"/>
      </c:valAx>
      <c:valAx>
        <c:axId val="150634371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646287"/>
        <c:crosses val="max"/>
        <c:crossBetween val="between"/>
      </c:valAx>
      <c:catAx>
        <c:axId val="1506646287"/>
        <c:scaling>
          <c:orientation val="minMax"/>
        </c:scaling>
        <c:delete val="1"/>
        <c:axPos val="b"/>
        <c:numFmt formatCode="General" sourceLinked="1"/>
        <c:majorTickMark val="out"/>
        <c:minorTickMark val="none"/>
        <c:tickLblPos val="nextTo"/>
        <c:crossAx val="1506343711"/>
        <c:auto val="1"/>
        <c:lblAlgn val="ctr"/>
        <c:lblOffset val="100"/>
        <c:noMultiLvlLbl val="0"/>
      </c:cat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[Canada Immigration Express Entry Dashboard.xlsx]Chart!PivotTable13</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Poppins" pitchFamily="2" charset="77"/>
                  <a:ea typeface="+mn-ea"/>
                  <a:cs typeface="Poppins" pitchFamily="2" charset="77"/>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Poppins" pitchFamily="2" charset="77"/>
                  <a:ea typeface="+mn-ea"/>
                  <a:cs typeface="Poppins" pitchFamily="2" charset="77"/>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Poppins" pitchFamily="2" charset="77"/>
                  <a:ea typeface="+mn-ea"/>
                  <a:cs typeface="Poppins" pitchFamily="2" charset="77"/>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Poppins" pitchFamily="2" charset="77"/>
                  <a:ea typeface="+mn-ea"/>
                  <a:cs typeface="Poppins" pitchFamily="2" charset="77"/>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Poppins" pitchFamily="2" charset="77"/>
                  <a:ea typeface="+mn-ea"/>
                  <a:cs typeface="Poppins" pitchFamily="2" charset="77"/>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Chart!$B$22</c:f>
              <c:strCache>
                <c:ptCount val="1"/>
                <c:pt idx="0">
                  <c:v>481 - 490</c:v>
                </c:pt>
              </c:strCache>
            </c:strRef>
          </c:tx>
          <c:spPr>
            <a:solidFill>
              <a:schemeClr val="accent1"/>
            </a:solidFill>
            <a:ln>
              <a:noFill/>
            </a:ln>
            <a:effectLst/>
          </c:spPr>
          <c:invertIfNegative val="0"/>
          <c:cat>
            <c:multiLvlStrRef>
              <c:f>Chart!$A$23:$A$37</c:f>
              <c:multiLvlStrCache>
                <c:ptCount val="12"/>
                <c:lvl>
                  <c:pt idx="0">
                    <c:v>Mar</c:v>
                  </c:pt>
                  <c:pt idx="1">
                    <c:v>Apr</c:v>
                  </c:pt>
                  <c:pt idx="2">
                    <c:v>May</c:v>
                  </c:pt>
                  <c:pt idx="3">
                    <c:v>Jun</c:v>
                  </c:pt>
                  <c:pt idx="4">
                    <c:v>Jul</c:v>
                  </c:pt>
                  <c:pt idx="5">
                    <c:v>Aug</c:v>
                  </c:pt>
                  <c:pt idx="6">
                    <c:v>Sep</c:v>
                  </c:pt>
                  <c:pt idx="7">
                    <c:v>Oct</c:v>
                  </c:pt>
                  <c:pt idx="8">
                    <c:v>Dec</c:v>
                  </c:pt>
                  <c:pt idx="9">
                    <c:v>Jan</c:v>
                  </c:pt>
                  <c:pt idx="10">
                    <c:v>Feb</c:v>
                  </c:pt>
                  <c:pt idx="11">
                    <c:v>Mar</c:v>
                  </c:pt>
                </c:lvl>
                <c:lvl>
                  <c:pt idx="0">
                    <c:v>2023</c:v>
                  </c:pt>
                  <c:pt idx="9">
                    <c:v>2024</c:v>
                  </c:pt>
                </c:lvl>
              </c:multiLvlStrCache>
            </c:multiLvlStrRef>
          </c:cat>
          <c:val>
            <c:numRef>
              <c:f>Chart!$B$23:$B$37</c:f>
              <c:numCache>
                <c:formatCode>#,##0</c:formatCode>
                <c:ptCount val="12"/>
                <c:pt idx="0">
                  <c:v>12183</c:v>
                </c:pt>
                <c:pt idx="1">
                  <c:v>9430</c:v>
                </c:pt>
                <c:pt idx="2">
                  <c:v>2936</c:v>
                </c:pt>
                <c:pt idx="3">
                  <c:v>4225</c:v>
                </c:pt>
                <c:pt idx="4">
                  <c:v>4787.5</c:v>
                </c:pt>
                <c:pt idx="5">
                  <c:v>6236</c:v>
                </c:pt>
                <c:pt idx="6">
                  <c:v>8530.4</c:v>
                </c:pt>
                <c:pt idx="7">
                  <c:v>9415.75</c:v>
                </c:pt>
                <c:pt idx="8">
                  <c:v>9024.1428571428569</c:v>
                </c:pt>
                <c:pt idx="9">
                  <c:v>9333.6666666666661</c:v>
                </c:pt>
                <c:pt idx="10">
                  <c:v>9984.3333333333339</c:v>
                </c:pt>
                <c:pt idx="11">
                  <c:v>10499</c:v>
                </c:pt>
              </c:numCache>
            </c:numRef>
          </c:val>
          <c:extLst>
            <c:ext xmlns:c16="http://schemas.microsoft.com/office/drawing/2014/chart" uri="{C3380CC4-5D6E-409C-BE32-E72D297353CC}">
              <c16:uniqueId val="{00000000-B244-274A-9F6B-5C0DC0FEF418}"/>
            </c:ext>
          </c:extLst>
        </c:ser>
        <c:ser>
          <c:idx val="1"/>
          <c:order val="1"/>
          <c:tx>
            <c:strRef>
              <c:f>Chart!$C$22</c:f>
              <c:strCache>
                <c:ptCount val="1"/>
                <c:pt idx="0">
                  <c:v>491 - 500</c:v>
                </c:pt>
              </c:strCache>
            </c:strRef>
          </c:tx>
          <c:spPr>
            <a:solidFill>
              <a:schemeClr val="accent2"/>
            </a:solidFill>
            <a:ln>
              <a:noFill/>
            </a:ln>
            <a:effectLst/>
          </c:spPr>
          <c:invertIfNegative val="0"/>
          <c:cat>
            <c:multiLvlStrRef>
              <c:f>Chart!$A$23:$A$37</c:f>
              <c:multiLvlStrCache>
                <c:ptCount val="12"/>
                <c:lvl>
                  <c:pt idx="0">
                    <c:v>Mar</c:v>
                  </c:pt>
                  <c:pt idx="1">
                    <c:v>Apr</c:v>
                  </c:pt>
                  <c:pt idx="2">
                    <c:v>May</c:v>
                  </c:pt>
                  <c:pt idx="3">
                    <c:v>Jun</c:v>
                  </c:pt>
                  <c:pt idx="4">
                    <c:v>Jul</c:v>
                  </c:pt>
                  <c:pt idx="5">
                    <c:v>Aug</c:v>
                  </c:pt>
                  <c:pt idx="6">
                    <c:v>Sep</c:v>
                  </c:pt>
                  <c:pt idx="7">
                    <c:v>Oct</c:v>
                  </c:pt>
                  <c:pt idx="8">
                    <c:v>Dec</c:v>
                  </c:pt>
                  <c:pt idx="9">
                    <c:v>Jan</c:v>
                  </c:pt>
                  <c:pt idx="10">
                    <c:v>Feb</c:v>
                  </c:pt>
                  <c:pt idx="11">
                    <c:v>Mar</c:v>
                  </c:pt>
                </c:lvl>
                <c:lvl>
                  <c:pt idx="0">
                    <c:v>2023</c:v>
                  </c:pt>
                  <c:pt idx="9">
                    <c:v>2024</c:v>
                  </c:pt>
                </c:lvl>
              </c:multiLvlStrCache>
            </c:multiLvlStrRef>
          </c:cat>
          <c:val>
            <c:numRef>
              <c:f>Chart!$C$23:$C$37</c:f>
              <c:numCache>
                <c:formatCode>#,##0</c:formatCode>
                <c:ptCount val="12"/>
                <c:pt idx="0">
                  <c:v>2603</c:v>
                </c:pt>
                <c:pt idx="1">
                  <c:v>409</c:v>
                </c:pt>
                <c:pt idx="2">
                  <c:v>982</c:v>
                </c:pt>
                <c:pt idx="3">
                  <c:v>1814</c:v>
                </c:pt>
                <c:pt idx="4">
                  <c:v>935.5</c:v>
                </c:pt>
                <c:pt idx="5">
                  <c:v>2286</c:v>
                </c:pt>
                <c:pt idx="6">
                  <c:v>3674.6</c:v>
                </c:pt>
                <c:pt idx="7">
                  <c:v>4766.75</c:v>
                </c:pt>
                <c:pt idx="8">
                  <c:v>5780.2857142857147</c:v>
                </c:pt>
                <c:pt idx="9">
                  <c:v>6450</c:v>
                </c:pt>
                <c:pt idx="10">
                  <c:v>7298.333333333333</c:v>
                </c:pt>
                <c:pt idx="11">
                  <c:v>8065</c:v>
                </c:pt>
              </c:numCache>
            </c:numRef>
          </c:val>
          <c:extLst>
            <c:ext xmlns:c16="http://schemas.microsoft.com/office/drawing/2014/chart" uri="{C3380CC4-5D6E-409C-BE32-E72D297353CC}">
              <c16:uniqueId val="{00000001-B244-274A-9F6B-5C0DC0FEF418}"/>
            </c:ext>
          </c:extLst>
        </c:ser>
        <c:ser>
          <c:idx val="2"/>
          <c:order val="2"/>
          <c:tx>
            <c:strRef>
              <c:f>Chart!$D$22</c:f>
              <c:strCache>
                <c:ptCount val="1"/>
                <c:pt idx="0">
                  <c:v>501 - 600</c:v>
                </c:pt>
              </c:strCache>
            </c:strRef>
          </c:tx>
          <c:spPr>
            <a:solidFill>
              <a:schemeClr val="accent3"/>
            </a:solidFill>
            <a:ln>
              <a:noFill/>
            </a:ln>
            <a:effectLst/>
          </c:spPr>
          <c:invertIfNegative val="0"/>
          <c:cat>
            <c:multiLvlStrRef>
              <c:f>Chart!$A$23:$A$37</c:f>
              <c:multiLvlStrCache>
                <c:ptCount val="12"/>
                <c:lvl>
                  <c:pt idx="0">
                    <c:v>Mar</c:v>
                  </c:pt>
                  <c:pt idx="1">
                    <c:v>Apr</c:v>
                  </c:pt>
                  <c:pt idx="2">
                    <c:v>May</c:v>
                  </c:pt>
                  <c:pt idx="3">
                    <c:v>Jun</c:v>
                  </c:pt>
                  <c:pt idx="4">
                    <c:v>Jul</c:v>
                  </c:pt>
                  <c:pt idx="5">
                    <c:v>Aug</c:v>
                  </c:pt>
                  <c:pt idx="6">
                    <c:v>Sep</c:v>
                  </c:pt>
                  <c:pt idx="7">
                    <c:v>Oct</c:v>
                  </c:pt>
                  <c:pt idx="8">
                    <c:v>Dec</c:v>
                  </c:pt>
                  <c:pt idx="9">
                    <c:v>Jan</c:v>
                  </c:pt>
                  <c:pt idx="10">
                    <c:v>Feb</c:v>
                  </c:pt>
                  <c:pt idx="11">
                    <c:v>Mar</c:v>
                  </c:pt>
                </c:lvl>
                <c:lvl>
                  <c:pt idx="0">
                    <c:v>2023</c:v>
                  </c:pt>
                  <c:pt idx="9">
                    <c:v>2024</c:v>
                  </c:pt>
                </c:lvl>
              </c:multiLvlStrCache>
            </c:multiLvlStrRef>
          </c:cat>
          <c:val>
            <c:numRef>
              <c:f>Chart!$D$23:$D$37</c:f>
              <c:numCache>
                <c:formatCode>#,##0</c:formatCode>
                <c:ptCount val="12"/>
                <c:pt idx="0">
                  <c:v>3216</c:v>
                </c:pt>
                <c:pt idx="1">
                  <c:v>501</c:v>
                </c:pt>
                <c:pt idx="2">
                  <c:v>1032</c:v>
                </c:pt>
                <c:pt idx="3">
                  <c:v>1896</c:v>
                </c:pt>
                <c:pt idx="4">
                  <c:v>992</c:v>
                </c:pt>
                <c:pt idx="5">
                  <c:v>2019</c:v>
                </c:pt>
                <c:pt idx="6">
                  <c:v>2990.2</c:v>
                </c:pt>
                <c:pt idx="7">
                  <c:v>1539.5</c:v>
                </c:pt>
                <c:pt idx="8">
                  <c:v>4871.8571428571431</c:v>
                </c:pt>
                <c:pt idx="9">
                  <c:v>7062</c:v>
                </c:pt>
                <c:pt idx="10">
                  <c:v>9012</c:v>
                </c:pt>
                <c:pt idx="11">
                  <c:v>10573</c:v>
                </c:pt>
              </c:numCache>
            </c:numRef>
          </c:val>
          <c:extLst>
            <c:ext xmlns:c16="http://schemas.microsoft.com/office/drawing/2014/chart" uri="{C3380CC4-5D6E-409C-BE32-E72D297353CC}">
              <c16:uniqueId val="{00000002-B244-274A-9F6B-5C0DC0FEF418}"/>
            </c:ext>
          </c:extLst>
        </c:ser>
        <c:ser>
          <c:idx val="3"/>
          <c:order val="3"/>
          <c:tx>
            <c:strRef>
              <c:f>Chart!$E$22</c:f>
              <c:strCache>
                <c:ptCount val="1"/>
                <c:pt idx="0">
                  <c:v>601 - 1200</c:v>
                </c:pt>
              </c:strCache>
            </c:strRef>
          </c:tx>
          <c:spPr>
            <a:solidFill>
              <a:schemeClr val="accent4"/>
            </a:solidFill>
            <a:ln>
              <a:noFill/>
            </a:ln>
            <a:effectLst/>
          </c:spPr>
          <c:invertIfNegative val="0"/>
          <c:cat>
            <c:multiLvlStrRef>
              <c:f>Chart!$A$23:$A$37</c:f>
              <c:multiLvlStrCache>
                <c:ptCount val="12"/>
                <c:lvl>
                  <c:pt idx="0">
                    <c:v>Mar</c:v>
                  </c:pt>
                  <c:pt idx="1">
                    <c:v>Apr</c:v>
                  </c:pt>
                  <c:pt idx="2">
                    <c:v>May</c:v>
                  </c:pt>
                  <c:pt idx="3">
                    <c:v>Jun</c:v>
                  </c:pt>
                  <c:pt idx="4">
                    <c:v>Jul</c:v>
                  </c:pt>
                  <c:pt idx="5">
                    <c:v>Aug</c:v>
                  </c:pt>
                  <c:pt idx="6">
                    <c:v>Sep</c:v>
                  </c:pt>
                  <c:pt idx="7">
                    <c:v>Oct</c:v>
                  </c:pt>
                  <c:pt idx="8">
                    <c:v>Dec</c:v>
                  </c:pt>
                  <c:pt idx="9">
                    <c:v>Jan</c:v>
                  </c:pt>
                  <c:pt idx="10">
                    <c:v>Feb</c:v>
                  </c:pt>
                  <c:pt idx="11">
                    <c:v>Mar</c:v>
                  </c:pt>
                </c:lvl>
                <c:lvl>
                  <c:pt idx="0">
                    <c:v>2023</c:v>
                  </c:pt>
                  <c:pt idx="9">
                    <c:v>2024</c:v>
                  </c:pt>
                </c:lvl>
              </c:multiLvlStrCache>
            </c:multiLvlStrRef>
          </c:cat>
          <c:val>
            <c:numRef>
              <c:f>Chart!$E$23:$E$37</c:f>
              <c:numCache>
                <c:formatCode>#,##0</c:formatCode>
                <c:ptCount val="12"/>
                <c:pt idx="0">
                  <c:v>784</c:v>
                </c:pt>
                <c:pt idx="1">
                  <c:v>285.5</c:v>
                </c:pt>
                <c:pt idx="2">
                  <c:v>552.5</c:v>
                </c:pt>
                <c:pt idx="3">
                  <c:v>642</c:v>
                </c:pt>
                <c:pt idx="4">
                  <c:v>803.5</c:v>
                </c:pt>
                <c:pt idx="5">
                  <c:v>1308</c:v>
                </c:pt>
                <c:pt idx="6">
                  <c:v>1381.2</c:v>
                </c:pt>
                <c:pt idx="7">
                  <c:v>1454.5</c:v>
                </c:pt>
                <c:pt idx="8">
                  <c:v>2517</c:v>
                </c:pt>
                <c:pt idx="9">
                  <c:v>826</c:v>
                </c:pt>
                <c:pt idx="10">
                  <c:v>704.16666666666663</c:v>
                </c:pt>
                <c:pt idx="11">
                  <c:v>987</c:v>
                </c:pt>
              </c:numCache>
            </c:numRef>
          </c:val>
          <c:extLst>
            <c:ext xmlns:c16="http://schemas.microsoft.com/office/drawing/2014/chart" uri="{C3380CC4-5D6E-409C-BE32-E72D297353CC}">
              <c16:uniqueId val="{00000003-B244-274A-9F6B-5C0DC0FEF418}"/>
            </c:ext>
          </c:extLst>
        </c:ser>
        <c:dLbls>
          <c:showLegendKey val="0"/>
          <c:showVal val="0"/>
          <c:showCatName val="0"/>
          <c:showSerName val="0"/>
          <c:showPercent val="0"/>
          <c:showBubbleSize val="0"/>
        </c:dLbls>
        <c:gapWidth val="150"/>
        <c:overlap val="100"/>
        <c:axId val="476440192"/>
        <c:axId val="693682176"/>
      </c:barChart>
      <c:catAx>
        <c:axId val="476440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Poppins" pitchFamily="2" charset="77"/>
                <a:ea typeface="+mn-ea"/>
                <a:cs typeface="Poppins" pitchFamily="2" charset="77"/>
              </a:defRPr>
            </a:pPr>
            <a:endParaRPr lang="en-US"/>
          </a:p>
        </c:txPr>
        <c:crossAx val="693682176"/>
        <c:crosses val="autoZero"/>
        <c:auto val="1"/>
        <c:lblAlgn val="ctr"/>
        <c:lblOffset val="100"/>
        <c:noMultiLvlLbl val="0"/>
      </c:catAx>
      <c:valAx>
        <c:axId val="6936821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Poppins" pitchFamily="2" charset="77"/>
                <a:ea typeface="+mn-ea"/>
                <a:cs typeface="Poppins" pitchFamily="2" charset="77"/>
              </a:defRPr>
            </a:pPr>
            <a:endParaRPr lang="en-US"/>
          </a:p>
        </c:txPr>
        <c:crossAx val="476440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Poppins" pitchFamily="2" charset="77"/>
              <a:ea typeface="+mn-ea"/>
              <a:cs typeface="Poppins" pitchFamily="2" charset="77"/>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Poppins" pitchFamily="2" charset="77"/>
          <a:cs typeface="Poppins" pitchFamily="2" charset="77"/>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98-4B6B-97D3-32E73F02A80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B98-4B6B-97D3-32E73F02A80B}"/>
              </c:ext>
            </c:extLst>
          </c:dPt>
          <c:val>
            <c:numRef>
              <c:f>KPI!$T$13:$T$14</c:f>
              <c:numCache>
                <c:formatCode>0.0%</c:formatCode>
                <c:ptCount val="2"/>
                <c:pt idx="0">
                  <c:v>8.8416470725403706E-2</c:v>
                </c:pt>
                <c:pt idx="1">
                  <c:v>0.91158352927459629</c:v>
                </c:pt>
              </c:numCache>
            </c:numRef>
          </c:val>
          <c:extLst>
            <c:ext xmlns:c16="http://schemas.microsoft.com/office/drawing/2014/chart" uri="{C3380CC4-5D6E-409C-BE32-E72D297353CC}">
              <c16:uniqueId val="{00000000-91F1-394E-8A08-6949A6FF0AA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90E-DF44-858C-1F35A0E5F01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90E-DF44-858C-1F35A0E5F012}"/>
              </c:ext>
            </c:extLst>
          </c:dPt>
          <c:val>
            <c:numRef>
              <c:f>KPI!$P$13:$P$14</c:f>
              <c:numCache>
                <c:formatCode>0.0%</c:formatCode>
                <c:ptCount val="2"/>
                <c:pt idx="0">
                  <c:v>6.2183012378305903E-2</c:v>
                </c:pt>
                <c:pt idx="1">
                  <c:v>0.93781698762169408</c:v>
                </c:pt>
              </c:numCache>
            </c:numRef>
          </c:val>
          <c:extLst>
            <c:ext xmlns:c16="http://schemas.microsoft.com/office/drawing/2014/chart" uri="{C3380CC4-5D6E-409C-BE32-E72D297353CC}">
              <c16:uniqueId val="{00000000-91F1-394E-8A08-6949A6FF0AA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90E-DF44-858C-1F35A0E5F01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90E-DF44-858C-1F35A0E5F012}"/>
              </c:ext>
            </c:extLst>
          </c:dPt>
          <c:val>
            <c:numRef>
              <c:f>KPI!$L$13:$L$14</c:f>
              <c:numCache>
                <c:formatCode>0.0%</c:formatCode>
                <c:ptCount val="2"/>
                <c:pt idx="0">
                  <c:v>0.17683294145080741</c:v>
                </c:pt>
                <c:pt idx="1">
                  <c:v>0.82316705854919259</c:v>
                </c:pt>
              </c:numCache>
            </c:numRef>
          </c:val>
          <c:extLst>
            <c:ext xmlns:c16="http://schemas.microsoft.com/office/drawing/2014/chart" uri="{C3380CC4-5D6E-409C-BE32-E72D297353CC}">
              <c16:uniqueId val="{00000000-91F1-394E-8A08-6949A6FF0AA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90E-DF44-858C-1F35A0E5F01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90E-DF44-858C-1F35A0E5F012}"/>
              </c:ext>
            </c:extLst>
          </c:dPt>
          <c:val>
            <c:numRef>
              <c:f>KPI!$X$13:$X$14</c:f>
              <c:numCache>
                <c:formatCode>0.0%</c:formatCode>
                <c:ptCount val="2"/>
                <c:pt idx="0">
                  <c:v>2.4290239210275743E-2</c:v>
                </c:pt>
                <c:pt idx="1">
                  <c:v>0.97570976078972427</c:v>
                </c:pt>
              </c:numCache>
            </c:numRef>
          </c:val>
          <c:extLst>
            <c:ext xmlns:c16="http://schemas.microsoft.com/office/drawing/2014/chart" uri="{C3380CC4-5D6E-409C-BE32-E72D297353CC}">
              <c16:uniqueId val="{00000000-91F1-394E-8A08-6949A6FF0AA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90E-DF44-858C-1F35A0E5F01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90E-DF44-858C-1F35A0E5F012}"/>
              </c:ext>
            </c:extLst>
          </c:dPt>
          <c:val>
            <c:numRef>
              <c:f>KPI!$AB$13:$AB$14</c:f>
              <c:numCache>
                <c:formatCode>0.0%</c:formatCode>
                <c:ptCount val="2"/>
                <c:pt idx="0">
                  <c:v>2.5699073084471735E-2</c:v>
                </c:pt>
                <c:pt idx="1">
                  <c:v>0.97430092691552828</c:v>
                </c:pt>
              </c:numCache>
            </c:numRef>
          </c:val>
          <c:extLst>
            <c:ext xmlns:c16="http://schemas.microsoft.com/office/drawing/2014/chart" uri="{C3380CC4-5D6E-409C-BE32-E72D297353CC}">
              <c16:uniqueId val="{00000000-91F1-394E-8A08-6949A6FF0AA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90E-DF44-858C-1F35A0E5F01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90E-DF44-858C-1F35A0E5F012}"/>
              </c:ext>
            </c:extLst>
          </c:dPt>
          <c:val>
            <c:numRef>
              <c:f>KPI!$H$13:$H$14</c:f>
              <c:numCache>
                <c:formatCode>0.0%</c:formatCode>
                <c:ptCount val="2"/>
                <c:pt idx="0">
                  <c:v>0.14734459104953265</c:v>
                </c:pt>
                <c:pt idx="1">
                  <c:v>0.85265540895046732</c:v>
                </c:pt>
              </c:numCache>
            </c:numRef>
          </c:val>
          <c:extLst>
            <c:ext xmlns:c16="http://schemas.microsoft.com/office/drawing/2014/chart" uri="{C3380CC4-5D6E-409C-BE32-E72D297353CC}">
              <c16:uniqueId val="{00000000-91F1-394E-8A08-6949A6FF0AA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rgbClr val="232625"/>
              </a:solidFill>
              <a:ln w="19050">
                <a:noFill/>
              </a:ln>
              <a:effectLst/>
            </c:spPr>
            <c:extLst>
              <c:ext xmlns:c16="http://schemas.microsoft.com/office/drawing/2014/chart" uri="{C3380CC4-5D6E-409C-BE32-E72D297353CC}">
                <c16:uniqueId val="{00000001-AF5C-BE4C-89F5-AD09874EFB97}"/>
              </c:ext>
            </c:extLst>
          </c:dPt>
          <c:dPt>
            <c:idx val="1"/>
            <c:bubble3D val="0"/>
            <c:spPr>
              <a:solidFill>
                <a:srgbClr val="BFBFB8"/>
              </a:solidFill>
              <a:ln w="19050">
                <a:noFill/>
              </a:ln>
              <a:effectLst/>
            </c:spPr>
            <c:extLst>
              <c:ext xmlns:c16="http://schemas.microsoft.com/office/drawing/2014/chart" uri="{C3380CC4-5D6E-409C-BE32-E72D297353CC}">
                <c16:uniqueId val="{00000003-AF5C-BE4C-89F5-AD09874EFB97}"/>
              </c:ext>
            </c:extLst>
          </c:dPt>
          <c:val>
            <c:numRef>
              <c:f>KPI!$L$13:$L$14</c:f>
              <c:numCache>
                <c:formatCode>0.0%</c:formatCode>
                <c:ptCount val="2"/>
                <c:pt idx="0">
                  <c:v>0.17683294145080741</c:v>
                </c:pt>
                <c:pt idx="1">
                  <c:v>0.82316705854919259</c:v>
                </c:pt>
              </c:numCache>
            </c:numRef>
          </c:val>
          <c:extLst>
            <c:ext xmlns:c16="http://schemas.microsoft.com/office/drawing/2014/chart" uri="{C3380CC4-5D6E-409C-BE32-E72D297353CC}">
              <c16:uniqueId val="{00000004-AF5C-BE4C-89F5-AD09874EFB9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rgbClr val="232625"/>
              </a:solidFill>
              <a:ln w="19050">
                <a:noFill/>
              </a:ln>
              <a:effectLst/>
            </c:spPr>
            <c:extLst>
              <c:ext xmlns:c16="http://schemas.microsoft.com/office/drawing/2014/chart" uri="{C3380CC4-5D6E-409C-BE32-E72D297353CC}">
                <c16:uniqueId val="{00000001-3CB7-534D-8D6B-A46ECBB36DF5}"/>
              </c:ext>
            </c:extLst>
          </c:dPt>
          <c:dPt>
            <c:idx val="1"/>
            <c:bubble3D val="0"/>
            <c:spPr>
              <a:solidFill>
                <a:srgbClr val="BFBFB8"/>
              </a:solidFill>
              <a:ln w="19050">
                <a:noFill/>
              </a:ln>
              <a:effectLst/>
            </c:spPr>
            <c:extLst>
              <c:ext xmlns:c16="http://schemas.microsoft.com/office/drawing/2014/chart" uri="{C3380CC4-5D6E-409C-BE32-E72D297353CC}">
                <c16:uniqueId val="{00000003-3CB7-534D-8D6B-A46ECBB36DF5}"/>
              </c:ext>
            </c:extLst>
          </c:dPt>
          <c:val>
            <c:numRef>
              <c:f>KPI!$P$13:$P$14</c:f>
              <c:numCache>
                <c:formatCode>0.0%</c:formatCode>
                <c:ptCount val="2"/>
                <c:pt idx="0">
                  <c:v>6.2183012378305903E-2</c:v>
                </c:pt>
                <c:pt idx="1">
                  <c:v>0.93781698762169408</c:v>
                </c:pt>
              </c:numCache>
            </c:numRef>
          </c:val>
          <c:extLst>
            <c:ext xmlns:c16="http://schemas.microsoft.com/office/drawing/2014/chart" uri="{C3380CC4-5D6E-409C-BE32-E72D297353CC}">
              <c16:uniqueId val="{00000004-3CB7-534D-8D6B-A46ECBB36DF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rgbClr val="232625"/>
              </a:solidFill>
              <a:ln w="19050">
                <a:noFill/>
              </a:ln>
              <a:effectLst/>
            </c:spPr>
            <c:extLst>
              <c:ext xmlns:c16="http://schemas.microsoft.com/office/drawing/2014/chart" uri="{C3380CC4-5D6E-409C-BE32-E72D297353CC}">
                <c16:uniqueId val="{00000001-32DC-D147-909A-79454A0E1701}"/>
              </c:ext>
            </c:extLst>
          </c:dPt>
          <c:dPt>
            <c:idx val="1"/>
            <c:bubble3D val="0"/>
            <c:spPr>
              <a:solidFill>
                <a:srgbClr val="BFBFB8"/>
              </a:solidFill>
              <a:ln w="19050">
                <a:noFill/>
              </a:ln>
              <a:effectLst/>
            </c:spPr>
            <c:extLst>
              <c:ext xmlns:c16="http://schemas.microsoft.com/office/drawing/2014/chart" uri="{C3380CC4-5D6E-409C-BE32-E72D297353CC}">
                <c16:uniqueId val="{00000003-32DC-D147-909A-79454A0E1701}"/>
              </c:ext>
            </c:extLst>
          </c:dPt>
          <c:val>
            <c:numRef>
              <c:f>KPI!$T$13:$T$14</c:f>
              <c:numCache>
                <c:formatCode>0.0%</c:formatCode>
                <c:ptCount val="2"/>
                <c:pt idx="0">
                  <c:v>8.8416470725403706E-2</c:v>
                </c:pt>
                <c:pt idx="1">
                  <c:v>0.91158352927459629</c:v>
                </c:pt>
              </c:numCache>
            </c:numRef>
          </c:val>
          <c:extLst>
            <c:ext xmlns:c16="http://schemas.microsoft.com/office/drawing/2014/chart" uri="{C3380CC4-5D6E-409C-BE32-E72D297353CC}">
              <c16:uniqueId val="{00000004-32DC-D147-909A-79454A0E170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rgbClr val="232625"/>
              </a:solidFill>
              <a:ln w="19050">
                <a:noFill/>
              </a:ln>
              <a:effectLst/>
            </c:spPr>
            <c:extLst>
              <c:ext xmlns:c16="http://schemas.microsoft.com/office/drawing/2014/chart" uri="{C3380CC4-5D6E-409C-BE32-E72D297353CC}">
                <c16:uniqueId val="{00000001-D76B-D143-B84E-477A66E53947}"/>
              </c:ext>
            </c:extLst>
          </c:dPt>
          <c:dPt>
            <c:idx val="1"/>
            <c:bubble3D val="0"/>
            <c:spPr>
              <a:solidFill>
                <a:srgbClr val="BFBFB8"/>
              </a:solidFill>
              <a:ln w="19050">
                <a:noFill/>
              </a:ln>
              <a:effectLst/>
            </c:spPr>
            <c:extLst>
              <c:ext xmlns:c16="http://schemas.microsoft.com/office/drawing/2014/chart" uri="{C3380CC4-5D6E-409C-BE32-E72D297353CC}">
                <c16:uniqueId val="{00000003-D76B-D143-B84E-477A66E53947}"/>
              </c:ext>
            </c:extLst>
          </c:dPt>
          <c:val>
            <c:numRef>
              <c:f>KPI!$X$13:$X$14</c:f>
              <c:numCache>
                <c:formatCode>0.0%</c:formatCode>
                <c:ptCount val="2"/>
                <c:pt idx="0">
                  <c:v>2.4290239210275743E-2</c:v>
                </c:pt>
                <c:pt idx="1">
                  <c:v>0.97570976078972427</c:v>
                </c:pt>
              </c:numCache>
            </c:numRef>
          </c:val>
          <c:extLst>
            <c:ext xmlns:c16="http://schemas.microsoft.com/office/drawing/2014/chart" uri="{C3380CC4-5D6E-409C-BE32-E72D297353CC}">
              <c16:uniqueId val="{00000004-D76B-D143-B84E-477A66E5394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BFBFB8"/>
            </a:solidFill>
            <a:ln>
              <a:noFill/>
            </a:ln>
          </c:spPr>
          <c:dPt>
            <c:idx val="0"/>
            <c:bubble3D val="0"/>
            <c:spPr>
              <a:solidFill>
                <a:srgbClr val="232625"/>
              </a:solidFill>
              <a:ln w="19050">
                <a:noFill/>
              </a:ln>
              <a:effectLst/>
            </c:spPr>
            <c:extLst>
              <c:ext xmlns:c16="http://schemas.microsoft.com/office/drawing/2014/chart" uri="{C3380CC4-5D6E-409C-BE32-E72D297353CC}">
                <c16:uniqueId val="{00000001-226E-D749-BFBA-8E47319E1871}"/>
              </c:ext>
            </c:extLst>
          </c:dPt>
          <c:dPt>
            <c:idx val="1"/>
            <c:bubble3D val="0"/>
            <c:spPr>
              <a:solidFill>
                <a:srgbClr val="BFBFB8"/>
              </a:solidFill>
              <a:ln w="19050">
                <a:noFill/>
              </a:ln>
              <a:effectLst/>
            </c:spPr>
            <c:extLst>
              <c:ext xmlns:c16="http://schemas.microsoft.com/office/drawing/2014/chart" uri="{C3380CC4-5D6E-409C-BE32-E72D297353CC}">
                <c16:uniqueId val="{00000003-226E-D749-BFBA-8E47319E1871}"/>
              </c:ext>
            </c:extLst>
          </c:dPt>
          <c:val>
            <c:numRef>
              <c:f>KPI!$AB$13:$AB$14</c:f>
              <c:numCache>
                <c:formatCode>0.0%</c:formatCode>
                <c:ptCount val="2"/>
                <c:pt idx="0">
                  <c:v>2.5699073084471735E-2</c:v>
                </c:pt>
                <c:pt idx="1">
                  <c:v>0.97430092691552828</c:v>
                </c:pt>
              </c:numCache>
            </c:numRef>
          </c:val>
          <c:extLst>
            <c:ext xmlns:c16="http://schemas.microsoft.com/office/drawing/2014/chart" uri="{C3380CC4-5D6E-409C-BE32-E72D297353CC}">
              <c16:uniqueId val="{00000004-226E-D749-BFBA-8E47319E187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[Canada Immigration Express Entry Dashboard.xlsx]Draw Trends!PivotTable11</c:name>
    <c:fmtId val="6"/>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A4A69C"/>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lt1">
                      <a:lumMod val="85000"/>
                    </a:schemeClr>
                  </a:solidFill>
                  <a:latin typeface="Poppins Light" pitchFamily="2" charset="77"/>
                  <a:ea typeface="+mn-ea"/>
                  <a:cs typeface="Poppins Light" pitchFamily="2" charset="77"/>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9050" cap="rnd">
            <a:solidFill>
              <a:srgbClr val="FFC000"/>
            </a:solidFill>
            <a:round/>
          </a:ln>
          <a:effectLst>
            <a:outerShdw blurRad="57150" dist="19050" dir="5400000" algn="ctr" rotWithShape="0">
              <a:srgbClr val="000000">
                <a:alpha val="63000"/>
              </a:srgbClr>
            </a:outerShdw>
          </a:effectLst>
        </c:spPr>
        <c:marker>
          <c:symbol val="circle"/>
          <c:size val="5"/>
          <c:spPr>
            <a:solidFill>
              <a:schemeClr val="bg1"/>
            </a:solidFill>
            <a:ln w="25400" cap="rnd">
              <a:solidFill>
                <a:srgbClr val="FFC000"/>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lt1">
                      <a:lumMod val="85000"/>
                    </a:schemeClr>
                  </a:solidFill>
                  <a:latin typeface="Poppins Light" pitchFamily="2" charset="77"/>
                  <a:ea typeface="+mn-ea"/>
                  <a:cs typeface="Poppins Light" pitchFamily="2" charset="77"/>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lt1">
                      <a:lumMod val="85000"/>
                    </a:schemeClr>
                  </a:solidFill>
                  <a:latin typeface="Poppins Light" pitchFamily="2" charset="77"/>
                  <a:ea typeface="+mn-ea"/>
                  <a:cs typeface="Poppins Light" pitchFamily="2" charset="77"/>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A4A69C"/>
          </a:soli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rgbClr val="232625"/>
                  </a:solidFill>
                  <a:latin typeface="Poppins Light" pitchFamily="2" charset="77"/>
                  <a:ea typeface="+mn-ea"/>
                  <a:cs typeface="Poppins Light" pitchFamily="2" charset="77"/>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14"/>
        <c:spPr>
          <a:ln w="12700" cap="rnd">
            <a:solidFill>
              <a:srgbClr val="232625"/>
            </a:solidFill>
            <a:round/>
          </a:ln>
          <a:effectLst>
            <a:outerShdw blurRad="57150" dist="19050" dir="5400000" algn="ctr" rotWithShape="0">
              <a:srgbClr val="000000">
                <a:alpha val="63000"/>
              </a:srgbClr>
            </a:outerShdw>
          </a:effectLst>
        </c:spPr>
        <c:marker>
          <c:symbol val="circle"/>
          <c:size val="5"/>
          <c:spPr>
            <a:solidFill>
              <a:srgbClr val="4C594F"/>
            </a:solidFill>
            <a:ln w="22225">
              <a:solidFill>
                <a:schemeClr val="bg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Poppins Light" pitchFamily="2" charset="77"/>
                  <a:ea typeface="+mn-ea"/>
                  <a:cs typeface="Poppins Light" pitchFamily="2" charset="77"/>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lt1">
                      <a:lumMod val="85000"/>
                    </a:schemeClr>
                  </a:solidFill>
                  <a:latin typeface="Poppins Light" pitchFamily="2" charset="77"/>
                  <a:ea typeface="+mn-ea"/>
                  <a:cs typeface="Poppins Light" pitchFamily="2" charset="77"/>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06219548309368E-2"/>
          <c:y val="5.4662576951174227E-2"/>
          <c:w val="0.79736857107472636"/>
          <c:h val="0.65433489329632821"/>
        </c:manualLayout>
      </c:layout>
      <c:barChart>
        <c:barDir val="col"/>
        <c:grouping val="clustered"/>
        <c:varyColors val="0"/>
        <c:ser>
          <c:idx val="0"/>
          <c:order val="0"/>
          <c:tx>
            <c:strRef>
              <c:f>'Draw Trends'!$B$3</c:f>
              <c:strCache>
                <c:ptCount val="1"/>
                <c:pt idx="0">
                  <c:v>Invitations Issued </c:v>
                </c:pt>
              </c:strCache>
            </c:strRef>
          </c:tx>
          <c:spPr>
            <a:solidFill>
              <a:srgbClr val="A4A69C"/>
            </a:solidFill>
            <a:ln>
              <a:noFill/>
            </a:ln>
            <a:effectLst>
              <a:outerShdw blurRad="57150" dist="19050" dir="5400000" algn="ctr" rotWithShape="0">
                <a:srgbClr val="000000">
                  <a:alpha val="63000"/>
                </a:srgbClr>
              </a:outerShdw>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rgbClr val="232625"/>
                    </a:solidFill>
                    <a:latin typeface="Poppins Light" pitchFamily="2" charset="77"/>
                    <a:ea typeface="+mn-ea"/>
                    <a:cs typeface="Poppins Light" pitchFamily="2" charset="77"/>
                  </a:defRPr>
                </a:pPr>
                <a:endParaRPr lang="en-US"/>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'Draw Trends'!$A$4:$A$28</c:f>
              <c:multiLvlStrCache>
                <c:ptCount val="8"/>
                <c:lvl>
                  <c:pt idx="0">
                    <c:v>Dec</c:v>
                  </c:pt>
                  <c:pt idx="1">
                    <c:v>Dec</c:v>
                  </c:pt>
                  <c:pt idx="2">
                    <c:v>Jan</c:v>
                  </c:pt>
                  <c:pt idx="3">
                    <c:v>Jan</c:v>
                  </c:pt>
                  <c:pt idx="4">
                    <c:v>Jan</c:v>
                  </c:pt>
                  <c:pt idx="5">
                    <c:v>Feb</c:v>
                  </c:pt>
                  <c:pt idx="6">
                    <c:v>Feb</c:v>
                  </c:pt>
                  <c:pt idx="7">
                    <c:v>Mar</c:v>
                  </c:pt>
                </c:lvl>
                <c:lvl>
                  <c:pt idx="0">
                    <c:v>2023</c:v>
                  </c:pt>
                  <c:pt idx="1">
                    <c:v>2023</c:v>
                  </c:pt>
                  <c:pt idx="2">
                    <c:v>2024</c:v>
                  </c:pt>
                  <c:pt idx="3">
                    <c:v>2024</c:v>
                  </c:pt>
                  <c:pt idx="4">
                    <c:v>2024</c:v>
                  </c:pt>
                  <c:pt idx="5">
                    <c:v>2024</c:v>
                  </c:pt>
                  <c:pt idx="6">
                    <c:v>2024</c:v>
                  </c:pt>
                  <c:pt idx="7">
                    <c:v>2024</c:v>
                  </c:pt>
                </c:lvl>
                <c:lvl>
                  <c:pt idx="0">
                    <c:v>272</c:v>
                  </c:pt>
                  <c:pt idx="1">
                    <c:v>275</c:v>
                  </c:pt>
                  <c:pt idx="2">
                    <c:v>279</c:v>
                  </c:pt>
                  <c:pt idx="3">
                    <c:v>280</c:v>
                  </c:pt>
                  <c:pt idx="4">
                    <c:v>281</c:v>
                  </c:pt>
                  <c:pt idx="5">
                    <c:v>283</c:v>
                  </c:pt>
                  <c:pt idx="6">
                    <c:v>286</c:v>
                  </c:pt>
                  <c:pt idx="7">
                    <c:v>288</c:v>
                  </c:pt>
                </c:lvl>
              </c:multiLvlStrCache>
            </c:multiLvlStrRef>
          </c:cat>
          <c:val>
            <c:numRef>
              <c:f>'Draw Trends'!$B$4:$B$28</c:f>
              <c:numCache>
                <c:formatCode>General</c:formatCode>
                <c:ptCount val="8"/>
                <c:pt idx="0">
                  <c:v>4750</c:v>
                </c:pt>
                <c:pt idx="1">
                  <c:v>1325</c:v>
                </c:pt>
                <c:pt idx="2">
                  <c:v>1510</c:v>
                </c:pt>
                <c:pt idx="3">
                  <c:v>1040</c:v>
                </c:pt>
                <c:pt idx="4">
                  <c:v>730</c:v>
                </c:pt>
                <c:pt idx="5">
                  <c:v>1490</c:v>
                </c:pt>
                <c:pt idx="6">
                  <c:v>1470</c:v>
                </c:pt>
                <c:pt idx="7">
                  <c:v>2850</c:v>
                </c:pt>
              </c:numCache>
            </c:numRef>
          </c:val>
          <c:extLst>
            <c:ext xmlns:c16="http://schemas.microsoft.com/office/drawing/2014/chart" uri="{C3380CC4-5D6E-409C-BE32-E72D297353CC}">
              <c16:uniqueId val="{00000005-85DE-D24E-B125-EE063472BF79}"/>
            </c:ext>
          </c:extLst>
        </c:ser>
        <c:dLbls>
          <c:showLegendKey val="0"/>
          <c:showVal val="0"/>
          <c:showCatName val="0"/>
          <c:showSerName val="0"/>
          <c:showPercent val="0"/>
          <c:showBubbleSize val="0"/>
        </c:dLbls>
        <c:gapWidth val="149"/>
        <c:axId val="43625055"/>
        <c:axId val="43641263"/>
      </c:barChart>
      <c:lineChart>
        <c:grouping val="standard"/>
        <c:varyColors val="0"/>
        <c:ser>
          <c:idx val="1"/>
          <c:order val="1"/>
          <c:tx>
            <c:strRef>
              <c:f>'Draw Trends'!$C$3</c:f>
              <c:strCache>
                <c:ptCount val="1"/>
                <c:pt idx="0">
                  <c:v>CRS cut-off score </c:v>
                </c:pt>
              </c:strCache>
            </c:strRef>
          </c:tx>
          <c:spPr>
            <a:ln w="12700" cap="rnd">
              <a:solidFill>
                <a:srgbClr val="232625"/>
              </a:solidFill>
              <a:round/>
            </a:ln>
            <a:effectLst>
              <a:outerShdw blurRad="57150" dist="19050" dir="5400000" algn="ctr" rotWithShape="0">
                <a:srgbClr val="000000">
                  <a:alpha val="63000"/>
                </a:srgbClr>
              </a:outerShdw>
            </a:effectLst>
          </c:spPr>
          <c:marker>
            <c:symbol val="circle"/>
            <c:size val="5"/>
            <c:spPr>
              <a:solidFill>
                <a:srgbClr val="4C594F"/>
              </a:solidFill>
              <a:ln w="22225">
                <a:solidFill>
                  <a:schemeClr val="bg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Poppins Light" pitchFamily="2" charset="77"/>
                    <a:ea typeface="+mn-ea"/>
                    <a:cs typeface="Poppins Light" pitchFamily="2" charset="77"/>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'Draw Trends'!$A$4:$A$28</c:f>
              <c:multiLvlStrCache>
                <c:ptCount val="8"/>
                <c:lvl>
                  <c:pt idx="0">
                    <c:v>Dec</c:v>
                  </c:pt>
                  <c:pt idx="1">
                    <c:v>Dec</c:v>
                  </c:pt>
                  <c:pt idx="2">
                    <c:v>Jan</c:v>
                  </c:pt>
                  <c:pt idx="3">
                    <c:v>Jan</c:v>
                  </c:pt>
                  <c:pt idx="4">
                    <c:v>Jan</c:v>
                  </c:pt>
                  <c:pt idx="5">
                    <c:v>Feb</c:v>
                  </c:pt>
                  <c:pt idx="6">
                    <c:v>Feb</c:v>
                  </c:pt>
                  <c:pt idx="7">
                    <c:v>Mar</c:v>
                  </c:pt>
                </c:lvl>
                <c:lvl>
                  <c:pt idx="0">
                    <c:v>2023</c:v>
                  </c:pt>
                  <c:pt idx="1">
                    <c:v>2023</c:v>
                  </c:pt>
                  <c:pt idx="2">
                    <c:v>2024</c:v>
                  </c:pt>
                  <c:pt idx="3">
                    <c:v>2024</c:v>
                  </c:pt>
                  <c:pt idx="4">
                    <c:v>2024</c:v>
                  </c:pt>
                  <c:pt idx="5">
                    <c:v>2024</c:v>
                  </c:pt>
                  <c:pt idx="6">
                    <c:v>2024</c:v>
                  </c:pt>
                  <c:pt idx="7">
                    <c:v>2024</c:v>
                  </c:pt>
                </c:lvl>
                <c:lvl>
                  <c:pt idx="0">
                    <c:v>272</c:v>
                  </c:pt>
                  <c:pt idx="1">
                    <c:v>275</c:v>
                  </c:pt>
                  <c:pt idx="2">
                    <c:v>279</c:v>
                  </c:pt>
                  <c:pt idx="3">
                    <c:v>280</c:v>
                  </c:pt>
                  <c:pt idx="4">
                    <c:v>281</c:v>
                  </c:pt>
                  <c:pt idx="5">
                    <c:v>283</c:v>
                  </c:pt>
                  <c:pt idx="6">
                    <c:v>286</c:v>
                  </c:pt>
                  <c:pt idx="7">
                    <c:v>288</c:v>
                  </c:pt>
                </c:lvl>
              </c:multiLvlStrCache>
            </c:multiLvlStrRef>
          </c:cat>
          <c:val>
            <c:numRef>
              <c:f>'Draw Trends'!$C$4:$C$28</c:f>
              <c:numCache>
                <c:formatCode>General</c:formatCode>
                <c:ptCount val="8"/>
                <c:pt idx="0">
                  <c:v>561</c:v>
                </c:pt>
                <c:pt idx="1">
                  <c:v>542</c:v>
                </c:pt>
                <c:pt idx="2">
                  <c:v>546</c:v>
                </c:pt>
                <c:pt idx="3">
                  <c:v>543</c:v>
                </c:pt>
                <c:pt idx="4">
                  <c:v>541</c:v>
                </c:pt>
                <c:pt idx="5">
                  <c:v>535</c:v>
                </c:pt>
                <c:pt idx="6">
                  <c:v>534</c:v>
                </c:pt>
                <c:pt idx="7">
                  <c:v>525</c:v>
                </c:pt>
              </c:numCache>
            </c:numRef>
          </c:val>
          <c:smooth val="0"/>
          <c:extLst>
            <c:ext xmlns:c16="http://schemas.microsoft.com/office/drawing/2014/chart" uri="{C3380CC4-5D6E-409C-BE32-E72D297353CC}">
              <c16:uniqueId val="{00000006-85DE-D24E-B125-EE063472BF79}"/>
            </c:ext>
          </c:extLst>
        </c:ser>
        <c:dLbls>
          <c:showLegendKey val="0"/>
          <c:showVal val="0"/>
          <c:showCatName val="0"/>
          <c:showSerName val="0"/>
          <c:showPercent val="0"/>
          <c:showBubbleSize val="0"/>
        </c:dLbls>
        <c:marker val="1"/>
        <c:smooth val="0"/>
        <c:axId val="191104048"/>
        <c:axId val="1760606239"/>
      </c:lineChart>
      <c:catAx>
        <c:axId val="4362505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700" b="0" i="0" u="none" strike="noStrike" kern="1200" baseline="0">
                <a:solidFill>
                  <a:schemeClr val="lt1">
                    <a:lumMod val="85000"/>
                  </a:schemeClr>
                </a:solidFill>
                <a:latin typeface="Poppins Light" pitchFamily="2" charset="77"/>
                <a:ea typeface="+mn-ea"/>
                <a:cs typeface="Poppins Light" pitchFamily="2" charset="77"/>
              </a:defRPr>
            </a:pPr>
            <a:endParaRPr lang="en-US"/>
          </a:p>
        </c:txPr>
        <c:crossAx val="43641263"/>
        <c:crosses val="autoZero"/>
        <c:auto val="1"/>
        <c:lblAlgn val="ctr"/>
        <c:lblOffset val="100"/>
        <c:noMultiLvlLbl val="0"/>
      </c:catAx>
      <c:valAx>
        <c:axId val="436412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bg1">
                    <a:lumMod val="85000"/>
                  </a:schemeClr>
                </a:solidFill>
                <a:latin typeface="Poppins Light" pitchFamily="2" charset="77"/>
                <a:ea typeface="+mn-ea"/>
                <a:cs typeface="Poppins Light" pitchFamily="2" charset="77"/>
              </a:defRPr>
            </a:pPr>
            <a:endParaRPr lang="en-US"/>
          </a:p>
        </c:txPr>
        <c:crossAx val="43625055"/>
        <c:crosses val="autoZero"/>
        <c:crossBetween val="between"/>
      </c:valAx>
      <c:valAx>
        <c:axId val="176060623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lt1">
                    <a:lumMod val="85000"/>
                  </a:schemeClr>
                </a:solidFill>
                <a:latin typeface="Poppins Light" pitchFamily="2" charset="77"/>
                <a:ea typeface="+mn-ea"/>
                <a:cs typeface="Poppins Light" pitchFamily="2" charset="77"/>
              </a:defRPr>
            </a:pPr>
            <a:endParaRPr lang="en-US"/>
          </a:p>
        </c:txPr>
        <c:crossAx val="191104048"/>
        <c:crosses val="max"/>
        <c:crossBetween val="between"/>
      </c:valAx>
      <c:catAx>
        <c:axId val="191104048"/>
        <c:scaling>
          <c:orientation val="minMax"/>
        </c:scaling>
        <c:delete val="1"/>
        <c:axPos val="b"/>
        <c:numFmt formatCode="General" sourceLinked="1"/>
        <c:majorTickMark val="out"/>
        <c:minorTickMark val="none"/>
        <c:tickLblPos val="nextTo"/>
        <c:crossAx val="1760606239"/>
        <c:crosses val="autoZero"/>
        <c:auto val="1"/>
        <c:lblAlgn val="ctr"/>
        <c:lblOffset val="100"/>
        <c:noMultiLvlLbl val="0"/>
      </c:catAx>
      <c:spPr>
        <a:noFill/>
        <a:ln>
          <a:noFill/>
        </a:ln>
        <a:effectLst/>
      </c:spPr>
    </c:plotArea>
    <c:legend>
      <c:legendPos val="r"/>
      <c:layout>
        <c:manualLayout>
          <c:xMode val="edge"/>
          <c:yMode val="edge"/>
          <c:x val="4.388636654017055E-2"/>
          <c:y val="0.93296114992167001"/>
          <c:w val="0.95347741256002516"/>
          <c:h val="6.3608258008949037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lt1">
                  <a:lumMod val="85000"/>
                </a:schemeClr>
              </a:solidFill>
              <a:latin typeface="Poppins Light" pitchFamily="2" charset="77"/>
              <a:ea typeface="+mn-ea"/>
              <a:cs typeface="Poppins Light" pitchFamily="2" charset="77"/>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sz="700" b="0" i="0">
          <a:latin typeface="Poppins Light" pitchFamily="2" charset="77"/>
          <a:cs typeface="Poppins Light" pitchFamily="2" charset="77"/>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[Canada Immigration Express Entry Dashboard.xlsx]Chart!PivotTable12</c:name>
    <c:fmtId val="1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glow>
              <a:schemeClr val="accent1"/>
            </a:glow>
          </a:effectLst>
          <a:scene3d>
            <a:camera prst="orthographicFront"/>
            <a:lightRig rig="threePt" dir="t"/>
          </a:scene3d>
          <a:sp3d/>
        </c:spPr>
        <c:marker>
          <c:symbol val="circle"/>
          <c:size val="5"/>
          <c:spPr>
            <a:solidFill>
              <a:schemeClr val="accent1"/>
            </a:solidFill>
            <a:ln w="9525">
              <a:solidFill>
                <a:schemeClr val="accent1"/>
              </a:solidFill>
            </a:ln>
            <a:effectLst/>
          </c:spPr>
        </c:marker>
        <c:dLbl>
          <c:idx val="0"/>
          <c:numFmt formatCode="#,##0" sourceLinked="0"/>
          <c:spPr>
            <a:noFill/>
            <a:ln>
              <a:noFill/>
            </a:ln>
            <a:effectLst/>
          </c:spPr>
          <c:txPr>
            <a:bodyPr rot="-540000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glow>
              <a:schemeClr val="accent1"/>
            </a:glow>
          </a:effectLst>
          <a:scene3d>
            <a:camera prst="orthographicFront"/>
            <a:lightRig rig="threePt" dir="t"/>
          </a:scene3d>
          <a:sp3d/>
        </c:spPr>
        <c:dLbl>
          <c:idx val="0"/>
          <c:numFmt formatCode="#,##0" sourceLinked="0"/>
          <c:spPr>
            <a:noFill/>
            <a:ln>
              <a:noFill/>
            </a:ln>
            <a:effectLst/>
          </c:spPr>
          <c:txPr>
            <a:bodyPr rot="-540000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glow>
              <a:schemeClr val="accent1"/>
            </a:glow>
          </a:effectLst>
          <a:scene3d>
            <a:camera prst="orthographicFront"/>
            <a:lightRig rig="threePt" dir="t"/>
          </a:scene3d>
          <a:sp3d/>
        </c:spPr>
        <c:dLbl>
          <c:idx val="0"/>
          <c:numFmt formatCode="#,##0" sourceLinked="0"/>
          <c:spPr>
            <a:noFill/>
            <a:ln>
              <a:noFill/>
            </a:ln>
            <a:effectLst/>
          </c:spPr>
          <c:txPr>
            <a:bodyPr rot="-540000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glow>
              <a:schemeClr val="accent1"/>
            </a:glow>
          </a:effectLst>
          <a:scene3d>
            <a:camera prst="orthographicFront"/>
            <a:lightRig rig="threePt" dir="t"/>
          </a:scene3d>
          <a:sp3d/>
        </c:spPr>
        <c:dLbl>
          <c:idx val="0"/>
          <c:numFmt formatCode="#,##0" sourceLinked="0"/>
          <c:spPr>
            <a:noFill/>
            <a:ln>
              <a:noFill/>
            </a:ln>
            <a:effectLst/>
          </c:spPr>
          <c:txPr>
            <a:bodyPr rot="-540000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glow>
              <a:schemeClr val="accent1"/>
            </a:glow>
          </a:effectLst>
          <a:scene3d>
            <a:camera prst="orthographicFront"/>
            <a:lightRig rig="threePt" dir="t"/>
          </a:scene3d>
          <a:sp3d/>
        </c:spPr>
        <c:dLbl>
          <c:idx val="0"/>
          <c:numFmt formatCode="#,##0" sourceLinked="0"/>
          <c:spPr>
            <a:noFill/>
            <a:ln>
              <a:noFill/>
            </a:ln>
            <a:effectLst/>
          </c:spPr>
          <c:txPr>
            <a:bodyPr rot="-540000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glow>
              <a:schemeClr val="accent1"/>
            </a:glow>
          </a:effectLst>
          <a:scene3d>
            <a:camera prst="orthographicFront"/>
            <a:lightRig rig="threePt" dir="t"/>
          </a:scene3d>
          <a:sp3d/>
        </c:spPr>
        <c:dLbl>
          <c:idx val="0"/>
          <c:numFmt formatCode="#,##0" sourceLinked="0"/>
          <c:spPr>
            <a:noFill/>
            <a:ln>
              <a:noFill/>
            </a:ln>
            <a:effectLst/>
          </c:spPr>
          <c:txPr>
            <a:bodyPr rot="-540000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glow>
              <a:schemeClr val="accent1"/>
            </a:glow>
          </a:effectLst>
          <a:scene3d>
            <a:camera prst="orthographicFront"/>
            <a:lightRig rig="threePt" dir="t"/>
          </a:scene3d>
          <a:sp3d/>
        </c:spPr>
        <c:dLbl>
          <c:idx val="0"/>
          <c:numFmt formatCode="#,##0" sourceLinked="0"/>
          <c:spPr>
            <a:noFill/>
            <a:ln>
              <a:noFill/>
            </a:ln>
            <a:effectLst/>
          </c:spPr>
          <c:txPr>
            <a:bodyPr rot="-540000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glow>
              <a:schemeClr val="accent1"/>
            </a:glow>
          </a:effectLst>
          <a:scene3d>
            <a:camera prst="orthographicFront"/>
            <a:lightRig rig="threePt" dir="t"/>
          </a:scene3d>
          <a:sp3d/>
        </c:spPr>
        <c:dLbl>
          <c:idx val="0"/>
          <c:numFmt formatCode="#,##0" sourceLinked="0"/>
          <c:spPr>
            <a:noFill/>
            <a:ln>
              <a:noFill/>
            </a:ln>
            <a:effectLst/>
          </c:spPr>
          <c:txPr>
            <a:bodyPr rot="-540000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glow>
              <a:schemeClr val="accent1"/>
            </a:glow>
          </a:effectLst>
          <a:scene3d>
            <a:camera prst="orthographicFront"/>
            <a:lightRig rig="threePt" dir="t"/>
          </a:scene3d>
          <a:sp3d/>
        </c:spPr>
        <c:dLbl>
          <c:idx val="0"/>
          <c:numFmt formatCode="#,##0" sourceLinked="0"/>
          <c:spPr>
            <a:noFill/>
            <a:ln>
              <a:noFill/>
            </a:ln>
            <a:effectLst/>
          </c:spPr>
          <c:txPr>
            <a:bodyPr rot="-540000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glow>
              <a:schemeClr val="accent1"/>
            </a:glow>
          </a:effectLst>
          <a:scene3d>
            <a:camera prst="orthographicFront"/>
            <a:lightRig rig="threePt" dir="t"/>
          </a:scene3d>
          <a:sp3d/>
        </c:spPr>
        <c:dLbl>
          <c:idx val="0"/>
          <c:numFmt formatCode="#,##0" sourceLinked="0"/>
          <c:spPr>
            <a:noFill/>
            <a:ln>
              <a:noFill/>
            </a:ln>
            <a:effectLst/>
          </c:spPr>
          <c:txPr>
            <a:bodyPr rot="-540000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glow>
              <a:schemeClr val="accent1"/>
            </a:glow>
          </a:effectLst>
          <a:scene3d>
            <a:camera prst="orthographicFront"/>
            <a:lightRig rig="threePt" dir="t"/>
          </a:scene3d>
          <a:sp3d/>
        </c:spPr>
        <c:dLbl>
          <c:idx val="0"/>
          <c:numFmt formatCode="#,##0" sourceLinked="0"/>
          <c:spPr>
            <a:noFill/>
            <a:ln>
              <a:noFill/>
            </a:ln>
            <a:effectLst/>
          </c:spPr>
          <c:txPr>
            <a:bodyPr rot="-540000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glow>
              <a:schemeClr val="accent1"/>
            </a:glow>
          </a:effectLst>
          <a:scene3d>
            <a:camera prst="orthographicFront"/>
            <a:lightRig rig="threePt" dir="t"/>
          </a:scene3d>
          <a:sp3d/>
        </c:spPr>
        <c:marker>
          <c:symbol val="none"/>
        </c:marker>
        <c:dLbl>
          <c:idx val="0"/>
          <c:numFmt formatCode="#,##0" sourceLinked="0"/>
          <c:spPr>
            <a:noFill/>
            <a:ln>
              <a:noFill/>
            </a:ln>
            <a:effectLst/>
          </c:spPr>
          <c:txPr>
            <a:bodyPr rot="-5400000" spcFirstLastPara="1" vertOverflow="overflow" horzOverflow="overflow"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A4A69C"/>
          </a:solidFill>
          <a:ln>
            <a:noFill/>
          </a:ln>
          <a:effectLst>
            <a:glow>
              <a:schemeClr val="accent1"/>
            </a:glow>
            <a:outerShdw blurRad="50800" dist="50800" dir="5400000" algn="ctr" rotWithShape="0">
              <a:srgbClr val="000000">
                <a:alpha val="63000"/>
              </a:srgbClr>
            </a:outerShdw>
          </a:effectLst>
          <a:scene3d>
            <a:camera prst="orthographicFront"/>
            <a:lightRig rig="threePt" dir="t"/>
          </a:scene3d>
          <a:sp3d/>
        </c:spPr>
        <c:marker>
          <c:symbol val="none"/>
        </c:marker>
        <c:dLbl>
          <c:idx val="0"/>
          <c:numFmt formatCode="#,##0" sourceLinked="0"/>
          <c:spPr>
            <a:noFill/>
            <a:ln>
              <a:noFill/>
            </a:ln>
            <a:effectLst/>
          </c:spPr>
          <c:txPr>
            <a:bodyPr rot="-5400000" spcFirstLastPara="1" vertOverflow="ellipsis" wrap="square" anchor="ctr" anchorCtr="1"/>
            <a:lstStyle/>
            <a:p>
              <a:pPr>
                <a:defRPr sz="800" b="0" i="0" u="none" strike="noStrike" kern="1200" baseline="0">
                  <a:solidFill>
                    <a:srgbClr val="232625"/>
                  </a:solidFill>
                  <a:latin typeface="Poppins Light" pitchFamily="2" charset="77"/>
                  <a:ea typeface="+mn-ea"/>
                  <a:cs typeface="Poppins Light" pitchFamily="2" charset="77"/>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E6EAE7"/>
          </a:solidFill>
          <a:ln>
            <a:noFill/>
          </a:ln>
          <a:effectLst>
            <a:glow>
              <a:schemeClr val="accent1"/>
            </a:glow>
            <a:outerShdw blurRad="50800" dist="50800" dir="5400000" algn="ctr" rotWithShape="0">
              <a:srgbClr val="000000">
                <a:alpha val="63000"/>
              </a:srgbClr>
            </a:outerShdw>
          </a:effectLst>
          <a:scene3d>
            <a:camera prst="orthographicFront"/>
            <a:lightRig rig="threePt" dir="t"/>
          </a:scene3d>
          <a:sp3d/>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Poppins Light" pitchFamily="2" charset="77"/>
                  <a:ea typeface="+mn-ea"/>
                  <a:cs typeface="Poppins Light" pitchFamily="2" charset="77"/>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Poppins Light" pitchFamily="2" charset="77"/>
                  <a:ea typeface="+mn-ea"/>
                  <a:cs typeface="Poppins Light" pitchFamily="2" charset="77"/>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19050" cap="rnd">
            <a:solidFill>
              <a:srgbClr val="232625"/>
            </a:solidFill>
            <a:round/>
          </a:ln>
          <a:effectLst/>
        </c:spPr>
        <c:marker>
          <c:symbol val="circle"/>
          <c:size val="5"/>
          <c:spPr>
            <a:solidFill>
              <a:srgbClr val="455147"/>
            </a:solidFill>
            <a:ln w="22225">
              <a:solidFill>
                <a:schemeClr val="bg1"/>
              </a:solidFill>
            </a:ln>
            <a:effectLst/>
          </c:spPr>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Poppins Light" pitchFamily="2" charset="77"/>
                  <a:ea typeface="+mn-ea"/>
                  <a:cs typeface="Poppins Light" pitchFamily="2" charset="77"/>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641971447625652E-2"/>
          <c:y val="5.2785520340687481E-2"/>
          <c:w val="0.83474442240491709"/>
          <c:h val="0.75989595172466051"/>
        </c:manualLayout>
      </c:layout>
      <c:barChart>
        <c:barDir val="col"/>
        <c:grouping val="clustered"/>
        <c:varyColors val="0"/>
        <c:ser>
          <c:idx val="0"/>
          <c:order val="0"/>
          <c:tx>
            <c:strRef>
              <c:f>Chart!$B$1</c:f>
              <c:strCache>
                <c:ptCount val="1"/>
                <c:pt idx="0">
                  <c:v>Sum of Invitations Issued</c:v>
                </c:pt>
              </c:strCache>
            </c:strRef>
          </c:tx>
          <c:spPr>
            <a:solidFill>
              <a:srgbClr val="A4A69C"/>
            </a:solidFill>
            <a:ln>
              <a:noFill/>
            </a:ln>
            <a:effectLst>
              <a:glow>
                <a:schemeClr val="accent1"/>
              </a:glow>
              <a:outerShdw blurRad="50800" dist="50800" dir="5400000" algn="ctr" rotWithShape="0">
                <a:srgbClr val="000000">
                  <a:alpha val="63000"/>
                </a:srgbClr>
              </a:outerShdw>
            </a:effectLst>
            <a:scene3d>
              <a:camera prst="orthographicFront"/>
              <a:lightRig rig="threePt" dir="t"/>
            </a:scene3d>
            <a:sp3d/>
          </c:spPr>
          <c:invertIfNegative val="0"/>
          <c:dLbls>
            <c:numFmt formatCode="#,##0" sourceLinked="0"/>
            <c:spPr>
              <a:noFill/>
              <a:ln>
                <a:noFill/>
              </a:ln>
              <a:effectLst/>
            </c:spPr>
            <c:txPr>
              <a:bodyPr rot="-5400000" spcFirstLastPara="1" vertOverflow="ellipsis" wrap="square" anchor="ctr" anchorCtr="1"/>
              <a:lstStyle/>
              <a:p>
                <a:pPr>
                  <a:defRPr sz="800" b="0" i="0" u="none" strike="noStrike" kern="1200" baseline="0">
                    <a:solidFill>
                      <a:srgbClr val="232625"/>
                    </a:solidFill>
                    <a:latin typeface="Poppins Light" pitchFamily="2" charset="77"/>
                    <a:ea typeface="+mn-ea"/>
                    <a:cs typeface="Poppins Light" pitchFamily="2" charset="77"/>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Chart!$A$2:$A$18</c:f>
              <c:multiLvlStrCache>
                <c:ptCount val="14"/>
                <c:lvl>
                  <c:pt idx="0">
                    <c:v>Jan</c:v>
                  </c:pt>
                  <c:pt idx="1">
                    <c:v>Feb</c:v>
                  </c:pt>
                  <c:pt idx="2">
                    <c:v>Mar</c:v>
                  </c:pt>
                  <c:pt idx="3">
                    <c:v>Apr</c:v>
                  </c:pt>
                  <c:pt idx="4">
                    <c:v>May</c:v>
                  </c:pt>
                  <c:pt idx="5">
                    <c:v>Jun</c:v>
                  </c:pt>
                  <c:pt idx="6">
                    <c:v>Jul</c:v>
                  </c:pt>
                  <c:pt idx="7">
                    <c:v>Aug</c:v>
                  </c:pt>
                  <c:pt idx="8">
                    <c:v>Sep</c:v>
                  </c:pt>
                  <c:pt idx="9">
                    <c:v>Oct</c:v>
                  </c:pt>
                  <c:pt idx="10">
                    <c:v>Dec</c:v>
                  </c:pt>
                  <c:pt idx="11">
                    <c:v>Jan</c:v>
                  </c:pt>
                  <c:pt idx="12">
                    <c:v>Feb</c:v>
                  </c:pt>
                  <c:pt idx="13">
                    <c:v>Mar</c:v>
                  </c:pt>
                </c:lvl>
                <c:lvl>
                  <c:pt idx="0">
                    <c:v>2023</c:v>
                  </c:pt>
                  <c:pt idx="11">
                    <c:v>2024</c:v>
                  </c:pt>
                </c:lvl>
              </c:multiLvlStrCache>
            </c:multiLvlStrRef>
          </c:cat>
          <c:val>
            <c:numRef>
              <c:f>Chart!$B$2:$B$18</c:f>
              <c:numCache>
                <c:formatCode>General</c:formatCode>
                <c:ptCount val="14"/>
                <c:pt idx="0">
                  <c:v>11000</c:v>
                </c:pt>
                <c:pt idx="1">
                  <c:v>4892</c:v>
                </c:pt>
                <c:pt idx="2">
                  <c:v>21667</c:v>
                </c:pt>
                <c:pt idx="3">
                  <c:v>7000</c:v>
                </c:pt>
                <c:pt idx="4">
                  <c:v>5389</c:v>
                </c:pt>
                <c:pt idx="5">
                  <c:v>9600</c:v>
                </c:pt>
                <c:pt idx="6">
                  <c:v>9600</c:v>
                </c:pt>
                <c:pt idx="7">
                  <c:v>8600</c:v>
                </c:pt>
                <c:pt idx="8">
                  <c:v>8300</c:v>
                </c:pt>
                <c:pt idx="9">
                  <c:v>9173</c:v>
                </c:pt>
                <c:pt idx="10">
                  <c:v>15045</c:v>
                </c:pt>
                <c:pt idx="11">
                  <c:v>3280</c:v>
                </c:pt>
                <c:pt idx="12">
                  <c:v>16110</c:v>
                </c:pt>
                <c:pt idx="13">
                  <c:v>3825</c:v>
                </c:pt>
              </c:numCache>
            </c:numRef>
          </c:val>
          <c:extLst>
            <c:ext xmlns:c16="http://schemas.microsoft.com/office/drawing/2014/chart" uri="{C3380CC4-5D6E-409C-BE32-E72D297353CC}">
              <c16:uniqueId val="{00000000-4C48-F44F-BEB7-F4735FA290CA}"/>
            </c:ext>
          </c:extLst>
        </c:ser>
        <c:dLbls>
          <c:showLegendKey val="0"/>
          <c:showVal val="0"/>
          <c:showCatName val="0"/>
          <c:showSerName val="0"/>
          <c:showPercent val="0"/>
          <c:showBubbleSize val="0"/>
        </c:dLbls>
        <c:gapWidth val="86"/>
        <c:axId val="1391510127"/>
        <c:axId val="275162400"/>
      </c:barChart>
      <c:lineChart>
        <c:grouping val="standard"/>
        <c:varyColors val="0"/>
        <c:ser>
          <c:idx val="1"/>
          <c:order val="1"/>
          <c:tx>
            <c:strRef>
              <c:f>Chart!$C$1</c:f>
              <c:strCache>
                <c:ptCount val="1"/>
                <c:pt idx="0">
                  <c:v>Average of Total</c:v>
                </c:pt>
              </c:strCache>
            </c:strRef>
          </c:tx>
          <c:spPr>
            <a:ln w="19050" cap="rnd">
              <a:solidFill>
                <a:srgbClr val="232625"/>
              </a:solidFill>
              <a:round/>
            </a:ln>
            <a:effectLst/>
          </c:spPr>
          <c:marker>
            <c:symbol val="circle"/>
            <c:size val="5"/>
            <c:spPr>
              <a:solidFill>
                <a:srgbClr val="455147"/>
              </a:solidFill>
              <a:ln w="22225">
                <a:solidFill>
                  <a:schemeClr val="bg1"/>
                </a:solidFill>
              </a:ln>
              <a:effectLst/>
            </c:spPr>
          </c:marker>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Poppins Light" pitchFamily="2" charset="77"/>
                    <a:ea typeface="+mn-ea"/>
                    <a:cs typeface="Poppins Light" pitchFamily="2" charset="77"/>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Chart!$A$2:$A$18</c:f>
              <c:multiLvlStrCache>
                <c:ptCount val="14"/>
                <c:lvl>
                  <c:pt idx="0">
                    <c:v>Jan</c:v>
                  </c:pt>
                  <c:pt idx="1">
                    <c:v>Feb</c:v>
                  </c:pt>
                  <c:pt idx="2">
                    <c:v>Mar</c:v>
                  </c:pt>
                  <c:pt idx="3">
                    <c:v>Apr</c:v>
                  </c:pt>
                  <c:pt idx="4">
                    <c:v>May</c:v>
                  </c:pt>
                  <c:pt idx="5">
                    <c:v>Jun</c:v>
                  </c:pt>
                  <c:pt idx="6">
                    <c:v>Jul</c:v>
                  </c:pt>
                  <c:pt idx="7">
                    <c:v>Aug</c:v>
                  </c:pt>
                  <c:pt idx="8">
                    <c:v>Sep</c:v>
                  </c:pt>
                  <c:pt idx="9">
                    <c:v>Oct</c:v>
                  </c:pt>
                  <c:pt idx="10">
                    <c:v>Dec</c:v>
                  </c:pt>
                  <c:pt idx="11">
                    <c:v>Jan</c:v>
                  </c:pt>
                  <c:pt idx="12">
                    <c:v>Feb</c:v>
                  </c:pt>
                  <c:pt idx="13">
                    <c:v>Mar</c:v>
                  </c:pt>
                </c:lvl>
                <c:lvl>
                  <c:pt idx="0">
                    <c:v>2023</c:v>
                  </c:pt>
                  <c:pt idx="11">
                    <c:v>2024</c:v>
                  </c:pt>
                </c:lvl>
              </c:multiLvlStrCache>
            </c:multiLvlStrRef>
          </c:cat>
          <c:val>
            <c:numRef>
              <c:f>Chart!$C$2:$C$18</c:f>
              <c:numCache>
                <c:formatCode>General</c:formatCode>
                <c:ptCount val="14"/>
                <c:pt idx="2">
                  <c:v>245121</c:v>
                </c:pt>
                <c:pt idx="3">
                  <c:v>237546.5</c:v>
                </c:pt>
                <c:pt idx="4">
                  <c:v>230564</c:v>
                </c:pt>
                <c:pt idx="5">
                  <c:v>75614</c:v>
                </c:pt>
                <c:pt idx="6">
                  <c:v>72422</c:v>
                </c:pt>
                <c:pt idx="7">
                  <c:v>158646.75</c:v>
                </c:pt>
                <c:pt idx="8">
                  <c:v>214814</c:v>
                </c:pt>
                <c:pt idx="9">
                  <c:v>214552.75</c:v>
                </c:pt>
                <c:pt idx="10">
                  <c:v>212380.28571428571</c:v>
                </c:pt>
                <c:pt idx="11">
                  <c:v>213069.66666666666</c:v>
                </c:pt>
                <c:pt idx="12">
                  <c:v>211719.83333333334</c:v>
                </c:pt>
                <c:pt idx="13">
                  <c:v>211220</c:v>
                </c:pt>
              </c:numCache>
            </c:numRef>
          </c:val>
          <c:smooth val="0"/>
          <c:extLst>
            <c:ext xmlns:c16="http://schemas.microsoft.com/office/drawing/2014/chart" uri="{C3380CC4-5D6E-409C-BE32-E72D297353CC}">
              <c16:uniqueId val="{00000003-C19A-1E4C-B863-925E27EF0797}"/>
            </c:ext>
          </c:extLst>
        </c:ser>
        <c:dLbls>
          <c:showLegendKey val="0"/>
          <c:showVal val="0"/>
          <c:showCatName val="0"/>
          <c:showSerName val="0"/>
          <c:showPercent val="0"/>
          <c:showBubbleSize val="0"/>
        </c:dLbls>
        <c:marker val="1"/>
        <c:smooth val="0"/>
        <c:axId val="280169440"/>
        <c:axId val="279993424"/>
      </c:lineChart>
      <c:catAx>
        <c:axId val="139151012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bg1">
                    <a:lumMod val="85000"/>
                  </a:schemeClr>
                </a:solidFill>
                <a:latin typeface="Poppins Light" pitchFamily="2" charset="77"/>
                <a:ea typeface="+mn-ea"/>
                <a:cs typeface="Poppins Light" pitchFamily="2" charset="77"/>
              </a:defRPr>
            </a:pPr>
            <a:endParaRPr lang="en-US"/>
          </a:p>
        </c:txPr>
        <c:crossAx val="275162400"/>
        <c:crosses val="autoZero"/>
        <c:auto val="1"/>
        <c:lblAlgn val="ctr"/>
        <c:lblOffset val="100"/>
        <c:noMultiLvlLbl val="0"/>
      </c:catAx>
      <c:valAx>
        <c:axId val="275162400"/>
        <c:scaling>
          <c:orientation val="minMax"/>
        </c:scaling>
        <c:delete val="0"/>
        <c:axPos val="l"/>
        <c:majorGridlines>
          <c:spPr>
            <a:ln w="9525" cap="flat" cmpd="sng" algn="ctr">
              <a:solidFill>
                <a:schemeClr val="tx1">
                  <a:lumMod val="15000"/>
                  <a:lumOff val="85000"/>
                  <a:alpha val="17000"/>
                </a:schemeClr>
              </a:solidFill>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lumMod val="85000"/>
                  </a:schemeClr>
                </a:solidFill>
                <a:latin typeface="Poppins Light" pitchFamily="2" charset="77"/>
                <a:ea typeface="+mn-ea"/>
                <a:cs typeface="Poppins Light" pitchFamily="2" charset="77"/>
              </a:defRPr>
            </a:pPr>
            <a:endParaRPr lang="en-US"/>
          </a:p>
        </c:txPr>
        <c:crossAx val="1391510127"/>
        <c:crosses val="autoZero"/>
        <c:crossBetween val="between"/>
      </c:valAx>
      <c:valAx>
        <c:axId val="279993424"/>
        <c:scaling>
          <c:orientation val="minMax"/>
        </c:scaling>
        <c:delete val="0"/>
        <c:axPos val="r"/>
        <c:numFmt formatCode="0,&quot;K&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Poppins Light" pitchFamily="2" charset="77"/>
                <a:ea typeface="+mn-ea"/>
                <a:cs typeface="Poppins Light" pitchFamily="2" charset="77"/>
              </a:defRPr>
            </a:pPr>
            <a:endParaRPr lang="en-US"/>
          </a:p>
        </c:txPr>
        <c:crossAx val="280169440"/>
        <c:crosses val="max"/>
        <c:crossBetween val="between"/>
      </c:valAx>
      <c:catAx>
        <c:axId val="280169440"/>
        <c:scaling>
          <c:orientation val="minMax"/>
        </c:scaling>
        <c:delete val="1"/>
        <c:axPos val="b"/>
        <c:numFmt formatCode="General" sourceLinked="1"/>
        <c:majorTickMark val="out"/>
        <c:minorTickMark val="none"/>
        <c:tickLblPos val="nextTo"/>
        <c:crossAx val="279993424"/>
        <c:auto val="1"/>
        <c:lblAlgn val="ctr"/>
        <c:lblOffset val="100"/>
        <c:noMultiLvlLbl val="0"/>
      </c:cat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0" i="0">
          <a:latin typeface="Poppins Light" pitchFamily="2" charset="77"/>
          <a:cs typeface="Poppins Light" pitchFamily="2" charset="77"/>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[Canada Immigration Express Entry Dashboard.xlsx]Chart!PivotTable13</c:name>
    <c:fmtId val="1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Poppins" pitchFamily="2" charset="77"/>
                  <a:ea typeface="+mn-ea"/>
                  <a:cs typeface="Poppins" pitchFamily="2" charset="77"/>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Poppins" pitchFamily="2" charset="77"/>
                  <a:ea typeface="+mn-ea"/>
                  <a:cs typeface="Poppins" pitchFamily="2" charset="77"/>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Poppins" pitchFamily="2" charset="77"/>
                  <a:ea typeface="+mn-ea"/>
                  <a:cs typeface="Poppins" pitchFamily="2" charset="77"/>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Poppins" pitchFamily="2" charset="77"/>
                  <a:ea typeface="+mn-ea"/>
                  <a:cs typeface="Poppins" pitchFamily="2" charset="77"/>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Poppins" pitchFamily="2" charset="77"/>
                  <a:ea typeface="+mn-ea"/>
                  <a:cs typeface="Poppins" pitchFamily="2" charset="77"/>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Poppins" pitchFamily="2" charset="77"/>
                  <a:ea typeface="+mn-ea"/>
                  <a:cs typeface="Poppins" pitchFamily="2" charset="77"/>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Poppins" pitchFamily="2" charset="77"/>
                  <a:ea typeface="+mn-ea"/>
                  <a:cs typeface="Poppins" pitchFamily="2" charset="77"/>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Poppins" pitchFamily="2" charset="77"/>
                  <a:ea typeface="+mn-ea"/>
                  <a:cs typeface="Poppins" pitchFamily="2" charset="77"/>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Poppins" pitchFamily="2" charset="77"/>
                  <a:ea typeface="+mn-ea"/>
                  <a:cs typeface="Poppins" pitchFamily="2" charset="77"/>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50800" dist="5080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FFC80A"/>
                  </a:solidFill>
                  <a:latin typeface="Poppins Light" pitchFamily="2" charset="77"/>
                  <a:ea typeface="+mn-ea"/>
                  <a:cs typeface="Poppins Light" pitchFamily="2" charset="77"/>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D2DBBD"/>
          </a:solidFill>
          <a:ln>
            <a:noFill/>
          </a:ln>
          <a:effectLst>
            <a:outerShdw blurRad="50800" dist="5080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232625"/>
                  </a:solidFill>
                  <a:latin typeface="Poppins Light" pitchFamily="2" charset="77"/>
                  <a:ea typeface="+mn-ea"/>
                  <a:cs typeface="Poppins Light" pitchFamily="2" charset="77"/>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7C8E50"/>
          </a:solidFill>
          <a:ln>
            <a:noFill/>
          </a:ln>
          <a:effectLst>
            <a:outerShdw blurRad="50800" dist="5080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D2DBBD"/>
                  </a:solidFill>
                  <a:latin typeface="Poppins Light" pitchFamily="2" charset="77"/>
                  <a:ea typeface="+mn-ea"/>
                  <a:cs typeface="Poppins Light" pitchFamily="2" charset="77"/>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9AA18B"/>
          </a:solidFill>
          <a:ln>
            <a:noFill/>
          </a:ln>
          <a:effectLst>
            <a:outerShdw blurRad="50800" dist="5080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Poppins Light" pitchFamily="2" charset="77"/>
                  <a:ea typeface="+mn-ea"/>
                  <a:cs typeface="Poppins Light" pitchFamily="2" charset="77"/>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50800" dist="50800" dir="5400000" algn="ctr" rotWithShape="0">
              <a:srgbClr val="000000">
                <a:alpha val="63000"/>
              </a:srgbClr>
            </a:outerShdw>
          </a:effectLst>
        </c:spPr>
        <c:dLbl>
          <c:idx val="0"/>
          <c:layout>
            <c:manualLayout>
              <c:x val="-1.1450679414880882E-16"/>
              <c:y val="-5.0562504539950481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FFC80A"/>
                  </a:solidFill>
                  <a:latin typeface="Poppins Light" pitchFamily="2" charset="77"/>
                  <a:ea typeface="+mn-ea"/>
                  <a:cs typeface="Poppins Light" pitchFamily="2" charset="77"/>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50800" dist="50800" dir="5400000" algn="ctr" rotWithShape="0">
              <a:srgbClr val="000000">
                <a:alpha val="63000"/>
              </a:srgbClr>
            </a:outerShdw>
          </a:effectLst>
        </c:spPr>
        <c:dLbl>
          <c:idx val="0"/>
          <c:layout>
            <c:manualLayout>
              <c:x val="0"/>
              <c:y val="-5.5576856399776241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FFC80A"/>
                  </a:solidFill>
                  <a:latin typeface="Poppins Light" pitchFamily="2" charset="77"/>
                  <a:ea typeface="+mn-ea"/>
                  <a:cs typeface="Poppins Light" pitchFamily="2" charset="77"/>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outerShdw blurRad="50800" dist="50800" dir="5400000" algn="ctr" rotWithShape="0">
              <a:srgbClr val="000000">
                <a:alpha val="63000"/>
              </a:srgbClr>
            </a:outerShdw>
          </a:effectLst>
        </c:spPr>
        <c:dLbl>
          <c:idx val="0"/>
          <c:layout>
            <c:manualLayout>
              <c:x val="0"/>
              <c:y val="-5.1495581364523757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FFC80A"/>
                  </a:solidFill>
                  <a:latin typeface="Poppins Light" pitchFamily="2" charset="77"/>
                  <a:ea typeface="+mn-ea"/>
                  <a:cs typeface="Poppins Light" pitchFamily="2" charset="77"/>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Chart!$B$22</c:f>
              <c:strCache>
                <c:ptCount val="1"/>
                <c:pt idx="0">
                  <c:v>481 - 490</c:v>
                </c:pt>
              </c:strCache>
            </c:strRef>
          </c:tx>
          <c:spPr>
            <a:solidFill>
              <a:srgbClr val="9AA18B"/>
            </a:solidFill>
            <a:ln>
              <a:noFill/>
            </a:ln>
            <a:effectLst>
              <a:outerShdw blurRad="50800" dist="5080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Poppins Light" pitchFamily="2" charset="77"/>
                    <a:ea typeface="+mn-ea"/>
                    <a:cs typeface="Poppins Light" pitchFamily="2" charset="77"/>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Chart!$A$23:$A$37</c:f>
              <c:multiLvlStrCache>
                <c:ptCount val="12"/>
                <c:lvl>
                  <c:pt idx="0">
                    <c:v>Mar</c:v>
                  </c:pt>
                  <c:pt idx="1">
                    <c:v>Apr</c:v>
                  </c:pt>
                  <c:pt idx="2">
                    <c:v>May</c:v>
                  </c:pt>
                  <c:pt idx="3">
                    <c:v>Jun</c:v>
                  </c:pt>
                  <c:pt idx="4">
                    <c:v>Jul</c:v>
                  </c:pt>
                  <c:pt idx="5">
                    <c:v>Aug</c:v>
                  </c:pt>
                  <c:pt idx="6">
                    <c:v>Sep</c:v>
                  </c:pt>
                  <c:pt idx="7">
                    <c:v>Oct</c:v>
                  </c:pt>
                  <c:pt idx="8">
                    <c:v>Dec</c:v>
                  </c:pt>
                  <c:pt idx="9">
                    <c:v>Jan</c:v>
                  </c:pt>
                  <c:pt idx="10">
                    <c:v>Feb</c:v>
                  </c:pt>
                  <c:pt idx="11">
                    <c:v>Mar</c:v>
                  </c:pt>
                </c:lvl>
                <c:lvl>
                  <c:pt idx="0">
                    <c:v>2023</c:v>
                  </c:pt>
                  <c:pt idx="9">
                    <c:v>2024</c:v>
                  </c:pt>
                </c:lvl>
              </c:multiLvlStrCache>
            </c:multiLvlStrRef>
          </c:cat>
          <c:val>
            <c:numRef>
              <c:f>Chart!$B$23:$B$37</c:f>
              <c:numCache>
                <c:formatCode>#,##0</c:formatCode>
                <c:ptCount val="12"/>
                <c:pt idx="0">
                  <c:v>12183</c:v>
                </c:pt>
                <c:pt idx="1">
                  <c:v>9430</c:v>
                </c:pt>
                <c:pt idx="2">
                  <c:v>2936</c:v>
                </c:pt>
                <c:pt idx="3">
                  <c:v>4225</c:v>
                </c:pt>
                <c:pt idx="4">
                  <c:v>4787.5</c:v>
                </c:pt>
                <c:pt idx="5">
                  <c:v>6236</c:v>
                </c:pt>
                <c:pt idx="6">
                  <c:v>8530.4</c:v>
                </c:pt>
                <c:pt idx="7">
                  <c:v>9415.75</c:v>
                </c:pt>
                <c:pt idx="8">
                  <c:v>9024.1428571428569</c:v>
                </c:pt>
                <c:pt idx="9">
                  <c:v>9333.6666666666661</c:v>
                </c:pt>
                <c:pt idx="10">
                  <c:v>9984.3333333333339</c:v>
                </c:pt>
                <c:pt idx="11">
                  <c:v>10499</c:v>
                </c:pt>
              </c:numCache>
            </c:numRef>
          </c:val>
          <c:extLst>
            <c:ext xmlns:c16="http://schemas.microsoft.com/office/drawing/2014/chart" uri="{C3380CC4-5D6E-409C-BE32-E72D297353CC}">
              <c16:uniqueId val="{00000000-35ED-834C-9E41-C304F3BCC11F}"/>
            </c:ext>
          </c:extLst>
        </c:ser>
        <c:ser>
          <c:idx val="1"/>
          <c:order val="1"/>
          <c:tx>
            <c:strRef>
              <c:f>Chart!$C$22</c:f>
              <c:strCache>
                <c:ptCount val="1"/>
                <c:pt idx="0">
                  <c:v>491 - 500</c:v>
                </c:pt>
              </c:strCache>
            </c:strRef>
          </c:tx>
          <c:spPr>
            <a:solidFill>
              <a:srgbClr val="7C8E50"/>
            </a:solidFill>
            <a:ln>
              <a:noFill/>
            </a:ln>
            <a:effectLst>
              <a:outerShdw blurRad="50800" dist="5080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D2DBBD"/>
                    </a:solidFill>
                    <a:latin typeface="Poppins Light" pitchFamily="2" charset="77"/>
                    <a:ea typeface="+mn-ea"/>
                    <a:cs typeface="Poppins Light" pitchFamily="2" charset="77"/>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Chart!$A$23:$A$37</c:f>
              <c:multiLvlStrCache>
                <c:ptCount val="12"/>
                <c:lvl>
                  <c:pt idx="0">
                    <c:v>Mar</c:v>
                  </c:pt>
                  <c:pt idx="1">
                    <c:v>Apr</c:v>
                  </c:pt>
                  <c:pt idx="2">
                    <c:v>May</c:v>
                  </c:pt>
                  <c:pt idx="3">
                    <c:v>Jun</c:v>
                  </c:pt>
                  <c:pt idx="4">
                    <c:v>Jul</c:v>
                  </c:pt>
                  <c:pt idx="5">
                    <c:v>Aug</c:v>
                  </c:pt>
                  <c:pt idx="6">
                    <c:v>Sep</c:v>
                  </c:pt>
                  <c:pt idx="7">
                    <c:v>Oct</c:v>
                  </c:pt>
                  <c:pt idx="8">
                    <c:v>Dec</c:v>
                  </c:pt>
                  <c:pt idx="9">
                    <c:v>Jan</c:v>
                  </c:pt>
                  <c:pt idx="10">
                    <c:v>Feb</c:v>
                  </c:pt>
                  <c:pt idx="11">
                    <c:v>Mar</c:v>
                  </c:pt>
                </c:lvl>
                <c:lvl>
                  <c:pt idx="0">
                    <c:v>2023</c:v>
                  </c:pt>
                  <c:pt idx="9">
                    <c:v>2024</c:v>
                  </c:pt>
                </c:lvl>
              </c:multiLvlStrCache>
            </c:multiLvlStrRef>
          </c:cat>
          <c:val>
            <c:numRef>
              <c:f>Chart!$C$23:$C$37</c:f>
              <c:numCache>
                <c:formatCode>#,##0</c:formatCode>
                <c:ptCount val="12"/>
                <c:pt idx="0">
                  <c:v>2603</c:v>
                </c:pt>
                <c:pt idx="1">
                  <c:v>409</c:v>
                </c:pt>
                <c:pt idx="2">
                  <c:v>982</c:v>
                </c:pt>
                <c:pt idx="3">
                  <c:v>1814</c:v>
                </c:pt>
                <c:pt idx="4">
                  <c:v>935.5</c:v>
                </c:pt>
                <c:pt idx="5">
                  <c:v>2286</c:v>
                </c:pt>
                <c:pt idx="6">
                  <c:v>3674.6</c:v>
                </c:pt>
                <c:pt idx="7">
                  <c:v>4766.75</c:v>
                </c:pt>
                <c:pt idx="8">
                  <c:v>5780.2857142857147</c:v>
                </c:pt>
                <c:pt idx="9">
                  <c:v>6450</c:v>
                </c:pt>
                <c:pt idx="10">
                  <c:v>7298.333333333333</c:v>
                </c:pt>
                <c:pt idx="11">
                  <c:v>8065</c:v>
                </c:pt>
              </c:numCache>
            </c:numRef>
          </c:val>
          <c:extLst>
            <c:ext xmlns:c16="http://schemas.microsoft.com/office/drawing/2014/chart" uri="{C3380CC4-5D6E-409C-BE32-E72D297353CC}">
              <c16:uniqueId val="{00000001-35ED-834C-9E41-C304F3BCC11F}"/>
            </c:ext>
          </c:extLst>
        </c:ser>
        <c:ser>
          <c:idx val="2"/>
          <c:order val="2"/>
          <c:tx>
            <c:strRef>
              <c:f>Chart!$D$22</c:f>
              <c:strCache>
                <c:ptCount val="1"/>
                <c:pt idx="0">
                  <c:v>501 - 600</c:v>
                </c:pt>
              </c:strCache>
            </c:strRef>
          </c:tx>
          <c:spPr>
            <a:solidFill>
              <a:srgbClr val="D2DBBD"/>
            </a:solidFill>
            <a:ln>
              <a:noFill/>
            </a:ln>
            <a:effectLst>
              <a:outerShdw blurRad="50800" dist="5080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232625"/>
                    </a:solidFill>
                    <a:latin typeface="Poppins Light" pitchFamily="2" charset="77"/>
                    <a:ea typeface="+mn-ea"/>
                    <a:cs typeface="Poppins Light" pitchFamily="2" charset="77"/>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Chart!$A$23:$A$37</c:f>
              <c:multiLvlStrCache>
                <c:ptCount val="12"/>
                <c:lvl>
                  <c:pt idx="0">
                    <c:v>Mar</c:v>
                  </c:pt>
                  <c:pt idx="1">
                    <c:v>Apr</c:v>
                  </c:pt>
                  <c:pt idx="2">
                    <c:v>May</c:v>
                  </c:pt>
                  <c:pt idx="3">
                    <c:v>Jun</c:v>
                  </c:pt>
                  <c:pt idx="4">
                    <c:v>Jul</c:v>
                  </c:pt>
                  <c:pt idx="5">
                    <c:v>Aug</c:v>
                  </c:pt>
                  <c:pt idx="6">
                    <c:v>Sep</c:v>
                  </c:pt>
                  <c:pt idx="7">
                    <c:v>Oct</c:v>
                  </c:pt>
                  <c:pt idx="8">
                    <c:v>Dec</c:v>
                  </c:pt>
                  <c:pt idx="9">
                    <c:v>Jan</c:v>
                  </c:pt>
                  <c:pt idx="10">
                    <c:v>Feb</c:v>
                  </c:pt>
                  <c:pt idx="11">
                    <c:v>Mar</c:v>
                  </c:pt>
                </c:lvl>
                <c:lvl>
                  <c:pt idx="0">
                    <c:v>2023</c:v>
                  </c:pt>
                  <c:pt idx="9">
                    <c:v>2024</c:v>
                  </c:pt>
                </c:lvl>
              </c:multiLvlStrCache>
            </c:multiLvlStrRef>
          </c:cat>
          <c:val>
            <c:numRef>
              <c:f>Chart!$D$23:$D$37</c:f>
              <c:numCache>
                <c:formatCode>#,##0</c:formatCode>
                <c:ptCount val="12"/>
                <c:pt idx="0">
                  <c:v>3216</c:v>
                </c:pt>
                <c:pt idx="1">
                  <c:v>501</c:v>
                </c:pt>
                <c:pt idx="2">
                  <c:v>1032</c:v>
                </c:pt>
                <c:pt idx="3">
                  <c:v>1896</c:v>
                </c:pt>
                <c:pt idx="4">
                  <c:v>992</c:v>
                </c:pt>
                <c:pt idx="5">
                  <c:v>2019</c:v>
                </c:pt>
                <c:pt idx="6">
                  <c:v>2990.2</c:v>
                </c:pt>
                <c:pt idx="7">
                  <c:v>1539.5</c:v>
                </c:pt>
                <c:pt idx="8">
                  <c:v>4871.8571428571431</c:v>
                </c:pt>
                <c:pt idx="9">
                  <c:v>7062</c:v>
                </c:pt>
                <c:pt idx="10">
                  <c:v>9012</c:v>
                </c:pt>
                <c:pt idx="11">
                  <c:v>10573</c:v>
                </c:pt>
              </c:numCache>
            </c:numRef>
          </c:val>
          <c:extLst>
            <c:ext xmlns:c16="http://schemas.microsoft.com/office/drawing/2014/chart" uri="{C3380CC4-5D6E-409C-BE32-E72D297353CC}">
              <c16:uniqueId val="{00000002-35ED-834C-9E41-C304F3BCC11F}"/>
            </c:ext>
          </c:extLst>
        </c:ser>
        <c:ser>
          <c:idx val="3"/>
          <c:order val="3"/>
          <c:tx>
            <c:strRef>
              <c:f>Chart!$E$22</c:f>
              <c:strCache>
                <c:ptCount val="1"/>
                <c:pt idx="0">
                  <c:v>601 - 1200</c:v>
                </c:pt>
              </c:strCache>
            </c:strRef>
          </c:tx>
          <c:spPr>
            <a:solidFill>
              <a:schemeClr val="accent4"/>
            </a:solidFill>
            <a:ln>
              <a:noFill/>
            </a:ln>
            <a:effectLst>
              <a:outerShdw blurRad="50800" dist="50800" dir="5400000" algn="ctr" rotWithShape="0">
                <a:srgbClr val="000000">
                  <a:alpha val="63000"/>
                </a:srgbClr>
              </a:outerShdw>
            </a:effectLst>
          </c:spPr>
          <c:invertIfNegative val="0"/>
          <c:dPt>
            <c:idx val="6"/>
            <c:invertIfNegative val="0"/>
            <c:bubble3D val="0"/>
            <c:spPr>
              <a:solidFill>
                <a:schemeClr val="accent4"/>
              </a:solidFill>
              <a:ln>
                <a:noFill/>
              </a:ln>
              <a:effectLst>
                <a:outerShdw blurRad="50800" dist="50800" dir="5400000" algn="ctr" rotWithShape="0">
                  <a:srgbClr val="000000">
                    <a:alpha val="63000"/>
                  </a:srgbClr>
                </a:outerShdw>
              </a:effectLst>
            </c:spPr>
            <c:extLst>
              <c:ext xmlns:c16="http://schemas.microsoft.com/office/drawing/2014/chart" uri="{C3380CC4-5D6E-409C-BE32-E72D297353CC}">
                <c16:uniqueId val="{00000007-35ED-834C-9E41-C304F3BCC11F}"/>
              </c:ext>
            </c:extLst>
          </c:dPt>
          <c:dPt>
            <c:idx val="7"/>
            <c:invertIfNegative val="0"/>
            <c:bubble3D val="0"/>
            <c:spPr>
              <a:solidFill>
                <a:schemeClr val="accent4"/>
              </a:solidFill>
              <a:ln>
                <a:noFill/>
              </a:ln>
              <a:effectLst>
                <a:outerShdw blurRad="50800" dist="50800" dir="5400000" algn="ctr" rotWithShape="0">
                  <a:srgbClr val="000000">
                    <a:alpha val="63000"/>
                  </a:srgbClr>
                </a:outerShdw>
              </a:effectLst>
            </c:spPr>
            <c:extLst>
              <c:ext xmlns:c16="http://schemas.microsoft.com/office/drawing/2014/chart" uri="{C3380CC4-5D6E-409C-BE32-E72D297353CC}">
                <c16:uniqueId val="{00000006-35ED-834C-9E41-C304F3BCC11F}"/>
              </c:ext>
            </c:extLst>
          </c:dPt>
          <c:dPt>
            <c:idx val="8"/>
            <c:invertIfNegative val="0"/>
            <c:bubble3D val="0"/>
            <c:spPr>
              <a:solidFill>
                <a:schemeClr val="accent4"/>
              </a:solidFill>
              <a:ln>
                <a:noFill/>
              </a:ln>
              <a:effectLst>
                <a:outerShdw blurRad="50800" dist="50800" dir="5400000" algn="ctr" rotWithShape="0">
                  <a:srgbClr val="000000">
                    <a:alpha val="63000"/>
                  </a:srgbClr>
                </a:outerShdw>
              </a:effectLst>
            </c:spPr>
            <c:extLst>
              <c:ext xmlns:c16="http://schemas.microsoft.com/office/drawing/2014/chart" uri="{C3380CC4-5D6E-409C-BE32-E72D297353CC}">
                <c16:uniqueId val="{00000005-35ED-834C-9E41-C304F3BCC11F}"/>
              </c:ext>
            </c:extLst>
          </c:dPt>
          <c:dLbls>
            <c:dLbl>
              <c:idx val="6"/>
              <c:layout>
                <c:manualLayout>
                  <c:x val="0"/>
                  <c:y val="-5.149558136452375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5ED-834C-9E41-C304F3BCC11F}"/>
                </c:ext>
              </c:extLst>
            </c:dLbl>
            <c:dLbl>
              <c:idx val="7"/>
              <c:layout>
                <c:manualLayout>
                  <c:x val="0"/>
                  <c:y val="-5.557685639977624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5ED-834C-9E41-C304F3BCC11F}"/>
                </c:ext>
              </c:extLst>
            </c:dLbl>
            <c:dLbl>
              <c:idx val="8"/>
              <c:layout>
                <c:manualLayout>
                  <c:x val="-1.1450679414880882E-16"/>
                  <c:y val="-5.056250453995048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5ED-834C-9E41-C304F3BCC11F}"/>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FFC80A"/>
                    </a:solidFill>
                    <a:latin typeface="Poppins Light" pitchFamily="2" charset="77"/>
                    <a:ea typeface="+mn-ea"/>
                    <a:cs typeface="Poppins Light" pitchFamily="2" charset="77"/>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Chart!$A$23:$A$37</c:f>
              <c:multiLvlStrCache>
                <c:ptCount val="12"/>
                <c:lvl>
                  <c:pt idx="0">
                    <c:v>Mar</c:v>
                  </c:pt>
                  <c:pt idx="1">
                    <c:v>Apr</c:v>
                  </c:pt>
                  <c:pt idx="2">
                    <c:v>May</c:v>
                  </c:pt>
                  <c:pt idx="3">
                    <c:v>Jun</c:v>
                  </c:pt>
                  <c:pt idx="4">
                    <c:v>Jul</c:v>
                  </c:pt>
                  <c:pt idx="5">
                    <c:v>Aug</c:v>
                  </c:pt>
                  <c:pt idx="6">
                    <c:v>Sep</c:v>
                  </c:pt>
                  <c:pt idx="7">
                    <c:v>Oct</c:v>
                  </c:pt>
                  <c:pt idx="8">
                    <c:v>Dec</c:v>
                  </c:pt>
                  <c:pt idx="9">
                    <c:v>Jan</c:v>
                  </c:pt>
                  <c:pt idx="10">
                    <c:v>Feb</c:v>
                  </c:pt>
                  <c:pt idx="11">
                    <c:v>Mar</c:v>
                  </c:pt>
                </c:lvl>
                <c:lvl>
                  <c:pt idx="0">
                    <c:v>2023</c:v>
                  </c:pt>
                  <c:pt idx="9">
                    <c:v>2024</c:v>
                  </c:pt>
                </c:lvl>
              </c:multiLvlStrCache>
            </c:multiLvlStrRef>
          </c:cat>
          <c:val>
            <c:numRef>
              <c:f>Chart!$E$23:$E$37</c:f>
              <c:numCache>
                <c:formatCode>#,##0</c:formatCode>
                <c:ptCount val="12"/>
                <c:pt idx="0">
                  <c:v>784</c:v>
                </c:pt>
                <c:pt idx="1">
                  <c:v>285.5</c:v>
                </c:pt>
                <c:pt idx="2">
                  <c:v>552.5</c:v>
                </c:pt>
                <c:pt idx="3">
                  <c:v>642</c:v>
                </c:pt>
                <c:pt idx="4">
                  <c:v>803.5</c:v>
                </c:pt>
                <c:pt idx="5">
                  <c:v>1308</c:v>
                </c:pt>
                <c:pt idx="6">
                  <c:v>1381.2</c:v>
                </c:pt>
                <c:pt idx="7">
                  <c:v>1454.5</c:v>
                </c:pt>
                <c:pt idx="8">
                  <c:v>2517</c:v>
                </c:pt>
                <c:pt idx="9">
                  <c:v>826</c:v>
                </c:pt>
                <c:pt idx="10">
                  <c:v>704.16666666666663</c:v>
                </c:pt>
                <c:pt idx="11">
                  <c:v>987</c:v>
                </c:pt>
              </c:numCache>
            </c:numRef>
          </c:val>
          <c:extLst>
            <c:ext xmlns:c16="http://schemas.microsoft.com/office/drawing/2014/chart" uri="{C3380CC4-5D6E-409C-BE32-E72D297353CC}">
              <c16:uniqueId val="{00000003-35ED-834C-9E41-C304F3BCC11F}"/>
            </c:ext>
          </c:extLst>
        </c:ser>
        <c:dLbls>
          <c:showLegendKey val="0"/>
          <c:showVal val="0"/>
          <c:showCatName val="0"/>
          <c:showSerName val="0"/>
          <c:showPercent val="0"/>
          <c:showBubbleSize val="0"/>
        </c:dLbls>
        <c:gapWidth val="94"/>
        <c:overlap val="100"/>
        <c:axId val="476440192"/>
        <c:axId val="693682176"/>
      </c:barChart>
      <c:catAx>
        <c:axId val="476440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lumMod val="85000"/>
                  </a:schemeClr>
                </a:solidFill>
                <a:latin typeface="Poppins Light" pitchFamily="2" charset="77"/>
                <a:ea typeface="+mn-ea"/>
                <a:cs typeface="Poppins Light" pitchFamily="2" charset="77"/>
              </a:defRPr>
            </a:pPr>
            <a:endParaRPr lang="en-US"/>
          </a:p>
        </c:txPr>
        <c:crossAx val="693682176"/>
        <c:crosses val="autoZero"/>
        <c:auto val="1"/>
        <c:lblAlgn val="ctr"/>
        <c:lblOffset val="100"/>
        <c:noMultiLvlLbl val="0"/>
      </c:catAx>
      <c:valAx>
        <c:axId val="693682176"/>
        <c:scaling>
          <c:orientation val="minMax"/>
        </c:scaling>
        <c:delete val="0"/>
        <c:axPos val="l"/>
        <c:majorGridlines>
          <c:spPr>
            <a:ln w="9525" cap="flat" cmpd="sng" algn="ctr">
              <a:solidFill>
                <a:schemeClr val="tx1">
                  <a:lumMod val="15000"/>
                  <a:lumOff val="85000"/>
                  <a:alpha val="14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lumMod val="85000"/>
                  </a:schemeClr>
                </a:solidFill>
                <a:latin typeface="Poppins Light" pitchFamily="2" charset="77"/>
                <a:ea typeface="+mn-ea"/>
                <a:cs typeface="Poppins Light" pitchFamily="2" charset="77"/>
              </a:defRPr>
            </a:pPr>
            <a:endParaRPr lang="en-US"/>
          </a:p>
        </c:txPr>
        <c:crossAx val="476440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bg1">
                  <a:lumMod val="85000"/>
                </a:schemeClr>
              </a:solidFill>
              <a:latin typeface="Poppins Light" pitchFamily="2" charset="77"/>
              <a:ea typeface="+mn-ea"/>
              <a:cs typeface="Poppins Light" pitchFamily="2" charset="77"/>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0" i="0">
          <a:latin typeface="Poppins Light" pitchFamily="2" charset="77"/>
          <a:cs typeface="Poppins Light" pitchFamily="2" charset="77"/>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9.xml"/><Relationship Id="rId5" Type="http://schemas.openxmlformats.org/officeDocument/2006/relationships/chart" Target="../charts/chart5.xml"/><Relationship Id="rId10" Type="http://schemas.openxmlformats.org/officeDocument/2006/relationships/chart" Target="../charts/chart8.xml"/><Relationship Id="rId4" Type="http://schemas.openxmlformats.org/officeDocument/2006/relationships/chart" Target="../charts/chart4.xml"/><Relationship Id="rId9" Type="http://schemas.openxmlformats.org/officeDocument/2006/relationships/image" Target="../media/image2.svg"/></Relationships>
</file>

<file path=xl/drawings/_rels/drawing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14</xdr:col>
      <xdr:colOff>754523</xdr:colOff>
      <xdr:row>10</xdr:row>
      <xdr:rowOff>33405</xdr:rowOff>
    </xdr:from>
    <xdr:to>
      <xdr:col>17</xdr:col>
      <xdr:colOff>605572</xdr:colOff>
      <xdr:row>25</xdr:row>
      <xdr:rowOff>145960</xdr:rowOff>
    </xdr:to>
    <xdr:sp macro="" textlink="">
      <xdr:nvSpPr>
        <xdr:cNvPr id="110" name="Rounded Rectangle 62">
          <a:extLst>
            <a:ext uri="{FF2B5EF4-FFF2-40B4-BE49-F238E27FC236}">
              <a16:creationId xmlns:a16="http://schemas.microsoft.com/office/drawing/2014/main" id="{E7090B19-FC21-7240-9252-67D840418C7E}"/>
            </a:ext>
          </a:extLst>
        </xdr:cNvPr>
        <xdr:cNvSpPr/>
      </xdr:nvSpPr>
      <xdr:spPr>
        <a:xfrm>
          <a:off x="12243138" y="1987251"/>
          <a:ext cx="2312896" cy="3043324"/>
        </a:xfrm>
        <a:prstGeom prst="roundRect">
          <a:avLst>
            <a:gd name="adj" fmla="val 2703"/>
          </a:avLst>
        </a:prstGeom>
        <a:solidFill>
          <a:srgbClr val="4C59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14</xdr:col>
      <xdr:colOff>821764</xdr:colOff>
      <xdr:row>19</xdr:row>
      <xdr:rowOff>186767</xdr:rowOff>
    </xdr:from>
    <xdr:to>
      <xdr:col>17</xdr:col>
      <xdr:colOff>541617</xdr:colOff>
      <xdr:row>24</xdr:row>
      <xdr:rowOff>143088</xdr:rowOff>
    </xdr:to>
    <mc:AlternateContent xmlns:mc="http://schemas.openxmlformats.org/markup-compatibility/2006">
      <mc:Choice xmlns:tsle="http://schemas.microsoft.com/office/drawing/2012/timeslicer" Requires="tsle">
        <xdr:graphicFrame macro="">
          <xdr:nvGraphicFramePr>
            <xdr:cNvPr id="135" name="DATE 6">
              <a:extLst>
                <a:ext uri="{FF2B5EF4-FFF2-40B4-BE49-F238E27FC236}">
                  <a16:creationId xmlns:a16="http://schemas.microsoft.com/office/drawing/2014/main" id="{FD5635AA-6779-C946-A67B-98703A7B2A19}"/>
                </a:ext>
              </a:extLst>
            </xdr:cNvPr>
            <xdr:cNvGraphicFramePr>
              <a:graphicFrameLocks noChangeAspect="1"/>
            </xdr:cNvGraphicFramePr>
          </xdr:nvGraphicFramePr>
          <xdr:xfrm>
            <a:off x="0" y="0"/>
            <a:ext cx="0" cy="0"/>
          </xdr:xfrm>
          <a:graphic>
            <a:graphicData uri="http://schemas.microsoft.com/office/drawing/2012/timeslicer">
              <tsle:timeslicer xmlns:tsle="http://schemas.microsoft.com/office/drawing/2012/timeslicer" name="DATE 6"/>
            </a:graphicData>
          </a:graphic>
        </xdr:graphicFrame>
      </mc:Choice>
      <mc:Fallback>
        <xdr:sp macro="" textlink="">
          <xdr:nvSpPr>
            <xdr:cNvPr id="0" name=""/>
            <xdr:cNvSpPr>
              <a:spLocks noTextEdit="1"/>
            </xdr:cNvSpPr>
          </xdr:nvSpPr>
          <xdr:spPr>
            <a:xfrm>
              <a:off x="12326470" y="4090149"/>
              <a:ext cx="2185147" cy="98352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fLocksWithSheet="0"/>
  </xdr:twoCellAnchor>
  <xdr:twoCellAnchor>
    <xdr:from>
      <xdr:col>7</xdr:col>
      <xdr:colOff>431173</xdr:colOff>
      <xdr:row>10</xdr:row>
      <xdr:rowOff>647</xdr:rowOff>
    </xdr:from>
    <xdr:to>
      <xdr:col>14</xdr:col>
      <xdr:colOff>658519</xdr:colOff>
      <xdr:row>25</xdr:row>
      <xdr:rowOff>113202</xdr:rowOff>
    </xdr:to>
    <xdr:sp macro="" textlink="">
      <xdr:nvSpPr>
        <xdr:cNvPr id="60" name="Rounded Rectangle 59">
          <a:extLst>
            <a:ext uri="{FF2B5EF4-FFF2-40B4-BE49-F238E27FC236}">
              <a16:creationId xmlns:a16="http://schemas.microsoft.com/office/drawing/2014/main" id="{277479D7-AEA4-3543-96D5-B2A265282026}"/>
            </a:ext>
          </a:extLst>
        </xdr:cNvPr>
        <xdr:cNvSpPr/>
      </xdr:nvSpPr>
      <xdr:spPr>
        <a:xfrm>
          <a:off x="6193210" y="2038919"/>
          <a:ext cx="5989383" cy="3169962"/>
        </a:xfrm>
        <a:prstGeom prst="roundRect">
          <a:avLst>
            <a:gd name="adj" fmla="val 1698"/>
          </a:avLst>
        </a:prstGeom>
        <a:solidFill>
          <a:srgbClr val="4C59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173566</xdr:colOff>
      <xdr:row>0</xdr:row>
      <xdr:rowOff>160867</xdr:rowOff>
    </xdr:from>
    <xdr:to>
      <xdr:col>17</xdr:col>
      <xdr:colOff>585611</xdr:colOff>
      <xdr:row>3</xdr:row>
      <xdr:rowOff>127000</xdr:rowOff>
    </xdr:to>
    <xdr:sp macro="" textlink="">
      <xdr:nvSpPr>
        <xdr:cNvPr id="2" name="Rounded Rectangle 1">
          <a:extLst>
            <a:ext uri="{FF2B5EF4-FFF2-40B4-BE49-F238E27FC236}">
              <a16:creationId xmlns:a16="http://schemas.microsoft.com/office/drawing/2014/main" id="{0E3CE7C1-AC5F-F9A3-E0F5-A4B5290BD6DA}"/>
            </a:ext>
          </a:extLst>
        </xdr:cNvPr>
        <xdr:cNvSpPr/>
      </xdr:nvSpPr>
      <xdr:spPr>
        <a:xfrm>
          <a:off x="173566" y="160867"/>
          <a:ext cx="14492480" cy="562481"/>
        </a:xfrm>
        <a:prstGeom prst="roundRect">
          <a:avLst>
            <a:gd name="adj" fmla="val 9903"/>
          </a:avLst>
        </a:prstGeom>
        <a:solidFill>
          <a:srgbClr val="4C59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663222</xdr:colOff>
      <xdr:row>1</xdr:row>
      <xdr:rowOff>16935</xdr:rowOff>
    </xdr:from>
    <xdr:to>
      <xdr:col>11</xdr:col>
      <xdr:colOff>532279</xdr:colOff>
      <xdr:row>3</xdr:row>
      <xdr:rowOff>59268</xdr:rowOff>
    </xdr:to>
    <xdr:sp macro="" textlink="">
      <xdr:nvSpPr>
        <xdr:cNvPr id="3" name="TextBox 2">
          <a:extLst>
            <a:ext uri="{FF2B5EF4-FFF2-40B4-BE49-F238E27FC236}">
              <a16:creationId xmlns:a16="http://schemas.microsoft.com/office/drawing/2014/main" id="{A01D4C76-95C9-D9EF-6577-7ED33C37E519}"/>
            </a:ext>
          </a:extLst>
        </xdr:cNvPr>
        <xdr:cNvSpPr txBox="1"/>
      </xdr:nvSpPr>
      <xdr:spPr>
        <a:xfrm>
          <a:off x="663222" y="222376"/>
          <a:ext cx="8908469" cy="4532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b="1" cap="all">
              <a:solidFill>
                <a:schemeClr val="bg1"/>
              </a:solidFill>
              <a:latin typeface="Poppins" pitchFamily="2" charset="77"/>
              <a:cs typeface="Poppins" pitchFamily="2" charset="77"/>
            </a:rPr>
            <a:t>2023- 2024</a:t>
          </a:r>
          <a:r>
            <a:rPr lang="en-US" sz="1400" b="1" cap="all" baseline="0">
              <a:solidFill>
                <a:schemeClr val="bg1"/>
              </a:solidFill>
              <a:latin typeface="Poppins" pitchFamily="2" charset="77"/>
              <a:cs typeface="Poppins" pitchFamily="2" charset="77"/>
            </a:rPr>
            <a:t> </a:t>
          </a:r>
          <a:r>
            <a:rPr lang="en-US" sz="1400" b="1" cap="all">
              <a:solidFill>
                <a:schemeClr val="bg1"/>
              </a:solidFill>
              <a:latin typeface="Poppins" pitchFamily="2" charset="77"/>
              <a:cs typeface="Poppins" pitchFamily="2" charset="77"/>
            </a:rPr>
            <a:t>Canada</a:t>
          </a:r>
          <a:r>
            <a:rPr lang="en-US" sz="1400" b="1" cap="all" baseline="0">
              <a:solidFill>
                <a:schemeClr val="bg1"/>
              </a:solidFill>
              <a:latin typeface="Poppins" pitchFamily="2" charset="77"/>
              <a:cs typeface="Poppins" pitchFamily="2" charset="77"/>
            </a:rPr>
            <a:t> Immigration Express Entry Dashboard</a:t>
          </a:r>
        </a:p>
      </xdr:txBody>
    </xdr:sp>
    <xdr:clientData/>
  </xdr:twoCellAnchor>
  <xdr:twoCellAnchor>
    <xdr:from>
      <xdr:col>3</xdr:col>
      <xdr:colOff>131233</xdr:colOff>
      <xdr:row>11</xdr:row>
      <xdr:rowOff>138288</xdr:rowOff>
    </xdr:from>
    <xdr:to>
      <xdr:col>5</xdr:col>
      <xdr:colOff>465667</xdr:colOff>
      <xdr:row>14</xdr:row>
      <xdr:rowOff>49388</xdr:rowOff>
    </xdr:to>
    <xdr:sp macro="" textlink="Dashboard!$B$20">
      <xdr:nvSpPr>
        <xdr:cNvPr id="7" name="TextBox 6">
          <a:extLst>
            <a:ext uri="{FF2B5EF4-FFF2-40B4-BE49-F238E27FC236}">
              <a16:creationId xmlns:a16="http://schemas.microsoft.com/office/drawing/2014/main" id="{F0D7EA6E-CE0E-084A-800A-B8E9A89107AD}"/>
            </a:ext>
          </a:extLst>
        </xdr:cNvPr>
        <xdr:cNvSpPr txBox="1"/>
      </xdr:nvSpPr>
      <xdr:spPr>
        <a:xfrm>
          <a:off x="2607733" y="2389010"/>
          <a:ext cx="1985434" cy="5249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67FC577-02DE-EF48-9CBD-54D8C2A28841}" type="TxLink">
            <a:rPr lang="en-US" sz="1200" b="0" i="0" u="none" strike="noStrike">
              <a:solidFill>
                <a:srgbClr val="000000"/>
              </a:solidFill>
              <a:latin typeface="Calibri"/>
              <a:cs typeface="Calibri"/>
            </a:rPr>
            <a:pPr algn="ctr"/>
            <a:t> </a:t>
          </a:fld>
          <a:endParaRPr lang="en-US" sz="1100" b="1" i="0">
            <a:solidFill>
              <a:schemeClr val="bg1"/>
            </a:solidFill>
            <a:latin typeface="Poppins SemiBold" pitchFamily="2" charset="77"/>
            <a:cs typeface="Poppins SemiBold" pitchFamily="2" charset="77"/>
          </a:endParaRPr>
        </a:p>
      </xdr:txBody>
    </xdr:sp>
    <xdr:clientData/>
  </xdr:twoCellAnchor>
  <xdr:twoCellAnchor>
    <xdr:from>
      <xdr:col>13</xdr:col>
      <xdr:colOff>578556</xdr:colOff>
      <xdr:row>1</xdr:row>
      <xdr:rowOff>112880</xdr:rowOff>
    </xdr:from>
    <xdr:to>
      <xdr:col>16</xdr:col>
      <xdr:colOff>317500</xdr:colOff>
      <xdr:row>2</xdr:row>
      <xdr:rowOff>126991</xdr:rowOff>
    </xdr:to>
    <xdr:sp macro="" textlink="">
      <xdr:nvSpPr>
        <xdr:cNvPr id="5" name="TextBox 4">
          <a:extLst>
            <a:ext uri="{FF2B5EF4-FFF2-40B4-BE49-F238E27FC236}">
              <a16:creationId xmlns:a16="http://schemas.microsoft.com/office/drawing/2014/main" id="{4ADA10E0-E3DB-F3AA-1701-D2D31089ED89}"/>
            </a:ext>
          </a:extLst>
        </xdr:cNvPr>
        <xdr:cNvSpPr txBox="1"/>
      </xdr:nvSpPr>
      <xdr:spPr>
        <a:xfrm>
          <a:off x="11345947" y="311663"/>
          <a:ext cx="2223727" cy="2128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i="0" baseline="0">
              <a:solidFill>
                <a:schemeClr val="bg1"/>
              </a:solidFill>
              <a:latin typeface="Poppins SemiBold" pitchFamily="2" charset="77"/>
              <a:ea typeface="+mn-ea"/>
              <a:cs typeface="Poppins SemiBold" pitchFamily="2" charset="77"/>
            </a:rPr>
            <a:t>Total</a:t>
          </a:r>
          <a:r>
            <a:rPr lang="en-US" sz="1100" b="1" i="0" baseline="0">
              <a:solidFill>
                <a:schemeClr val="bg1"/>
              </a:solidFill>
              <a:latin typeface="Poppins SemiBold" pitchFamily="2" charset="77"/>
              <a:cs typeface="Poppins SemiBold" pitchFamily="2" charset="77"/>
            </a:rPr>
            <a:t> EE Invitations</a:t>
          </a:r>
          <a:endParaRPr lang="en-US" sz="1100" b="1" i="0">
            <a:solidFill>
              <a:schemeClr val="bg1"/>
            </a:solidFill>
            <a:latin typeface="Poppins SemiBold" pitchFamily="2" charset="77"/>
            <a:cs typeface="Poppins SemiBold" pitchFamily="2" charset="77"/>
          </a:endParaRPr>
        </a:p>
      </xdr:txBody>
    </xdr:sp>
    <xdr:clientData/>
  </xdr:twoCellAnchor>
  <xdr:twoCellAnchor>
    <xdr:from>
      <xdr:col>15</xdr:col>
      <xdr:colOff>728838</xdr:colOff>
      <xdr:row>1</xdr:row>
      <xdr:rowOff>11283</xdr:rowOff>
    </xdr:from>
    <xdr:to>
      <xdr:col>17</xdr:col>
      <xdr:colOff>569384</xdr:colOff>
      <xdr:row>3</xdr:row>
      <xdr:rowOff>7057</xdr:rowOff>
    </xdr:to>
    <xdr:sp macro="" textlink="KPI!B2">
      <xdr:nvSpPr>
        <xdr:cNvPr id="8" name="TextBox 7">
          <a:extLst>
            <a:ext uri="{FF2B5EF4-FFF2-40B4-BE49-F238E27FC236}">
              <a16:creationId xmlns:a16="http://schemas.microsoft.com/office/drawing/2014/main" id="{1FBF712D-B118-8F44-9F3F-EF8CF92B4484}"/>
            </a:ext>
          </a:extLst>
        </xdr:cNvPr>
        <xdr:cNvSpPr txBox="1"/>
      </xdr:nvSpPr>
      <xdr:spPr>
        <a:xfrm>
          <a:off x="13152751" y="210066"/>
          <a:ext cx="1497068" cy="3933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1EAC3E7-196D-D64A-BB10-71D711BF4193}" type="TxLink">
            <a:rPr lang="en-US" sz="2000" b="1" i="0" u="none" strike="noStrike">
              <a:solidFill>
                <a:schemeClr val="bg1">
                  <a:lumMod val="85000"/>
                </a:schemeClr>
              </a:solidFill>
              <a:latin typeface="Poppins SemiBold" pitchFamily="2" charset="77"/>
              <a:ea typeface="+mn-ea"/>
              <a:cs typeface="Poppins SemiBold" pitchFamily="2" charset="77"/>
            </a:rPr>
            <a:pPr marL="0" indent="0" algn="ctr"/>
            <a:t> 102,922 </a:t>
          </a:fld>
          <a:endParaRPr lang="en-US" sz="2000" b="1" i="0" u="none" strike="noStrike">
            <a:solidFill>
              <a:schemeClr val="bg1">
                <a:lumMod val="85000"/>
              </a:schemeClr>
            </a:solidFill>
            <a:latin typeface="Poppins SemiBold" pitchFamily="2" charset="77"/>
            <a:ea typeface="+mn-ea"/>
            <a:cs typeface="Poppins SemiBold" pitchFamily="2" charset="77"/>
          </a:endParaRPr>
        </a:p>
      </xdr:txBody>
    </xdr:sp>
    <xdr:clientData/>
  </xdr:twoCellAnchor>
  <xdr:twoCellAnchor>
    <xdr:from>
      <xdr:col>0</xdr:col>
      <xdr:colOff>162528</xdr:colOff>
      <xdr:row>4</xdr:row>
      <xdr:rowOff>9743</xdr:rowOff>
    </xdr:from>
    <xdr:to>
      <xdr:col>3</xdr:col>
      <xdr:colOff>11935</xdr:colOff>
      <xdr:row>9</xdr:row>
      <xdr:rowOff>110065</xdr:rowOff>
    </xdr:to>
    <xdr:grpSp>
      <xdr:nvGrpSpPr>
        <xdr:cNvPr id="69" name="Group 68">
          <a:extLst>
            <a:ext uri="{FF2B5EF4-FFF2-40B4-BE49-F238E27FC236}">
              <a16:creationId xmlns:a16="http://schemas.microsoft.com/office/drawing/2014/main" id="{0141F8D1-A54C-1124-330C-8975F69B0026}"/>
            </a:ext>
          </a:extLst>
        </xdr:cNvPr>
        <xdr:cNvGrpSpPr/>
      </xdr:nvGrpSpPr>
      <xdr:grpSpPr>
        <a:xfrm>
          <a:off x="162528" y="831508"/>
          <a:ext cx="2314701" cy="1127528"/>
          <a:chOff x="162528" y="825052"/>
          <a:chExt cx="2318851" cy="1119457"/>
        </a:xfrm>
      </xdr:grpSpPr>
      <xdr:sp macro="" textlink="">
        <xdr:nvSpPr>
          <xdr:cNvPr id="4" name="Rounded Rectangle 3">
            <a:extLst>
              <a:ext uri="{FF2B5EF4-FFF2-40B4-BE49-F238E27FC236}">
                <a16:creationId xmlns:a16="http://schemas.microsoft.com/office/drawing/2014/main" id="{2D59E7A9-4829-5947-8374-D4082285301E}"/>
              </a:ext>
            </a:extLst>
          </xdr:cNvPr>
          <xdr:cNvSpPr/>
        </xdr:nvSpPr>
        <xdr:spPr>
          <a:xfrm>
            <a:off x="162528" y="825052"/>
            <a:ext cx="2318851" cy="1111542"/>
          </a:xfrm>
          <a:prstGeom prst="roundRect">
            <a:avLst>
              <a:gd name="adj" fmla="val 7008"/>
            </a:avLst>
          </a:prstGeom>
          <a:solidFill>
            <a:srgbClr val="4C59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TextBox 17">
            <a:extLst>
              <a:ext uri="{FF2B5EF4-FFF2-40B4-BE49-F238E27FC236}">
                <a16:creationId xmlns:a16="http://schemas.microsoft.com/office/drawing/2014/main" id="{C439BA86-B281-92DE-2532-6642C73C0CE5}"/>
              </a:ext>
            </a:extLst>
          </xdr:cNvPr>
          <xdr:cNvSpPr txBox="1"/>
        </xdr:nvSpPr>
        <xdr:spPr>
          <a:xfrm>
            <a:off x="222956" y="868917"/>
            <a:ext cx="2210740" cy="217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i="0" baseline="0">
                <a:solidFill>
                  <a:schemeClr val="bg1"/>
                </a:solidFill>
                <a:latin typeface="Poppins SemiBold" pitchFamily="2" charset="77"/>
                <a:cs typeface="Poppins SemiBold" pitchFamily="2" charset="77"/>
              </a:rPr>
              <a:t>Total General</a:t>
            </a:r>
            <a:endParaRPr lang="en-US" sz="1100" b="1" i="0">
              <a:solidFill>
                <a:schemeClr val="bg1"/>
              </a:solidFill>
              <a:latin typeface="Poppins SemiBold" pitchFamily="2" charset="77"/>
              <a:cs typeface="Poppins SemiBold" pitchFamily="2" charset="77"/>
            </a:endParaRPr>
          </a:p>
        </xdr:txBody>
      </xdr:sp>
      <xdr:sp macro="" textlink="KPI!$G$13">
        <xdr:nvSpPr>
          <xdr:cNvPr id="19" name="TextBox 18">
            <a:extLst>
              <a:ext uri="{FF2B5EF4-FFF2-40B4-BE49-F238E27FC236}">
                <a16:creationId xmlns:a16="http://schemas.microsoft.com/office/drawing/2014/main" id="{F58C41B0-A5D1-7C22-9348-71BBBCF5782F}"/>
              </a:ext>
            </a:extLst>
          </xdr:cNvPr>
          <xdr:cNvSpPr txBox="1"/>
        </xdr:nvSpPr>
        <xdr:spPr>
          <a:xfrm>
            <a:off x="227187" y="1218092"/>
            <a:ext cx="1230954" cy="403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D72FC4F-BB4B-7F4C-BA18-BAA246B9ECEF}" type="TxLink">
              <a:rPr lang="en-US" sz="2000" b="1" i="0" u="none" strike="noStrike">
                <a:solidFill>
                  <a:schemeClr val="bg1">
                    <a:lumMod val="85000"/>
                  </a:schemeClr>
                </a:solidFill>
                <a:latin typeface="Poppins SemiBold" pitchFamily="2" charset="77"/>
                <a:ea typeface="+mn-ea"/>
                <a:cs typeface="Poppins SemiBold" pitchFamily="2" charset="77"/>
              </a:rPr>
              <a:pPr marL="0" indent="0" algn="ctr"/>
              <a:t> 15,165 </a:t>
            </a:fld>
            <a:endParaRPr lang="en-US" sz="4000" b="1" i="0" u="none" strike="noStrike">
              <a:solidFill>
                <a:schemeClr val="bg1">
                  <a:lumMod val="85000"/>
                </a:schemeClr>
              </a:solidFill>
              <a:latin typeface="Poppins SemiBold" pitchFamily="2" charset="77"/>
              <a:ea typeface="+mn-ea"/>
              <a:cs typeface="Poppins SemiBold" pitchFamily="2" charset="77"/>
            </a:endParaRPr>
          </a:p>
        </xdr:txBody>
      </xdr:sp>
      <xdr:graphicFrame macro="">
        <xdr:nvGraphicFramePr>
          <xdr:cNvPr id="40" name="Chart 39">
            <a:extLst>
              <a:ext uri="{FF2B5EF4-FFF2-40B4-BE49-F238E27FC236}">
                <a16:creationId xmlns:a16="http://schemas.microsoft.com/office/drawing/2014/main" id="{FF767485-AC3B-9144-95C5-E5A5A659952F}"/>
              </a:ext>
            </a:extLst>
          </xdr:cNvPr>
          <xdr:cNvGraphicFramePr>
            <a:graphicFrameLocks/>
          </xdr:cNvGraphicFramePr>
        </xdr:nvGraphicFramePr>
        <xdr:xfrm>
          <a:off x="1394650" y="1033245"/>
          <a:ext cx="912048" cy="911264"/>
        </xdr:xfrm>
        <a:graphic>
          <a:graphicData uri="http://schemas.openxmlformats.org/drawingml/2006/chart">
            <c:chart xmlns:c="http://schemas.openxmlformats.org/drawingml/2006/chart" xmlns:r="http://schemas.openxmlformats.org/officeDocument/2006/relationships" r:id="rId1"/>
          </a:graphicData>
        </a:graphic>
      </xdr:graphicFrame>
      <xdr:sp macro="" textlink="KPI!H13">
        <xdr:nvSpPr>
          <xdr:cNvPr id="41" name="TextBox 40">
            <a:extLst>
              <a:ext uri="{FF2B5EF4-FFF2-40B4-BE49-F238E27FC236}">
                <a16:creationId xmlns:a16="http://schemas.microsoft.com/office/drawing/2014/main" id="{179D4257-CC77-C796-89EC-F29D044FE979}"/>
              </a:ext>
            </a:extLst>
          </xdr:cNvPr>
          <xdr:cNvSpPr txBox="1"/>
        </xdr:nvSpPr>
        <xdr:spPr>
          <a:xfrm>
            <a:off x="1429919" y="1307626"/>
            <a:ext cx="858429" cy="3300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4412510-015B-9841-A5DF-6FE879765BDC}" type="TxLink">
              <a:rPr lang="en-US" sz="1000" b="0" i="0" u="none" strike="noStrike">
                <a:solidFill>
                  <a:schemeClr val="bg1">
                    <a:lumMod val="85000"/>
                  </a:schemeClr>
                </a:solidFill>
                <a:latin typeface="Poppins" pitchFamily="2" charset="77"/>
                <a:cs typeface="Poppins" pitchFamily="2" charset="77"/>
              </a:rPr>
              <a:pPr algn="ctr"/>
              <a:t>14.7%</a:t>
            </a:fld>
            <a:endParaRPr lang="en-US" sz="900" b="0" i="0">
              <a:solidFill>
                <a:schemeClr val="bg1">
                  <a:lumMod val="85000"/>
                </a:schemeClr>
              </a:solidFill>
              <a:latin typeface="Poppins" pitchFamily="2" charset="77"/>
              <a:cs typeface="Poppins" pitchFamily="2" charset="77"/>
            </a:endParaRPr>
          </a:p>
        </xdr:txBody>
      </xdr:sp>
    </xdr:grpSp>
    <xdr:clientData/>
  </xdr:twoCellAnchor>
  <xdr:twoCellAnchor>
    <xdr:from>
      <xdr:col>3</xdr:col>
      <xdr:colOff>117373</xdr:colOff>
      <xdr:row>4</xdr:row>
      <xdr:rowOff>6920</xdr:rowOff>
    </xdr:from>
    <xdr:to>
      <xdr:col>5</xdr:col>
      <xdr:colOff>792280</xdr:colOff>
      <xdr:row>9</xdr:row>
      <xdr:rowOff>103011</xdr:rowOff>
    </xdr:to>
    <xdr:grpSp>
      <xdr:nvGrpSpPr>
        <xdr:cNvPr id="70" name="Group 69">
          <a:extLst>
            <a:ext uri="{FF2B5EF4-FFF2-40B4-BE49-F238E27FC236}">
              <a16:creationId xmlns:a16="http://schemas.microsoft.com/office/drawing/2014/main" id="{57B50640-23C3-A49E-4C83-4CD89EB85EE8}"/>
            </a:ext>
          </a:extLst>
        </xdr:cNvPr>
        <xdr:cNvGrpSpPr/>
      </xdr:nvGrpSpPr>
      <xdr:grpSpPr>
        <a:xfrm>
          <a:off x="2582667" y="828685"/>
          <a:ext cx="2318437" cy="1123297"/>
          <a:chOff x="2586817" y="822229"/>
          <a:chExt cx="2321204" cy="1115226"/>
        </a:xfrm>
      </xdr:grpSpPr>
      <xdr:sp macro="" textlink="">
        <xdr:nvSpPr>
          <xdr:cNvPr id="11" name="Rounded Rectangle 10">
            <a:extLst>
              <a:ext uri="{FF2B5EF4-FFF2-40B4-BE49-F238E27FC236}">
                <a16:creationId xmlns:a16="http://schemas.microsoft.com/office/drawing/2014/main" id="{6624D12B-5DE9-DF40-9E26-626BBF888471}"/>
              </a:ext>
            </a:extLst>
          </xdr:cNvPr>
          <xdr:cNvSpPr/>
        </xdr:nvSpPr>
        <xdr:spPr>
          <a:xfrm>
            <a:off x="2586817" y="822229"/>
            <a:ext cx="2321204" cy="1111542"/>
          </a:xfrm>
          <a:prstGeom prst="roundRect">
            <a:avLst>
              <a:gd name="adj" fmla="val 7008"/>
            </a:avLst>
          </a:prstGeom>
          <a:solidFill>
            <a:srgbClr val="4C59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TextBox 11">
            <a:extLst>
              <a:ext uri="{FF2B5EF4-FFF2-40B4-BE49-F238E27FC236}">
                <a16:creationId xmlns:a16="http://schemas.microsoft.com/office/drawing/2014/main" id="{B0574D08-BE4C-324D-B987-1CD51C7F10F8}"/>
              </a:ext>
            </a:extLst>
          </xdr:cNvPr>
          <xdr:cNvSpPr txBox="1"/>
        </xdr:nvSpPr>
        <xdr:spPr>
          <a:xfrm>
            <a:off x="2650067" y="868917"/>
            <a:ext cx="2210741" cy="217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i="0" baseline="0">
                <a:solidFill>
                  <a:schemeClr val="bg1"/>
                </a:solidFill>
                <a:latin typeface="Poppins SemiBold" pitchFamily="2" charset="77"/>
                <a:cs typeface="Poppins SemiBold" pitchFamily="2" charset="77"/>
              </a:rPr>
              <a:t>Total French</a:t>
            </a:r>
            <a:endParaRPr lang="en-US" sz="1100" b="1" i="0">
              <a:solidFill>
                <a:schemeClr val="bg1"/>
              </a:solidFill>
              <a:latin typeface="Poppins SemiBold" pitchFamily="2" charset="77"/>
              <a:cs typeface="Poppins SemiBold" pitchFamily="2" charset="77"/>
            </a:endParaRPr>
          </a:p>
        </xdr:txBody>
      </xdr:sp>
      <xdr:sp macro="" textlink="KPI!$K$13">
        <xdr:nvSpPr>
          <xdr:cNvPr id="13" name="TextBox 12">
            <a:extLst>
              <a:ext uri="{FF2B5EF4-FFF2-40B4-BE49-F238E27FC236}">
                <a16:creationId xmlns:a16="http://schemas.microsoft.com/office/drawing/2014/main" id="{D1B4A422-6922-D846-AF5B-0904158665F4}"/>
              </a:ext>
            </a:extLst>
          </xdr:cNvPr>
          <xdr:cNvSpPr txBox="1"/>
        </xdr:nvSpPr>
        <xdr:spPr>
          <a:xfrm>
            <a:off x="2654298" y="1218092"/>
            <a:ext cx="1230955" cy="403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67CBB89-B696-154B-9BAB-F031ECD97D8B}" type="TxLink">
              <a:rPr lang="en-US" sz="2000" b="1" i="0" u="none" strike="noStrike">
                <a:solidFill>
                  <a:schemeClr val="bg1">
                    <a:lumMod val="85000"/>
                  </a:schemeClr>
                </a:solidFill>
                <a:latin typeface="Poppins SemiBold" pitchFamily="2" charset="77"/>
                <a:ea typeface="+mn-ea"/>
                <a:cs typeface="Poppins SemiBold" pitchFamily="2" charset="77"/>
              </a:rPr>
              <a:pPr marL="0" indent="0" algn="ctr"/>
              <a:t> 18,200 </a:t>
            </a:fld>
            <a:endParaRPr lang="en-US" sz="4000" b="1" i="0" u="none" strike="noStrike">
              <a:solidFill>
                <a:schemeClr val="bg1">
                  <a:lumMod val="85000"/>
                </a:schemeClr>
              </a:solidFill>
              <a:latin typeface="Poppins SemiBold" pitchFamily="2" charset="77"/>
              <a:ea typeface="+mn-ea"/>
              <a:cs typeface="Poppins SemiBold" pitchFamily="2" charset="77"/>
            </a:endParaRPr>
          </a:p>
        </xdr:txBody>
      </xdr:sp>
      <xdr:graphicFrame macro="">
        <xdr:nvGraphicFramePr>
          <xdr:cNvPr id="37" name="Chart 36">
            <a:extLst>
              <a:ext uri="{FF2B5EF4-FFF2-40B4-BE49-F238E27FC236}">
                <a16:creationId xmlns:a16="http://schemas.microsoft.com/office/drawing/2014/main" id="{503D6D72-4998-014B-9183-B06DE61E25C3}"/>
              </a:ext>
            </a:extLst>
          </xdr:cNvPr>
          <xdr:cNvGraphicFramePr>
            <a:graphicFrameLocks/>
          </xdr:cNvGraphicFramePr>
        </xdr:nvGraphicFramePr>
        <xdr:xfrm>
          <a:off x="3893727" y="1026191"/>
          <a:ext cx="912048" cy="911264"/>
        </xdr:xfrm>
        <a:graphic>
          <a:graphicData uri="http://schemas.openxmlformats.org/drawingml/2006/chart">
            <c:chart xmlns:c="http://schemas.openxmlformats.org/drawingml/2006/chart" xmlns:r="http://schemas.openxmlformats.org/officeDocument/2006/relationships" r:id="rId2"/>
          </a:graphicData>
        </a:graphic>
      </xdr:graphicFrame>
      <xdr:sp macro="" textlink="KPI!L13">
        <xdr:nvSpPr>
          <xdr:cNvPr id="42" name="TextBox 41">
            <a:extLst>
              <a:ext uri="{FF2B5EF4-FFF2-40B4-BE49-F238E27FC236}">
                <a16:creationId xmlns:a16="http://schemas.microsoft.com/office/drawing/2014/main" id="{79B9D205-EF3C-1370-3568-119A85F19083}"/>
              </a:ext>
            </a:extLst>
          </xdr:cNvPr>
          <xdr:cNvSpPr txBox="1"/>
        </xdr:nvSpPr>
        <xdr:spPr>
          <a:xfrm>
            <a:off x="3927587" y="1307626"/>
            <a:ext cx="858429" cy="3300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E4A6A41-A3C9-5945-8064-9EAAB0AEA7F9}" type="TxLink">
              <a:rPr lang="en-US" sz="1000" b="0" i="0" u="none" strike="noStrike">
                <a:solidFill>
                  <a:schemeClr val="bg1">
                    <a:lumMod val="85000"/>
                  </a:schemeClr>
                </a:solidFill>
                <a:latin typeface="Poppins" pitchFamily="2" charset="77"/>
                <a:ea typeface="+mn-ea"/>
                <a:cs typeface="Poppins" pitchFamily="2" charset="77"/>
              </a:rPr>
              <a:pPr marL="0" indent="0" algn="ctr"/>
              <a:t>17.7%</a:t>
            </a:fld>
            <a:endParaRPr lang="en-US" sz="1000" b="0" i="0" u="none" strike="noStrike">
              <a:solidFill>
                <a:schemeClr val="bg1">
                  <a:lumMod val="85000"/>
                </a:schemeClr>
              </a:solidFill>
              <a:latin typeface="Poppins" pitchFamily="2" charset="77"/>
              <a:ea typeface="+mn-ea"/>
              <a:cs typeface="Poppins" pitchFamily="2" charset="77"/>
            </a:endParaRPr>
          </a:p>
        </xdr:txBody>
      </xdr:sp>
    </xdr:grpSp>
    <xdr:clientData/>
  </xdr:twoCellAnchor>
  <xdr:twoCellAnchor>
    <xdr:from>
      <xdr:col>6</xdr:col>
      <xdr:colOff>75040</xdr:colOff>
      <xdr:row>4</xdr:row>
      <xdr:rowOff>6920</xdr:rowOff>
    </xdr:from>
    <xdr:to>
      <xdr:col>8</xdr:col>
      <xdr:colOff>749947</xdr:colOff>
      <xdr:row>9</xdr:row>
      <xdr:rowOff>110067</xdr:rowOff>
    </xdr:to>
    <xdr:grpSp>
      <xdr:nvGrpSpPr>
        <xdr:cNvPr id="71" name="Group 70">
          <a:extLst>
            <a:ext uri="{FF2B5EF4-FFF2-40B4-BE49-F238E27FC236}">
              <a16:creationId xmlns:a16="http://schemas.microsoft.com/office/drawing/2014/main" id="{B4CDF281-EAE8-96D7-56E0-C7995C480B5D}"/>
            </a:ext>
          </a:extLst>
        </xdr:cNvPr>
        <xdr:cNvGrpSpPr/>
      </xdr:nvGrpSpPr>
      <xdr:grpSpPr>
        <a:xfrm>
          <a:off x="5005628" y="828685"/>
          <a:ext cx="2318437" cy="1130353"/>
          <a:chOff x="5013929" y="822229"/>
          <a:chExt cx="2321203" cy="1122282"/>
        </a:xfrm>
      </xdr:grpSpPr>
      <xdr:sp macro="" textlink="">
        <xdr:nvSpPr>
          <xdr:cNvPr id="20" name="Rounded Rectangle 19">
            <a:extLst>
              <a:ext uri="{FF2B5EF4-FFF2-40B4-BE49-F238E27FC236}">
                <a16:creationId xmlns:a16="http://schemas.microsoft.com/office/drawing/2014/main" id="{E2E3F589-FEA1-91D2-9BFE-456F5EE43DB0}"/>
              </a:ext>
            </a:extLst>
          </xdr:cNvPr>
          <xdr:cNvSpPr/>
        </xdr:nvSpPr>
        <xdr:spPr>
          <a:xfrm>
            <a:off x="5013929" y="822229"/>
            <a:ext cx="2321203" cy="1111542"/>
          </a:xfrm>
          <a:prstGeom prst="roundRect">
            <a:avLst>
              <a:gd name="adj" fmla="val 7008"/>
            </a:avLst>
          </a:prstGeom>
          <a:solidFill>
            <a:srgbClr val="4C59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TextBox 20">
            <a:extLst>
              <a:ext uri="{FF2B5EF4-FFF2-40B4-BE49-F238E27FC236}">
                <a16:creationId xmlns:a16="http://schemas.microsoft.com/office/drawing/2014/main" id="{0D816640-A478-8D5C-F3B2-97BA68E601DF}"/>
              </a:ext>
            </a:extLst>
          </xdr:cNvPr>
          <xdr:cNvSpPr txBox="1"/>
        </xdr:nvSpPr>
        <xdr:spPr>
          <a:xfrm>
            <a:off x="5077179" y="868917"/>
            <a:ext cx="2210740" cy="217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i="0" baseline="0">
                <a:solidFill>
                  <a:schemeClr val="bg1"/>
                </a:solidFill>
                <a:latin typeface="Poppins SemiBold" pitchFamily="2" charset="77"/>
                <a:cs typeface="Poppins SemiBold" pitchFamily="2" charset="77"/>
              </a:rPr>
              <a:t>Total STEM</a:t>
            </a:r>
            <a:endParaRPr lang="en-US" sz="1100" b="1" i="0">
              <a:solidFill>
                <a:schemeClr val="bg1"/>
              </a:solidFill>
              <a:latin typeface="Poppins SemiBold" pitchFamily="2" charset="77"/>
              <a:cs typeface="Poppins SemiBold" pitchFamily="2" charset="77"/>
            </a:endParaRPr>
          </a:p>
        </xdr:txBody>
      </xdr:sp>
      <xdr:sp macro="" textlink="KPI!$O$13">
        <xdr:nvSpPr>
          <xdr:cNvPr id="22" name="TextBox 21">
            <a:extLst>
              <a:ext uri="{FF2B5EF4-FFF2-40B4-BE49-F238E27FC236}">
                <a16:creationId xmlns:a16="http://schemas.microsoft.com/office/drawing/2014/main" id="{DBC9D24C-3CCE-B177-4E65-6D7695A98780}"/>
              </a:ext>
            </a:extLst>
          </xdr:cNvPr>
          <xdr:cNvSpPr txBox="1"/>
        </xdr:nvSpPr>
        <xdr:spPr>
          <a:xfrm>
            <a:off x="5081410" y="1218092"/>
            <a:ext cx="1230954" cy="403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645B970-7DC0-344C-B8DF-840B407E7D78}" type="TxLink">
              <a:rPr lang="en-US" sz="2000" b="1" i="0" u="none" strike="noStrike">
                <a:solidFill>
                  <a:schemeClr val="bg1">
                    <a:lumMod val="85000"/>
                  </a:schemeClr>
                </a:solidFill>
                <a:latin typeface="Poppins SemiBold" pitchFamily="2" charset="77"/>
                <a:ea typeface="+mn-ea"/>
                <a:cs typeface="Poppins SemiBold" pitchFamily="2" charset="77"/>
              </a:rPr>
              <a:pPr marL="0" indent="0" algn="ctr"/>
              <a:t> 6,400 </a:t>
            </a:fld>
            <a:endParaRPr lang="en-US" sz="4000" b="1" i="0" u="none" strike="noStrike">
              <a:solidFill>
                <a:schemeClr val="bg1">
                  <a:lumMod val="85000"/>
                </a:schemeClr>
              </a:solidFill>
              <a:latin typeface="Poppins SemiBold" pitchFamily="2" charset="77"/>
              <a:ea typeface="+mn-ea"/>
              <a:cs typeface="Poppins SemiBold" pitchFamily="2" charset="77"/>
            </a:endParaRPr>
          </a:p>
        </xdr:txBody>
      </xdr:sp>
      <xdr:graphicFrame macro="">
        <xdr:nvGraphicFramePr>
          <xdr:cNvPr id="36" name="Chart 35">
            <a:extLst>
              <a:ext uri="{FF2B5EF4-FFF2-40B4-BE49-F238E27FC236}">
                <a16:creationId xmlns:a16="http://schemas.microsoft.com/office/drawing/2014/main" id="{E5E34927-C7C5-0149-AAC1-4298586475FC}"/>
              </a:ext>
            </a:extLst>
          </xdr:cNvPr>
          <xdr:cNvGraphicFramePr>
            <a:graphicFrameLocks/>
          </xdr:cNvGraphicFramePr>
        </xdr:nvGraphicFramePr>
        <xdr:xfrm>
          <a:off x="6329304" y="1033247"/>
          <a:ext cx="912048" cy="911264"/>
        </xdr:xfrm>
        <a:graphic>
          <a:graphicData uri="http://schemas.openxmlformats.org/drawingml/2006/chart">
            <c:chart xmlns:c="http://schemas.openxmlformats.org/drawingml/2006/chart" xmlns:r="http://schemas.openxmlformats.org/officeDocument/2006/relationships" r:id="rId3"/>
          </a:graphicData>
        </a:graphic>
      </xdr:graphicFrame>
      <xdr:sp macro="" textlink="KPI!P13">
        <xdr:nvSpPr>
          <xdr:cNvPr id="43" name="TextBox 42">
            <a:extLst>
              <a:ext uri="{FF2B5EF4-FFF2-40B4-BE49-F238E27FC236}">
                <a16:creationId xmlns:a16="http://schemas.microsoft.com/office/drawing/2014/main" id="{1642D95D-91E4-3010-7243-E66C77DB4041}"/>
              </a:ext>
            </a:extLst>
          </xdr:cNvPr>
          <xdr:cNvSpPr txBox="1"/>
        </xdr:nvSpPr>
        <xdr:spPr>
          <a:xfrm>
            <a:off x="6368808" y="1307626"/>
            <a:ext cx="858429" cy="3300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C4766C4-ED18-5740-BF10-B7A59F42E6DA}" type="TxLink">
              <a:rPr lang="en-US" sz="1000" b="0" i="0" u="none" strike="noStrike">
                <a:solidFill>
                  <a:schemeClr val="bg1">
                    <a:lumMod val="85000"/>
                  </a:schemeClr>
                </a:solidFill>
                <a:latin typeface="Poppins" pitchFamily="2" charset="77"/>
                <a:ea typeface="+mn-ea"/>
                <a:cs typeface="Poppins" pitchFamily="2" charset="77"/>
              </a:rPr>
              <a:pPr marL="0" indent="0" algn="ctr"/>
              <a:t>6.2%</a:t>
            </a:fld>
            <a:endParaRPr lang="en-US" sz="1000" b="0" i="0" u="none" strike="noStrike">
              <a:solidFill>
                <a:schemeClr val="bg1">
                  <a:lumMod val="85000"/>
                </a:schemeClr>
              </a:solidFill>
              <a:latin typeface="Poppins" pitchFamily="2" charset="77"/>
              <a:ea typeface="+mn-ea"/>
              <a:cs typeface="Poppins" pitchFamily="2" charset="77"/>
            </a:endParaRPr>
          </a:p>
        </xdr:txBody>
      </xdr:sp>
    </xdr:grpSp>
    <xdr:clientData/>
  </xdr:twoCellAnchor>
  <xdr:twoCellAnchor>
    <xdr:from>
      <xdr:col>9</xdr:col>
      <xdr:colOff>32707</xdr:colOff>
      <xdr:row>4</xdr:row>
      <xdr:rowOff>6920</xdr:rowOff>
    </xdr:from>
    <xdr:to>
      <xdr:col>11</xdr:col>
      <xdr:colOff>707614</xdr:colOff>
      <xdr:row>9</xdr:row>
      <xdr:rowOff>117122</xdr:rowOff>
    </xdr:to>
    <xdr:grpSp>
      <xdr:nvGrpSpPr>
        <xdr:cNvPr id="72" name="Group 71">
          <a:extLst>
            <a:ext uri="{FF2B5EF4-FFF2-40B4-BE49-F238E27FC236}">
              <a16:creationId xmlns:a16="http://schemas.microsoft.com/office/drawing/2014/main" id="{9499B888-AEF3-9A69-3E37-3023FD0C28A3}"/>
            </a:ext>
          </a:extLst>
        </xdr:cNvPr>
        <xdr:cNvGrpSpPr/>
      </xdr:nvGrpSpPr>
      <xdr:grpSpPr>
        <a:xfrm>
          <a:off x="7428589" y="828685"/>
          <a:ext cx="2318437" cy="1137408"/>
          <a:chOff x="7441040" y="822229"/>
          <a:chExt cx="2321204" cy="1129337"/>
        </a:xfrm>
      </xdr:grpSpPr>
      <xdr:sp macro="" textlink="">
        <xdr:nvSpPr>
          <xdr:cNvPr id="23" name="Rounded Rectangle 22">
            <a:extLst>
              <a:ext uri="{FF2B5EF4-FFF2-40B4-BE49-F238E27FC236}">
                <a16:creationId xmlns:a16="http://schemas.microsoft.com/office/drawing/2014/main" id="{9C7CB84C-D3E7-4AA3-3B72-59FCB53F36D5}"/>
              </a:ext>
            </a:extLst>
          </xdr:cNvPr>
          <xdr:cNvSpPr/>
        </xdr:nvSpPr>
        <xdr:spPr>
          <a:xfrm>
            <a:off x="7441040" y="822229"/>
            <a:ext cx="2321204" cy="1111542"/>
          </a:xfrm>
          <a:prstGeom prst="roundRect">
            <a:avLst>
              <a:gd name="adj" fmla="val 7008"/>
            </a:avLst>
          </a:prstGeom>
          <a:solidFill>
            <a:srgbClr val="4C59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 name="TextBox 23">
            <a:extLst>
              <a:ext uri="{FF2B5EF4-FFF2-40B4-BE49-F238E27FC236}">
                <a16:creationId xmlns:a16="http://schemas.microsoft.com/office/drawing/2014/main" id="{7624CC3F-82A7-EAC8-5119-86C9E70BE5E3}"/>
              </a:ext>
            </a:extLst>
          </xdr:cNvPr>
          <xdr:cNvSpPr txBox="1"/>
        </xdr:nvSpPr>
        <xdr:spPr>
          <a:xfrm>
            <a:off x="7504290" y="868917"/>
            <a:ext cx="2210741" cy="217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i="0" baseline="0">
                <a:solidFill>
                  <a:schemeClr val="bg1"/>
                </a:solidFill>
                <a:latin typeface="Poppins SemiBold" pitchFamily="2" charset="77"/>
                <a:cs typeface="Poppins SemiBold" pitchFamily="2" charset="77"/>
              </a:rPr>
              <a:t>Total Healthcare</a:t>
            </a:r>
            <a:endParaRPr lang="en-US" sz="1100" b="1" i="0">
              <a:solidFill>
                <a:schemeClr val="bg1"/>
              </a:solidFill>
              <a:latin typeface="Poppins SemiBold" pitchFamily="2" charset="77"/>
              <a:cs typeface="Poppins SemiBold" pitchFamily="2" charset="77"/>
            </a:endParaRPr>
          </a:p>
        </xdr:txBody>
      </xdr:sp>
      <xdr:sp macro="" textlink="KPI!$S$13">
        <xdr:nvSpPr>
          <xdr:cNvPr id="25" name="TextBox 24">
            <a:extLst>
              <a:ext uri="{FF2B5EF4-FFF2-40B4-BE49-F238E27FC236}">
                <a16:creationId xmlns:a16="http://schemas.microsoft.com/office/drawing/2014/main" id="{1F6D3D58-2E89-3601-8074-DE0A0E2898C9}"/>
              </a:ext>
            </a:extLst>
          </xdr:cNvPr>
          <xdr:cNvSpPr txBox="1"/>
        </xdr:nvSpPr>
        <xdr:spPr>
          <a:xfrm>
            <a:off x="7508521" y="1218092"/>
            <a:ext cx="1230954" cy="403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3DCE1CC-CEA5-B54D-84E0-35521556E597}" type="TxLink">
              <a:rPr lang="en-US" sz="2000" b="1" i="0" u="none" strike="noStrike">
                <a:solidFill>
                  <a:schemeClr val="bg1">
                    <a:lumMod val="85000"/>
                  </a:schemeClr>
                </a:solidFill>
                <a:latin typeface="Poppins SemiBold" pitchFamily="2" charset="77"/>
                <a:ea typeface="+mn-ea"/>
                <a:cs typeface="Poppins SemiBold" pitchFamily="2" charset="77"/>
              </a:rPr>
              <a:pPr marL="0" indent="0" algn="ctr"/>
              <a:t> 9,100 </a:t>
            </a:fld>
            <a:endParaRPr lang="en-US" sz="4000" b="1" i="0" u="none" strike="noStrike">
              <a:solidFill>
                <a:schemeClr val="bg1">
                  <a:lumMod val="85000"/>
                </a:schemeClr>
              </a:solidFill>
              <a:latin typeface="Poppins SemiBold" pitchFamily="2" charset="77"/>
              <a:ea typeface="+mn-ea"/>
              <a:cs typeface="Poppins SemiBold" pitchFamily="2" charset="77"/>
            </a:endParaRPr>
          </a:p>
        </xdr:txBody>
      </xdr:sp>
      <xdr:graphicFrame macro="">
        <xdr:nvGraphicFramePr>
          <xdr:cNvPr id="35" name="Chart 34">
            <a:extLst>
              <a:ext uri="{FF2B5EF4-FFF2-40B4-BE49-F238E27FC236}">
                <a16:creationId xmlns:a16="http://schemas.microsoft.com/office/drawing/2014/main" id="{E6F5A125-2C4D-F940-BD9F-5DEACAF987B4}"/>
              </a:ext>
            </a:extLst>
          </xdr:cNvPr>
          <xdr:cNvGraphicFramePr>
            <a:graphicFrameLocks/>
          </xdr:cNvGraphicFramePr>
        </xdr:nvGraphicFramePr>
        <xdr:xfrm>
          <a:off x="8783225" y="1040302"/>
          <a:ext cx="912049" cy="911264"/>
        </xdr:xfrm>
        <a:graphic>
          <a:graphicData uri="http://schemas.openxmlformats.org/drawingml/2006/chart">
            <c:chart xmlns:c="http://schemas.openxmlformats.org/drawingml/2006/chart" xmlns:r="http://schemas.openxmlformats.org/officeDocument/2006/relationships" r:id="rId4"/>
          </a:graphicData>
        </a:graphic>
      </xdr:graphicFrame>
      <xdr:sp macro="" textlink="KPI!T13">
        <xdr:nvSpPr>
          <xdr:cNvPr id="44" name="TextBox 43">
            <a:extLst>
              <a:ext uri="{FF2B5EF4-FFF2-40B4-BE49-F238E27FC236}">
                <a16:creationId xmlns:a16="http://schemas.microsoft.com/office/drawing/2014/main" id="{C1D184D8-5422-B01E-F103-366C2B2B7522}"/>
              </a:ext>
            </a:extLst>
          </xdr:cNvPr>
          <xdr:cNvSpPr txBox="1"/>
        </xdr:nvSpPr>
        <xdr:spPr>
          <a:xfrm>
            <a:off x="8817085" y="1307626"/>
            <a:ext cx="858430" cy="3300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09B9DB8-4139-F94B-A1FB-B36B156B344B}" type="TxLink">
              <a:rPr lang="en-US" sz="1000" b="0" i="0" u="none" strike="noStrike">
                <a:solidFill>
                  <a:schemeClr val="bg1">
                    <a:lumMod val="85000"/>
                  </a:schemeClr>
                </a:solidFill>
                <a:latin typeface="Poppins" pitchFamily="2" charset="77"/>
                <a:ea typeface="+mn-ea"/>
                <a:cs typeface="Poppins" pitchFamily="2" charset="77"/>
              </a:rPr>
              <a:pPr marL="0" indent="0" algn="ctr"/>
              <a:t>8.8%</a:t>
            </a:fld>
            <a:endParaRPr lang="en-US" sz="1000" b="0" i="0" u="none" strike="noStrike">
              <a:solidFill>
                <a:schemeClr val="bg1">
                  <a:lumMod val="85000"/>
                </a:schemeClr>
              </a:solidFill>
              <a:latin typeface="Poppins" pitchFamily="2" charset="77"/>
              <a:ea typeface="+mn-ea"/>
              <a:cs typeface="Poppins" pitchFamily="2" charset="77"/>
            </a:endParaRPr>
          </a:p>
        </xdr:txBody>
      </xdr:sp>
    </xdr:grpSp>
    <xdr:clientData/>
  </xdr:twoCellAnchor>
  <xdr:twoCellAnchor>
    <xdr:from>
      <xdr:col>11</xdr:col>
      <xdr:colOff>808819</xdr:colOff>
      <xdr:row>4</xdr:row>
      <xdr:rowOff>6920</xdr:rowOff>
    </xdr:from>
    <xdr:to>
      <xdr:col>14</xdr:col>
      <xdr:colOff>658226</xdr:colOff>
      <xdr:row>9</xdr:row>
      <xdr:rowOff>117123</xdr:rowOff>
    </xdr:to>
    <xdr:grpSp>
      <xdr:nvGrpSpPr>
        <xdr:cNvPr id="73" name="Group 72">
          <a:extLst>
            <a:ext uri="{FF2B5EF4-FFF2-40B4-BE49-F238E27FC236}">
              <a16:creationId xmlns:a16="http://schemas.microsoft.com/office/drawing/2014/main" id="{800BEDA6-0622-A7E6-EA32-001BCF31A971}"/>
            </a:ext>
          </a:extLst>
        </xdr:cNvPr>
        <xdr:cNvGrpSpPr/>
      </xdr:nvGrpSpPr>
      <xdr:grpSpPr>
        <a:xfrm>
          <a:off x="9848231" y="828685"/>
          <a:ext cx="2314701" cy="1137409"/>
          <a:chOff x="9863449" y="822229"/>
          <a:chExt cx="2318851" cy="1129338"/>
        </a:xfrm>
      </xdr:grpSpPr>
      <xdr:sp macro="" textlink="">
        <xdr:nvSpPr>
          <xdr:cNvPr id="26" name="Rounded Rectangle 25">
            <a:extLst>
              <a:ext uri="{FF2B5EF4-FFF2-40B4-BE49-F238E27FC236}">
                <a16:creationId xmlns:a16="http://schemas.microsoft.com/office/drawing/2014/main" id="{EEBEDE7E-723A-4EAA-2158-FF52800A3E54}"/>
              </a:ext>
            </a:extLst>
          </xdr:cNvPr>
          <xdr:cNvSpPr/>
        </xdr:nvSpPr>
        <xdr:spPr>
          <a:xfrm>
            <a:off x="9863449" y="822229"/>
            <a:ext cx="2318851" cy="1111542"/>
          </a:xfrm>
          <a:prstGeom prst="roundRect">
            <a:avLst>
              <a:gd name="adj" fmla="val 7008"/>
            </a:avLst>
          </a:prstGeom>
          <a:solidFill>
            <a:srgbClr val="4C59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7" name="TextBox 26">
            <a:extLst>
              <a:ext uri="{FF2B5EF4-FFF2-40B4-BE49-F238E27FC236}">
                <a16:creationId xmlns:a16="http://schemas.microsoft.com/office/drawing/2014/main" id="{689C5595-6630-941B-0F43-F59590392281}"/>
              </a:ext>
            </a:extLst>
          </xdr:cNvPr>
          <xdr:cNvSpPr txBox="1"/>
        </xdr:nvSpPr>
        <xdr:spPr>
          <a:xfrm>
            <a:off x="9924347" y="868917"/>
            <a:ext cx="2210740" cy="217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i="0" baseline="0">
                <a:solidFill>
                  <a:schemeClr val="bg1"/>
                </a:solidFill>
                <a:latin typeface="Poppins SemiBold" pitchFamily="2" charset="77"/>
                <a:cs typeface="Poppins SemiBold" pitchFamily="2" charset="77"/>
              </a:rPr>
              <a:t>Total Trade Occupation</a:t>
            </a:r>
            <a:endParaRPr lang="en-US" sz="1100" b="1" i="0">
              <a:solidFill>
                <a:schemeClr val="bg1"/>
              </a:solidFill>
              <a:latin typeface="Poppins SemiBold" pitchFamily="2" charset="77"/>
              <a:cs typeface="Poppins SemiBold" pitchFamily="2" charset="77"/>
            </a:endParaRPr>
          </a:p>
        </xdr:txBody>
      </xdr:sp>
      <xdr:sp macro="" textlink="KPI!$W$13">
        <xdr:nvSpPr>
          <xdr:cNvPr id="28" name="TextBox 27">
            <a:extLst>
              <a:ext uri="{FF2B5EF4-FFF2-40B4-BE49-F238E27FC236}">
                <a16:creationId xmlns:a16="http://schemas.microsoft.com/office/drawing/2014/main" id="{E49F4FBE-1A8F-FA4F-2CC6-02BE578434D3}"/>
              </a:ext>
            </a:extLst>
          </xdr:cNvPr>
          <xdr:cNvSpPr txBox="1"/>
        </xdr:nvSpPr>
        <xdr:spPr>
          <a:xfrm>
            <a:off x="9928578" y="1218092"/>
            <a:ext cx="1230954" cy="403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B01FEA6-EC1B-8945-AF8F-342437D11B7E}" type="TxLink">
              <a:rPr lang="en-US" sz="2000" b="1" i="0" u="none" strike="noStrike">
                <a:solidFill>
                  <a:schemeClr val="bg1">
                    <a:lumMod val="85000"/>
                  </a:schemeClr>
                </a:solidFill>
                <a:latin typeface="Poppins SemiBold" pitchFamily="2" charset="77"/>
                <a:ea typeface="+mn-ea"/>
                <a:cs typeface="Poppins SemiBold" pitchFamily="2" charset="77"/>
              </a:rPr>
              <a:pPr marL="0" indent="0" algn="ctr"/>
              <a:t> 2,500 </a:t>
            </a:fld>
            <a:endParaRPr lang="en-US" sz="4000" b="1" i="0" u="none" strike="noStrike">
              <a:solidFill>
                <a:schemeClr val="bg1">
                  <a:lumMod val="85000"/>
                </a:schemeClr>
              </a:solidFill>
              <a:latin typeface="Poppins SemiBold" pitchFamily="2" charset="77"/>
              <a:ea typeface="+mn-ea"/>
              <a:cs typeface="Poppins SemiBold" pitchFamily="2" charset="77"/>
            </a:endParaRPr>
          </a:p>
        </xdr:txBody>
      </xdr:sp>
      <xdr:graphicFrame macro="">
        <xdr:nvGraphicFramePr>
          <xdr:cNvPr id="38" name="Chart 37">
            <a:extLst>
              <a:ext uri="{FF2B5EF4-FFF2-40B4-BE49-F238E27FC236}">
                <a16:creationId xmlns:a16="http://schemas.microsoft.com/office/drawing/2014/main" id="{92A45475-4108-A648-84C1-CAA5A7985670}"/>
              </a:ext>
            </a:extLst>
          </xdr:cNvPr>
          <xdr:cNvGraphicFramePr>
            <a:graphicFrameLocks/>
          </xdr:cNvGraphicFramePr>
        </xdr:nvGraphicFramePr>
        <xdr:xfrm>
          <a:off x="11207515" y="1040303"/>
          <a:ext cx="912048" cy="911264"/>
        </xdr:xfrm>
        <a:graphic>
          <a:graphicData uri="http://schemas.openxmlformats.org/drawingml/2006/chart">
            <c:chart xmlns:c="http://schemas.openxmlformats.org/drawingml/2006/chart" xmlns:r="http://schemas.openxmlformats.org/officeDocument/2006/relationships" r:id="rId5"/>
          </a:graphicData>
        </a:graphic>
      </xdr:graphicFrame>
      <xdr:sp macro="" textlink="KPI!X13">
        <xdr:nvSpPr>
          <xdr:cNvPr id="45" name="TextBox 44">
            <a:extLst>
              <a:ext uri="{FF2B5EF4-FFF2-40B4-BE49-F238E27FC236}">
                <a16:creationId xmlns:a16="http://schemas.microsoft.com/office/drawing/2014/main" id="{A4F2B5FC-19F8-D1FD-666D-B25E71B9D4CE}"/>
              </a:ext>
            </a:extLst>
          </xdr:cNvPr>
          <xdr:cNvSpPr txBox="1"/>
        </xdr:nvSpPr>
        <xdr:spPr>
          <a:xfrm>
            <a:off x="11244197" y="1307626"/>
            <a:ext cx="858429" cy="3300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3DBE95D-7C7B-B643-AFE2-DA401620DF27}" type="TxLink">
              <a:rPr lang="en-US" sz="1000" b="0" i="0" u="none" strike="noStrike">
                <a:solidFill>
                  <a:schemeClr val="bg1">
                    <a:lumMod val="85000"/>
                  </a:schemeClr>
                </a:solidFill>
                <a:latin typeface="Poppins" pitchFamily="2" charset="77"/>
                <a:ea typeface="+mn-ea"/>
                <a:cs typeface="Poppins" pitchFamily="2" charset="77"/>
              </a:rPr>
              <a:pPr marL="0" indent="0" algn="ctr"/>
              <a:t>2.4%</a:t>
            </a:fld>
            <a:endParaRPr lang="en-US" sz="1000" b="0" i="0" u="none" strike="noStrike">
              <a:solidFill>
                <a:schemeClr val="bg1">
                  <a:lumMod val="85000"/>
                </a:schemeClr>
              </a:solidFill>
              <a:latin typeface="Poppins" pitchFamily="2" charset="77"/>
              <a:ea typeface="+mn-ea"/>
              <a:cs typeface="Poppins" pitchFamily="2" charset="77"/>
            </a:endParaRPr>
          </a:p>
        </xdr:txBody>
      </xdr:sp>
    </xdr:grpSp>
    <xdr:clientData/>
  </xdr:twoCellAnchor>
  <xdr:twoCellAnchor>
    <xdr:from>
      <xdr:col>14</xdr:col>
      <xdr:colOff>745319</xdr:colOff>
      <xdr:row>4</xdr:row>
      <xdr:rowOff>6920</xdr:rowOff>
    </xdr:from>
    <xdr:to>
      <xdr:col>17</xdr:col>
      <xdr:colOff>594726</xdr:colOff>
      <xdr:row>9</xdr:row>
      <xdr:rowOff>99327</xdr:rowOff>
    </xdr:to>
    <xdr:grpSp>
      <xdr:nvGrpSpPr>
        <xdr:cNvPr id="74" name="Group 73">
          <a:extLst>
            <a:ext uri="{FF2B5EF4-FFF2-40B4-BE49-F238E27FC236}">
              <a16:creationId xmlns:a16="http://schemas.microsoft.com/office/drawing/2014/main" id="{BDA7625B-5089-0E84-0C86-D1C9F6B77590}"/>
            </a:ext>
          </a:extLst>
        </xdr:cNvPr>
        <xdr:cNvGrpSpPr/>
      </xdr:nvGrpSpPr>
      <xdr:grpSpPr>
        <a:xfrm>
          <a:off x="12250025" y="828685"/>
          <a:ext cx="2314701" cy="1119613"/>
          <a:chOff x="12269393" y="822229"/>
          <a:chExt cx="2318852" cy="1111542"/>
        </a:xfrm>
      </xdr:grpSpPr>
      <xdr:sp macro="" textlink="">
        <xdr:nvSpPr>
          <xdr:cNvPr id="29" name="Rounded Rectangle 28">
            <a:extLst>
              <a:ext uri="{FF2B5EF4-FFF2-40B4-BE49-F238E27FC236}">
                <a16:creationId xmlns:a16="http://schemas.microsoft.com/office/drawing/2014/main" id="{334D534B-541B-26B9-7BFE-F0CA09C9E213}"/>
              </a:ext>
            </a:extLst>
          </xdr:cNvPr>
          <xdr:cNvSpPr/>
        </xdr:nvSpPr>
        <xdr:spPr>
          <a:xfrm>
            <a:off x="12269393" y="822229"/>
            <a:ext cx="2318852" cy="1111542"/>
          </a:xfrm>
          <a:prstGeom prst="roundRect">
            <a:avLst>
              <a:gd name="adj" fmla="val 7008"/>
            </a:avLst>
          </a:prstGeom>
          <a:solidFill>
            <a:srgbClr val="4C59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0" name="TextBox 29">
            <a:extLst>
              <a:ext uri="{FF2B5EF4-FFF2-40B4-BE49-F238E27FC236}">
                <a16:creationId xmlns:a16="http://schemas.microsoft.com/office/drawing/2014/main" id="{73376AD1-1A61-4433-7EDD-F2C7D2390E35}"/>
              </a:ext>
            </a:extLst>
          </xdr:cNvPr>
          <xdr:cNvSpPr txBox="1"/>
        </xdr:nvSpPr>
        <xdr:spPr>
          <a:xfrm>
            <a:off x="12332643" y="868917"/>
            <a:ext cx="2208389" cy="217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i="0" baseline="0">
                <a:solidFill>
                  <a:schemeClr val="bg1"/>
                </a:solidFill>
                <a:latin typeface="Poppins SemiBold" pitchFamily="2" charset="77"/>
                <a:cs typeface="Poppins SemiBold" pitchFamily="2" charset="77"/>
              </a:rPr>
              <a:t>Total Transportation</a:t>
            </a:r>
            <a:endParaRPr lang="en-US" sz="1100" b="1" i="0">
              <a:solidFill>
                <a:schemeClr val="bg1"/>
              </a:solidFill>
              <a:latin typeface="Poppins SemiBold" pitchFamily="2" charset="77"/>
              <a:cs typeface="Poppins SemiBold" pitchFamily="2" charset="77"/>
            </a:endParaRPr>
          </a:p>
        </xdr:txBody>
      </xdr:sp>
      <xdr:sp macro="" textlink="KPI!$AA$13">
        <xdr:nvSpPr>
          <xdr:cNvPr id="31" name="TextBox 30">
            <a:extLst>
              <a:ext uri="{FF2B5EF4-FFF2-40B4-BE49-F238E27FC236}">
                <a16:creationId xmlns:a16="http://schemas.microsoft.com/office/drawing/2014/main" id="{7CBAC7D1-C122-6A57-1A67-B08265C164F6}"/>
              </a:ext>
            </a:extLst>
          </xdr:cNvPr>
          <xdr:cNvSpPr txBox="1"/>
        </xdr:nvSpPr>
        <xdr:spPr>
          <a:xfrm>
            <a:off x="12336874" y="1218092"/>
            <a:ext cx="1228602" cy="403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B1469EC-ECD2-9547-AABD-8CA23F6F122E}" type="TxLink">
              <a:rPr lang="en-US" sz="2000" b="1" i="0" u="none" strike="noStrike">
                <a:solidFill>
                  <a:schemeClr val="bg1">
                    <a:lumMod val="85000"/>
                  </a:schemeClr>
                </a:solidFill>
                <a:latin typeface="Poppins SemiBold" pitchFamily="2" charset="77"/>
                <a:ea typeface="+mn-ea"/>
                <a:cs typeface="Poppins SemiBold" pitchFamily="2" charset="77"/>
              </a:rPr>
              <a:pPr marL="0" indent="0" algn="ctr"/>
              <a:t> 2,645 </a:t>
            </a:fld>
            <a:endParaRPr lang="en-US" sz="4000" b="1" i="0" u="none" strike="noStrike">
              <a:solidFill>
                <a:schemeClr val="bg1">
                  <a:lumMod val="85000"/>
                </a:schemeClr>
              </a:solidFill>
              <a:latin typeface="Poppins SemiBold" pitchFamily="2" charset="77"/>
              <a:ea typeface="+mn-ea"/>
              <a:cs typeface="Poppins SemiBold" pitchFamily="2" charset="77"/>
            </a:endParaRPr>
          </a:p>
        </xdr:txBody>
      </xdr:sp>
      <xdr:graphicFrame macro="">
        <xdr:nvGraphicFramePr>
          <xdr:cNvPr id="39" name="Chart 38">
            <a:extLst>
              <a:ext uri="{FF2B5EF4-FFF2-40B4-BE49-F238E27FC236}">
                <a16:creationId xmlns:a16="http://schemas.microsoft.com/office/drawing/2014/main" id="{9FCCCC82-8157-7B43-85D2-78DC6C6EBFBD}"/>
              </a:ext>
            </a:extLst>
          </xdr:cNvPr>
          <xdr:cNvGraphicFramePr>
            <a:graphicFrameLocks/>
          </xdr:cNvGraphicFramePr>
        </xdr:nvGraphicFramePr>
        <xdr:xfrm>
          <a:off x="13643092" y="1019136"/>
          <a:ext cx="912049" cy="911264"/>
        </xdr:xfrm>
        <a:graphic>
          <a:graphicData uri="http://schemas.openxmlformats.org/drawingml/2006/chart">
            <c:chart xmlns:c="http://schemas.openxmlformats.org/drawingml/2006/chart" xmlns:r="http://schemas.openxmlformats.org/officeDocument/2006/relationships" r:id="rId6"/>
          </a:graphicData>
        </a:graphic>
      </xdr:graphicFrame>
      <xdr:sp macro="" textlink="KPI!AB13">
        <xdr:nvSpPr>
          <xdr:cNvPr id="46" name="TextBox 45">
            <a:extLst>
              <a:ext uri="{FF2B5EF4-FFF2-40B4-BE49-F238E27FC236}">
                <a16:creationId xmlns:a16="http://schemas.microsoft.com/office/drawing/2014/main" id="{5E39C7C7-4BCE-6EFF-CB81-EBEDB5C690CE}"/>
              </a:ext>
            </a:extLst>
          </xdr:cNvPr>
          <xdr:cNvSpPr txBox="1"/>
        </xdr:nvSpPr>
        <xdr:spPr>
          <a:xfrm>
            <a:off x="13678363" y="1307626"/>
            <a:ext cx="858430" cy="3300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F4807E8-FDB6-DD46-9E49-98451AD452FD}" type="TxLink">
              <a:rPr lang="en-US" sz="1000" b="0" i="0" u="none" strike="noStrike">
                <a:solidFill>
                  <a:schemeClr val="bg1">
                    <a:lumMod val="85000"/>
                  </a:schemeClr>
                </a:solidFill>
                <a:latin typeface="Poppins" pitchFamily="2" charset="77"/>
                <a:ea typeface="+mn-ea"/>
                <a:cs typeface="Poppins" pitchFamily="2" charset="77"/>
              </a:rPr>
              <a:pPr marL="0" indent="0" algn="ctr"/>
              <a:t>2.6%</a:t>
            </a:fld>
            <a:endParaRPr lang="en-US" sz="1000" b="0" i="0" u="none" strike="noStrike">
              <a:solidFill>
                <a:schemeClr val="bg1">
                  <a:lumMod val="85000"/>
                </a:schemeClr>
              </a:solidFill>
              <a:latin typeface="Poppins" pitchFamily="2" charset="77"/>
              <a:ea typeface="+mn-ea"/>
              <a:cs typeface="Poppins" pitchFamily="2" charset="77"/>
            </a:endParaRPr>
          </a:p>
        </xdr:txBody>
      </xdr:sp>
    </xdr:grpSp>
    <xdr:clientData/>
  </xdr:twoCellAnchor>
  <xdr:twoCellAnchor>
    <xdr:from>
      <xdr:col>0</xdr:col>
      <xdr:colOff>162527</xdr:colOff>
      <xdr:row>9</xdr:row>
      <xdr:rowOff>201026</xdr:rowOff>
    </xdr:from>
    <xdr:to>
      <xdr:col>7</xdr:col>
      <xdr:colOff>305741</xdr:colOff>
      <xdr:row>25</xdr:row>
      <xdr:rowOff>109753</xdr:rowOff>
    </xdr:to>
    <xdr:sp macro="" textlink="">
      <xdr:nvSpPr>
        <xdr:cNvPr id="49" name="Rounded Rectangle 48">
          <a:extLst>
            <a:ext uri="{FF2B5EF4-FFF2-40B4-BE49-F238E27FC236}">
              <a16:creationId xmlns:a16="http://schemas.microsoft.com/office/drawing/2014/main" id="{80F96530-8D78-8145-ADC5-2517FDF3EAE2}"/>
            </a:ext>
          </a:extLst>
        </xdr:cNvPr>
        <xdr:cNvSpPr/>
      </xdr:nvSpPr>
      <xdr:spPr>
        <a:xfrm>
          <a:off x="162527" y="2035470"/>
          <a:ext cx="5905251" cy="3169962"/>
        </a:xfrm>
        <a:prstGeom prst="roundRect">
          <a:avLst>
            <a:gd name="adj" fmla="val 1698"/>
          </a:avLst>
        </a:prstGeom>
        <a:solidFill>
          <a:srgbClr val="4C59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266542</xdr:colOff>
      <xdr:row>10</xdr:row>
      <xdr:rowOff>45768</xdr:rowOff>
    </xdr:from>
    <xdr:to>
      <xdr:col>2</xdr:col>
      <xdr:colOff>818757</xdr:colOff>
      <xdr:row>11</xdr:row>
      <xdr:rowOff>59878</xdr:rowOff>
    </xdr:to>
    <xdr:sp macro="" textlink="">
      <xdr:nvSpPr>
        <xdr:cNvPr id="50" name="TextBox 49">
          <a:extLst>
            <a:ext uri="{FF2B5EF4-FFF2-40B4-BE49-F238E27FC236}">
              <a16:creationId xmlns:a16="http://schemas.microsoft.com/office/drawing/2014/main" id="{38F4C98F-A6AB-8B90-174D-F2029ED42ECE}"/>
            </a:ext>
          </a:extLst>
        </xdr:cNvPr>
        <xdr:cNvSpPr txBox="1"/>
      </xdr:nvSpPr>
      <xdr:spPr>
        <a:xfrm>
          <a:off x="266542" y="2084040"/>
          <a:ext cx="2198511" cy="217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CA" sz="1100" b="1" i="0" baseline="0">
              <a:solidFill>
                <a:schemeClr val="bg1"/>
              </a:solidFill>
              <a:latin typeface="Poppins SemiBold" pitchFamily="2" charset="77"/>
              <a:cs typeface="Poppins SemiBold" pitchFamily="2" charset="77"/>
            </a:rPr>
            <a:t>Latest Express Entry Draw</a:t>
          </a:r>
          <a:endParaRPr lang="en-US" sz="1100" b="1" i="0">
            <a:solidFill>
              <a:schemeClr val="bg1"/>
            </a:solidFill>
            <a:latin typeface="Poppins SemiBold" pitchFamily="2" charset="77"/>
            <a:cs typeface="Poppins SemiBold" pitchFamily="2" charset="77"/>
          </a:endParaRPr>
        </a:p>
      </xdr:txBody>
    </xdr:sp>
    <xdr:clientData/>
  </xdr:twoCellAnchor>
  <xdr:twoCellAnchor>
    <xdr:from>
      <xdr:col>7</xdr:col>
      <xdr:colOff>462532</xdr:colOff>
      <xdr:row>11</xdr:row>
      <xdr:rowOff>94077</xdr:rowOff>
    </xdr:from>
    <xdr:to>
      <xdr:col>15</xdr:col>
      <xdr:colOff>23519</xdr:colOff>
      <xdr:row>25</xdr:row>
      <xdr:rowOff>54880</xdr:rowOff>
    </xdr:to>
    <xdr:graphicFrame macro="">
      <xdr:nvGraphicFramePr>
        <xdr:cNvPr id="52" name="Chart 51">
          <a:extLst>
            <a:ext uri="{FF2B5EF4-FFF2-40B4-BE49-F238E27FC236}">
              <a16:creationId xmlns:a16="http://schemas.microsoft.com/office/drawing/2014/main" id="{FF05CD55-4B26-B743-80AC-99CD19EE5C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15</xdr:col>
      <xdr:colOff>0</xdr:colOff>
      <xdr:row>12</xdr:row>
      <xdr:rowOff>35576</xdr:rowOff>
    </xdr:from>
    <xdr:to>
      <xdr:col>17</xdr:col>
      <xdr:colOff>541774</xdr:colOff>
      <xdr:row>21</xdr:row>
      <xdr:rowOff>93382</xdr:rowOff>
    </xdr:to>
    <mc:AlternateContent xmlns:mc="http://schemas.openxmlformats.org/markup-compatibility/2006">
      <mc:Choice xmlns:a14="http://schemas.microsoft.com/office/drawing/2010/main" Requires="a14">
        <xdr:graphicFrame macro="">
          <xdr:nvGraphicFramePr>
            <xdr:cNvPr id="136" name="Immigration Program 1">
              <a:extLst>
                <a:ext uri="{FF2B5EF4-FFF2-40B4-BE49-F238E27FC236}">
                  <a16:creationId xmlns:a16="http://schemas.microsoft.com/office/drawing/2014/main" id="{FB165041-4BD0-744F-B0DF-642069C724C9}"/>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Immigration Program 1"/>
            </a:graphicData>
          </a:graphic>
        </xdr:graphicFrame>
      </mc:Choice>
      <mc:Fallback>
        <xdr:sp macro="" textlink="">
          <xdr:nvSpPr>
            <xdr:cNvPr id="0" name=""/>
            <xdr:cNvSpPr>
              <a:spLocks noTextEdit="1"/>
            </xdr:cNvSpPr>
          </xdr:nvSpPr>
          <xdr:spPr>
            <a:xfrm>
              <a:off x="12326471" y="2500870"/>
              <a:ext cx="2185303" cy="19067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7</xdr:col>
      <xdr:colOff>517407</xdr:colOff>
      <xdr:row>10</xdr:row>
      <xdr:rowOff>45768</xdr:rowOff>
    </xdr:from>
    <xdr:to>
      <xdr:col>10</xdr:col>
      <xdr:colOff>246474</xdr:colOff>
      <xdr:row>11</xdr:row>
      <xdr:rowOff>59878</xdr:rowOff>
    </xdr:to>
    <xdr:sp macro="" textlink="">
      <xdr:nvSpPr>
        <xdr:cNvPr id="62" name="TextBox 61">
          <a:extLst>
            <a:ext uri="{FF2B5EF4-FFF2-40B4-BE49-F238E27FC236}">
              <a16:creationId xmlns:a16="http://schemas.microsoft.com/office/drawing/2014/main" id="{8D5984F8-2DF6-2C77-030C-CC052DC24AE6}"/>
            </a:ext>
          </a:extLst>
        </xdr:cNvPr>
        <xdr:cNvSpPr txBox="1"/>
      </xdr:nvSpPr>
      <xdr:spPr>
        <a:xfrm>
          <a:off x="6279444" y="2084040"/>
          <a:ext cx="2198511" cy="217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CA" sz="1100" b="1" i="0" baseline="0">
              <a:solidFill>
                <a:schemeClr val="bg1"/>
              </a:solidFill>
              <a:latin typeface="Poppins SemiBold" pitchFamily="2" charset="77"/>
              <a:cs typeface="Poppins SemiBold" pitchFamily="2" charset="77"/>
            </a:rPr>
            <a:t>Trends by Programs</a:t>
          </a:r>
          <a:endParaRPr lang="en-US" sz="1100" b="1" i="0">
            <a:solidFill>
              <a:schemeClr val="bg1"/>
            </a:solidFill>
            <a:latin typeface="Poppins SemiBold" pitchFamily="2" charset="77"/>
            <a:cs typeface="Poppins SemiBold" pitchFamily="2" charset="77"/>
          </a:endParaRPr>
        </a:p>
      </xdr:txBody>
    </xdr:sp>
    <xdr:clientData/>
  </xdr:twoCellAnchor>
  <xdr:twoCellAnchor>
    <xdr:from>
      <xdr:col>15</xdr:col>
      <xdr:colOff>0</xdr:colOff>
      <xdr:row>10</xdr:row>
      <xdr:rowOff>84757</xdr:rowOff>
    </xdr:from>
    <xdr:to>
      <xdr:col>17</xdr:col>
      <xdr:colOff>391506</xdr:colOff>
      <xdr:row>11</xdr:row>
      <xdr:rowOff>98867</xdr:rowOff>
    </xdr:to>
    <xdr:sp macro="" textlink="">
      <xdr:nvSpPr>
        <xdr:cNvPr id="64" name="TextBox 63">
          <a:extLst>
            <a:ext uri="{FF2B5EF4-FFF2-40B4-BE49-F238E27FC236}">
              <a16:creationId xmlns:a16="http://schemas.microsoft.com/office/drawing/2014/main" id="{E4F16A31-5A6C-6645-8FD6-278C59FD614A}"/>
            </a:ext>
          </a:extLst>
        </xdr:cNvPr>
        <xdr:cNvSpPr txBox="1"/>
      </xdr:nvSpPr>
      <xdr:spPr>
        <a:xfrm>
          <a:off x="12326471" y="2139169"/>
          <a:ext cx="2035035" cy="219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i="0" baseline="0">
              <a:solidFill>
                <a:schemeClr val="bg1"/>
              </a:solidFill>
              <a:latin typeface="Poppins SemiBold" pitchFamily="2" charset="77"/>
              <a:cs typeface="Poppins SemiBold" pitchFamily="2" charset="77"/>
            </a:rPr>
            <a:t>Filter Panel</a:t>
          </a:r>
          <a:endParaRPr lang="en-US" sz="1100" b="1" i="0">
            <a:solidFill>
              <a:schemeClr val="bg1"/>
            </a:solidFill>
            <a:latin typeface="Poppins SemiBold" pitchFamily="2" charset="77"/>
            <a:cs typeface="Poppins SemiBold" pitchFamily="2" charset="77"/>
          </a:endParaRPr>
        </a:p>
      </xdr:txBody>
    </xdr:sp>
    <xdr:clientData/>
  </xdr:twoCellAnchor>
  <xdr:twoCellAnchor editAs="oneCell">
    <xdr:from>
      <xdr:col>0</xdr:col>
      <xdr:colOff>227347</xdr:colOff>
      <xdr:row>1</xdr:row>
      <xdr:rowOff>15680</xdr:rowOff>
    </xdr:from>
    <xdr:to>
      <xdr:col>0</xdr:col>
      <xdr:colOff>674199</xdr:colOff>
      <xdr:row>3</xdr:row>
      <xdr:rowOff>54878</xdr:rowOff>
    </xdr:to>
    <xdr:pic>
      <xdr:nvPicPr>
        <xdr:cNvPr id="66" name="Graphic 65" descr="Maple Leaf with solid fill">
          <a:extLst>
            <a:ext uri="{FF2B5EF4-FFF2-40B4-BE49-F238E27FC236}">
              <a16:creationId xmlns:a16="http://schemas.microsoft.com/office/drawing/2014/main" id="{2099A4A6-31FD-F566-2285-6F2289663464}"/>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27347" y="214463"/>
          <a:ext cx="446852" cy="436763"/>
        </a:xfrm>
        <a:prstGeom prst="rect">
          <a:avLst/>
        </a:prstGeom>
      </xdr:spPr>
    </xdr:pic>
    <xdr:clientData/>
  </xdr:twoCellAnchor>
  <xdr:twoCellAnchor>
    <xdr:from>
      <xdr:col>4</xdr:col>
      <xdr:colOff>532151</xdr:colOff>
      <xdr:row>12</xdr:row>
      <xdr:rowOff>133272</xdr:rowOff>
    </xdr:from>
    <xdr:to>
      <xdr:col>5</xdr:col>
      <xdr:colOff>768280</xdr:colOff>
      <xdr:row>23</xdr:row>
      <xdr:rowOff>46096</xdr:rowOff>
    </xdr:to>
    <xdr:grpSp>
      <xdr:nvGrpSpPr>
        <xdr:cNvPr id="106" name="Group 105">
          <a:extLst>
            <a:ext uri="{FF2B5EF4-FFF2-40B4-BE49-F238E27FC236}">
              <a16:creationId xmlns:a16="http://schemas.microsoft.com/office/drawing/2014/main" id="{7E20A0B6-BF60-9649-F070-A4D170E5D617}"/>
            </a:ext>
          </a:extLst>
        </xdr:cNvPr>
        <xdr:cNvGrpSpPr/>
      </xdr:nvGrpSpPr>
      <xdr:grpSpPr>
        <a:xfrm>
          <a:off x="3819210" y="2598566"/>
          <a:ext cx="1057894" cy="2172677"/>
          <a:chOff x="4028574" y="2579198"/>
          <a:chExt cx="1059277" cy="2154923"/>
        </a:xfrm>
      </xdr:grpSpPr>
      <xdr:sp macro="" textlink="">
        <xdr:nvSpPr>
          <xdr:cNvPr id="91" name="TextBox 90">
            <a:extLst>
              <a:ext uri="{FF2B5EF4-FFF2-40B4-BE49-F238E27FC236}">
                <a16:creationId xmlns:a16="http://schemas.microsoft.com/office/drawing/2014/main" id="{5FD35D47-C69A-FA29-8928-D8E92926D6CD}"/>
              </a:ext>
            </a:extLst>
          </xdr:cNvPr>
          <xdr:cNvSpPr txBox="1"/>
        </xdr:nvSpPr>
        <xdr:spPr>
          <a:xfrm>
            <a:off x="4028575" y="2579198"/>
            <a:ext cx="980882" cy="313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rgbClr val="BFBFB8"/>
                </a:solidFill>
                <a:latin typeface="Poppins SemiBold" pitchFamily="2" charset="77"/>
                <a:cs typeface="Poppins SemiBold" pitchFamily="2" charset="77"/>
              </a:rPr>
              <a:t>601 - 1200</a:t>
            </a:r>
          </a:p>
        </xdr:txBody>
      </xdr:sp>
      <xdr:sp macro="" textlink="">
        <xdr:nvSpPr>
          <xdr:cNvPr id="92" name="TextBox 91">
            <a:extLst>
              <a:ext uri="{FF2B5EF4-FFF2-40B4-BE49-F238E27FC236}">
                <a16:creationId xmlns:a16="http://schemas.microsoft.com/office/drawing/2014/main" id="{FD6A6301-0279-5914-2F90-2692FAFA3ECE}"/>
              </a:ext>
            </a:extLst>
          </xdr:cNvPr>
          <xdr:cNvSpPr txBox="1"/>
        </xdr:nvSpPr>
        <xdr:spPr>
          <a:xfrm>
            <a:off x="4028575" y="3039534"/>
            <a:ext cx="980882" cy="313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rgbClr val="BFBFB8"/>
                </a:solidFill>
                <a:latin typeface="Poppins SemiBold" pitchFamily="2" charset="77"/>
                <a:cs typeface="Poppins SemiBold" pitchFamily="2" charset="77"/>
              </a:rPr>
              <a:t>501 - 600</a:t>
            </a:r>
          </a:p>
        </xdr:txBody>
      </xdr:sp>
      <xdr:sp macro="" textlink="">
        <xdr:nvSpPr>
          <xdr:cNvPr id="93" name="TextBox 92">
            <a:extLst>
              <a:ext uri="{FF2B5EF4-FFF2-40B4-BE49-F238E27FC236}">
                <a16:creationId xmlns:a16="http://schemas.microsoft.com/office/drawing/2014/main" id="{AA36FEF9-6BFB-4471-591F-E0B56A7F7892}"/>
              </a:ext>
            </a:extLst>
          </xdr:cNvPr>
          <xdr:cNvSpPr txBox="1"/>
        </xdr:nvSpPr>
        <xdr:spPr>
          <a:xfrm>
            <a:off x="4028575" y="3499870"/>
            <a:ext cx="886808" cy="313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rgbClr val="BFBFB8"/>
                </a:solidFill>
                <a:latin typeface="Poppins SemiBold" pitchFamily="2" charset="77"/>
                <a:cs typeface="Poppins SemiBold" pitchFamily="2" charset="77"/>
              </a:rPr>
              <a:t>491 - 500</a:t>
            </a:r>
          </a:p>
        </xdr:txBody>
      </xdr:sp>
      <xdr:sp macro="" textlink="">
        <xdr:nvSpPr>
          <xdr:cNvPr id="94" name="TextBox 93">
            <a:extLst>
              <a:ext uri="{FF2B5EF4-FFF2-40B4-BE49-F238E27FC236}">
                <a16:creationId xmlns:a16="http://schemas.microsoft.com/office/drawing/2014/main" id="{C593807B-62E4-7420-34EE-5E51AE267709}"/>
              </a:ext>
            </a:extLst>
          </xdr:cNvPr>
          <xdr:cNvSpPr txBox="1"/>
        </xdr:nvSpPr>
        <xdr:spPr>
          <a:xfrm>
            <a:off x="4028574" y="3960206"/>
            <a:ext cx="902487" cy="313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rgbClr val="BFBFB8"/>
                </a:solidFill>
                <a:latin typeface="Poppins SemiBold" pitchFamily="2" charset="77"/>
                <a:cs typeface="Poppins SemiBold" pitchFamily="2" charset="77"/>
              </a:rPr>
              <a:t>481 - 490</a:t>
            </a:r>
          </a:p>
        </xdr:txBody>
      </xdr:sp>
      <xdr:sp macro="" textlink="">
        <xdr:nvSpPr>
          <xdr:cNvPr id="95" name="TextBox 94">
            <a:extLst>
              <a:ext uri="{FF2B5EF4-FFF2-40B4-BE49-F238E27FC236}">
                <a16:creationId xmlns:a16="http://schemas.microsoft.com/office/drawing/2014/main" id="{843E32EF-2962-CE8B-7B98-460F430A0644}"/>
              </a:ext>
            </a:extLst>
          </xdr:cNvPr>
          <xdr:cNvSpPr txBox="1"/>
        </xdr:nvSpPr>
        <xdr:spPr>
          <a:xfrm>
            <a:off x="4028574" y="4420541"/>
            <a:ext cx="1059277" cy="313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rgbClr val="BFBFB8"/>
                </a:solidFill>
                <a:latin typeface="Poppins SemiBold" pitchFamily="2" charset="77"/>
                <a:cs typeface="Poppins SemiBold" pitchFamily="2" charset="77"/>
              </a:rPr>
              <a:t>471 - 480</a:t>
            </a:r>
          </a:p>
        </xdr:txBody>
      </xdr:sp>
    </xdr:grpSp>
    <xdr:clientData/>
  </xdr:twoCellAnchor>
  <xdr:twoCellAnchor>
    <xdr:from>
      <xdr:col>5</xdr:col>
      <xdr:colOff>657583</xdr:colOff>
      <xdr:row>12</xdr:row>
      <xdr:rowOff>133272</xdr:rowOff>
    </xdr:from>
    <xdr:to>
      <xdr:col>6</xdr:col>
      <xdr:colOff>815317</xdr:colOff>
      <xdr:row>14</xdr:row>
      <xdr:rowOff>39198</xdr:rowOff>
    </xdr:to>
    <xdr:sp macro="" textlink="'EE Draw history'!$F2">
      <xdr:nvSpPr>
        <xdr:cNvPr id="96" name="TextBox 95">
          <a:extLst>
            <a:ext uri="{FF2B5EF4-FFF2-40B4-BE49-F238E27FC236}">
              <a16:creationId xmlns:a16="http://schemas.microsoft.com/office/drawing/2014/main" id="{42257F53-5B39-32F4-E3D9-2900CC92CF2F}"/>
            </a:ext>
          </a:extLst>
        </xdr:cNvPr>
        <xdr:cNvSpPr txBox="1"/>
      </xdr:nvSpPr>
      <xdr:spPr>
        <a:xfrm>
          <a:off x="4773324" y="2579198"/>
          <a:ext cx="980882" cy="313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F783F4B-B252-E946-AB99-2DB504F82740}" type="TxLink">
            <a:rPr lang="en-US" sz="1200" b="0" i="0" u="none" strike="noStrike">
              <a:solidFill>
                <a:schemeClr val="bg1">
                  <a:lumMod val="95000"/>
                </a:schemeClr>
              </a:solidFill>
              <a:latin typeface="Poppins Medium" pitchFamily="2" charset="77"/>
              <a:cs typeface="Poppins Medium" pitchFamily="2" charset="77"/>
            </a:rPr>
            <a:pPr/>
            <a:t> 987 </a:t>
          </a:fld>
          <a:endParaRPr lang="en-US" sz="1100" b="0" i="0">
            <a:solidFill>
              <a:schemeClr val="bg1">
                <a:lumMod val="95000"/>
              </a:schemeClr>
            </a:solidFill>
            <a:latin typeface="Poppins Medium" pitchFamily="2" charset="77"/>
            <a:cs typeface="Poppins Medium" pitchFamily="2" charset="77"/>
          </a:endParaRPr>
        </a:p>
      </xdr:txBody>
    </xdr:sp>
    <xdr:clientData/>
  </xdr:twoCellAnchor>
  <xdr:twoCellAnchor>
    <xdr:from>
      <xdr:col>5</xdr:col>
      <xdr:colOff>657583</xdr:colOff>
      <xdr:row>14</xdr:row>
      <xdr:rowOff>185954</xdr:rowOff>
    </xdr:from>
    <xdr:to>
      <xdr:col>6</xdr:col>
      <xdr:colOff>815317</xdr:colOff>
      <xdr:row>16</xdr:row>
      <xdr:rowOff>91879</xdr:rowOff>
    </xdr:to>
    <xdr:sp macro="" textlink="'EE Draw history'!$G2">
      <xdr:nvSpPr>
        <xdr:cNvPr id="97" name="TextBox 96">
          <a:extLst>
            <a:ext uri="{FF2B5EF4-FFF2-40B4-BE49-F238E27FC236}">
              <a16:creationId xmlns:a16="http://schemas.microsoft.com/office/drawing/2014/main" id="{25489450-5E84-FE45-AFF9-6354DB08B42B}"/>
            </a:ext>
          </a:extLst>
        </xdr:cNvPr>
        <xdr:cNvSpPr txBox="1"/>
      </xdr:nvSpPr>
      <xdr:spPr>
        <a:xfrm>
          <a:off x="4773324" y="3039534"/>
          <a:ext cx="980882" cy="313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B970EBA-A185-9846-8FED-A54BD0D73362}" type="TxLink">
            <a:rPr lang="en-US" sz="1200" b="0" i="0" u="none" strike="noStrike">
              <a:solidFill>
                <a:schemeClr val="bg1">
                  <a:lumMod val="95000"/>
                </a:schemeClr>
              </a:solidFill>
              <a:latin typeface="Poppins Medium" pitchFamily="2" charset="77"/>
              <a:cs typeface="Poppins Medium" pitchFamily="2" charset="77"/>
            </a:rPr>
            <a:pPr/>
            <a:t> 10,573 </a:t>
          </a:fld>
          <a:endParaRPr lang="en-US" sz="1100" b="0" i="0">
            <a:solidFill>
              <a:schemeClr val="bg1">
                <a:lumMod val="95000"/>
              </a:schemeClr>
            </a:solidFill>
            <a:latin typeface="Poppins Medium" pitchFamily="2" charset="77"/>
            <a:cs typeface="Poppins Medium" pitchFamily="2" charset="77"/>
          </a:endParaRPr>
        </a:p>
      </xdr:txBody>
    </xdr:sp>
    <xdr:clientData/>
  </xdr:twoCellAnchor>
  <xdr:twoCellAnchor>
    <xdr:from>
      <xdr:col>5</xdr:col>
      <xdr:colOff>657583</xdr:colOff>
      <xdr:row>17</xdr:row>
      <xdr:rowOff>34808</xdr:rowOff>
    </xdr:from>
    <xdr:to>
      <xdr:col>6</xdr:col>
      <xdr:colOff>721243</xdr:colOff>
      <xdr:row>18</xdr:row>
      <xdr:rowOff>144561</xdr:rowOff>
    </xdr:to>
    <xdr:sp macro="" textlink="'EE Draw history'!$H2">
      <xdr:nvSpPr>
        <xdr:cNvPr id="98" name="TextBox 97">
          <a:extLst>
            <a:ext uri="{FF2B5EF4-FFF2-40B4-BE49-F238E27FC236}">
              <a16:creationId xmlns:a16="http://schemas.microsoft.com/office/drawing/2014/main" id="{117C3143-8260-D0BE-26BA-039F9887C516}"/>
            </a:ext>
          </a:extLst>
        </xdr:cNvPr>
        <xdr:cNvSpPr txBox="1"/>
      </xdr:nvSpPr>
      <xdr:spPr>
        <a:xfrm>
          <a:off x="4773324" y="3499870"/>
          <a:ext cx="886808" cy="313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0C0D556-875D-1D4E-9B74-5F1DB231C45F}" type="TxLink">
            <a:rPr lang="en-US" sz="1200" b="0" i="0" u="none" strike="noStrike">
              <a:solidFill>
                <a:schemeClr val="bg1">
                  <a:lumMod val="95000"/>
                </a:schemeClr>
              </a:solidFill>
              <a:latin typeface="Poppins Medium" pitchFamily="2" charset="77"/>
              <a:cs typeface="Poppins Medium" pitchFamily="2" charset="77"/>
            </a:rPr>
            <a:pPr/>
            <a:t> 8,065 </a:t>
          </a:fld>
          <a:endParaRPr lang="en-US" sz="1100" b="0" i="0">
            <a:solidFill>
              <a:schemeClr val="bg1">
                <a:lumMod val="95000"/>
              </a:schemeClr>
            </a:solidFill>
            <a:latin typeface="Poppins Medium" pitchFamily="2" charset="77"/>
            <a:cs typeface="Poppins Medium" pitchFamily="2" charset="77"/>
          </a:endParaRPr>
        </a:p>
      </xdr:txBody>
    </xdr:sp>
    <xdr:clientData/>
  </xdr:twoCellAnchor>
  <xdr:twoCellAnchor>
    <xdr:from>
      <xdr:col>5</xdr:col>
      <xdr:colOff>657582</xdr:colOff>
      <xdr:row>19</xdr:row>
      <xdr:rowOff>87490</xdr:rowOff>
    </xdr:from>
    <xdr:to>
      <xdr:col>6</xdr:col>
      <xdr:colOff>736921</xdr:colOff>
      <xdr:row>20</xdr:row>
      <xdr:rowOff>197243</xdr:rowOff>
    </xdr:to>
    <xdr:sp macro="" textlink="'EE Draw history'!$I2">
      <xdr:nvSpPr>
        <xdr:cNvPr id="99" name="TextBox 98">
          <a:extLst>
            <a:ext uri="{FF2B5EF4-FFF2-40B4-BE49-F238E27FC236}">
              <a16:creationId xmlns:a16="http://schemas.microsoft.com/office/drawing/2014/main" id="{3C3A5D4E-5052-8479-9091-218324F804B8}"/>
            </a:ext>
          </a:extLst>
        </xdr:cNvPr>
        <xdr:cNvSpPr txBox="1"/>
      </xdr:nvSpPr>
      <xdr:spPr>
        <a:xfrm>
          <a:off x="4773323" y="3960206"/>
          <a:ext cx="902487" cy="313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8251FF5-FA8A-824E-8DB9-D8A92C35B87B}" type="TxLink">
            <a:rPr lang="en-US" sz="1200" b="0" i="0" u="none" strike="noStrike">
              <a:solidFill>
                <a:schemeClr val="bg1">
                  <a:lumMod val="95000"/>
                </a:schemeClr>
              </a:solidFill>
              <a:latin typeface="Poppins Medium" pitchFamily="2" charset="77"/>
              <a:ea typeface="+mn-ea"/>
              <a:cs typeface="Poppins Medium" pitchFamily="2" charset="77"/>
            </a:rPr>
            <a:pPr marL="0" indent="0"/>
            <a:t> 10,499 </a:t>
          </a:fld>
          <a:endParaRPr lang="en-US" sz="1200" b="0" i="0" u="none" strike="noStrike">
            <a:solidFill>
              <a:schemeClr val="bg1">
                <a:lumMod val="95000"/>
              </a:schemeClr>
            </a:solidFill>
            <a:latin typeface="Poppins Medium" pitchFamily="2" charset="77"/>
            <a:ea typeface="+mn-ea"/>
            <a:cs typeface="Poppins Medium" pitchFamily="2" charset="77"/>
          </a:endParaRPr>
        </a:p>
      </xdr:txBody>
    </xdr:sp>
    <xdr:clientData/>
  </xdr:twoCellAnchor>
  <xdr:twoCellAnchor>
    <xdr:from>
      <xdr:col>5</xdr:col>
      <xdr:colOff>657582</xdr:colOff>
      <xdr:row>21</xdr:row>
      <xdr:rowOff>140171</xdr:rowOff>
    </xdr:from>
    <xdr:to>
      <xdr:col>7</xdr:col>
      <xdr:colOff>70563</xdr:colOff>
      <xdr:row>23</xdr:row>
      <xdr:rowOff>46096</xdr:rowOff>
    </xdr:to>
    <xdr:sp macro="" textlink="'EE Draw history'!$J2">
      <xdr:nvSpPr>
        <xdr:cNvPr id="100" name="TextBox 99">
          <a:extLst>
            <a:ext uri="{FF2B5EF4-FFF2-40B4-BE49-F238E27FC236}">
              <a16:creationId xmlns:a16="http://schemas.microsoft.com/office/drawing/2014/main" id="{8991E513-9A19-3634-A41F-572954A1C49A}"/>
            </a:ext>
          </a:extLst>
        </xdr:cNvPr>
        <xdr:cNvSpPr txBox="1"/>
      </xdr:nvSpPr>
      <xdr:spPr>
        <a:xfrm>
          <a:off x="4773323" y="4420541"/>
          <a:ext cx="1059277" cy="313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753DC32-808E-6C4E-8B24-45FE4B9D6F38}" type="TxLink">
            <a:rPr lang="en-US" sz="1200" b="0" i="0" u="none" strike="noStrike">
              <a:solidFill>
                <a:schemeClr val="bg1">
                  <a:lumMod val="95000"/>
                </a:schemeClr>
              </a:solidFill>
              <a:latin typeface="Poppins Medium" pitchFamily="2" charset="77"/>
              <a:cs typeface="Poppins Medium" pitchFamily="2" charset="77"/>
            </a:rPr>
            <a:pPr/>
            <a:t> 17,083 </a:t>
          </a:fld>
          <a:endParaRPr lang="en-US" sz="1100" b="0" i="0">
            <a:solidFill>
              <a:schemeClr val="bg1">
                <a:lumMod val="95000"/>
              </a:schemeClr>
            </a:solidFill>
            <a:latin typeface="Poppins Medium" pitchFamily="2" charset="77"/>
            <a:cs typeface="Poppins Medium" pitchFamily="2" charset="77"/>
          </a:endParaRPr>
        </a:p>
      </xdr:txBody>
    </xdr:sp>
    <xdr:clientData/>
  </xdr:twoCellAnchor>
  <xdr:twoCellAnchor>
    <xdr:from>
      <xdr:col>0</xdr:col>
      <xdr:colOff>524307</xdr:colOff>
      <xdr:row>12</xdr:row>
      <xdr:rowOff>133272</xdr:rowOff>
    </xdr:from>
    <xdr:to>
      <xdr:col>2</xdr:col>
      <xdr:colOff>674201</xdr:colOff>
      <xdr:row>23</xdr:row>
      <xdr:rowOff>46096</xdr:rowOff>
    </xdr:to>
    <xdr:grpSp>
      <xdr:nvGrpSpPr>
        <xdr:cNvPr id="107" name="Group 106">
          <a:extLst>
            <a:ext uri="{FF2B5EF4-FFF2-40B4-BE49-F238E27FC236}">
              <a16:creationId xmlns:a16="http://schemas.microsoft.com/office/drawing/2014/main" id="{88729BB0-CBFC-C90B-9D34-5D53EA786004}"/>
            </a:ext>
          </a:extLst>
        </xdr:cNvPr>
        <xdr:cNvGrpSpPr/>
      </xdr:nvGrpSpPr>
      <xdr:grpSpPr>
        <a:xfrm>
          <a:off x="524307" y="2598566"/>
          <a:ext cx="1793423" cy="2172677"/>
          <a:chOff x="524307" y="2579198"/>
          <a:chExt cx="1796190" cy="2154923"/>
        </a:xfrm>
      </xdr:grpSpPr>
      <xdr:sp macro="" textlink="">
        <xdr:nvSpPr>
          <xdr:cNvPr id="80" name="TextBox 79">
            <a:extLst>
              <a:ext uri="{FF2B5EF4-FFF2-40B4-BE49-F238E27FC236}">
                <a16:creationId xmlns:a16="http://schemas.microsoft.com/office/drawing/2014/main" id="{A8EAC8C6-7935-F1A0-D1D6-5B730F77578B}"/>
              </a:ext>
            </a:extLst>
          </xdr:cNvPr>
          <xdr:cNvSpPr txBox="1"/>
        </xdr:nvSpPr>
        <xdr:spPr>
          <a:xfrm>
            <a:off x="524307" y="2579198"/>
            <a:ext cx="1215123" cy="313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rgbClr val="BFBFB8"/>
                </a:solidFill>
                <a:latin typeface="Poppins SemiBold" pitchFamily="2" charset="77"/>
                <a:cs typeface="Poppins SemiBold" pitchFamily="2" charset="77"/>
              </a:rPr>
              <a:t>DRAW NO.</a:t>
            </a:r>
          </a:p>
        </xdr:txBody>
      </xdr:sp>
      <xdr:sp macro="" textlink="">
        <xdr:nvSpPr>
          <xdr:cNvPr id="81" name="TextBox 80">
            <a:extLst>
              <a:ext uri="{FF2B5EF4-FFF2-40B4-BE49-F238E27FC236}">
                <a16:creationId xmlns:a16="http://schemas.microsoft.com/office/drawing/2014/main" id="{90810C27-158F-C744-8E42-8DDC1092D2D8}"/>
              </a:ext>
            </a:extLst>
          </xdr:cNvPr>
          <xdr:cNvSpPr txBox="1"/>
        </xdr:nvSpPr>
        <xdr:spPr>
          <a:xfrm>
            <a:off x="524307" y="3039534"/>
            <a:ext cx="1215123" cy="313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rgbClr val="BFBFB8"/>
                </a:solidFill>
                <a:latin typeface="Poppins SemiBold" pitchFamily="2" charset="77"/>
                <a:cs typeface="Poppins SemiBold" pitchFamily="2" charset="77"/>
              </a:rPr>
              <a:t>PROGRAM</a:t>
            </a:r>
          </a:p>
        </xdr:txBody>
      </xdr:sp>
      <xdr:sp macro="" textlink="">
        <xdr:nvSpPr>
          <xdr:cNvPr id="82" name="TextBox 81">
            <a:extLst>
              <a:ext uri="{FF2B5EF4-FFF2-40B4-BE49-F238E27FC236}">
                <a16:creationId xmlns:a16="http://schemas.microsoft.com/office/drawing/2014/main" id="{0BA11E38-7CD2-E6F7-F3CC-BF13F1356068}"/>
              </a:ext>
            </a:extLst>
          </xdr:cNvPr>
          <xdr:cNvSpPr txBox="1"/>
        </xdr:nvSpPr>
        <xdr:spPr>
          <a:xfrm>
            <a:off x="524307" y="3499870"/>
            <a:ext cx="1215123" cy="313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rgbClr val="BFBFB8"/>
                </a:solidFill>
                <a:latin typeface="Poppins SemiBold" pitchFamily="2" charset="77"/>
                <a:cs typeface="Poppins SemiBold" pitchFamily="2" charset="77"/>
              </a:rPr>
              <a:t>DATE</a:t>
            </a:r>
          </a:p>
        </xdr:txBody>
      </xdr:sp>
      <xdr:sp macro="" textlink="">
        <xdr:nvSpPr>
          <xdr:cNvPr id="83" name="TextBox 82">
            <a:extLst>
              <a:ext uri="{FF2B5EF4-FFF2-40B4-BE49-F238E27FC236}">
                <a16:creationId xmlns:a16="http://schemas.microsoft.com/office/drawing/2014/main" id="{F28721AB-C050-9D09-71AA-0FB4E14F6B95}"/>
              </a:ext>
            </a:extLst>
          </xdr:cNvPr>
          <xdr:cNvSpPr txBox="1"/>
        </xdr:nvSpPr>
        <xdr:spPr>
          <a:xfrm>
            <a:off x="524307" y="3960206"/>
            <a:ext cx="1498289" cy="313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rgbClr val="BFBFB8"/>
                </a:solidFill>
                <a:latin typeface="Poppins SemiBold" pitchFamily="2" charset="77"/>
                <a:cs typeface="Poppins SemiBold" pitchFamily="2" charset="77"/>
              </a:rPr>
              <a:t>INVITATION ISSUED</a:t>
            </a:r>
          </a:p>
        </xdr:txBody>
      </xdr:sp>
      <xdr:sp macro="" textlink="">
        <xdr:nvSpPr>
          <xdr:cNvPr id="84" name="TextBox 83">
            <a:extLst>
              <a:ext uri="{FF2B5EF4-FFF2-40B4-BE49-F238E27FC236}">
                <a16:creationId xmlns:a16="http://schemas.microsoft.com/office/drawing/2014/main" id="{B6C2D43C-34EF-2444-A189-63BD8C096BB2}"/>
              </a:ext>
            </a:extLst>
          </xdr:cNvPr>
          <xdr:cNvSpPr txBox="1"/>
        </xdr:nvSpPr>
        <xdr:spPr>
          <a:xfrm>
            <a:off x="524307" y="4420541"/>
            <a:ext cx="1796190" cy="313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rgbClr val="BFBFB8"/>
                </a:solidFill>
                <a:latin typeface="Poppins SemiBold" pitchFamily="2" charset="77"/>
                <a:cs typeface="Poppins SemiBold" pitchFamily="2" charset="77"/>
              </a:rPr>
              <a:t>CRS-CUT</a:t>
            </a:r>
            <a:r>
              <a:rPr lang="en-US" sz="1100" b="1" i="0" baseline="0">
                <a:solidFill>
                  <a:srgbClr val="BFBFB8"/>
                </a:solidFill>
                <a:latin typeface="Poppins SemiBold" pitchFamily="2" charset="77"/>
                <a:cs typeface="Poppins SemiBold" pitchFamily="2" charset="77"/>
              </a:rPr>
              <a:t> OFF SCORE</a:t>
            </a:r>
            <a:endParaRPr lang="en-US" sz="1100" b="1" i="0">
              <a:solidFill>
                <a:srgbClr val="BFBFB8"/>
              </a:solidFill>
              <a:latin typeface="Poppins SemiBold" pitchFamily="2" charset="77"/>
              <a:cs typeface="Poppins SemiBold" pitchFamily="2" charset="77"/>
            </a:endParaRPr>
          </a:p>
        </xdr:txBody>
      </xdr:sp>
    </xdr:grpSp>
    <xdr:clientData/>
  </xdr:twoCellAnchor>
  <xdr:twoCellAnchor>
    <xdr:from>
      <xdr:col>2</xdr:col>
      <xdr:colOff>712456</xdr:colOff>
      <xdr:row>12</xdr:row>
      <xdr:rowOff>148952</xdr:rowOff>
    </xdr:from>
    <xdr:to>
      <xdr:col>4</xdr:col>
      <xdr:colOff>368459</xdr:colOff>
      <xdr:row>14</xdr:row>
      <xdr:rowOff>54878</xdr:rowOff>
    </xdr:to>
    <xdr:sp macro="" textlink="'EE Draw history'!$A2">
      <xdr:nvSpPr>
        <xdr:cNvPr id="85" name="TextBox 84">
          <a:extLst>
            <a:ext uri="{FF2B5EF4-FFF2-40B4-BE49-F238E27FC236}">
              <a16:creationId xmlns:a16="http://schemas.microsoft.com/office/drawing/2014/main" id="{49CF74C8-4F6D-CFF5-1C4D-CB6427E3C558}"/>
            </a:ext>
          </a:extLst>
        </xdr:cNvPr>
        <xdr:cNvSpPr txBox="1"/>
      </xdr:nvSpPr>
      <xdr:spPr>
        <a:xfrm>
          <a:off x="2358752" y="2594878"/>
          <a:ext cx="1302300" cy="313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3C24B58-A6CC-604B-86F9-DB04ADFC9C50}" type="TxLink">
            <a:rPr lang="en-US" sz="1200" b="0" i="0" u="sng" strike="noStrike">
              <a:solidFill>
                <a:schemeClr val="bg1">
                  <a:lumMod val="95000"/>
                </a:schemeClr>
              </a:solidFill>
              <a:latin typeface="Poppins Medium" pitchFamily="2" charset="77"/>
              <a:cs typeface="Poppins Medium" pitchFamily="2" charset="77"/>
            </a:rPr>
            <a:pPr/>
            <a:t>289</a:t>
          </a:fld>
          <a:endParaRPr lang="en-US" sz="1100" b="0" i="0">
            <a:solidFill>
              <a:schemeClr val="bg1">
                <a:lumMod val="95000"/>
              </a:schemeClr>
            </a:solidFill>
            <a:latin typeface="Poppins Medium" pitchFamily="2" charset="77"/>
            <a:cs typeface="Poppins Medium" pitchFamily="2" charset="77"/>
          </a:endParaRPr>
        </a:p>
      </xdr:txBody>
    </xdr:sp>
    <xdr:clientData/>
  </xdr:twoCellAnchor>
  <xdr:twoCellAnchor>
    <xdr:from>
      <xdr:col>2</xdr:col>
      <xdr:colOff>712456</xdr:colOff>
      <xdr:row>14</xdr:row>
      <xdr:rowOff>185954</xdr:rowOff>
    </xdr:from>
    <xdr:to>
      <xdr:col>4</xdr:col>
      <xdr:colOff>368459</xdr:colOff>
      <xdr:row>16</xdr:row>
      <xdr:rowOff>91879</xdr:rowOff>
    </xdr:to>
    <xdr:sp macro="" textlink="'EE Draw history'!$C2">
      <xdr:nvSpPr>
        <xdr:cNvPr id="86" name="TextBox 85">
          <a:extLst>
            <a:ext uri="{FF2B5EF4-FFF2-40B4-BE49-F238E27FC236}">
              <a16:creationId xmlns:a16="http://schemas.microsoft.com/office/drawing/2014/main" id="{7D358F54-DE5D-7E55-9178-71FCCB2B6B29}"/>
            </a:ext>
          </a:extLst>
        </xdr:cNvPr>
        <xdr:cNvSpPr txBox="1"/>
      </xdr:nvSpPr>
      <xdr:spPr>
        <a:xfrm>
          <a:off x="2358752" y="3039534"/>
          <a:ext cx="1302300" cy="313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2C47742-E307-1E49-BFCC-9B01A2BCA358}" type="TxLink">
            <a:rPr lang="en-US" sz="1200" b="0" i="0" u="none" strike="noStrike">
              <a:solidFill>
                <a:schemeClr val="bg1">
                  <a:lumMod val="95000"/>
                </a:schemeClr>
              </a:solidFill>
              <a:latin typeface="Poppins Medium" pitchFamily="2" charset="77"/>
              <a:cs typeface="Poppins Medium" pitchFamily="2" charset="77"/>
            </a:rPr>
            <a:pPr/>
            <a:t>Transport occupations (2024-1)</a:t>
          </a:fld>
          <a:endParaRPr lang="en-US" sz="1100" b="0" i="0">
            <a:solidFill>
              <a:schemeClr val="bg1">
                <a:lumMod val="95000"/>
              </a:schemeClr>
            </a:solidFill>
            <a:latin typeface="Poppins Medium" pitchFamily="2" charset="77"/>
            <a:cs typeface="Poppins Medium" pitchFamily="2" charset="77"/>
          </a:endParaRPr>
        </a:p>
      </xdr:txBody>
    </xdr:sp>
    <xdr:clientData/>
  </xdr:twoCellAnchor>
  <xdr:twoCellAnchor>
    <xdr:from>
      <xdr:col>2</xdr:col>
      <xdr:colOff>712456</xdr:colOff>
      <xdr:row>17</xdr:row>
      <xdr:rowOff>34808</xdr:rowOff>
    </xdr:from>
    <xdr:to>
      <xdr:col>4</xdr:col>
      <xdr:colOff>368459</xdr:colOff>
      <xdr:row>18</xdr:row>
      <xdr:rowOff>144561</xdr:rowOff>
    </xdr:to>
    <xdr:sp macro="" textlink="'EE Draw history'!$B2">
      <xdr:nvSpPr>
        <xdr:cNvPr id="87" name="TextBox 86">
          <a:extLst>
            <a:ext uri="{FF2B5EF4-FFF2-40B4-BE49-F238E27FC236}">
              <a16:creationId xmlns:a16="http://schemas.microsoft.com/office/drawing/2014/main" id="{9229B1E4-BD72-0C6C-B3EA-E2249091AB98}"/>
            </a:ext>
          </a:extLst>
        </xdr:cNvPr>
        <xdr:cNvSpPr txBox="1"/>
      </xdr:nvSpPr>
      <xdr:spPr>
        <a:xfrm>
          <a:off x="2358752" y="3499870"/>
          <a:ext cx="1302300" cy="313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FFB8B3D-C9F4-9347-A346-6AD1BAE235E4}" type="TxLink">
            <a:rPr lang="en-US" sz="1200" b="0" i="0" u="none" strike="noStrike">
              <a:solidFill>
                <a:schemeClr val="bg1">
                  <a:lumMod val="95000"/>
                </a:schemeClr>
              </a:solidFill>
              <a:latin typeface="Poppins Medium" pitchFamily="2" charset="77"/>
              <a:cs typeface="Poppins Medium" pitchFamily="2" charset="77"/>
            </a:rPr>
            <a:pPr/>
            <a:t>2024-03-13</a:t>
          </a:fld>
          <a:endParaRPr lang="en-US" sz="1100" b="0" i="0">
            <a:solidFill>
              <a:schemeClr val="bg1">
                <a:lumMod val="95000"/>
              </a:schemeClr>
            </a:solidFill>
            <a:latin typeface="Poppins Medium" pitchFamily="2" charset="77"/>
            <a:cs typeface="Poppins Medium" pitchFamily="2" charset="77"/>
          </a:endParaRPr>
        </a:p>
      </xdr:txBody>
    </xdr:sp>
    <xdr:clientData/>
  </xdr:twoCellAnchor>
  <xdr:twoCellAnchor>
    <xdr:from>
      <xdr:col>2</xdr:col>
      <xdr:colOff>712455</xdr:colOff>
      <xdr:row>19</xdr:row>
      <xdr:rowOff>87490</xdr:rowOff>
    </xdr:from>
    <xdr:to>
      <xdr:col>4</xdr:col>
      <xdr:colOff>461889</xdr:colOff>
      <xdr:row>20</xdr:row>
      <xdr:rowOff>197243</xdr:rowOff>
    </xdr:to>
    <xdr:sp macro="" textlink="'EE Draw history'!$D2">
      <xdr:nvSpPr>
        <xdr:cNvPr id="88" name="TextBox 87">
          <a:extLst>
            <a:ext uri="{FF2B5EF4-FFF2-40B4-BE49-F238E27FC236}">
              <a16:creationId xmlns:a16="http://schemas.microsoft.com/office/drawing/2014/main" id="{C8B577F5-915C-E3E2-8882-3005C30D5253}"/>
            </a:ext>
          </a:extLst>
        </xdr:cNvPr>
        <xdr:cNvSpPr txBox="1"/>
      </xdr:nvSpPr>
      <xdr:spPr>
        <a:xfrm>
          <a:off x="2358751" y="3960206"/>
          <a:ext cx="1395731" cy="313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C8F757D-FDAF-D447-A459-28C49FF90A6B}" type="TxLink">
            <a:rPr lang="en-US" sz="1200" b="0" i="0" u="none" strike="noStrike">
              <a:solidFill>
                <a:schemeClr val="bg1">
                  <a:lumMod val="95000"/>
                </a:schemeClr>
              </a:solidFill>
              <a:latin typeface="Poppins Medium" pitchFamily="2" charset="77"/>
              <a:cs typeface="Poppins Medium" pitchFamily="2" charset="77"/>
            </a:rPr>
            <a:pPr/>
            <a:t> 975 </a:t>
          </a:fld>
          <a:endParaRPr lang="en-US" sz="1100" b="0" i="0">
            <a:solidFill>
              <a:schemeClr val="bg1">
                <a:lumMod val="95000"/>
              </a:schemeClr>
            </a:solidFill>
            <a:latin typeface="Poppins Medium" pitchFamily="2" charset="77"/>
            <a:cs typeface="Poppins Medium" pitchFamily="2" charset="77"/>
          </a:endParaRPr>
        </a:p>
      </xdr:txBody>
    </xdr:sp>
    <xdr:clientData/>
  </xdr:twoCellAnchor>
  <xdr:twoCellAnchor>
    <xdr:from>
      <xdr:col>2</xdr:col>
      <xdr:colOff>712456</xdr:colOff>
      <xdr:row>21</xdr:row>
      <xdr:rowOff>140171</xdr:rowOff>
    </xdr:from>
    <xdr:to>
      <xdr:col>4</xdr:col>
      <xdr:colOff>428283</xdr:colOff>
      <xdr:row>23</xdr:row>
      <xdr:rowOff>46096</xdr:rowOff>
    </xdr:to>
    <xdr:sp macro="" textlink="'EE Draw history'!$E2">
      <xdr:nvSpPr>
        <xdr:cNvPr id="89" name="TextBox 88">
          <a:extLst>
            <a:ext uri="{FF2B5EF4-FFF2-40B4-BE49-F238E27FC236}">
              <a16:creationId xmlns:a16="http://schemas.microsoft.com/office/drawing/2014/main" id="{8EB8640A-8E1B-83AF-9243-0FFA44B38E1C}"/>
            </a:ext>
          </a:extLst>
        </xdr:cNvPr>
        <xdr:cNvSpPr txBox="1"/>
      </xdr:nvSpPr>
      <xdr:spPr>
        <a:xfrm>
          <a:off x="2358752" y="4420541"/>
          <a:ext cx="1362124" cy="313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401F493-2B64-B943-BD70-503CF48217AB}" type="TxLink">
            <a:rPr lang="en-US" sz="1200" b="0" i="0" u="none" strike="noStrike">
              <a:solidFill>
                <a:schemeClr val="bg1">
                  <a:lumMod val="95000"/>
                </a:schemeClr>
              </a:solidFill>
              <a:latin typeface="Poppins Medium" pitchFamily="2" charset="77"/>
              <a:cs typeface="Poppins Medium" pitchFamily="2" charset="77"/>
            </a:rPr>
            <a:pPr/>
            <a:t> 430 </a:t>
          </a:fld>
          <a:endParaRPr lang="en-US" sz="1100" b="0" i="0">
            <a:solidFill>
              <a:schemeClr val="bg1">
                <a:lumMod val="95000"/>
              </a:schemeClr>
            </a:solidFill>
            <a:latin typeface="Poppins Medium" pitchFamily="2" charset="77"/>
            <a:cs typeface="Poppins Medium" pitchFamily="2" charset="77"/>
          </a:endParaRPr>
        </a:p>
      </xdr:txBody>
    </xdr:sp>
    <xdr:clientData/>
  </xdr:twoCellAnchor>
  <xdr:twoCellAnchor>
    <xdr:from>
      <xdr:col>0</xdr:col>
      <xdr:colOff>158137</xdr:colOff>
      <xdr:row>26</xdr:row>
      <xdr:rowOff>24166</xdr:rowOff>
    </xdr:from>
    <xdr:to>
      <xdr:col>7</xdr:col>
      <xdr:colOff>301351</xdr:colOff>
      <xdr:row>41</xdr:row>
      <xdr:rowOff>136720</xdr:rowOff>
    </xdr:to>
    <xdr:sp macro="" textlink="">
      <xdr:nvSpPr>
        <xdr:cNvPr id="108" name="Rounded Rectangle 107">
          <a:extLst>
            <a:ext uri="{FF2B5EF4-FFF2-40B4-BE49-F238E27FC236}">
              <a16:creationId xmlns:a16="http://schemas.microsoft.com/office/drawing/2014/main" id="{1846DB9B-3B42-1A41-AAA3-77A21391AE19}"/>
            </a:ext>
          </a:extLst>
        </xdr:cNvPr>
        <xdr:cNvSpPr/>
      </xdr:nvSpPr>
      <xdr:spPr>
        <a:xfrm>
          <a:off x="158137" y="5323672"/>
          <a:ext cx="5905251" cy="3169962"/>
        </a:xfrm>
        <a:prstGeom prst="roundRect">
          <a:avLst>
            <a:gd name="adj" fmla="val 1698"/>
          </a:avLst>
        </a:prstGeom>
        <a:solidFill>
          <a:srgbClr val="4C59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266542</xdr:colOff>
      <xdr:row>26</xdr:row>
      <xdr:rowOff>84966</xdr:rowOff>
    </xdr:from>
    <xdr:to>
      <xdr:col>5</xdr:col>
      <xdr:colOff>205441</xdr:colOff>
      <xdr:row>27</xdr:row>
      <xdr:rowOff>177470</xdr:rowOff>
    </xdr:to>
    <xdr:sp macro="" textlink="">
      <xdr:nvSpPr>
        <xdr:cNvPr id="109" name="TextBox 108">
          <a:extLst>
            <a:ext uri="{FF2B5EF4-FFF2-40B4-BE49-F238E27FC236}">
              <a16:creationId xmlns:a16="http://schemas.microsoft.com/office/drawing/2014/main" id="{DA17331B-EE44-6999-FAE1-942A79A0A3ED}"/>
            </a:ext>
          </a:extLst>
        </xdr:cNvPr>
        <xdr:cNvSpPr txBox="1"/>
      </xdr:nvSpPr>
      <xdr:spPr>
        <a:xfrm>
          <a:off x="266542" y="5426437"/>
          <a:ext cx="4047723" cy="2979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CA" sz="1100" b="1" i="0" baseline="0">
              <a:solidFill>
                <a:schemeClr val="bg1"/>
              </a:solidFill>
              <a:latin typeface="Poppins SemiBold" pitchFamily="2" charset="77"/>
              <a:cs typeface="Poppins SemiBold" pitchFamily="2" charset="77"/>
            </a:rPr>
            <a:t>Total Number of Invitations and Entire Pool</a:t>
          </a:r>
          <a:endParaRPr lang="en-US" sz="1100" b="1" i="0">
            <a:solidFill>
              <a:schemeClr val="bg1"/>
            </a:solidFill>
            <a:latin typeface="Poppins SemiBold" pitchFamily="2" charset="77"/>
            <a:cs typeface="Poppins SemiBold" pitchFamily="2" charset="77"/>
          </a:endParaRPr>
        </a:p>
      </xdr:txBody>
    </xdr:sp>
    <xdr:clientData/>
  </xdr:twoCellAnchor>
  <xdr:twoCellAnchor>
    <xdr:from>
      <xdr:col>7</xdr:col>
      <xdr:colOff>420291</xdr:colOff>
      <xdr:row>26</xdr:row>
      <xdr:rowOff>47154</xdr:rowOff>
    </xdr:from>
    <xdr:to>
      <xdr:col>17</xdr:col>
      <xdr:colOff>603642</xdr:colOff>
      <xdr:row>41</xdr:row>
      <xdr:rowOff>159708</xdr:rowOff>
    </xdr:to>
    <xdr:sp macro="" textlink="">
      <xdr:nvSpPr>
        <xdr:cNvPr id="113" name="Rounded Rectangle 112">
          <a:extLst>
            <a:ext uri="{FF2B5EF4-FFF2-40B4-BE49-F238E27FC236}">
              <a16:creationId xmlns:a16="http://schemas.microsoft.com/office/drawing/2014/main" id="{12730F9C-B8D0-AE46-B6BE-6E93953EB062}"/>
            </a:ext>
          </a:extLst>
        </xdr:cNvPr>
        <xdr:cNvSpPr/>
      </xdr:nvSpPr>
      <xdr:spPr>
        <a:xfrm>
          <a:off x="6164599" y="5127154"/>
          <a:ext cx="8389505" cy="3043323"/>
        </a:xfrm>
        <a:prstGeom prst="roundRect">
          <a:avLst>
            <a:gd name="adj" fmla="val 1698"/>
          </a:avLst>
        </a:prstGeom>
        <a:solidFill>
          <a:srgbClr val="4C59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314927</xdr:colOff>
      <xdr:row>27</xdr:row>
      <xdr:rowOff>188796</xdr:rowOff>
    </xdr:from>
    <xdr:to>
      <xdr:col>7</xdr:col>
      <xdr:colOff>164630</xdr:colOff>
      <xdr:row>41</xdr:row>
      <xdr:rowOff>31358</xdr:rowOff>
    </xdr:to>
    <xdr:graphicFrame macro="">
      <xdr:nvGraphicFramePr>
        <xdr:cNvPr id="116" name="Chart 115">
          <a:extLst>
            <a:ext uri="{FF2B5EF4-FFF2-40B4-BE49-F238E27FC236}">
              <a16:creationId xmlns:a16="http://schemas.microsoft.com/office/drawing/2014/main" id="{899DF5C6-258E-F849-AA22-13760CF106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548764</xdr:colOff>
      <xdr:row>28</xdr:row>
      <xdr:rowOff>23519</xdr:rowOff>
    </xdr:from>
    <xdr:to>
      <xdr:col>17</xdr:col>
      <xdr:colOff>464456</xdr:colOff>
      <xdr:row>41</xdr:row>
      <xdr:rowOff>23518</xdr:rowOff>
    </xdr:to>
    <xdr:graphicFrame macro="">
      <xdr:nvGraphicFramePr>
        <xdr:cNvPr id="117" name="Chart 116">
          <a:extLst>
            <a:ext uri="{FF2B5EF4-FFF2-40B4-BE49-F238E27FC236}">
              <a16:creationId xmlns:a16="http://schemas.microsoft.com/office/drawing/2014/main" id="{B082775D-5993-4542-820C-E733E5E006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517406</xdr:colOff>
      <xdr:row>26</xdr:row>
      <xdr:rowOff>84966</xdr:rowOff>
    </xdr:from>
    <xdr:to>
      <xdr:col>17</xdr:col>
      <xdr:colOff>233456</xdr:colOff>
      <xdr:row>27</xdr:row>
      <xdr:rowOff>149412</xdr:rowOff>
    </xdr:to>
    <xdr:sp macro="" textlink="">
      <xdr:nvSpPr>
        <xdr:cNvPr id="118" name="TextBox 117">
          <a:extLst>
            <a:ext uri="{FF2B5EF4-FFF2-40B4-BE49-F238E27FC236}">
              <a16:creationId xmlns:a16="http://schemas.microsoft.com/office/drawing/2014/main" id="{A7ECA05C-229F-569D-220C-AEF44025F0E4}"/>
            </a:ext>
          </a:extLst>
        </xdr:cNvPr>
        <xdr:cNvSpPr txBox="1"/>
      </xdr:nvSpPr>
      <xdr:spPr>
        <a:xfrm>
          <a:off x="6269759" y="5426437"/>
          <a:ext cx="7933697" cy="2698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CA" sz="1100" b="1" i="0" baseline="0">
              <a:solidFill>
                <a:schemeClr val="bg1"/>
              </a:solidFill>
              <a:latin typeface="Poppins SemiBold" pitchFamily="2" charset="77"/>
              <a:cs typeface="Poppins SemiBold" pitchFamily="2" charset="77"/>
            </a:rPr>
            <a:t>Number of Candidates</a:t>
          </a:r>
          <a:r>
            <a:rPr lang="ko-KR" altLang="en-US" sz="1100" b="1" i="0" baseline="0">
              <a:solidFill>
                <a:schemeClr val="bg1"/>
              </a:solidFill>
              <a:latin typeface="Poppins SemiBold" pitchFamily="2" charset="77"/>
              <a:cs typeface="Poppins SemiBold" pitchFamily="2" charset="77"/>
            </a:rPr>
            <a:t> </a:t>
          </a:r>
          <a:r>
            <a:rPr lang="en-CA" altLang="ko-KR" sz="1100" b="1" i="0" baseline="0">
              <a:solidFill>
                <a:schemeClr val="bg1"/>
              </a:solidFill>
              <a:latin typeface="Poppins SemiBold" pitchFamily="2" charset="77"/>
              <a:cs typeface="Poppins SemiBold" pitchFamily="2" charset="77"/>
            </a:rPr>
            <a:t>in EE pool</a:t>
          </a:r>
          <a:r>
            <a:rPr lang="en-CA" sz="1100" b="1" i="0" baseline="0">
              <a:solidFill>
                <a:schemeClr val="bg1"/>
              </a:solidFill>
              <a:latin typeface="Poppins SemiBold" pitchFamily="2" charset="77"/>
              <a:cs typeface="Poppins SemiBold" pitchFamily="2" charset="77"/>
            </a:rPr>
            <a:t> by CRS Score Range </a:t>
          </a:r>
          <a:r>
            <a:rPr lang="en-US" altLang="ko-KR" sz="1100" b="1" i="0" baseline="0">
              <a:solidFill>
                <a:schemeClr val="bg1"/>
              </a:solidFill>
              <a:latin typeface="Poppins SemiBold" pitchFamily="2" charset="77"/>
              <a:cs typeface="Poppins SemiBold" pitchFamily="2" charset="77"/>
            </a:rPr>
            <a:t>above 480</a:t>
          </a:r>
          <a:endParaRPr lang="en-US" sz="1100" b="1" i="0">
            <a:solidFill>
              <a:schemeClr val="bg1"/>
            </a:solidFill>
            <a:latin typeface="Poppins SemiBold" pitchFamily="2" charset="77"/>
            <a:cs typeface="Poppins SemiBold" pitchFamily="2" charset="77"/>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342900</xdr:colOff>
      <xdr:row>3</xdr:row>
      <xdr:rowOff>19050</xdr:rowOff>
    </xdr:from>
    <xdr:to>
      <xdr:col>15</xdr:col>
      <xdr:colOff>181428</xdr:colOff>
      <xdr:row>22</xdr:row>
      <xdr:rowOff>0</xdr:rowOff>
    </xdr:to>
    <xdr:graphicFrame macro="">
      <xdr:nvGraphicFramePr>
        <xdr:cNvPr id="4" name="Chart 3">
          <a:extLst>
            <a:ext uri="{FF2B5EF4-FFF2-40B4-BE49-F238E27FC236}">
              <a16:creationId xmlns:a16="http://schemas.microsoft.com/office/drawing/2014/main" id="{1EC13A62-BE1F-854A-1043-D44E761CFE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339272</xdr:colOff>
      <xdr:row>3</xdr:row>
      <xdr:rowOff>10886</xdr:rowOff>
    </xdr:from>
    <xdr:to>
      <xdr:col>18</xdr:col>
      <xdr:colOff>217715</xdr:colOff>
      <xdr:row>17</xdr:row>
      <xdr:rowOff>72572</xdr:rowOff>
    </xdr:to>
    <mc:AlternateContent xmlns:mc="http://schemas.openxmlformats.org/markup-compatibility/2006">
      <mc:Choice xmlns:a14="http://schemas.microsoft.com/office/drawing/2010/main" Requires="a14">
        <xdr:graphicFrame macro="">
          <xdr:nvGraphicFramePr>
            <xdr:cNvPr id="8" name="Immigration Program">
              <a:extLst>
                <a:ext uri="{FF2B5EF4-FFF2-40B4-BE49-F238E27FC236}">
                  <a16:creationId xmlns:a16="http://schemas.microsoft.com/office/drawing/2014/main" id="{49C51181-70B6-69A7-C5C2-DFD2EEF6CFAA}"/>
                </a:ext>
              </a:extLst>
            </xdr:cNvPr>
            <xdr:cNvGraphicFramePr/>
          </xdr:nvGraphicFramePr>
          <xdr:xfrm>
            <a:off x="0" y="0"/>
            <a:ext cx="0" cy="0"/>
          </xdr:xfrm>
          <a:graphic>
            <a:graphicData uri="http://schemas.microsoft.com/office/drawing/2010/slicer">
              <sle:slicer xmlns:sle="http://schemas.microsoft.com/office/drawing/2010/slicer" name="Immigration Program"/>
            </a:graphicData>
          </a:graphic>
        </xdr:graphicFrame>
      </mc:Choice>
      <mc:Fallback>
        <xdr:sp macro="" textlink="">
          <xdr:nvSpPr>
            <xdr:cNvPr id="0" name=""/>
            <xdr:cNvSpPr>
              <a:spLocks noTextEdit="1"/>
            </xdr:cNvSpPr>
          </xdr:nvSpPr>
          <xdr:spPr>
            <a:xfrm>
              <a:off x="10820261" y="638908"/>
              <a:ext cx="1832289" cy="29924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drawings/drawing3.xml><?xml version="1.0" encoding="utf-8"?>
<xdr:wsDr xmlns:xdr="http://schemas.openxmlformats.org/drawingml/2006/spreadsheetDrawing" xmlns:a="http://schemas.openxmlformats.org/drawingml/2006/main">
  <xdr:twoCellAnchor>
    <xdr:from>
      <xdr:col>4</xdr:col>
      <xdr:colOff>381000</xdr:colOff>
      <xdr:row>0</xdr:row>
      <xdr:rowOff>195943</xdr:rowOff>
    </xdr:from>
    <xdr:to>
      <xdr:col>14</xdr:col>
      <xdr:colOff>114299</xdr:colOff>
      <xdr:row>12</xdr:row>
      <xdr:rowOff>188686</xdr:rowOff>
    </xdr:to>
    <xdr:graphicFrame macro="">
      <xdr:nvGraphicFramePr>
        <xdr:cNvPr id="2" name="Chart 1">
          <a:extLst>
            <a:ext uri="{FF2B5EF4-FFF2-40B4-BE49-F238E27FC236}">
              <a16:creationId xmlns:a16="http://schemas.microsoft.com/office/drawing/2014/main" id="{DCE577CA-6816-204E-BC03-94EC00A200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304800</xdr:colOff>
      <xdr:row>19</xdr:row>
      <xdr:rowOff>196850</xdr:rowOff>
    </xdr:from>
    <xdr:to>
      <xdr:col>14</xdr:col>
      <xdr:colOff>101600</xdr:colOff>
      <xdr:row>38</xdr:row>
      <xdr:rowOff>76200</xdr:rowOff>
    </xdr:to>
    <xdr:graphicFrame macro="">
      <xdr:nvGraphicFramePr>
        <xdr:cNvPr id="9" name="Chart 8">
          <a:extLst>
            <a:ext uri="{FF2B5EF4-FFF2-40B4-BE49-F238E27FC236}">
              <a16:creationId xmlns:a16="http://schemas.microsoft.com/office/drawing/2014/main" id="{BD5B9437-D2A3-B3E6-7F3F-DFC16E1F7C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17</xdr:col>
      <xdr:colOff>146050</xdr:colOff>
      <xdr:row>15</xdr:row>
      <xdr:rowOff>25400</xdr:rowOff>
    </xdr:from>
    <xdr:to>
      <xdr:col>20</xdr:col>
      <xdr:colOff>0</xdr:colOff>
      <xdr:row>22</xdr:row>
      <xdr:rowOff>63500</xdr:rowOff>
    </xdr:to>
    <xdr:graphicFrame macro="">
      <xdr:nvGraphicFramePr>
        <xdr:cNvPr id="6" name="Chart 5">
          <a:extLst>
            <a:ext uri="{FF2B5EF4-FFF2-40B4-BE49-F238E27FC236}">
              <a16:creationId xmlns:a16="http://schemas.microsoft.com/office/drawing/2014/main" id="{456CBEB5-48AA-CA64-40B6-897FE270E7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196850</xdr:colOff>
      <xdr:row>15</xdr:row>
      <xdr:rowOff>25400</xdr:rowOff>
    </xdr:from>
    <xdr:to>
      <xdr:col>16</xdr:col>
      <xdr:colOff>50800</xdr:colOff>
      <xdr:row>22</xdr:row>
      <xdr:rowOff>63500</xdr:rowOff>
    </xdr:to>
    <xdr:graphicFrame macro="">
      <xdr:nvGraphicFramePr>
        <xdr:cNvPr id="7" name="Chart 6">
          <a:extLst>
            <a:ext uri="{FF2B5EF4-FFF2-40B4-BE49-F238E27FC236}">
              <a16:creationId xmlns:a16="http://schemas.microsoft.com/office/drawing/2014/main" id="{4BC237AF-20BF-356F-3CB3-506FABAC7B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146050</xdr:colOff>
      <xdr:row>15</xdr:row>
      <xdr:rowOff>25400</xdr:rowOff>
    </xdr:from>
    <xdr:to>
      <xdr:col>12</xdr:col>
      <xdr:colOff>0</xdr:colOff>
      <xdr:row>22</xdr:row>
      <xdr:rowOff>63500</xdr:rowOff>
    </xdr:to>
    <xdr:graphicFrame macro="">
      <xdr:nvGraphicFramePr>
        <xdr:cNvPr id="8" name="Chart 7">
          <a:extLst>
            <a:ext uri="{FF2B5EF4-FFF2-40B4-BE49-F238E27FC236}">
              <a16:creationId xmlns:a16="http://schemas.microsoft.com/office/drawing/2014/main" id="{1C1F8608-12CE-9B53-7F4E-A1C8B22CE8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107950</xdr:colOff>
      <xdr:row>15</xdr:row>
      <xdr:rowOff>25400</xdr:rowOff>
    </xdr:from>
    <xdr:to>
      <xdr:col>23</xdr:col>
      <xdr:colOff>787400</xdr:colOff>
      <xdr:row>22</xdr:row>
      <xdr:rowOff>63500</xdr:rowOff>
    </xdr:to>
    <xdr:graphicFrame macro="">
      <xdr:nvGraphicFramePr>
        <xdr:cNvPr id="9" name="Chart 8">
          <a:extLst>
            <a:ext uri="{FF2B5EF4-FFF2-40B4-BE49-F238E27FC236}">
              <a16:creationId xmlns:a16="http://schemas.microsoft.com/office/drawing/2014/main" id="{ABECD639-4EA1-8576-3EE9-C0ECA096C7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95250</xdr:colOff>
      <xdr:row>15</xdr:row>
      <xdr:rowOff>25400</xdr:rowOff>
    </xdr:from>
    <xdr:to>
      <xdr:col>27</xdr:col>
      <xdr:colOff>774700</xdr:colOff>
      <xdr:row>22</xdr:row>
      <xdr:rowOff>63500</xdr:rowOff>
    </xdr:to>
    <xdr:graphicFrame macro="">
      <xdr:nvGraphicFramePr>
        <xdr:cNvPr id="10" name="Chart 9">
          <a:extLst>
            <a:ext uri="{FF2B5EF4-FFF2-40B4-BE49-F238E27FC236}">
              <a16:creationId xmlns:a16="http://schemas.microsoft.com/office/drawing/2014/main" id="{FFB77DEA-E996-1B2F-0C1C-170757FDDE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69850</xdr:colOff>
      <xdr:row>15</xdr:row>
      <xdr:rowOff>25400</xdr:rowOff>
    </xdr:from>
    <xdr:to>
      <xdr:col>7</xdr:col>
      <xdr:colOff>749300</xdr:colOff>
      <xdr:row>22</xdr:row>
      <xdr:rowOff>63500</xdr:rowOff>
    </xdr:to>
    <xdr:graphicFrame macro="">
      <xdr:nvGraphicFramePr>
        <xdr:cNvPr id="11" name="Chart 10">
          <a:extLst>
            <a:ext uri="{FF2B5EF4-FFF2-40B4-BE49-F238E27FC236}">
              <a16:creationId xmlns:a16="http://schemas.microsoft.com/office/drawing/2014/main" id="{9D0D1D1C-3830-233E-7010-650398633E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5</xdr:col>
      <xdr:colOff>774700</xdr:colOff>
      <xdr:row>1</xdr:row>
      <xdr:rowOff>152400</xdr:rowOff>
    </xdr:from>
    <xdr:to>
      <xdr:col>8</xdr:col>
      <xdr:colOff>215900</xdr:colOff>
      <xdr:row>6</xdr:row>
      <xdr:rowOff>190500</xdr:rowOff>
    </xdr:to>
    <mc:AlternateContent xmlns:mc="http://schemas.openxmlformats.org/markup-compatibility/2006">
      <mc:Choice xmlns:tsle="http://schemas.microsoft.com/office/drawing/2012/timeslicer" Requires="tsle">
        <xdr:graphicFrame macro="">
          <xdr:nvGraphicFramePr>
            <xdr:cNvPr id="22" name="DATE">
              <a:extLst>
                <a:ext uri="{FF2B5EF4-FFF2-40B4-BE49-F238E27FC236}">
                  <a16:creationId xmlns:a16="http://schemas.microsoft.com/office/drawing/2014/main" id="{FB833BB6-DB65-5D3A-97AD-33AC1BFB746F}"/>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6083300" y="355600"/>
              <a:ext cx="1993900" cy="10541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fLocksWithSheet="0"/>
  </xdr:twoCellAnchor>
</xdr:wsDr>
</file>

<file path=xl/drawings/drawing5.xml><?xml version="1.0" encoding="utf-8"?>
<xdr:wsDr xmlns:xdr="http://schemas.openxmlformats.org/drawingml/2006/spreadsheetDrawing" xmlns:a="http://schemas.openxmlformats.org/drawingml/2006/main">
  <xdr:twoCellAnchor editAs="oneCell">
    <xdr:from>
      <xdr:col>0</xdr:col>
      <xdr:colOff>810964</xdr:colOff>
      <xdr:row>29</xdr:row>
      <xdr:rowOff>45904</xdr:rowOff>
    </xdr:from>
    <xdr:to>
      <xdr:col>7</xdr:col>
      <xdr:colOff>535542</xdr:colOff>
      <xdr:row>55</xdr:row>
      <xdr:rowOff>122880</xdr:rowOff>
    </xdr:to>
    <xdr:pic>
      <xdr:nvPicPr>
        <xdr:cNvPr id="2" name="Picture 1">
          <a:extLst>
            <a:ext uri="{FF2B5EF4-FFF2-40B4-BE49-F238E27FC236}">
              <a16:creationId xmlns:a16="http://schemas.microsoft.com/office/drawing/2014/main" id="{D8447C02-397D-7462-4459-B4F2CC92D688}"/>
            </a:ext>
          </a:extLst>
        </xdr:cNvPr>
        <xdr:cNvPicPr>
          <a:picLocks noChangeAspect="1"/>
        </xdr:cNvPicPr>
      </xdr:nvPicPr>
      <xdr:blipFill>
        <a:blip xmlns:r="http://schemas.openxmlformats.org/officeDocument/2006/relationships" r:embed="rId1"/>
        <a:stretch>
          <a:fillRect/>
        </a:stretch>
      </xdr:blipFill>
      <xdr:spPr>
        <a:xfrm>
          <a:off x="810964" y="8599277"/>
          <a:ext cx="10114096" cy="524878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gyu Kim" refreshedDate="45364.682021412038" createdVersion="8" refreshedVersion="8" minRefreshableVersion="3" recordCount="291" xr:uid="{3D277748-E8EF-3345-9CC8-61976A1A3B9B}">
  <cacheSource type="worksheet">
    <worksheetSource ref="A1:E291" sheet="EE Draw history"/>
  </cacheSource>
  <cacheFields count="7">
    <cacheField name="DRAW No" numFmtId="0">
      <sharedItems containsSemiMixedTypes="0" containsString="0" containsNumber="1" minValue="1" maxValue="290" count="291">
        <n v="290"/>
        <n v="289"/>
        <n v="288"/>
        <n v="287"/>
        <n v="286"/>
        <n v="285"/>
        <n v="284"/>
        <n v="283"/>
        <n v="282"/>
        <n v="281"/>
        <n v="280"/>
        <n v="279"/>
        <n v="278"/>
        <n v="277"/>
        <n v="276"/>
        <n v="275"/>
        <n v="274"/>
        <n v="273"/>
        <n v="272"/>
        <n v="271"/>
        <n v="270"/>
        <n v="269"/>
        <n v="268"/>
        <n v="267"/>
        <n v="266"/>
        <n v="265"/>
        <n v="264"/>
        <n v="263"/>
        <n v="262"/>
        <n v="261"/>
        <n v="260"/>
        <n v="259"/>
        <n v="258"/>
        <n v="257"/>
        <n v="256"/>
        <n v="255"/>
        <n v="254"/>
        <n v="253"/>
        <n v="252"/>
        <n v="251"/>
        <n v="250"/>
        <n v="249"/>
        <n v="248"/>
        <n v="247"/>
        <n v="246"/>
        <n v="245"/>
        <n v="244"/>
        <n v="243"/>
        <n v="242"/>
        <n v="241"/>
        <n v="240"/>
        <n v="239"/>
        <n v="238"/>
        <n v="237"/>
        <n v="236"/>
        <n v="235"/>
        <n v="234"/>
        <n v="233"/>
        <n v="232"/>
        <n v="231"/>
        <n v="230"/>
        <n v="229"/>
        <n v="228"/>
        <n v="227"/>
        <n v="226"/>
        <n v="225"/>
        <n v="224"/>
        <n v="223"/>
        <n v="222"/>
        <n v="221"/>
        <n v="220"/>
        <n v="219"/>
        <n v="218"/>
        <n v="217"/>
        <n v="216"/>
        <n v="215"/>
        <n v="214"/>
        <n v="213"/>
        <n v="212"/>
        <n v="211"/>
        <n v="210"/>
        <n v="209"/>
        <n v="208"/>
        <n v="207"/>
        <n v="206"/>
        <n v="205"/>
        <n v="204"/>
        <n v="203"/>
        <n v="202"/>
        <n v="201"/>
        <n v="200"/>
        <n v="199"/>
        <n v="198"/>
        <n v="197"/>
        <n v="196"/>
        <n v="195"/>
        <n v="194"/>
        <n v="193"/>
        <n v="192"/>
        <n v="191"/>
        <n v="190"/>
        <n v="189"/>
        <n v="188"/>
        <n v="187"/>
        <n v="186"/>
        <n v="185"/>
        <n v="184"/>
        <n v="183"/>
        <n v="182"/>
        <n v="181"/>
        <n v="180"/>
        <n v="179"/>
        <n v="178"/>
        <n v="177"/>
        <n v="176"/>
        <n v="175"/>
        <n v="174"/>
        <n v="173"/>
        <n v="172"/>
        <n v="171"/>
        <n v="170"/>
        <n v="169"/>
        <n v="168"/>
        <n v="167"/>
        <n v="166"/>
        <n v="165"/>
        <n v="164"/>
        <n v="163"/>
        <n v="162"/>
        <n v="161"/>
        <n v="160"/>
        <n v="159"/>
        <n v="158"/>
        <n v="157"/>
        <n v="156"/>
        <n v="155"/>
        <n v="154"/>
        <n v="153"/>
        <n v="152"/>
        <n v="151"/>
        <n v="150"/>
        <n v="149"/>
        <n v="148"/>
        <n v="147"/>
        <n v="146"/>
        <n v="145"/>
        <n v="144"/>
        <n v="143"/>
        <n v="142"/>
        <n v="141"/>
        <n v="140"/>
        <n v="139"/>
        <n v="138"/>
        <n v="137"/>
        <n v="136"/>
        <n v="135"/>
        <n v="134"/>
        <n v="133"/>
        <n v="132"/>
        <n v="131"/>
        <n v="130"/>
        <n v="129"/>
        <n v="128"/>
        <n v="127"/>
        <n v="126"/>
        <n v="125"/>
        <n v="124"/>
        <n v="123"/>
        <n v="122"/>
        <n v="121"/>
        <n v="120"/>
        <n v="119"/>
        <n v="118"/>
        <n v="117"/>
        <n v="116"/>
        <n v="115"/>
        <n v="114"/>
        <n v="113"/>
        <n v="112"/>
        <n v="111"/>
        <n v="110"/>
        <n v="109"/>
        <n v="108"/>
        <n v="107"/>
        <n v="106"/>
        <n v="105"/>
        <n v="104"/>
        <n v="103"/>
        <n v="102"/>
        <n v="101"/>
        <n v="100"/>
        <n v="99"/>
        <n v="98"/>
        <n v="97"/>
        <n v="96"/>
        <n v="95"/>
        <n v="94"/>
        <n v="93"/>
        <n v="92"/>
        <n v="91.2"/>
        <n v="91.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sharedItems>
    </cacheField>
    <cacheField name="DATE" numFmtId="14">
      <sharedItems containsSemiMixedTypes="0" containsNonDate="0" containsDate="1" containsString="0" minDate="2015-01-31T00:00:00" maxDate="2024-03-14T00:00:00" count="286">
        <d v="2023-03-29T00:00:00"/>
        <d v="2024-03-13T00:00:00"/>
        <d v="2024-03-12T00:00:00"/>
        <d v="2024-02-29T00:00:00"/>
        <d v="2024-02-28T00:00:00"/>
        <d v="2024-02-16T00:00:00"/>
        <d v="2024-02-14T00:00:00"/>
        <d v="2024-02-13T00:00:00"/>
        <d v="2024-02-01T00:00:00"/>
        <d v="2024-01-31T00:00:00"/>
        <d v="2024-01-23T00:00:00"/>
        <d v="2024-01-10T00:00:00"/>
        <d v="2023-12-21T00:00:00"/>
        <d v="2023-12-20T00:00:00"/>
        <d v="2023-12-19T00:00:00"/>
        <d v="2023-12-18T00:00:00"/>
        <d v="2023-12-08T00:00:00"/>
        <d v="2023-12-07T00:00:00"/>
        <d v="2023-12-06T00:00:00"/>
        <d v="2023-10-26T00:00:00"/>
        <d v="2023-10-25T00:00:00"/>
        <d v="2023-10-24T00:00:00"/>
        <d v="2023-10-10T00:00:00"/>
        <d v="2023-09-28T00:00:00"/>
        <d v="2023-09-27T00:00:00"/>
        <d v="2023-09-26T00:00:00"/>
        <d v="2023-09-20T00:00:00"/>
        <d v="2023-09-19T00:00:00"/>
        <d v="2023-08-15T00:00:00"/>
        <d v="2023-08-03T00:00:00"/>
        <d v="2023-08-02T00:00:00"/>
        <d v="2023-08-01T00:00:00"/>
        <d v="2023-07-12T00:00:00"/>
        <d v="2023-07-11T00:00:00"/>
        <d v="2023-07-07T00:00:00"/>
        <d v="2023-07-06T00:00:00"/>
        <d v="2023-07-05T00:00:00"/>
        <d v="2023-07-04T00:00:00"/>
        <d v="2023-06-28T00:00:00"/>
        <d v="2023-06-27T00:00:00"/>
        <d v="2023-06-08T00:00:00"/>
        <d v="2023-05-24T00:00:00"/>
        <d v="2023-05-10T00:00:00"/>
        <d v="2023-04-26T00:00:00"/>
        <d v="2023-04-12T00:00:00"/>
        <d v="2023-03-23T00:00:00"/>
        <d v="2023-03-15T00:00:00"/>
        <d v="2023-03-01T00:00:00"/>
        <d v="2023-02-15T00:00:00"/>
        <d v="2023-02-02T00:00:00"/>
        <d v="2023-02-01T00:00:00"/>
        <d v="2023-01-18T00:00:00"/>
        <d v="2023-01-11T00:00:00"/>
        <d v="2022-11-23T00:00:00"/>
        <d v="2022-11-09T00:00:00"/>
        <d v="2022-10-26T00:00:00"/>
        <d v="2022-10-12T00:00:00"/>
        <d v="2022-09-28T00:00:00"/>
        <d v="2022-09-14T00:00:00"/>
        <d v="2022-08-31T00:00:00"/>
        <d v="2022-08-17T00:00:00"/>
        <d v="2022-08-03T00:00:00"/>
        <d v="2022-07-20T00:00:00"/>
        <d v="2022-07-06T00:00:00"/>
        <d v="2022-06-22T00:00:00"/>
        <d v="2022-06-08T00:00:00"/>
        <d v="2022-05-25T00:00:00"/>
        <d v="2022-05-11T00:00:00"/>
        <d v="2022-04-27T00:00:00"/>
        <d v="2022-04-13T00:00:00"/>
        <d v="2022-03-30T00:00:00"/>
        <d v="2022-03-16T00:00:00"/>
        <d v="2022-03-02T00:00:00"/>
        <d v="2022-02-16T00:00:00"/>
        <d v="2022-02-02T00:00:00"/>
        <d v="2022-01-19T00:00:00"/>
        <d v="2022-01-05T00:00:00"/>
        <d v="2021-12-22T00:00:00"/>
        <d v="2021-12-10T00:00:00"/>
        <d v="2021-11-24T00:00:00"/>
        <d v="2021-11-10T00:00:00"/>
        <d v="2021-10-27T00:00:00"/>
        <d v="2021-10-13T00:00:00"/>
        <d v="2021-09-29T00:00:00"/>
        <d v="2021-09-15T00:00:00"/>
        <d v="2021-09-14T00:00:00"/>
        <d v="2021-09-01T00:00:00"/>
        <d v="2021-08-19T00:00:00"/>
        <d v="2021-08-18T00:00:00"/>
        <d v="2021-08-05T00:00:00"/>
        <d v="2021-08-04T00:00:00"/>
        <d v="2021-07-22T00:00:00"/>
        <d v="2021-07-21T00:00:00"/>
        <d v="2021-07-08T00:00:00"/>
        <d v="2021-07-07T00:00:00"/>
        <d v="2021-06-24T00:00:00"/>
        <d v="2021-06-23T00:00:00"/>
        <d v="2021-06-10T00:00:00"/>
        <d v="2021-06-09T00:00:00"/>
        <d v="2021-05-31T00:00:00"/>
        <d v="2021-05-26T00:00:00"/>
        <d v="2021-05-20T00:00:00"/>
        <d v="2021-05-13T00:00:00"/>
        <d v="2021-05-12T00:00:00"/>
        <d v="2021-04-29T00:00:00"/>
        <d v="2021-04-28T00:00:00"/>
        <d v="2021-04-16T00:00:00"/>
        <d v="2021-04-14T00:00:00"/>
        <d v="2021-04-01T00:00:00"/>
        <d v="2021-03-31T00:00:00"/>
        <d v="2021-03-18T00:00:00"/>
        <d v="2021-03-17T00:00:00"/>
        <d v="2021-03-08T00:00:00"/>
        <d v="2021-02-13T00:00:00"/>
        <d v="2021-02-10T00:00:00"/>
        <d v="2021-01-21T00:00:00"/>
        <d v="2021-01-20T00:00:00"/>
        <d v="2021-01-07T00:00:00"/>
        <d v="2021-01-06T00:00:00"/>
        <d v="2020-12-23T00:00:00"/>
        <d v="2020-12-09T00:00:00"/>
        <d v="2020-11-25T00:00:00"/>
        <d v="2020-11-18T00:00:00"/>
        <d v="2020-11-05T00:00:00"/>
        <d v="2020-10-14T00:00:00"/>
        <d v="2020-09-30T00:00:00"/>
        <d v="2020-09-16T00:00:00"/>
        <d v="2020-09-02T00:00:00"/>
        <d v="2020-08-20T00:00:00"/>
        <d v="2020-08-19T00:00:00"/>
        <d v="2020-08-06T00:00:00"/>
        <d v="2020-08-05T00:00:00"/>
        <d v="2020-07-23T00:00:00"/>
        <d v="2020-07-22T00:00:00"/>
        <d v="2020-07-08T00:00:00"/>
        <d v="2020-06-25T00:00:00"/>
        <d v="2020-06-24T00:00:00"/>
        <d v="2020-06-11T00:00:00"/>
        <d v="2020-06-10T00:00:00"/>
        <d v="2020-05-28T00:00:00"/>
        <d v="2020-05-27T00:00:00"/>
        <d v="2020-05-14T00:00:00"/>
        <d v="2020-05-13T00:00:00"/>
        <d v="2020-04-30T00:00:00"/>
        <d v="2020-04-29T00:00:00"/>
        <d v="2020-04-16T00:00:00"/>
        <d v="2020-04-15T00:00:00"/>
        <d v="2020-04-09T00:00:00"/>
        <d v="2020-03-23T00:00:00"/>
        <d v="2020-03-18T00:00:00"/>
        <d v="2020-03-04T00:00:00"/>
        <d v="2020-02-19T00:00:00"/>
        <d v="2020-02-05T00:00:00"/>
        <d v="2020-01-22T00:00:00"/>
        <d v="2020-01-08T00:00:00"/>
        <d v="2019-12-19T00:00:00"/>
        <d v="2019-12-11T00:00:00"/>
        <d v="2019-11-27T00:00:00"/>
        <d v="2019-11-13T00:00:00"/>
        <d v="2019-10-30T00:00:00"/>
        <d v="2019-10-16T00:00:00"/>
        <d v="2019-10-02T00:00:00"/>
        <d v="2019-09-18T00:00:00"/>
        <d v="2019-09-04T00:00:00"/>
        <d v="2019-08-20T00:00:00"/>
        <d v="2019-08-12T00:00:00"/>
        <d v="2019-07-24T00:00:00"/>
        <d v="2019-07-10T00:00:00"/>
        <d v="2019-06-26T00:00:00"/>
        <d v="2019-06-12T00:00:00"/>
        <d v="2019-05-29T00:00:00"/>
        <d v="2019-05-15T00:00:00"/>
        <d v="2019-05-01T00:00:00"/>
        <d v="2019-04-17T00:00:00"/>
        <d v="2019-04-03T00:00:00"/>
        <d v="2019-03-20T00:00:00"/>
        <d v="2019-03-06T00:00:00"/>
        <d v="2019-02-20T00:00:00"/>
        <d v="2019-01-30T00:00:00"/>
        <d v="2019-01-23T00:00:00"/>
        <d v="2019-01-09T00:00:00"/>
        <d v="2018-12-19T00:00:00"/>
        <d v="2018-12-12T00:00:00"/>
        <d v="2018-11-28T00:00:00"/>
        <d v="2018-11-14T00:00:00"/>
        <d v="2018-10-29T00:00:00"/>
        <d v="2018-10-15T00:00:00"/>
        <d v="2018-10-03T00:00:00"/>
        <d v="2018-09-24T00:00:00"/>
        <d v="2018-09-19T00:00:00"/>
        <d v="2018-09-05T00:00:00"/>
        <d v="2018-08-22T00:00:00"/>
        <d v="2018-08-08T00:00:00"/>
        <d v="2018-07-25T00:00:00"/>
        <d v="2018-07-11T00:00:00"/>
        <d v="2018-06-25T00:00:00"/>
        <d v="2018-06-13T00:00:00"/>
        <d v="2018-05-30T00:00:00"/>
        <d v="2018-05-23T00:00:00"/>
        <d v="2018-05-09T00:00:00"/>
        <d v="2018-04-25T00:00:00"/>
        <d v="2018-04-11T00:00:00"/>
        <d v="2018-03-26T00:00:00"/>
        <d v="2018-03-14T00:00:00"/>
        <d v="2018-02-21T00:00:00"/>
        <d v="2018-02-07T00:00:00"/>
        <d v="2018-01-24T00:00:00"/>
        <d v="2018-01-10T00:00:00"/>
        <d v="2017-12-20T00:00:00"/>
        <d v="2017-12-06T00:00:00"/>
        <d v="2017-11-15T00:00:00"/>
        <d v="2017-11-08T00:00:00"/>
        <d v="2017-11-01T00:00:00"/>
        <d v="2017-10-18T00:00:00"/>
        <d v="2017-10-04T00:00:00"/>
        <d v="2017-09-20T00:00:00"/>
        <d v="2017-09-06T00:00:00"/>
        <d v="2017-08-23T00:00:00"/>
        <d v="2017-08-09T00:00:00"/>
        <d v="2017-08-02T00:00:00"/>
        <d v="2017-07-12T00:00:00"/>
        <d v="2017-06-28T00:00:00"/>
        <d v="2017-05-31T00:00:00"/>
        <d v="2017-05-26T00:00:00"/>
        <d v="2017-05-17T00:00:00"/>
        <d v="2017-05-04T00:00:00"/>
        <d v="2017-04-19T00:00:00"/>
        <d v="2017-04-12T00:00:00"/>
        <d v="2017-04-05T00:00:00"/>
        <d v="2017-03-24T00:00:00"/>
        <d v="2017-03-01T00:00:00"/>
        <d v="2017-02-22T00:00:00"/>
        <d v="2017-02-08T00:00:00"/>
        <d v="2017-01-25T00:00:00"/>
        <d v="2017-01-11T00:00:00"/>
        <d v="2017-01-04T00:00:00"/>
        <d v="2016-12-22T00:00:00"/>
        <d v="2016-12-16T00:00:00"/>
        <d v="2016-11-30T00:00:00"/>
        <d v="2016-11-16T00:00:00"/>
        <d v="2016-11-02T00:00:00"/>
        <d v="2016-10-19T00:00:00"/>
        <d v="2016-10-12T00:00:00"/>
        <d v="2016-09-21T00:00:00"/>
        <d v="2016-09-07T00:00:00"/>
        <d v="2016-08-24T00:00:00"/>
        <d v="2016-08-10T00:00:00"/>
        <d v="2016-07-27T00:00:00"/>
        <d v="2016-07-13T00:00:00"/>
        <d v="2016-06-29T00:00:00"/>
        <d v="2016-06-15T00:00:00"/>
        <d v="2016-06-01T00:00:00"/>
        <d v="2016-05-18T00:00:00"/>
        <d v="2016-05-06T00:00:00"/>
        <d v="2016-04-20T00:00:00"/>
        <d v="2016-04-06T00:00:00"/>
        <d v="2016-03-23T00:00:00"/>
        <d v="2016-03-09T00:00:00"/>
        <d v="2016-02-24T00:00:00"/>
        <d v="2016-02-10T00:00:00"/>
        <d v="2016-01-27T00:00:00"/>
        <d v="2016-01-13T00:00:00"/>
        <d v="2016-01-06T00:00:00"/>
        <d v="2015-12-18T00:00:00"/>
        <d v="2015-12-04T00:00:00"/>
        <d v="2015-11-27T00:00:00"/>
        <d v="2015-11-13T00:00:00"/>
        <d v="2015-10-23T00:00:00"/>
        <d v="2015-10-02T00:00:00"/>
        <d v="2015-09-18T00:00:00"/>
        <d v="2015-09-08T00:00:00"/>
        <d v="2015-08-21T00:00:00"/>
        <d v="2015-08-07T00:00:00"/>
        <d v="2015-07-17T00:00:00"/>
        <d v="2015-07-10T00:00:00"/>
        <d v="2015-06-26T00:00:00"/>
        <d v="2015-06-12T00:00:00"/>
        <d v="2015-05-22T00:00:00"/>
        <d v="2015-04-17T00:00:00"/>
        <d v="2015-04-10T00:00:00"/>
        <d v="2015-03-27T00:00:00"/>
        <d v="2015-03-20T00:00:00"/>
        <d v="2015-02-27T00:00:00"/>
        <d v="2015-02-20T00:00:00"/>
        <d v="2015-02-07T00:00:00"/>
        <d v="2015-01-31T00:00:00"/>
      </sharedItems>
      <fieldGroup par="6" base="1">
        <rangePr groupBy="months" startDate="2015-01-31T00:00:00" endDate="2024-03-14T00:00:00"/>
        <groupItems count="14">
          <s v="&lt;2015-01-31"/>
          <s v="Jan"/>
          <s v="Feb"/>
          <s v="Mar"/>
          <s v="Apr"/>
          <s v="May"/>
          <s v="Jun"/>
          <s v="Jul"/>
          <s v="Aug"/>
          <s v="Sep"/>
          <s v="Oct"/>
          <s v="Nov"/>
          <s v="Dec"/>
          <s v="&gt;2024-03-14"/>
        </groupItems>
      </fieldGroup>
    </cacheField>
    <cacheField name="Immigration Program" numFmtId="0">
      <sharedItems count="14">
        <s v="General"/>
        <s v="Transport occupations (2024-1)"/>
        <s v="French language proficiency (2024-1)"/>
        <s v="Agriculture and agri-food occupations (2023-1)"/>
        <s v="Healthcare occupations (2023-1)"/>
        <s v="French language proficiency (2023-1)"/>
        <s v="Transport occupations (2023-1)"/>
        <s v="Trade occupations (2023-1)"/>
        <s v="STEM occupations (2023-1)"/>
        <s v="Provincial Nominee Program"/>
        <s v="No Program Specified"/>
        <s v="Federal Skilled Worker"/>
        <s v="Canadian Experience Class"/>
        <s v="Federal Skilled Trades"/>
      </sharedItems>
    </cacheField>
    <cacheField name="Invitations Issued" numFmtId="164">
      <sharedItems containsSemiMixedTypes="0" containsString="0" containsNumber="1" containsInteger="1" minValue="118" maxValue="27332"/>
    </cacheField>
    <cacheField name="CRS cut-off score" numFmtId="164">
      <sharedItems containsSemiMixedTypes="0" containsString="0" containsNumber="1" containsInteger="1" minValue="75" maxValue="902"/>
    </cacheField>
    <cacheField name="Quarters" numFmtId="0" databaseField="0">
      <fieldGroup base="1">
        <rangePr groupBy="quarters" startDate="2015-01-31T00:00:00" endDate="2024-03-14T00:00:00"/>
        <groupItems count="6">
          <s v="&lt;2015-01-31"/>
          <s v="Qtr1"/>
          <s v="Qtr2"/>
          <s v="Qtr3"/>
          <s v="Qtr4"/>
          <s v="&gt;2024-03-14"/>
        </groupItems>
      </fieldGroup>
    </cacheField>
    <cacheField name="Years" numFmtId="0" databaseField="0">
      <fieldGroup base="1">
        <rangePr groupBy="years" startDate="2015-01-31T00:00:00" endDate="2024-03-14T00:00:00"/>
        <groupItems count="12">
          <s v="&lt;2015-01-31"/>
          <s v="2015"/>
          <s v="2016"/>
          <s v="2017"/>
          <s v="2018"/>
          <s v="2019"/>
          <s v="2020"/>
          <s v="2021"/>
          <s v="2022"/>
          <s v="2023"/>
          <s v="2024"/>
          <s v="&gt;2024-03-14"/>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gyu Kim" refreshedDate="45364.689748842589" createdVersion="8" refreshedVersion="8" minRefreshableVersion="3" recordCount="290" xr:uid="{C47D7FAA-C575-DC4F-BD31-96B0D0C858C7}">
  <cacheSource type="worksheet">
    <worksheetSource ref="A1:U291" sheet="EE Draw history"/>
  </cacheSource>
  <cacheFields count="23">
    <cacheField name="DRAW No" numFmtId="0">
      <sharedItems containsSemiMixedTypes="0" containsString="0" containsNumber="1" minValue="1" maxValue="289"/>
    </cacheField>
    <cacheField name="DATE" numFmtId="14">
      <sharedItems containsSemiMixedTypes="0" containsNonDate="0" containsDate="1" containsString="0" minDate="2015-01-31T00:00:00" maxDate="2024-03-14T00:00:00" count="286">
        <d v="2024-03-13T00:00:00"/>
        <d v="2024-03-12T00:00:00"/>
        <d v="2024-02-29T00:00:00"/>
        <d v="2024-02-28T00:00:00"/>
        <d v="2024-02-16T00:00:00"/>
        <d v="2024-02-14T00:00:00"/>
        <d v="2024-02-13T00:00:00"/>
        <d v="2024-02-01T00:00:00"/>
        <d v="2024-01-31T00:00:00"/>
        <d v="2024-01-23T00:00:00"/>
        <d v="2024-01-10T00:00:00"/>
        <d v="2023-12-21T00:00:00"/>
        <d v="2023-12-20T00:00:00"/>
        <d v="2023-12-19T00:00:00"/>
        <d v="2023-12-18T00:00:00"/>
        <d v="2023-12-08T00:00:00"/>
        <d v="2023-12-07T00:00:00"/>
        <d v="2023-12-06T00:00:00"/>
        <d v="2023-10-26T00:00:00"/>
        <d v="2023-10-25T00:00:00"/>
        <d v="2023-10-24T00:00:00"/>
        <d v="2023-10-10T00:00:00"/>
        <d v="2023-09-28T00:00:00"/>
        <d v="2023-09-27T00:00:00"/>
        <d v="2023-09-26T00:00:00"/>
        <d v="2023-09-20T00:00:00"/>
        <d v="2023-09-19T00:00:00"/>
        <d v="2023-08-15T00:00:00"/>
        <d v="2023-08-03T00:00:00"/>
        <d v="2023-08-02T00:00:00"/>
        <d v="2023-08-01T00:00:00"/>
        <d v="2023-07-12T00:00:00"/>
        <d v="2023-07-11T00:00:00"/>
        <d v="2023-07-07T00:00:00"/>
        <d v="2023-07-06T00:00:00"/>
        <d v="2023-07-05T00:00:00"/>
        <d v="2023-07-04T00:00:00"/>
        <d v="2023-06-28T00:00:00"/>
        <d v="2023-06-27T00:00:00"/>
        <d v="2023-06-08T00:00:00"/>
        <d v="2023-05-24T00:00:00"/>
        <d v="2023-05-10T00:00:00"/>
        <d v="2023-04-26T00:00:00"/>
        <d v="2023-04-12T00:00:00"/>
        <d v="2023-03-29T00:00:00"/>
        <d v="2023-03-23T00:00:00"/>
        <d v="2023-03-15T00:00:00"/>
        <d v="2023-03-01T00:00:00"/>
        <d v="2023-02-15T00:00:00"/>
        <d v="2023-02-02T00:00:00"/>
        <d v="2023-02-01T00:00:00"/>
        <d v="2023-01-18T00:00:00"/>
        <d v="2023-01-11T00:00:00"/>
        <d v="2022-11-23T00:00:00"/>
        <d v="2022-11-09T00:00:00"/>
        <d v="2022-10-26T00:00:00"/>
        <d v="2022-10-12T00:00:00"/>
        <d v="2022-09-28T00:00:00"/>
        <d v="2022-09-14T00:00:00"/>
        <d v="2022-08-31T00:00:00"/>
        <d v="2022-08-17T00:00:00"/>
        <d v="2022-08-03T00:00:00"/>
        <d v="2022-07-20T00:00:00"/>
        <d v="2022-07-06T00:00:00"/>
        <d v="2022-06-22T00:00:00"/>
        <d v="2022-06-08T00:00:00"/>
        <d v="2022-05-25T00:00:00"/>
        <d v="2022-05-11T00:00:00"/>
        <d v="2022-04-27T00:00:00"/>
        <d v="2022-04-13T00:00:00"/>
        <d v="2022-03-30T00:00:00"/>
        <d v="2022-03-16T00:00:00"/>
        <d v="2022-03-02T00:00:00"/>
        <d v="2022-02-16T00:00:00"/>
        <d v="2022-02-02T00:00:00"/>
        <d v="2022-01-19T00:00:00"/>
        <d v="2022-01-05T00:00:00"/>
        <d v="2021-12-22T00:00:00"/>
        <d v="2021-12-10T00:00:00"/>
        <d v="2021-11-24T00:00:00"/>
        <d v="2021-11-10T00:00:00"/>
        <d v="2021-10-27T00:00:00"/>
        <d v="2021-10-13T00:00:00"/>
        <d v="2021-09-29T00:00:00"/>
        <d v="2021-09-15T00:00:00"/>
        <d v="2021-09-14T00:00:00"/>
        <d v="2021-09-01T00:00:00"/>
        <d v="2021-08-19T00:00:00"/>
        <d v="2021-08-18T00:00:00"/>
        <d v="2021-08-05T00:00:00"/>
        <d v="2021-08-04T00:00:00"/>
        <d v="2021-07-22T00:00:00"/>
        <d v="2021-07-21T00:00:00"/>
        <d v="2021-07-08T00:00:00"/>
        <d v="2021-07-07T00:00:00"/>
        <d v="2021-06-24T00:00:00"/>
        <d v="2021-06-23T00:00:00"/>
        <d v="2021-06-10T00:00:00"/>
        <d v="2021-06-09T00:00:00"/>
        <d v="2021-05-31T00:00:00"/>
        <d v="2021-05-26T00:00:00"/>
        <d v="2021-05-20T00:00:00"/>
        <d v="2021-05-13T00:00:00"/>
        <d v="2021-05-12T00:00:00"/>
        <d v="2021-04-29T00:00:00"/>
        <d v="2021-04-28T00:00:00"/>
        <d v="2021-04-16T00:00:00"/>
        <d v="2021-04-14T00:00:00"/>
        <d v="2021-04-01T00:00:00"/>
        <d v="2021-03-31T00:00:00"/>
        <d v="2021-03-18T00:00:00"/>
        <d v="2021-03-17T00:00:00"/>
        <d v="2021-03-08T00:00:00"/>
        <d v="2021-02-13T00:00:00"/>
        <d v="2021-02-10T00:00:00"/>
        <d v="2021-01-21T00:00:00"/>
        <d v="2021-01-20T00:00:00"/>
        <d v="2021-01-07T00:00:00"/>
        <d v="2021-01-06T00:00:00"/>
        <d v="2020-12-23T00:00:00"/>
        <d v="2020-12-09T00:00:00"/>
        <d v="2020-11-25T00:00:00"/>
        <d v="2020-11-18T00:00:00"/>
        <d v="2020-11-05T00:00:00"/>
        <d v="2020-10-14T00:00:00"/>
        <d v="2020-09-30T00:00:00"/>
        <d v="2020-09-16T00:00:00"/>
        <d v="2020-09-02T00:00:00"/>
        <d v="2020-08-20T00:00:00"/>
        <d v="2020-08-19T00:00:00"/>
        <d v="2020-08-06T00:00:00"/>
        <d v="2020-08-05T00:00:00"/>
        <d v="2020-07-23T00:00:00"/>
        <d v="2020-07-22T00:00:00"/>
        <d v="2020-07-08T00:00:00"/>
        <d v="2020-06-25T00:00:00"/>
        <d v="2020-06-24T00:00:00"/>
        <d v="2020-06-11T00:00:00"/>
        <d v="2020-06-10T00:00:00"/>
        <d v="2020-05-28T00:00:00"/>
        <d v="2020-05-27T00:00:00"/>
        <d v="2020-05-14T00:00:00"/>
        <d v="2020-05-13T00:00:00"/>
        <d v="2020-04-30T00:00:00"/>
        <d v="2020-04-29T00:00:00"/>
        <d v="2020-04-16T00:00:00"/>
        <d v="2020-04-15T00:00:00"/>
        <d v="2020-04-09T00:00:00"/>
        <d v="2020-03-23T00:00:00"/>
        <d v="2020-03-18T00:00:00"/>
        <d v="2020-03-04T00:00:00"/>
        <d v="2020-02-19T00:00:00"/>
        <d v="2020-02-05T00:00:00"/>
        <d v="2020-01-22T00:00:00"/>
        <d v="2020-01-08T00:00:00"/>
        <d v="2019-12-19T00:00:00"/>
        <d v="2019-12-11T00:00:00"/>
        <d v="2019-11-27T00:00:00"/>
        <d v="2019-11-13T00:00:00"/>
        <d v="2019-10-30T00:00:00"/>
        <d v="2019-10-16T00:00:00"/>
        <d v="2019-10-02T00:00:00"/>
        <d v="2019-09-18T00:00:00"/>
        <d v="2019-09-04T00:00:00"/>
        <d v="2019-08-20T00:00:00"/>
        <d v="2019-08-12T00:00:00"/>
        <d v="2019-07-24T00:00:00"/>
        <d v="2019-07-10T00:00:00"/>
        <d v="2019-06-26T00:00:00"/>
        <d v="2019-06-12T00:00:00"/>
        <d v="2019-05-29T00:00:00"/>
        <d v="2019-05-15T00:00:00"/>
        <d v="2019-05-01T00:00:00"/>
        <d v="2019-04-17T00:00:00"/>
        <d v="2019-04-03T00:00:00"/>
        <d v="2019-03-20T00:00:00"/>
        <d v="2019-03-06T00:00:00"/>
        <d v="2019-02-20T00:00:00"/>
        <d v="2019-01-30T00:00:00"/>
        <d v="2019-01-23T00:00:00"/>
        <d v="2019-01-09T00:00:00"/>
        <d v="2018-12-19T00:00:00"/>
        <d v="2018-12-12T00:00:00"/>
        <d v="2018-11-28T00:00:00"/>
        <d v="2018-11-14T00:00:00"/>
        <d v="2018-10-29T00:00:00"/>
        <d v="2018-10-15T00:00:00"/>
        <d v="2018-10-03T00:00:00"/>
        <d v="2018-09-24T00:00:00"/>
        <d v="2018-09-19T00:00:00"/>
        <d v="2018-09-05T00:00:00"/>
        <d v="2018-08-22T00:00:00"/>
        <d v="2018-08-08T00:00:00"/>
        <d v="2018-07-25T00:00:00"/>
        <d v="2018-07-11T00:00:00"/>
        <d v="2018-06-25T00:00:00"/>
        <d v="2018-06-13T00:00:00"/>
        <d v="2018-05-30T00:00:00"/>
        <d v="2018-05-23T00:00:00"/>
        <d v="2018-05-09T00:00:00"/>
        <d v="2018-04-25T00:00:00"/>
        <d v="2018-04-11T00:00:00"/>
        <d v="2018-03-26T00:00:00"/>
        <d v="2018-03-14T00:00:00"/>
        <d v="2018-02-21T00:00:00"/>
        <d v="2018-02-07T00:00:00"/>
        <d v="2018-01-24T00:00:00"/>
        <d v="2018-01-10T00:00:00"/>
        <d v="2017-12-20T00:00:00"/>
        <d v="2017-12-06T00:00:00"/>
        <d v="2017-11-15T00:00:00"/>
        <d v="2017-11-08T00:00:00"/>
        <d v="2017-11-01T00:00:00"/>
        <d v="2017-10-18T00:00:00"/>
        <d v="2017-10-04T00:00:00"/>
        <d v="2017-09-20T00:00:00"/>
        <d v="2017-09-06T00:00:00"/>
        <d v="2017-08-23T00:00:00"/>
        <d v="2017-08-09T00:00:00"/>
        <d v="2017-08-02T00:00:00"/>
        <d v="2017-07-12T00:00:00"/>
        <d v="2017-06-28T00:00:00"/>
        <d v="2017-05-31T00:00:00"/>
        <d v="2017-05-26T00:00:00"/>
        <d v="2017-05-17T00:00:00"/>
        <d v="2017-05-04T00:00:00"/>
        <d v="2017-04-19T00:00:00"/>
        <d v="2017-04-12T00:00:00"/>
        <d v="2017-04-05T00:00:00"/>
        <d v="2017-03-24T00:00:00"/>
        <d v="2017-03-01T00:00:00"/>
        <d v="2017-02-22T00:00:00"/>
        <d v="2017-02-08T00:00:00"/>
        <d v="2017-01-25T00:00:00"/>
        <d v="2017-01-11T00:00:00"/>
        <d v="2017-01-04T00:00:00"/>
        <d v="2016-12-22T00:00:00"/>
        <d v="2016-12-16T00:00:00"/>
        <d v="2016-11-30T00:00:00"/>
        <d v="2016-11-16T00:00:00"/>
        <d v="2016-11-02T00:00:00"/>
        <d v="2016-10-19T00:00:00"/>
        <d v="2016-10-12T00:00:00"/>
        <d v="2016-09-21T00:00:00"/>
        <d v="2016-09-07T00:00:00"/>
        <d v="2016-08-24T00:00:00"/>
        <d v="2016-08-10T00:00:00"/>
        <d v="2016-07-27T00:00:00"/>
        <d v="2016-07-13T00:00:00"/>
        <d v="2016-06-29T00:00:00"/>
        <d v="2016-06-15T00:00:00"/>
        <d v="2016-06-01T00:00:00"/>
        <d v="2016-05-18T00:00:00"/>
        <d v="2016-05-06T00:00:00"/>
        <d v="2016-04-20T00:00:00"/>
        <d v="2016-04-06T00:00:00"/>
        <d v="2016-03-23T00:00:00"/>
        <d v="2016-03-09T00:00:00"/>
        <d v="2016-02-24T00:00:00"/>
        <d v="2016-02-10T00:00:00"/>
        <d v="2016-01-27T00:00:00"/>
        <d v="2016-01-13T00:00:00"/>
        <d v="2016-01-06T00:00:00"/>
        <d v="2015-12-18T00:00:00"/>
        <d v="2015-12-04T00:00:00"/>
        <d v="2015-11-27T00:00:00"/>
        <d v="2015-11-13T00:00:00"/>
        <d v="2015-10-23T00:00:00"/>
        <d v="2015-10-02T00:00:00"/>
        <d v="2015-09-18T00:00:00"/>
        <d v="2015-09-08T00:00:00"/>
        <d v="2015-08-21T00:00:00"/>
        <d v="2015-08-07T00:00:00"/>
        <d v="2015-07-17T00:00:00"/>
        <d v="2015-07-10T00:00:00"/>
        <d v="2015-06-26T00:00:00"/>
        <d v="2015-06-12T00:00:00"/>
        <d v="2015-05-22T00:00:00"/>
        <d v="2015-04-17T00:00:00"/>
        <d v="2015-04-10T00:00:00"/>
        <d v="2015-03-27T00:00:00"/>
        <d v="2015-03-20T00:00:00"/>
        <d v="2015-02-27T00:00:00"/>
        <d v="2015-02-20T00:00:00"/>
        <d v="2015-02-07T00:00:00"/>
        <d v="2015-01-31T00:00:00"/>
      </sharedItems>
      <fieldGroup par="22" base="1">
        <rangePr groupBy="months" startDate="2015-01-31T00:00:00" endDate="2024-03-14T00:00:00"/>
        <groupItems count="14">
          <s v="&lt;2015-01-31"/>
          <s v="Jan"/>
          <s v="Feb"/>
          <s v="Mar"/>
          <s v="Apr"/>
          <s v="May"/>
          <s v="Jun"/>
          <s v="Jul"/>
          <s v="Aug"/>
          <s v="Sep"/>
          <s v="Oct"/>
          <s v="Nov"/>
          <s v="Dec"/>
          <s v="&gt;2024-03-14"/>
        </groupItems>
      </fieldGroup>
    </cacheField>
    <cacheField name="Immigration Program" numFmtId="0">
      <sharedItems/>
    </cacheField>
    <cacheField name="Invitations Issued" numFmtId="164">
      <sharedItems containsSemiMixedTypes="0" containsString="0" containsNumber="1" containsInteger="1" minValue="118" maxValue="27332"/>
    </cacheField>
    <cacheField name="CRS cut-off score" numFmtId="164">
      <sharedItems containsSemiMixedTypes="0" containsString="0" containsNumber="1" containsInteger="1" minValue="75" maxValue="902"/>
    </cacheField>
    <cacheField name="601-1200" numFmtId="164">
      <sharedItems containsString="0" containsBlank="1" containsNumber="1" containsInteger="1" minValue="261" maxValue="4525"/>
    </cacheField>
    <cacheField name="501-600" numFmtId="164">
      <sharedItems containsString="0" containsBlank="1" containsNumber="1" containsInteger="1" minValue="468" maxValue="10573"/>
    </cacheField>
    <cacheField name="491-500" numFmtId="164">
      <sharedItems containsString="0" containsBlank="1" containsNumber="1" containsInteger="1" minValue="374" maxValue="8065"/>
    </cacheField>
    <cacheField name="481-490" numFmtId="164">
      <sharedItems containsString="0" containsBlank="1" containsNumber="1" containsInteger="1" minValue="2871" maxValue="12183"/>
    </cacheField>
    <cacheField name="471-480" numFmtId="164">
      <sharedItems containsString="0" containsBlank="1" containsNumber="1" containsInteger="1" minValue="17083" maxValue="21544"/>
    </cacheField>
    <cacheField name="461-470" numFmtId="164">
      <sharedItems containsString="0" containsBlank="1" containsNumber="1" containsInteger="1" minValue="13275" maxValue="17139"/>
    </cacheField>
    <cacheField name="451-460" numFmtId="164">
      <sharedItems containsString="0" containsBlank="1" containsNumber="1" containsInteger="1" minValue="11186" maxValue="13454"/>
    </cacheField>
    <cacheField name="441-450" numFmtId="164">
      <sharedItems containsString="0" containsBlank="1" containsNumber="1" containsInteger="1" minValue="10174" maxValue="12772"/>
    </cacheField>
    <cacheField name="431-440" numFmtId="164">
      <sharedItems containsString="0" containsBlank="1" containsNumber="1" containsInteger="1" minValue="10410" maxValue="13334"/>
    </cacheField>
    <cacheField name="421-430" numFmtId="164">
      <sharedItems containsString="0" containsBlank="1" containsNumber="1" containsInteger="1" minValue="9110" maxValue="10766"/>
    </cacheField>
    <cacheField name="411-420" numFmtId="164">
      <sharedItems containsString="0" containsBlank="1" containsNumber="1" containsInteger="1" minValue="10282" maxValue="11925"/>
    </cacheField>
    <cacheField name="401-410" numFmtId="164">
      <sharedItems containsString="0" containsBlank="1" containsNumber="1" containsInteger="1" minValue="10362" maxValue="12749"/>
    </cacheField>
    <cacheField name="351-400" numFmtId="164">
      <sharedItems containsString="0" containsBlank="1" containsNumber="1" containsInteger="1" minValue="55099" maxValue="71424"/>
    </cacheField>
    <cacheField name="301-350" numFmtId="164">
      <sharedItems containsString="0" containsBlank="1" containsNumber="1" containsInteger="1" minValue="28536" maxValue="37208"/>
    </cacheField>
    <cacheField name="0-300" numFmtId="164">
      <sharedItems containsString="0" containsBlank="1" containsNumber="1" containsInteger="1" minValue="5219" maxValue="5711"/>
    </cacheField>
    <cacheField name="Total" numFmtId="164">
      <sharedItems containsString="0" containsBlank="1" containsNumber="1" containsInteger="1" minValue="0" maxValue="245121"/>
    </cacheField>
    <cacheField name="Quarters" numFmtId="0" databaseField="0">
      <fieldGroup base="1">
        <rangePr groupBy="quarters" startDate="2015-01-31T00:00:00" endDate="2024-03-14T00:00:00"/>
        <groupItems count="6">
          <s v="&lt;2015-01-31"/>
          <s v="Qtr1"/>
          <s v="Qtr2"/>
          <s v="Qtr3"/>
          <s v="Qtr4"/>
          <s v="&gt;2024-03-14"/>
        </groupItems>
      </fieldGroup>
    </cacheField>
    <cacheField name="Years" numFmtId="0" databaseField="0">
      <fieldGroup base="1">
        <rangePr groupBy="years" startDate="2015-01-31T00:00:00" endDate="2024-03-14T00:00:00"/>
        <groupItems count="12">
          <s v="&lt;2015-01-31"/>
          <s v="2015"/>
          <s v="2016"/>
          <s v="2017"/>
          <s v="2018"/>
          <s v="2019"/>
          <s v="2020"/>
          <s v="2021"/>
          <s v="2022"/>
          <s v="2023"/>
          <s v="2024"/>
          <s v="&gt;2024-03-14"/>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gyu Kim" refreshedDate="45365.595920254629" createdVersion="8" refreshedVersion="8" minRefreshableVersion="3" recordCount="45" xr:uid="{223CCAAC-5E1D-C846-AD2D-9186109F6606}">
  <cacheSource type="worksheet">
    <worksheetSource ref="A1:V46" sheet="23-24 Draw history"/>
  </cacheSource>
  <cacheFields count="24">
    <cacheField name="DRAW No" numFmtId="0">
      <sharedItems containsSemiMixedTypes="0" containsString="0" containsNumber="1" containsInteger="1" minValue="245" maxValue="290" count="46">
        <n v="289"/>
        <n v="288"/>
        <n v="287"/>
        <n v="286"/>
        <n v="285"/>
        <n v="284"/>
        <n v="283"/>
        <n v="282"/>
        <n v="281"/>
        <n v="280"/>
        <n v="279"/>
        <n v="278"/>
        <n v="277"/>
        <n v="276"/>
        <n v="275"/>
        <n v="274"/>
        <n v="273"/>
        <n v="272"/>
        <n v="271"/>
        <n v="270"/>
        <n v="269"/>
        <n v="268"/>
        <n v="267"/>
        <n v="266"/>
        <n v="265"/>
        <n v="264"/>
        <n v="263"/>
        <n v="262"/>
        <n v="261"/>
        <n v="260"/>
        <n v="259"/>
        <n v="258"/>
        <n v="257"/>
        <n v="256"/>
        <n v="255"/>
        <n v="254"/>
        <n v="253"/>
        <n v="252"/>
        <n v="251"/>
        <n v="250"/>
        <n v="249"/>
        <n v="248"/>
        <n v="247"/>
        <n v="246"/>
        <n v="245"/>
        <n v="290" u="1"/>
      </sharedItems>
    </cacheField>
    <cacheField name="DATE" numFmtId="14">
      <sharedItems containsSemiMixedTypes="0" containsNonDate="0" containsDate="1" containsString="0" minDate="2023-03-29T00:00:00" maxDate="2024-03-14T00:00:00" count="45">
        <d v="2024-03-13T00:00:00"/>
        <d v="2024-03-12T00:00:00"/>
        <d v="2024-02-29T00:00:00"/>
        <d v="2024-02-28T00:00:00"/>
        <d v="2024-02-16T00:00:00"/>
        <d v="2024-02-14T00:00:00"/>
        <d v="2024-02-13T00:00:00"/>
        <d v="2024-02-01T00:00:00"/>
        <d v="2024-01-31T00:00:00"/>
        <d v="2024-01-23T00:00:00"/>
        <d v="2024-01-10T00:00:00"/>
        <d v="2023-12-21T00:00:00"/>
        <d v="2023-12-20T00:00:00"/>
        <d v="2023-12-19T00:00:00"/>
        <d v="2023-12-18T00:00:00"/>
        <d v="2023-12-08T00:00:00"/>
        <d v="2023-12-07T00:00:00"/>
        <d v="2023-12-06T00:00:00"/>
        <d v="2023-10-26T00:00:00"/>
        <d v="2023-10-25T00:00:00"/>
        <d v="2023-10-24T00:00:00"/>
        <d v="2023-10-10T00:00:00"/>
        <d v="2023-09-28T00:00:00"/>
        <d v="2023-09-27T00:00:00"/>
        <d v="2023-09-26T00:00:00"/>
        <d v="2023-09-20T00:00:00"/>
        <d v="2023-09-19T00:00:00"/>
        <d v="2023-08-15T00:00:00"/>
        <d v="2023-08-03T00:00:00"/>
        <d v="2023-08-02T00:00:00"/>
        <d v="2023-08-01T00:00:00"/>
        <d v="2023-07-12T00:00:00"/>
        <d v="2023-07-11T00:00:00"/>
        <d v="2023-07-07T00:00:00"/>
        <d v="2023-07-06T00:00:00"/>
        <d v="2023-07-05T00:00:00"/>
        <d v="2023-07-04T00:00:00"/>
        <d v="2023-06-28T00:00:00"/>
        <d v="2023-06-27T00:00:00"/>
        <d v="2023-06-08T00:00:00"/>
        <d v="2023-05-24T00:00:00"/>
        <d v="2023-05-10T00:00:00"/>
        <d v="2023-04-26T00:00:00"/>
        <d v="2023-04-12T00:00:00"/>
        <d v="2023-03-29T00:00:00"/>
      </sharedItems>
      <fieldGroup par="23" base="1">
        <rangePr groupBy="months" startDate="2023-03-29T00:00:00" endDate="2024-03-14T00:00:00"/>
        <groupItems count="14">
          <s v="&lt;2023-03-29"/>
          <s v="Jan"/>
          <s v="Feb"/>
          <s v="Mar"/>
          <s v="Apr"/>
          <s v="May"/>
          <s v="Jun"/>
          <s v="Jul"/>
          <s v="Aug"/>
          <s v="Sep"/>
          <s v="Oct"/>
          <s v="Nov"/>
          <s v="Dec"/>
          <s v="&gt;2024-03-14"/>
        </groupItems>
      </fieldGroup>
    </cacheField>
    <cacheField name="DATE1" numFmtId="0">
      <sharedItems containsSemiMixedTypes="0" containsString="0" containsNumber="1" containsInteger="1" minValue="45014" maxValue="45364"/>
    </cacheField>
    <cacheField name="Immigration Program" numFmtId="164">
      <sharedItems count="25">
        <s v="Transport"/>
        <s v="General"/>
        <s v="French"/>
        <s v="Agriculture"/>
        <s v="Healthcare"/>
        <s v="Trade"/>
        <s v="STEM"/>
        <s v="PNP"/>
        <s v="No Program"/>
        <s v="Transport occupations" u="1"/>
        <s v="STEM occupations" u="1"/>
        <s v="Trade occupations" u="1"/>
        <s v="Healthcare occupations (2023-1)" u="1"/>
        <s v="Trade occupations (2023-1)" u="1"/>
        <s v="Provincial Nominee Program" u="1"/>
        <s v="Healthcare occupations" u="1"/>
        <s v="Agriculture and agri-food occupations" u="1"/>
        <s v="No Program Specified" u="1"/>
        <s v="Transport occupations (2024-1)" u="1"/>
        <s v="STEM occupations (2023-1)" u="1"/>
        <s v="French language proficiency (2023-1)" u="1"/>
        <s v="Transport occupations (2023-1)" u="1"/>
        <s v="French language proficiency" u="1"/>
        <s v="Agriculture and agri-food occupations (2023-1)" u="1"/>
        <s v="French language proficiency (2024-1)" u="1"/>
      </sharedItems>
    </cacheField>
    <cacheField name=" Invitations Issued " numFmtId="164">
      <sharedItems containsSemiMixedTypes="0" containsString="0" containsNumber="1" containsInteger="1" minValue="150" maxValue="7000"/>
    </cacheField>
    <cacheField name=" CRS cut-off score " numFmtId="164">
      <sharedItems containsSemiMixedTypes="0" containsString="0" containsNumber="1" containsInteger="1" minValue="336" maxValue="776"/>
    </cacheField>
    <cacheField name="601-1200" numFmtId="164">
      <sharedItems containsString="0" containsBlank="1" containsNumber="1" containsInteger="1" minValue="261" maxValue="4525"/>
    </cacheField>
    <cacheField name="501-600" numFmtId="164">
      <sharedItems containsString="0" containsBlank="1" containsNumber="1" containsInteger="1" minValue="468" maxValue="10573"/>
    </cacheField>
    <cacheField name="491-500" numFmtId="164">
      <sharedItems containsString="0" containsBlank="1" containsNumber="1" containsInteger="1" minValue="374" maxValue="8065"/>
    </cacheField>
    <cacheField name="481-490" numFmtId="164">
      <sharedItems containsString="0" containsBlank="1" containsNumber="1" containsInteger="1" minValue="2871" maxValue="12183"/>
    </cacheField>
    <cacheField name="471-480" numFmtId="164">
      <sharedItems containsString="0" containsBlank="1" containsNumber="1" containsInteger="1" minValue="17083" maxValue="21544"/>
    </cacheField>
    <cacheField name="461-470" numFmtId="164">
      <sharedItems containsString="0" containsBlank="1" containsNumber="1" containsInteger="1" minValue="13275" maxValue="17139"/>
    </cacheField>
    <cacheField name="451-460" numFmtId="164">
      <sharedItems containsString="0" containsBlank="1" containsNumber="1" containsInteger="1" minValue="11186" maxValue="13454"/>
    </cacheField>
    <cacheField name="441-450" numFmtId="164">
      <sharedItems containsString="0" containsBlank="1" containsNumber="1" containsInteger="1" minValue="10174" maxValue="12772"/>
    </cacheField>
    <cacheField name="431-440" numFmtId="164">
      <sharedItems containsString="0" containsBlank="1" containsNumber="1" containsInteger="1" minValue="10410" maxValue="13334"/>
    </cacheField>
    <cacheField name="421-430" numFmtId="164">
      <sharedItems containsString="0" containsBlank="1" containsNumber="1" containsInteger="1" minValue="9110" maxValue="10766"/>
    </cacheField>
    <cacheField name="411-420" numFmtId="164">
      <sharedItems containsString="0" containsBlank="1" containsNumber="1" containsInteger="1" minValue="10283" maxValue="11925"/>
    </cacheField>
    <cacheField name="401-410" numFmtId="164">
      <sharedItems containsString="0" containsBlank="1" containsNumber="1" containsInteger="1" minValue="10362" maxValue="12749"/>
    </cacheField>
    <cacheField name="351-400" numFmtId="164">
      <sharedItems containsString="0" containsBlank="1" containsNumber="1" containsInteger="1" minValue="55099" maxValue="71424"/>
    </cacheField>
    <cacheField name="301-350" numFmtId="164">
      <sharedItems containsString="0" containsBlank="1" containsNumber="1" containsInteger="1" minValue="28536" maxValue="37208"/>
    </cacheField>
    <cacheField name="0-300" numFmtId="164">
      <sharedItems containsString="0" containsBlank="1" containsNumber="1" containsInteger="1" minValue="5219" maxValue="5711"/>
    </cacheField>
    <cacheField name="Total" numFmtId="0">
      <sharedItems containsMixedTypes="1" containsNumber="1" containsInteger="1" minValue="208638" maxValue="245121"/>
    </cacheField>
    <cacheField name="Quarters" numFmtId="0" databaseField="0">
      <fieldGroup base="1">
        <rangePr groupBy="quarters" startDate="2023-03-29T00:00:00" endDate="2024-03-14T00:00:00"/>
        <groupItems count="6">
          <s v="&lt;2023-03-29"/>
          <s v="Qtr1"/>
          <s v="Qtr2"/>
          <s v="Qtr3"/>
          <s v="Qtr4"/>
          <s v="&gt;2024-03-14"/>
        </groupItems>
      </fieldGroup>
    </cacheField>
    <cacheField name="Years" numFmtId="0" databaseField="0">
      <fieldGroup base="1">
        <rangePr groupBy="years" startDate="2023-03-29T00:00:00" endDate="2024-03-14T00:00:00"/>
        <groupItems count="4">
          <s v="&lt;2023-03-29"/>
          <s v="2023"/>
          <s v="2024"/>
          <s v="&gt;2024-03-14"/>
        </groupItems>
      </fieldGroup>
    </cacheField>
  </cacheFields>
  <extLst>
    <ext xmlns:x14="http://schemas.microsoft.com/office/spreadsheetml/2009/9/main" uri="{725AE2AE-9491-48be-B2B4-4EB974FC3084}">
      <x14:pivotCacheDefinition pivotCacheId="4060056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1">
  <r>
    <x v="0"/>
    <x v="0"/>
    <x v="0"/>
    <n v="7000"/>
    <n v="481"/>
  </r>
  <r>
    <x v="1"/>
    <x v="1"/>
    <x v="1"/>
    <n v="975"/>
    <n v="430"/>
  </r>
  <r>
    <x v="2"/>
    <x v="2"/>
    <x v="0"/>
    <n v="2850"/>
    <n v="525"/>
  </r>
  <r>
    <x v="3"/>
    <x v="3"/>
    <x v="2"/>
    <n v="2500"/>
    <n v="336"/>
  </r>
  <r>
    <x v="4"/>
    <x v="4"/>
    <x v="0"/>
    <n v="1470"/>
    <n v="534"/>
  </r>
  <r>
    <x v="5"/>
    <x v="5"/>
    <x v="3"/>
    <n v="150"/>
    <n v="437"/>
  </r>
  <r>
    <x v="6"/>
    <x v="6"/>
    <x v="4"/>
    <n v="3500"/>
    <n v="422"/>
  </r>
  <r>
    <x v="7"/>
    <x v="7"/>
    <x v="0"/>
    <n v="1490"/>
    <n v="535"/>
  </r>
  <r>
    <x v="8"/>
    <x v="8"/>
    <x v="5"/>
    <n v="7000"/>
    <n v="365"/>
  </r>
  <r>
    <x v="9"/>
    <x v="9"/>
    <x v="0"/>
    <n v="730"/>
    <n v="541"/>
  </r>
  <r>
    <x v="10"/>
    <x v="10"/>
    <x v="0"/>
    <n v="1040"/>
    <n v="543"/>
  </r>
  <r>
    <x v="11"/>
    <x v="11"/>
    <x v="0"/>
    <n v="1510"/>
    <n v="546"/>
  </r>
  <r>
    <x v="12"/>
    <x v="12"/>
    <x v="3"/>
    <n v="400"/>
    <n v="386"/>
  </r>
  <r>
    <x v="13"/>
    <x v="13"/>
    <x v="6"/>
    <n v="670"/>
    <n v="435"/>
  </r>
  <r>
    <x v="14"/>
    <x v="14"/>
    <x v="7"/>
    <n v="1000"/>
    <n v="425"/>
  </r>
  <r>
    <x v="15"/>
    <x v="15"/>
    <x v="0"/>
    <n v="1325"/>
    <n v="542"/>
  </r>
  <r>
    <x v="16"/>
    <x v="16"/>
    <x v="8"/>
    <n v="5900"/>
    <n v="481"/>
  </r>
  <r>
    <x v="17"/>
    <x v="17"/>
    <x v="5"/>
    <n v="1000"/>
    <n v="470"/>
  </r>
  <r>
    <x v="18"/>
    <x v="18"/>
    <x v="0"/>
    <n v="4750"/>
    <n v="561"/>
  </r>
  <r>
    <x v="19"/>
    <x v="19"/>
    <x v="4"/>
    <n v="3600"/>
    <n v="431"/>
  </r>
  <r>
    <x v="20"/>
    <x v="20"/>
    <x v="5"/>
    <n v="300"/>
    <n v="486"/>
  </r>
  <r>
    <x v="21"/>
    <x v="21"/>
    <x v="9"/>
    <n v="1548"/>
    <n v="776"/>
  </r>
  <r>
    <x v="22"/>
    <x v="22"/>
    <x v="10"/>
    <n v="3725"/>
    <n v="500"/>
  </r>
  <r>
    <x v="23"/>
    <x v="23"/>
    <x v="3"/>
    <n v="600"/>
    <n v="354"/>
  </r>
  <r>
    <x v="24"/>
    <x v="24"/>
    <x v="5"/>
    <n v="500"/>
    <n v="472"/>
  </r>
  <r>
    <x v="25"/>
    <x v="25"/>
    <x v="10"/>
    <n v="3000"/>
    <n v="504"/>
  </r>
  <r>
    <x v="26"/>
    <x v="26"/>
    <x v="6"/>
    <n v="1000"/>
    <n v="435"/>
  </r>
  <r>
    <x v="27"/>
    <x v="27"/>
    <x v="10"/>
    <n v="3200"/>
    <n v="531"/>
  </r>
  <r>
    <x v="28"/>
    <x v="28"/>
    <x v="10"/>
    <n v="4300"/>
    <n v="496"/>
  </r>
  <r>
    <x v="29"/>
    <x v="29"/>
    <x v="7"/>
    <n v="1500"/>
    <n v="388"/>
  </r>
  <r>
    <x v="30"/>
    <x v="30"/>
    <x v="5"/>
    <n v="800"/>
    <n v="435"/>
  </r>
  <r>
    <x v="31"/>
    <x v="31"/>
    <x v="10"/>
    <n v="2000"/>
    <n v="517"/>
  </r>
  <r>
    <x v="32"/>
    <x v="32"/>
    <x v="5"/>
    <n v="3800"/>
    <n v="375"/>
  </r>
  <r>
    <x v="33"/>
    <x v="33"/>
    <x v="10"/>
    <n v="800"/>
    <n v="505"/>
  </r>
  <r>
    <x v="34"/>
    <x v="34"/>
    <x v="5"/>
    <n v="2300"/>
    <n v="439"/>
  </r>
  <r>
    <x v="35"/>
    <x v="35"/>
    <x v="4"/>
    <n v="1500"/>
    <n v="463"/>
  </r>
  <r>
    <x v="36"/>
    <x v="36"/>
    <x v="8"/>
    <n v="500"/>
    <n v="486"/>
  </r>
  <r>
    <x v="37"/>
    <x v="37"/>
    <x v="10"/>
    <n v="700"/>
    <n v="511"/>
  </r>
  <r>
    <x v="38"/>
    <x v="38"/>
    <x v="4"/>
    <n v="500"/>
    <n v="476"/>
  </r>
  <r>
    <x v="39"/>
    <x v="39"/>
    <x v="10"/>
    <n v="4300"/>
    <n v="486"/>
  </r>
  <r>
    <x v="40"/>
    <x v="40"/>
    <x v="10"/>
    <n v="4800"/>
    <n v="486"/>
  </r>
  <r>
    <x v="41"/>
    <x v="41"/>
    <x v="10"/>
    <n v="4800"/>
    <n v="488"/>
  </r>
  <r>
    <x v="42"/>
    <x v="42"/>
    <x v="9"/>
    <n v="589"/>
    <n v="691"/>
  </r>
  <r>
    <x v="43"/>
    <x v="43"/>
    <x v="10"/>
    <n v="3500"/>
    <n v="483"/>
  </r>
  <r>
    <x v="44"/>
    <x v="44"/>
    <x v="10"/>
    <n v="3500"/>
    <n v="486"/>
  </r>
  <r>
    <x v="45"/>
    <x v="0"/>
    <x v="10"/>
    <n v="7000"/>
    <n v="481"/>
  </r>
  <r>
    <x v="46"/>
    <x v="45"/>
    <x v="10"/>
    <n v="7000"/>
    <n v="484"/>
  </r>
  <r>
    <x v="47"/>
    <x v="46"/>
    <x v="10"/>
    <n v="7000"/>
    <n v="490"/>
  </r>
  <r>
    <x v="48"/>
    <x v="47"/>
    <x v="9"/>
    <n v="667"/>
    <n v="748"/>
  </r>
  <r>
    <x v="49"/>
    <x v="48"/>
    <x v="9"/>
    <n v="699"/>
    <n v="791"/>
  </r>
  <r>
    <x v="50"/>
    <x v="49"/>
    <x v="11"/>
    <n v="3300"/>
    <n v="489"/>
  </r>
  <r>
    <x v="51"/>
    <x v="50"/>
    <x v="9"/>
    <n v="893"/>
    <n v="733"/>
  </r>
  <r>
    <x v="52"/>
    <x v="51"/>
    <x v="10"/>
    <n v="5500"/>
    <n v="490"/>
  </r>
  <r>
    <x v="53"/>
    <x v="52"/>
    <x v="10"/>
    <n v="5500"/>
    <n v="507"/>
  </r>
  <r>
    <x v="54"/>
    <x v="53"/>
    <x v="10"/>
    <n v="4750"/>
    <n v="491"/>
  </r>
  <r>
    <x v="55"/>
    <x v="54"/>
    <x v="10"/>
    <n v="4750"/>
    <n v="494"/>
  </r>
  <r>
    <x v="56"/>
    <x v="55"/>
    <x v="10"/>
    <n v="4750"/>
    <n v="496"/>
  </r>
  <r>
    <x v="57"/>
    <x v="56"/>
    <x v="10"/>
    <n v="4250"/>
    <n v="500"/>
  </r>
  <r>
    <x v="58"/>
    <x v="57"/>
    <x v="10"/>
    <n v="3750"/>
    <n v="504"/>
  </r>
  <r>
    <x v="59"/>
    <x v="58"/>
    <x v="10"/>
    <n v="3250"/>
    <n v="510"/>
  </r>
  <r>
    <x v="60"/>
    <x v="59"/>
    <x v="10"/>
    <n v="2750"/>
    <n v="516"/>
  </r>
  <r>
    <x v="61"/>
    <x v="60"/>
    <x v="10"/>
    <n v="2250"/>
    <n v="525"/>
  </r>
  <r>
    <x v="62"/>
    <x v="61"/>
    <x v="10"/>
    <n v="2000"/>
    <n v="533"/>
  </r>
  <r>
    <x v="63"/>
    <x v="62"/>
    <x v="10"/>
    <n v="1750"/>
    <n v="542"/>
  </r>
  <r>
    <x v="64"/>
    <x v="63"/>
    <x v="10"/>
    <n v="1500"/>
    <n v="557"/>
  </r>
  <r>
    <x v="65"/>
    <x v="64"/>
    <x v="9"/>
    <n v="636"/>
    <n v="752"/>
  </r>
  <r>
    <x v="66"/>
    <x v="65"/>
    <x v="9"/>
    <n v="932"/>
    <n v="796"/>
  </r>
  <r>
    <x v="67"/>
    <x v="66"/>
    <x v="9"/>
    <n v="590"/>
    <n v="741"/>
  </r>
  <r>
    <x v="68"/>
    <x v="67"/>
    <x v="9"/>
    <n v="545"/>
    <n v="753"/>
  </r>
  <r>
    <x v="69"/>
    <x v="68"/>
    <x v="9"/>
    <n v="829"/>
    <n v="772"/>
  </r>
  <r>
    <x v="70"/>
    <x v="69"/>
    <x v="9"/>
    <n v="787"/>
    <n v="782"/>
  </r>
  <r>
    <x v="71"/>
    <x v="70"/>
    <x v="9"/>
    <n v="919"/>
    <n v="785"/>
  </r>
  <r>
    <x v="72"/>
    <x v="71"/>
    <x v="9"/>
    <n v="924"/>
    <n v="754"/>
  </r>
  <r>
    <x v="73"/>
    <x v="72"/>
    <x v="9"/>
    <n v="1047"/>
    <n v="761"/>
  </r>
  <r>
    <x v="74"/>
    <x v="73"/>
    <x v="9"/>
    <n v="1082"/>
    <n v="710"/>
  </r>
  <r>
    <x v="75"/>
    <x v="74"/>
    <x v="9"/>
    <n v="1070"/>
    <n v="674"/>
  </r>
  <r>
    <x v="76"/>
    <x v="75"/>
    <x v="9"/>
    <n v="1036"/>
    <n v="745"/>
  </r>
  <r>
    <x v="77"/>
    <x v="76"/>
    <x v="9"/>
    <n v="392"/>
    <n v="808"/>
  </r>
  <r>
    <x v="78"/>
    <x v="77"/>
    <x v="9"/>
    <n v="746"/>
    <n v="720"/>
  </r>
  <r>
    <x v="79"/>
    <x v="78"/>
    <x v="9"/>
    <n v="1032"/>
    <n v="698"/>
  </r>
  <r>
    <x v="80"/>
    <x v="79"/>
    <x v="9"/>
    <n v="613"/>
    <n v="737"/>
  </r>
  <r>
    <x v="81"/>
    <x v="80"/>
    <x v="9"/>
    <n v="775"/>
    <n v="685"/>
  </r>
  <r>
    <x v="82"/>
    <x v="81"/>
    <x v="9"/>
    <n v="681"/>
    <n v="744"/>
  </r>
  <r>
    <x v="83"/>
    <x v="82"/>
    <x v="9"/>
    <n v="681"/>
    <n v="720"/>
  </r>
  <r>
    <x v="84"/>
    <x v="83"/>
    <x v="9"/>
    <n v="761"/>
    <n v="742"/>
  </r>
  <r>
    <x v="85"/>
    <x v="84"/>
    <x v="9"/>
    <n v="521"/>
    <n v="732"/>
  </r>
  <r>
    <x v="86"/>
    <x v="85"/>
    <x v="12"/>
    <n v="2000"/>
    <n v="462"/>
  </r>
  <r>
    <x v="87"/>
    <x v="86"/>
    <x v="9"/>
    <n v="635"/>
    <n v="764"/>
  </r>
  <r>
    <x v="88"/>
    <x v="87"/>
    <x v="12"/>
    <n v="3000"/>
    <n v="403"/>
  </r>
  <r>
    <x v="89"/>
    <x v="88"/>
    <x v="9"/>
    <n v="463"/>
    <n v="751"/>
  </r>
  <r>
    <x v="90"/>
    <x v="89"/>
    <x v="12"/>
    <n v="3000"/>
    <n v="404"/>
  </r>
  <r>
    <x v="91"/>
    <x v="90"/>
    <x v="9"/>
    <n v="512"/>
    <n v="760"/>
  </r>
  <r>
    <x v="92"/>
    <x v="91"/>
    <x v="12"/>
    <n v="4500"/>
    <n v="357"/>
  </r>
  <r>
    <x v="93"/>
    <x v="92"/>
    <x v="9"/>
    <n v="462"/>
    <n v="734"/>
  </r>
  <r>
    <x v="94"/>
    <x v="93"/>
    <x v="12"/>
    <n v="4500"/>
    <n v="369"/>
  </r>
  <r>
    <x v="95"/>
    <x v="94"/>
    <x v="9"/>
    <n v="627"/>
    <n v="760"/>
  </r>
  <r>
    <x v="96"/>
    <x v="95"/>
    <x v="12"/>
    <n v="6000"/>
    <n v="357"/>
  </r>
  <r>
    <x v="97"/>
    <x v="96"/>
    <x v="9"/>
    <n v="1002"/>
    <n v="742"/>
  </r>
  <r>
    <x v="98"/>
    <x v="97"/>
    <x v="12"/>
    <n v="6000"/>
    <n v="368"/>
  </r>
  <r>
    <x v="99"/>
    <x v="98"/>
    <x v="9"/>
    <n v="940"/>
    <n v="711"/>
  </r>
  <r>
    <x v="100"/>
    <x v="99"/>
    <x v="12"/>
    <n v="5956"/>
    <n v="380"/>
  </r>
  <r>
    <x v="101"/>
    <x v="100"/>
    <x v="9"/>
    <n v="500"/>
    <n v="713"/>
  </r>
  <r>
    <x v="102"/>
    <x v="101"/>
    <x v="12"/>
    <n v="1842"/>
    <n v="397"/>
  </r>
  <r>
    <x v="103"/>
    <x v="102"/>
    <x v="12"/>
    <n v="4147"/>
    <n v="401"/>
  </r>
  <r>
    <x v="104"/>
    <x v="103"/>
    <x v="9"/>
    <n v="557"/>
    <n v="752"/>
  </r>
  <r>
    <x v="105"/>
    <x v="104"/>
    <x v="12"/>
    <n v="6000"/>
    <n v="400"/>
  </r>
  <r>
    <x v="106"/>
    <x v="105"/>
    <x v="9"/>
    <n v="381"/>
    <n v="717"/>
  </r>
  <r>
    <x v="107"/>
    <x v="106"/>
    <x v="12"/>
    <n v="6000"/>
    <n v="417"/>
  </r>
  <r>
    <x v="108"/>
    <x v="107"/>
    <x v="9"/>
    <n v="266"/>
    <n v="753"/>
  </r>
  <r>
    <x v="109"/>
    <x v="108"/>
    <x v="12"/>
    <n v="5000"/>
    <n v="432"/>
  </r>
  <r>
    <x v="110"/>
    <x v="109"/>
    <x v="9"/>
    <n v="284"/>
    <n v="778"/>
  </r>
  <r>
    <x v="111"/>
    <x v="110"/>
    <x v="12"/>
    <n v="5000"/>
    <n v="449"/>
  </r>
  <r>
    <x v="112"/>
    <x v="111"/>
    <x v="9"/>
    <n v="183"/>
    <n v="682"/>
  </r>
  <r>
    <x v="113"/>
    <x v="112"/>
    <x v="9"/>
    <n v="671"/>
    <n v="739"/>
  </r>
  <r>
    <x v="114"/>
    <x v="113"/>
    <x v="12"/>
    <n v="27332"/>
    <n v="75"/>
  </r>
  <r>
    <x v="115"/>
    <x v="114"/>
    <x v="9"/>
    <n v="654"/>
    <n v="720"/>
  </r>
  <r>
    <x v="116"/>
    <x v="115"/>
    <x v="12"/>
    <n v="4626"/>
    <n v="454"/>
  </r>
  <r>
    <x v="117"/>
    <x v="116"/>
    <x v="9"/>
    <n v="374"/>
    <n v="741"/>
  </r>
  <r>
    <x v="118"/>
    <x v="117"/>
    <x v="12"/>
    <n v="4750"/>
    <n v="461"/>
  </r>
  <r>
    <x v="119"/>
    <x v="118"/>
    <x v="9"/>
    <n v="250"/>
    <n v="813"/>
  </r>
  <r>
    <x v="120"/>
    <x v="119"/>
    <x v="10"/>
    <n v="5000"/>
    <n v="468"/>
  </r>
  <r>
    <x v="121"/>
    <x v="120"/>
    <x v="10"/>
    <n v="5000"/>
    <n v="469"/>
  </r>
  <r>
    <x v="122"/>
    <x v="121"/>
    <x v="10"/>
    <n v="5000"/>
    <n v="469"/>
  </r>
  <r>
    <x v="123"/>
    <x v="122"/>
    <x v="10"/>
    <n v="5000"/>
    <n v="472"/>
  </r>
  <r>
    <x v="124"/>
    <x v="123"/>
    <x v="10"/>
    <n v="4500"/>
    <n v="478"/>
  </r>
  <r>
    <x v="125"/>
    <x v="124"/>
    <x v="10"/>
    <n v="4500"/>
    <n v="471"/>
  </r>
  <r>
    <x v="126"/>
    <x v="125"/>
    <x v="10"/>
    <n v="4200"/>
    <n v="471"/>
  </r>
  <r>
    <x v="127"/>
    <x v="126"/>
    <x v="10"/>
    <n v="4200"/>
    <n v="472"/>
  </r>
  <r>
    <x v="128"/>
    <x v="127"/>
    <x v="10"/>
    <n v="4200"/>
    <n v="475"/>
  </r>
  <r>
    <x v="129"/>
    <x v="128"/>
    <x v="12"/>
    <n v="3300"/>
    <n v="454"/>
  </r>
  <r>
    <x v="130"/>
    <x v="129"/>
    <x v="9"/>
    <n v="600"/>
    <n v="771"/>
  </r>
  <r>
    <x v="131"/>
    <x v="130"/>
    <x v="13"/>
    <n v="250"/>
    <n v="415"/>
  </r>
  <r>
    <x v="132"/>
    <x v="131"/>
    <x v="10"/>
    <n v="3900"/>
    <n v="476"/>
  </r>
  <r>
    <x v="133"/>
    <x v="132"/>
    <x v="12"/>
    <n v="3343"/>
    <n v="445"/>
  </r>
  <r>
    <x v="134"/>
    <x v="133"/>
    <x v="9"/>
    <n v="557"/>
    <n v="687"/>
  </r>
  <r>
    <x v="135"/>
    <x v="134"/>
    <x v="10"/>
    <n v="3900"/>
    <n v="478"/>
  </r>
  <r>
    <x v="136"/>
    <x v="135"/>
    <x v="12"/>
    <n v="3508"/>
    <n v="431"/>
  </r>
  <r>
    <x v="137"/>
    <x v="136"/>
    <x v="9"/>
    <n v="392"/>
    <n v="696"/>
  </r>
  <r>
    <x v="138"/>
    <x v="137"/>
    <x v="12"/>
    <n v="3559"/>
    <n v="437"/>
  </r>
  <r>
    <x v="139"/>
    <x v="138"/>
    <x v="9"/>
    <n v="341"/>
    <n v="743"/>
  </r>
  <r>
    <x v="140"/>
    <x v="139"/>
    <x v="12"/>
    <n v="3515"/>
    <n v="440"/>
  </r>
  <r>
    <x v="141"/>
    <x v="140"/>
    <x v="9"/>
    <n v="385"/>
    <n v="757"/>
  </r>
  <r>
    <x v="142"/>
    <x v="141"/>
    <x v="12"/>
    <n v="3371"/>
    <n v="447"/>
  </r>
  <r>
    <x v="143"/>
    <x v="142"/>
    <x v="9"/>
    <n v="529"/>
    <n v="718"/>
  </r>
  <r>
    <x v="144"/>
    <x v="143"/>
    <x v="12"/>
    <n v="3311"/>
    <n v="452"/>
  </r>
  <r>
    <x v="145"/>
    <x v="144"/>
    <x v="9"/>
    <n v="589"/>
    <n v="692"/>
  </r>
  <r>
    <x v="146"/>
    <x v="145"/>
    <x v="12"/>
    <n v="3782"/>
    <n v="455"/>
  </r>
  <r>
    <x v="147"/>
    <x v="146"/>
    <x v="9"/>
    <n v="118"/>
    <n v="808"/>
  </r>
  <r>
    <x v="148"/>
    <x v="147"/>
    <x v="12"/>
    <n v="3294"/>
    <n v="464"/>
  </r>
  <r>
    <x v="149"/>
    <x v="147"/>
    <x v="9"/>
    <n v="606"/>
    <n v="698"/>
  </r>
  <r>
    <x v="150"/>
    <x v="148"/>
    <x v="12"/>
    <n v="3232"/>
    <n v="467"/>
  </r>
  <r>
    <x v="151"/>
    <x v="149"/>
    <x v="9"/>
    <n v="668"/>
    <n v="720"/>
  </r>
  <r>
    <x v="152"/>
    <x v="150"/>
    <x v="10"/>
    <n v="3900"/>
    <n v="471"/>
  </r>
  <r>
    <x v="153"/>
    <x v="151"/>
    <x v="10"/>
    <n v="4500"/>
    <n v="470"/>
  </r>
  <r>
    <x v="154"/>
    <x v="152"/>
    <x v="10"/>
    <n v="3500"/>
    <n v="472"/>
  </r>
  <r>
    <x v="155"/>
    <x v="153"/>
    <x v="10"/>
    <n v="3400"/>
    <n v="471"/>
  </r>
  <r>
    <x v="156"/>
    <x v="154"/>
    <x v="10"/>
    <n v="3400"/>
    <n v="473"/>
  </r>
  <r>
    <x v="157"/>
    <x v="155"/>
    <x v="10"/>
    <n v="3200"/>
    <n v="469"/>
  </r>
  <r>
    <x v="158"/>
    <x v="156"/>
    <x v="10"/>
    <n v="3200"/>
    <n v="472"/>
  </r>
  <r>
    <x v="159"/>
    <x v="157"/>
    <x v="10"/>
    <n v="3600"/>
    <n v="471"/>
  </r>
  <r>
    <x v="160"/>
    <x v="158"/>
    <x v="10"/>
    <n v="3600"/>
    <n v="472"/>
  </r>
  <r>
    <x v="161"/>
    <x v="159"/>
    <x v="10"/>
    <n v="3900"/>
    <n v="475"/>
  </r>
  <r>
    <x v="162"/>
    <x v="160"/>
    <x v="13"/>
    <n v="500"/>
    <n v="357"/>
  </r>
  <r>
    <x v="163"/>
    <x v="161"/>
    <x v="10"/>
    <n v="3900"/>
    <n v="464"/>
  </r>
  <r>
    <x v="164"/>
    <x v="162"/>
    <x v="10"/>
    <n v="3600"/>
    <n v="462"/>
  </r>
  <r>
    <x v="165"/>
    <x v="163"/>
    <x v="10"/>
    <n v="3600"/>
    <n v="463"/>
  </r>
  <r>
    <x v="166"/>
    <x v="164"/>
    <x v="10"/>
    <n v="3600"/>
    <n v="457"/>
  </r>
  <r>
    <x v="167"/>
    <x v="165"/>
    <x v="10"/>
    <n v="3600"/>
    <n v="466"/>
  </r>
  <r>
    <x v="168"/>
    <x v="166"/>
    <x v="10"/>
    <n v="3600"/>
    <n v="459"/>
  </r>
  <r>
    <x v="169"/>
    <x v="167"/>
    <x v="10"/>
    <n v="3600"/>
    <n v="460"/>
  </r>
  <r>
    <x v="170"/>
    <x v="168"/>
    <x v="10"/>
    <n v="3350"/>
    <n v="462"/>
  </r>
  <r>
    <x v="171"/>
    <x v="169"/>
    <x v="10"/>
    <n v="3350"/>
    <n v="465"/>
  </r>
  <r>
    <x v="172"/>
    <x v="170"/>
    <x v="10"/>
    <n v="3350"/>
    <n v="470"/>
  </r>
  <r>
    <x v="173"/>
    <x v="171"/>
    <x v="13"/>
    <n v="500"/>
    <n v="332"/>
  </r>
  <r>
    <x v="174"/>
    <x v="172"/>
    <x v="10"/>
    <n v="3350"/>
    <n v="450"/>
  </r>
  <r>
    <x v="175"/>
    <x v="173"/>
    <x v="10"/>
    <n v="3350"/>
    <n v="451"/>
  </r>
  <r>
    <x v="176"/>
    <x v="174"/>
    <x v="10"/>
    <n v="3350"/>
    <n v="451"/>
  </r>
  <r>
    <x v="177"/>
    <x v="175"/>
    <x v="10"/>
    <n v="3350"/>
    <n v="452"/>
  </r>
  <r>
    <x v="178"/>
    <x v="176"/>
    <x v="10"/>
    <n v="3350"/>
    <n v="454"/>
  </r>
  <r>
    <x v="179"/>
    <x v="177"/>
    <x v="10"/>
    <n v="3350"/>
    <n v="457"/>
  </r>
  <r>
    <x v="180"/>
    <x v="178"/>
    <x v="10"/>
    <n v="3350"/>
    <n v="438"/>
  </r>
  <r>
    <x v="181"/>
    <x v="179"/>
    <x v="10"/>
    <n v="3900"/>
    <n v="443"/>
  </r>
  <r>
    <x v="182"/>
    <x v="180"/>
    <x v="10"/>
    <n v="3900"/>
    <n v="449"/>
  </r>
  <r>
    <x v="183"/>
    <x v="181"/>
    <x v="10"/>
    <n v="3900"/>
    <n v="439"/>
  </r>
  <r>
    <x v="184"/>
    <x v="182"/>
    <x v="10"/>
    <n v="3900"/>
    <n v="445"/>
  </r>
  <r>
    <x v="185"/>
    <x v="183"/>
    <x v="10"/>
    <n v="3900"/>
    <n v="445"/>
  </r>
  <r>
    <x v="186"/>
    <x v="184"/>
    <x v="10"/>
    <n v="3900"/>
    <n v="449"/>
  </r>
  <r>
    <x v="187"/>
    <x v="185"/>
    <x v="10"/>
    <n v="3900"/>
    <n v="442"/>
  </r>
  <r>
    <x v="188"/>
    <x v="186"/>
    <x v="10"/>
    <n v="3900"/>
    <n v="440"/>
  </r>
  <r>
    <x v="189"/>
    <x v="187"/>
    <x v="10"/>
    <n v="3900"/>
    <n v="445"/>
  </r>
  <r>
    <x v="190"/>
    <x v="188"/>
    <x v="13"/>
    <n v="400"/>
    <n v="284"/>
  </r>
  <r>
    <x v="191"/>
    <x v="189"/>
    <x v="10"/>
    <n v="3500"/>
    <n v="441"/>
  </r>
  <r>
    <x v="192"/>
    <x v="190"/>
    <x v="10"/>
    <n v="3900"/>
    <n v="440"/>
  </r>
  <r>
    <x v="193"/>
    <x v="191"/>
    <x v="10"/>
    <n v="3750"/>
    <n v="440"/>
  </r>
  <r>
    <x v="194"/>
    <x v="192"/>
    <x v="10"/>
    <n v="3750"/>
    <n v="440"/>
  </r>
  <r>
    <x v="195"/>
    <x v="193"/>
    <x v="10"/>
    <n v="3750"/>
    <n v="441"/>
  </r>
  <r>
    <x v="196"/>
    <x v="194"/>
    <x v="10"/>
    <n v="3750"/>
    <n v="442"/>
  </r>
  <r>
    <x v="197"/>
    <x v="195"/>
    <x v="10"/>
    <n v="3750"/>
    <n v="442"/>
  </r>
  <r>
    <x v="198"/>
    <x v="196"/>
    <x v="10"/>
    <n v="3750"/>
    <n v="451"/>
  </r>
  <r>
    <x v="199"/>
    <x v="197"/>
    <x v="9"/>
    <n v="200"/>
    <n v="902"/>
  </r>
  <r>
    <x v="200"/>
    <x v="197"/>
    <x v="13"/>
    <n v="500"/>
    <n v="288"/>
  </r>
  <r>
    <x v="201"/>
    <x v="198"/>
    <x v="10"/>
    <n v="3500"/>
    <n v="440"/>
  </r>
  <r>
    <x v="202"/>
    <x v="199"/>
    <x v="10"/>
    <n v="3500"/>
    <n v="441"/>
  </r>
  <r>
    <x v="203"/>
    <x v="200"/>
    <x v="10"/>
    <n v="3500"/>
    <n v="441"/>
  </r>
  <r>
    <x v="204"/>
    <x v="201"/>
    <x v="10"/>
    <n v="3500"/>
    <n v="444"/>
  </r>
  <r>
    <x v="205"/>
    <x v="202"/>
    <x v="10"/>
    <n v="3000"/>
    <n v="446"/>
  </r>
  <r>
    <x v="206"/>
    <x v="203"/>
    <x v="10"/>
    <n v="3000"/>
    <n v="456"/>
  </r>
  <r>
    <x v="207"/>
    <x v="204"/>
    <x v="10"/>
    <n v="3000"/>
    <n v="442"/>
  </r>
  <r>
    <x v="208"/>
    <x v="205"/>
    <x v="10"/>
    <n v="3000"/>
    <n v="442"/>
  </r>
  <r>
    <x v="209"/>
    <x v="206"/>
    <x v="10"/>
    <n v="2750"/>
    <n v="444"/>
  </r>
  <r>
    <x v="210"/>
    <x v="207"/>
    <x v="10"/>
    <n v="2750"/>
    <n v="446"/>
  </r>
  <r>
    <x v="211"/>
    <x v="208"/>
    <x v="10"/>
    <n v="2750"/>
    <n v="446"/>
  </r>
  <r>
    <x v="212"/>
    <x v="209"/>
    <x v="10"/>
    <n v="2750"/>
    <n v="452"/>
  </r>
  <r>
    <x v="213"/>
    <x v="210"/>
    <x v="10"/>
    <n v="2750"/>
    <n v="439"/>
  </r>
  <r>
    <x v="214"/>
    <x v="211"/>
    <x v="10"/>
    <n v="2000"/>
    <n v="458"/>
  </r>
  <r>
    <x v="215"/>
    <x v="212"/>
    <x v="13"/>
    <n v="505"/>
    <n v="241"/>
  </r>
  <r>
    <x v="216"/>
    <x v="212"/>
    <x v="9"/>
    <n v="290"/>
    <n v="673"/>
  </r>
  <r>
    <x v="217"/>
    <x v="213"/>
    <x v="10"/>
    <n v="2757"/>
    <n v="436"/>
  </r>
  <r>
    <x v="218"/>
    <x v="214"/>
    <x v="10"/>
    <n v="2801"/>
    <n v="438"/>
  </r>
  <r>
    <x v="219"/>
    <x v="215"/>
    <x v="10"/>
    <n v="2871"/>
    <n v="433"/>
  </r>
  <r>
    <x v="220"/>
    <x v="216"/>
    <x v="10"/>
    <n v="2772"/>
    <n v="435"/>
  </r>
  <r>
    <x v="221"/>
    <x v="217"/>
    <x v="10"/>
    <n v="3035"/>
    <n v="434"/>
  </r>
  <r>
    <x v="222"/>
    <x v="218"/>
    <x v="10"/>
    <n v="2991"/>
    <n v="433"/>
  </r>
  <r>
    <x v="223"/>
    <x v="219"/>
    <x v="10"/>
    <n v="3264"/>
    <n v="441"/>
  </r>
  <r>
    <x v="224"/>
    <x v="220"/>
    <x v="10"/>
    <n v="3202"/>
    <n v="440"/>
  </r>
  <r>
    <x v="225"/>
    <x v="221"/>
    <x v="10"/>
    <n v="3409"/>
    <n v="449"/>
  </r>
  <r>
    <x v="226"/>
    <x v="222"/>
    <x v="10"/>
    <n v="3877"/>
    <n v="413"/>
  </r>
  <r>
    <x v="227"/>
    <x v="223"/>
    <x v="13"/>
    <n v="400"/>
    <n v="199"/>
  </r>
  <r>
    <x v="228"/>
    <x v="223"/>
    <x v="9"/>
    <n v="143"/>
    <n v="775"/>
  </r>
  <r>
    <x v="229"/>
    <x v="224"/>
    <x v="10"/>
    <n v="3687"/>
    <n v="415"/>
  </r>
  <r>
    <x v="230"/>
    <x v="225"/>
    <x v="10"/>
    <n v="3796"/>
    <n v="423"/>
  </r>
  <r>
    <x v="231"/>
    <x v="226"/>
    <x v="10"/>
    <n v="3665"/>
    <n v="415"/>
  </r>
  <r>
    <x v="232"/>
    <x v="227"/>
    <x v="10"/>
    <n v="3923"/>
    <n v="423"/>
  </r>
  <r>
    <x v="233"/>
    <x v="228"/>
    <x v="10"/>
    <n v="3753"/>
    <n v="431"/>
  </r>
  <r>
    <x v="234"/>
    <x v="229"/>
    <x v="10"/>
    <n v="3749"/>
    <n v="441"/>
  </r>
  <r>
    <x v="235"/>
    <x v="230"/>
    <x v="10"/>
    <n v="3884"/>
    <n v="434"/>
  </r>
  <r>
    <x v="236"/>
    <x v="231"/>
    <x v="10"/>
    <n v="3611"/>
    <n v="441"/>
  </r>
  <r>
    <x v="237"/>
    <x v="232"/>
    <x v="10"/>
    <n v="3644"/>
    <n v="447"/>
  </r>
  <r>
    <x v="238"/>
    <x v="233"/>
    <x v="10"/>
    <n v="3508"/>
    <n v="453"/>
  </r>
  <r>
    <x v="239"/>
    <x v="234"/>
    <x v="10"/>
    <n v="3334"/>
    <n v="459"/>
  </r>
  <r>
    <x v="240"/>
    <x v="235"/>
    <x v="10"/>
    <n v="2902"/>
    <n v="468"/>
  </r>
  <r>
    <x v="241"/>
    <x v="236"/>
    <x v="10"/>
    <n v="2878"/>
    <n v="475"/>
  </r>
  <r>
    <x v="242"/>
    <x v="237"/>
    <x v="10"/>
    <n v="1936"/>
    <n v="497"/>
  </r>
  <r>
    <x v="243"/>
    <x v="238"/>
    <x v="9"/>
    <n v="559"/>
    <n v="786"/>
  </r>
  <r>
    <x v="244"/>
    <x v="239"/>
    <x v="10"/>
    <n v="2427"/>
    <n v="470"/>
  </r>
  <r>
    <x v="245"/>
    <x v="240"/>
    <x v="10"/>
    <n v="2080"/>
    <n v="472"/>
  </r>
  <r>
    <x v="246"/>
    <x v="241"/>
    <x v="10"/>
    <n v="1804"/>
    <n v="475"/>
  </r>
  <r>
    <x v="247"/>
    <x v="242"/>
    <x v="10"/>
    <n v="1518"/>
    <n v="484"/>
  </r>
  <r>
    <x v="248"/>
    <x v="243"/>
    <x v="10"/>
    <n v="1288"/>
    <n v="483"/>
  </r>
  <r>
    <x v="249"/>
    <x v="244"/>
    <x v="10"/>
    <n v="1000"/>
    <n v="491"/>
  </r>
  <r>
    <x v="250"/>
    <x v="245"/>
    <x v="10"/>
    <n v="750"/>
    <n v="538"/>
  </r>
  <r>
    <x v="251"/>
    <x v="246"/>
    <x v="10"/>
    <n v="754"/>
    <n v="490"/>
  </r>
  <r>
    <x v="252"/>
    <x v="247"/>
    <x v="10"/>
    <n v="755"/>
    <n v="488"/>
  </r>
  <r>
    <x v="253"/>
    <x v="248"/>
    <x v="10"/>
    <n v="747"/>
    <n v="482"/>
  </r>
  <r>
    <x v="254"/>
    <x v="249"/>
    <x v="10"/>
    <n v="773"/>
    <n v="482"/>
  </r>
  <r>
    <x v="255"/>
    <x v="250"/>
    <x v="10"/>
    <n v="752"/>
    <n v="488"/>
  </r>
  <r>
    <x v="256"/>
    <x v="251"/>
    <x v="10"/>
    <n v="762"/>
    <n v="483"/>
  </r>
  <r>
    <x v="257"/>
    <x v="252"/>
    <x v="10"/>
    <n v="763"/>
    <n v="484"/>
  </r>
  <r>
    <x v="258"/>
    <x v="253"/>
    <x v="10"/>
    <n v="799"/>
    <n v="534"/>
  </r>
  <r>
    <x v="259"/>
    <x v="254"/>
    <x v="10"/>
    <n v="1018"/>
    <n v="468"/>
  </r>
  <r>
    <x v="260"/>
    <x v="255"/>
    <x v="10"/>
    <n v="954"/>
    <n v="470"/>
  </r>
  <r>
    <x v="261"/>
    <x v="256"/>
    <x v="10"/>
    <n v="1014"/>
    <n v="470"/>
  </r>
  <r>
    <x v="262"/>
    <x v="257"/>
    <x v="10"/>
    <n v="1013"/>
    <n v="473"/>
  </r>
  <r>
    <x v="263"/>
    <x v="258"/>
    <x v="10"/>
    <n v="1484"/>
    <n v="453"/>
  </r>
  <r>
    <x v="264"/>
    <x v="259"/>
    <x v="10"/>
    <n v="1505"/>
    <n v="459"/>
  </r>
  <r>
    <x v="265"/>
    <x v="260"/>
    <x v="10"/>
    <n v="1468"/>
    <n v="457"/>
  </r>
  <r>
    <x v="266"/>
    <x v="261"/>
    <x v="10"/>
    <n v="1518"/>
    <n v="453"/>
  </r>
  <r>
    <x v="267"/>
    <x v="262"/>
    <x v="10"/>
    <n v="1463"/>
    <n v="461"/>
  </r>
  <r>
    <x v="268"/>
    <x v="263"/>
    <x v="10"/>
    <n v="1503"/>
    <n v="460"/>
  </r>
  <r>
    <x v="269"/>
    <x v="264"/>
    <x v="10"/>
    <n v="1451"/>
    <n v="461"/>
  </r>
  <r>
    <x v="270"/>
    <x v="265"/>
    <x v="10"/>
    <n v="1559"/>
    <n v="472"/>
  </r>
  <r>
    <x v="271"/>
    <x v="266"/>
    <x v="10"/>
    <n v="1506"/>
    <n v="484"/>
  </r>
  <r>
    <x v="272"/>
    <x v="267"/>
    <x v="10"/>
    <n v="1502"/>
    <n v="489"/>
  </r>
  <r>
    <x v="273"/>
    <x v="268"/>
    <x v="10"/>
    <n v="1530"/>
    <n v="450"/>
  </r>
  <r>
    <x v="274"/>
    <x v="269"/>
    <x v="10"/>
    <n v="1545"/>
    <n v="450"/>
  </r>
  <r>
    <x v="275"/>
    <x v="270"/>
    <x v="10"/>
    <n v="1517"/>
    <n v="459"/>
  </r>
  <r>
    <x v="276"/>
    <x v="271"/>
    <x v="10"/>
    <n v="1523"/>
    <n v="456"/>
  </r>
  <r>
    <x v="277"/>
    <x v="272"/>
    <x v="10"/>
    <n v="1402"/>
    <n v="471"/>
  </r>
  <r>
    <x v="278"/>
    <x v="273"/>
    <x v="10"/>
    <n v="1581"/>
    <n v="451"/>
  </r>
  <r>
    <x v="279"/>
    <x v="274"/>
    <x v="10"/>
    <n v="1516"/>
    <n v="463"/>
  </r>
  <r>
    <x v="280"/>
    <x v="275"/>
    <x v="10"/>
    <n v="1575"/>
    <n v="469"/>
  </r>
  <r>
    <x v="281"/>
    <x v="276"/>
    <x v="10"/>
    <n v="1501"/>
    <n v="482"/>
  </r>
  <r>
    <x v="282"/>
    <x v="277"/>
    <x v="10"/>
    <n v="1361"/>
    <n v="755"/>
  </r>
  <r>
    <x v="283"/>
    <x v="278"/>
    <x v="10"/>
    <n v="715"/>
    <n v="453"/>
  </r>
  <r>
    <x v="284"/>
    <x v="279"/>
    <x v="10"/>
    <n v="925"/>
    <n v="469"/>
  </r>
  <r>
    <x v="285"/>
    <x v="280"/>
    <x v="10"/>
    <n v="1637"/>
    <n v="453"/>
  </r>
  <r>
    <x v="286"/>
    <x v="281"/>
    <x v="10"/>
    <n v="1620"/>
    <n v="481"/>
  </r>
  <r>
    <x v="287"/>
    <x v="282"/>
    <x v="10"/>
    <n v="1187"/>
    <n v="735"/>
  </r>
  <r>
    <x v="288"/>
    <x v="283"/>
    <x v="12"/>
    <n v="849"/>
    <n v="808"/>
  </r>
  <r>
    <x v="289"/>
    <x v="284"/>
    <x v="10"/>
    <n v="779"/>
    <n v="818"/>
  </r>
  <r>
    <x v="290"/>
    <x v="285"/>
    <x v="10"/>
    <n v="779"/>
    <n v="88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0">
  <r>
    <n v="289"/>
    <x v="0"/>
    <s v="Transport occupations (2024-1)"/>
    <n v="975"/>
    <n v="430"/>
    <n v="987"/>
    <n v="10573"/>
    <n v="8065"/>
    <n v="10499"/>
    <n v="17083"/>
    <n v="13275"/>
    <n v="11186"/>
    <n v="10174"/>
    <n v="10410"/>
    <n v="9186"/>
    <n v="10414"/>
    <n v="10385"/>
    <n v="55099"/>
    <n v="28536"/>
    <n v="5348"/>
    <n v="211220"/>
  </r>
  <r>
    <n v="288"/>
    <x v="1"/>
    <s v="General"/>
    <n v="2850"/>
    <n v="525"/>
    <n v="987"/>
    <n v="10573"/>
    <n v="8065"/>
    <n v="10499"/>
    <n v="17083"/>
    <n v="13275"/>
    <n v="11186"/>
    <n v="10174"/>
    <n v="10410"/>
    <n v="9186"/>
    <n v="10414"/>
    <n v="10385"/>
    <n v="55099"/>
    <n v="28536"/>
    <n v="5348"/>
    <n v="211220"/>
  </r>
  <r>
    <n v="287"/>
    <x v="2"/>
    <s v="French language proficiency (2024-1)"/>
    <n v="2500"/>
    <n v="336"/>
    <n v="965"/>
    <n v="9567"/>
    <n v="7574"/>
    <n v="10095"/>
    <n v="17137"/>
    <n v="13373"/>
    <n v="11192"/>
    <n v="10265"/>
    <n v="10474"/>
    <n v="9110"/>
    <n v="10407"/>
    <n v="10439"/>
    <n v="56178"/>
    <n v="29305"/>
    <n v="5406"/>
    <n v="211487"/>
  </r>
  <r>
    <n v="286"/>
    <x v="3"/>
    <s v="General"/>
    <n v="1470"/>
    <n v="534"/>
    <n v="965"/>
    <n v="9567"/>
    <n v="7574"/>
    <n v="10095"/>
    <n v="17137"/>
    <n v="13373"/>
    <n v="11192"/>
    <n v="10265"/>
    <n v="10474"/>
    <n v="9110"/>
    <n v="10407"/>
    <n v="10439"/>
    <n v="56178"/>
    <n v="29305"/>
    <n v="5406"/>
    <n v="211487"/>
  </r>
  <r>
    <n v="285"/>
    <x v="4"/>
    <s v="Agriculture and agri-food occupations (2023-1)"/>
    <n v="150"/>
    <n v="437"/>
    <n v="587"/>
    <n v="9004"/>
    <n v="7285"/>
    <n v="10016"/>
    <n v="17431"/>
    <n v="13750"/>
    <n v="11561"/>
    <n v="10514"/>
    <n v="10752"/>
    <n v="9445"/>
    <n v="10283"/>
    <n v="10362"/>
    <n v="55850"/>
    <n v="29141"/>
    <n v="5292"/>
    <n v="211273"/>
  </r>
  <r>
    <n v="284"/>
    <x v="5"/>
    <s v="Healthcare occupations (2023-1)"/>
    <n v="3500"/>
    <n v="422"/>
    <n v="587"/>
    <n v="9004"/>
    <n v="7285"/>
    <n v="10016"/>
    <n v="17431"/>
    <n v="13750"/>
    <n v="11561"/>
    <n v="10514"/>
    <n v="10752"/>
    <n v="9445"/>
    <n v="10283"/>
    <n v="10362"/>
    <n v="55850"/>
    <n v="29141"/>
    <n v="5292"/>
    <n v="211273"/>
  </r>
  <r>
    <n v="283"/>
    <x v="6"/>
    <s v="General"/>
    <n v="1490"/>
    <n v="535"/>
    <n v="587"/>
    <n v="9004"/>
    <n v="7285"/>
    <n v="10016"/>
    <n v="17431"/>
    <n v="13750"/>
    <n v="11561"/>
    <n v="10514"/>
    <n v="10752"/>
    <n v="9445"/>
    <n v="10283"/>
    <n v="10362"/>
    <n v="55850"/>
    <n v="29141"/>
    <n v="5292"/>
    <n v="211273"/>
  </r>
  <r>
    <n v="282"/>
    <x v="7"/>
    <s v="French language proficiency (2023-1)"/>
    <n v="7000"/>
    <n v="365"/>
    <n v="534"/>
    <n v="7926"/>
    <n v="6787"/>
    <n v="9668"/>
    <n v="17586"/>
    <n v="14160"/>
    <n v="11919"/>
    <n v="10930"/>
    <n v="11219"/>
    <n v="10104"/>
    <n v="10874"/>
    <n v="11054"/>
    <n v="57855"/>
    <n v="29709"/>
    <n v="5348"/>
    <n v="213526"/>
  </r>
  <r>
    <n v="281"/>
    <x v="8"/>
    <s v="General"/>
    <n v="730"/>
    <n v="541"/>
    <n v="534"/>
    <n v="7926"/>
    <n v="6787"/>
    <n v="9668"/>
    <n v="17586"/>
    <n v="14160"/>
    <n v="11919"/>
    <n v="10930"/>
    <n v="11219"/>
    <n v="10104"/>
    <n v="10874"/>
    <n v="11054"/>
    <n v="57855"/>
    <n v="29709"/>
    <n v="5348"/>
    <n v="213526"/>
  </r>
  <r>
    <n v="280"/>
    <x v="9"/>
    <s v="General"/>
    <n v="1040"/>
    <n v="543"/>
    <n v="646"/>
    <n v="6915"/>
    <n v="6399"/>
    <n v="9291"/>
    <n v="17395"/>
    <n v="14189"/>
    <n v="11769"/>
    <n v="10942"/>
    <n v="11131"/>
    <n v="10053"/>
    <n v="10801"/>
    <n v="10978"/>
    <n v="57979"/>
    <n v="29690"/>
    <n v="5348"/>
    <n v="213526"/>
  </r>
  <r>
    <n v="279"/>
    <x v="10"/>
    <s v="General"/>
    <n v="1510"/>
    <n v="546"/>
    <n v="1298"/>
    <n v="6345"/>
    <n v="6164"/>
    <n v="9042"/>
    <n v="17311"/>
    <n v="14118"/>
    <n v="11663"/>
    <n v="10863"/>
    <n v="11072"/>
    <n v="10038"/>
    <n v="10728"/>
    <n v="10970"/>
    <n v="57703"/>
    <n v="29542"/>
    <n v="5300"/>
    <n v="212157"/>
  </r>
  <r>
    <n v="278"/>
    <x v="11"/>
    <s v="Agriculture and agri-food occupations (2023-1)"/>
    <n v="400"/>
    <n v="386"/>
    <n v="1011"/>
    <n v="4433"/>
    <n v="5140"/>
    <n v="8041"/>
    <n v="17221"/>
    <n v="14219"/>
    <n v="11602"/>
    <n v="10946"/>
    <n v="11144"/>
    <n v="10055"/>
    <n v="10606"/>
    <n v="10947"/>
    <n v="58033"/>
    <n v="29955"/>
    <n v="5285"/>
    <n v="208638"/>
  </r>
  <r>
    <n v="277"/>
    <x v="12"/>
    <s v="Transport occupations (2023-1)"/>
    <n v="670"/>
    <n v="435"/>
    <n v="1011"/>
    <n v="4433"/>
    <n v="5140"/>
    <n v="8041"/>
    <n v="17221"/>
    <n v="14219"/>
    <n v="11602"/>
    <n v="10946"/>
    <n v="11144"/>
    <n v="10055"/>
    <n v="10606"/>
    <n v="10947"/>
    <n v="58033"/>
    <n v="29955"/>
    <n v="5285"/>
    <n v="208638"/>
  </r>
  <r>
    <n v="276"/>
    <x v="13"/>
    <s v="Trade occupations (2023-1)"/>
    <n v="1000"/>
    <n v="425"/>
    <n v="1011"/>
    <n v="4433"/>
    <n v="5140"/>
    <n v="8041"/>
    <n v="17221"/>
    <n v="14219"/>
    <n v="11602"/>
    <n v="10946"/>
    <n v="11144"/>
    <n v="10055"/>
    <n v="10606"/>
    <n v="10947"/>
    <n v="58033"/>
    <n v="29955"/>
    <n v="5285"/>
    <n v="208638"/>
  </r>
  <r>
    <n v="275"/>
    <x v="14"/>
    <s v="General"/>
    <n v="1325"/>
    <n v="542"/>
    <n v="1011"/>
    <n v="4433"/>
    <n v="5140"/>
    <n v="8041"/>
    <n v="17221"/>
    <n v="14219"/>
    <n v="11602"/>
    <n v="10946"/>
    <n v="11144"/>
    <n v="10055"/>
    <n v="10606"/>
    <n v="10947"/>
    <n v="58033"/>
    <n v="29955"/>
    <n v="5285"/>
    <n v="208638"/>
  </r>
  <r>
    <n v="274"/>
    <x v="15"/>
    <s v="STEM occupations (2023-1)"/>
    <n v="5900"/>
    <n v="481"/>
    <n v="4525"/>
    <n v="5457"/>
    <n v="6634"/>
    <n v="10335"/>
    <n v="17312"/>
    <n v="14165"/>
    <n v="11568"/>
    <n v="10885"/>
    <n v="11111"/>
    <n v="9973"/>
    <n v="10608"/>
    <n v="10925"/>
    <n v="58457"/>
    <n v="30148"/>
    <n v="5267"/>
    <n v="217370"/>
  </r>
  <r>
    <n v="273"/>
    <x v="16"/>
    <s v="French language proficiency (2023-1)"/>
    <n v="1000"/>
    <n v="470"/>
    <n v="4525"/>
    <n v="5457"/>
    <n v="6634"/>
    <n v="10335"/>
    <n v="17312"/>
    <n v="14165"/>
    <n v="11568"/>
    <n v="10885"/>
    <n v="11111"/>
    <n v="9973"/>
    <n v="10608"/>
    <n v="10925"/>
    <n v="58457"/>
    <n v="30148"/>
    <n v="5267"/>
    <n v="217370"/>
  </r>
  <r>
    <n v="272"/>
    <x v="17"/>
    <s v="General"/>
    <n v="4750"/>
    <n v="561"/>
    <n v="4525"/>
    <n v="5457"/>
    <n v="6634"/>
    <n v="10335"/>
    <n v="17312"/>
    <n v="14165"/>
    <n v="11568"/>
    <n v="10885"/>
    <n v="11111"/>
    <n v="9973"/>
    <n v="10608"/>
    <n v="10925"/>
    <n v="58457"/>
    <n v="30148"/>
    <n v="5267"/>
    <n v="217370"/>
  </r>
  <r>
    <n v="271"/>
    <x v="18"/>
    <s v="Healthcare occupations (2023-1)"/>
    <n v="3600"/>
    <n v="431"/>
    <n v="1536"/>
    <n v="1307"/>
    <n v="4853"/>
    <n v="9514"/>
    <n v="18836"/>
    <n v="15063"/>
    <n v="12321"/>
    <n v="11256"/>
    <n v="11705"/>
    <n v="9926"/>
    <n v="10525"/>
    <n v="11153"/>
    <n v="60378"/>
    <n v="31189"/>
    <n v="5311"/>
    <n v="214873"/>
  </r>
  <r>
    <n v="270"/>
    <x v="19"/>
    <s v="French language proficiency (2023-1)"/>
    <n v="300"/>
    <n v="486"/>
    <n v="1536"/>
    <n v="1307"/>
    <n v="4853"/>
    <n v="9514"/>
    <n v="18836"/>
    <n v="15063"/>
    <n v="12321"/>
    <n v="11256"/>
    <n v="11705"/>
    <n v="9926"/>
    <n v="10525"/>
    <n v="11153"/>
    <n v="60378"/>
    <n v="31189"/>
    <n v="5311"/>
    <n v="214873"/>
  </r>
  <r>
    <n v="269"/>
    <x v="20"/>
    <s v="Provincial Nominee Program"/>
    <n v="1548"/>
    <n v="776"/>
    <n v="1536"/>
    <n v="1307"/>
    <n v="4853"/>
    <n v="9514"/>
    <n v="18836"/>
    <n v="15063"/>
    <n v="12321"/>
    <n v="11256"/>
    <n v="11705"/>
    <n v="9926"/>
    <n v="10525"/>
    <n v="11153"/>
    <n v="60378"/>
    <n v="31189"/>
    <n v="5311"/>
    <n v="214873"/>
  </r>
  <r>
    <n v="268"/>
    <x v="21"/>
    <s v="No Program Specified"/>
    <n v="3725"/>
    <n v="500"/>
    <n v="1210"/>
    <n v="2237"/>
    <n v="4508"/>
    <n v="9121"/>
    <n v="18794"/>
    <n v="15016"/>
    <n v="12235"/>
    <n v="11163"/>
    <n v="11580"/>
    <n v="9844"/>
    <n v="10484"/>
    <n v="11091"/>
    <n v="60078"/>
    <n v="30996"/>
    <n v="5235"/>
    <n v="213592"/>
  </r>
  <r>
    <n v="267"/>
    <x v="22"/>
    <s v="Agriculture and agri-food occupations (2023-1)"/>
    <n v="600"/>
    <n v="354"/>
    <n v="544"/>
    <n v="2923"/>
    <n v="3727"/>
    <n v="8544"/>
    <n v="19143"/>
    <n v="15048"/>
    <n v="12183"/>
    <n v="11205"/>
    <n v="11590"/>
    <n v="9810"/>
    <n v="10478"/>
    <n v="11142"/>
    <n v="60843"/>
    <n v="31532"/>
    <n v="5288"/>
    <n v="214000"/>
  </r>
  <r>
    <n v="266"/>
    <x v="23"/>
    <s v="French language proficiency (2023-1)"/>
    <n v="500"/>
    <n v="472"/>
    <n v="544"/>
    <n v="2923"/>
    <n v="3727"/>
    <n v="8544"/>
    <n v="19143"/>
    <n v="15048"/>
    <n v="12183"/>
    <n v="11205"/>
    <n v="11590"/>
    <n v="9810"/>
    <n v="10478"/>
    <n v="11142"/>
    <n v="60843"/>
    <n v="31532"/>
    <n v="5288"/>
    <n v="214000"/>
  </r>
  <r>
    <n v="265"/>
    <x v="24"/>
    <s v="No Program Specified"/>
    <n v="3000"/>
    <n v="504"/>
    <n v="544"/>
    <n v="2923"/>
    <n v="3727"/>
    <n v="8544"/>
    <n v="19143"/>
    <n v="15048"/>
    <n v="12183"/>
    <n v="11205"/>
    <n v="11590"/>
    <n v="9810"/>
    <n v="10478"/>
    <n v="11142"/>
    <n v="60843"/>
    <n v="31532"/>
    <n v="5288"/>
    <n v="214000"/>
  </r>
  <r>
    <n v="264"/>
    <x v="25"/>
    <s v="Transport occupations (2023-1)"/>
    <n v="1000"/>
    <n v="435"/>
    <n v="2637"/>
    <n v="3091"/>
    <n v="3596"/>
    <n v="8510"/>
    <n v="19326"/>
    <n v="15170"/>
    <n v="12236"/>
    <n v="11331"/>
    <n v="11601"/>
    <n v="9813"/>
    <n v="10414"/>
    <n v="11081"/>
    <n v="60575"/>
    <n v="31418"/>
    <n v="5236"/>
    <n v="216035"/>
  </r>
  <r>
    <n v="263"/>
    <x v="26"/>
    <s v="No Program Specified"/>
    <n v="3200"/>
    <n v="531"/>
    <n v="2637"/>
    <n v="3091"/>
    <n v="3596"/>
    <n v="8510"/>
    <n v="19326"/>
    <n v="15170"/>
    <n v="12236"/>
    <n v="11331"/>
    <n v="11601"/>
    <n v="9813"/>
    <n v="10414"/>
    <n v="11081"/>
    <n v="60575"/>
    <n v="31418"/>
    <n v="5236"/>
    <n v="216035"/>
  </r>
  <r>
    <n v="262"/>
    <x v="27"/>
    <s v="No Program Specified"/>
    <n v="4300"/>
    <n v="496"/>
    <m/>
    <m/>
    <m/>
    <m/>
    <m/>
    <m/>
    <m/>
    <m/>
    <m/>
    <m/>
    <m/>
    <m/>
    <m/>
    <m/>
    <m/>
    <n v="0"/>
  </r>
  <r>
    <n v="261"/>
    <x v="28"/>
    <s v="Trade occupations (2023-1)"/>
    <n v="1500"/>
    <n v="388"/>
    <n v="1308"/>
    <n v="2019"/>
    <n v="2286"/>
    <n v="6236"/>
    <n v="19398"/>
    <n v="15100"/>
    <n v="12275"/>
    <n v="11293"/>
    <n v="11721"/>
    <n v="9618"/>
    <n v="10369"/>
    <n v="11172"/>
    <n v="61438"/>
    <n v="32077"/>
    <n v="5219"/>
    <n v="211529"/>
  </r>
  <r>
    <n v="260"/>
    <x v="29"/>
    <s v="French language proficiency (2023-1)"/>
    <n v="800"/>
    <n v="435"/>
    <n v="1308"/>
    <n v="2019"/>
    <n v="2286"/>
    <n v="6236"/>
    <n v="19398"/>
    <n v="15100"/>
    <n v="12275"/>
    <n v="11293"/>
    <n v="11721"/>
    <n v="9618"/>
    <n v="10369"/>
    <n v="11172"/>
    <n v="61438"/>
    <n v="32077"/>
    <n v="5219"/>
    <n v="211529"/>
  </r>
  <r>
    <n v="259"/>
    <x v="30"/>
    <s v="No Program Specified"/>
    <n v="2000"/>
    <n v="517"/>
    <n v="1308"/>
    <n v="2019"/>
    <n v="2286"/>
    <n v="6236"/>
    <n v="19398"/>
    <n v="15100"/>
    <n v="12275"/>
    <n v="11293"/>
    <n v="11721"/>
    <n v="9618"/>
    <n v="10369"/>
    <n v="11172"/>
    <n v="61438"/>
    <n v="32077"/>
    <n v="5219"/>
    <n v="211529"/>
  </r>
  <r>
    <n v="258"/>
    <x v="31"/>
    <s v="French language proficiency (2023-1)"/>
    <n v="3800"/>
    <n v="375"/>
    <m/>
    <m/>
    <m/>
    <m/>
    <m/>
    <m/>
    <m/>
    <m/>
    <m/>
    <m/>
    <m/>
    <m/>
    <m/>
    <m/>
    <m/>
    <n v="0"/>
  </r>
  <r>
    <n v="257"/>
    <x v="32"/>
    <s v="No Program Specified"/>
    <n v="800"/>
    <n v="505"/>
    <m/>
    <m/>
    <m/>
    <m/>
    <m/>
    <m/>
    <m/>
    <m/>
    <m/>
    <m/>
    <m/>
    <m/>
    <m/>
    <m/>
    <m/>
    <n v="0"/>
  </r>
  <r>
    <n v="256"/>
    <x v="33"/>
    <s v="French language proficiency (2023-1)"/>
    <n v="2300"/>
    <n v="439"/>
    <n v="353"/>
    <n v="726"/>
    <n v="831"/>
    <n v="4719"/>
    <n v="20475"/>
    <n v="16023"/>
    <n v="12684"/>
    <n v="11740"/>
    <n v="12309"/>
    <n v="10008"/>
    <n v="10873"/>
    <n v="11743"/>
    <n v="63679"/>
    <n v="33051"/>
    <n v="5315"/>
    <n v="214529"/>
  </r>
  <r>
    <n v="255"/>
    <x v="34"/>
    <s v="Healthcare occupations (2023-1)"/>
    <n v="1500"/>
    <n v="463"/>
    <m/>
    <m/>
    <m/>
    <m/>
    <m/>
    <m/>
    <m/>
    <m/>
    <m/>
    <m/>
    <m/>
    <m/>
    <m/>
    <m/>
    <m/>
    <n v="0"/>
  </r>
  <r>
    <n v="254"/>
    <x v="35"/>
    <s v="STEM occupations (2023-1)"/>
    <n v="500"/>
    <n v="486"/>
    <n v="1254"/>
    <n v="1258"/>
    <n v="1040"/>
    <n v="4856"/>
    <n v="20980"/>
    <n v="16226"/>
    <n v="12889"/>
    <n v="11893"/>
    <n v="12404"/>
    <n v="10077"/>
    <n v="10978"/>
    <n v="11917"/>
    <n v="64936"/>
    <n v="33866"/>
    <n v="5429"/>
    <n v="220003"/>
  </r>
  <r>
    <n v="253"/>
    <x v="36"/>
    <s v="No Program Specified"/>
    <n v="700"/>
    <n v="511"/>
    <m/>
    <m/>
    <m/>
    <m/>
    <m/>
    <m/>
    <m/>
    <m/>
    <m/>
    <m/>
    <m/>
    <m/>
    <m/>
    <m/>
    <m/>
    <n v="0"/>
  </r>
  <r>
    <n v="252"/>
    <x v="37"/>
    <s v="Healthcare occupations (2023-1)"/>
    <n v="500"/>
    <n v="476"/>
    <m/>
    <m/>
    <m/>
    <m/>
    <m/>
    <m/>
    <m/>
    <m/>
    <m/>
    <m/>
    <m/>
    <m/>
    <m/>
    <m/>
    <m/>
    <n v="0"/>
  </r>
  <r>
    <n v="251"/>
    <x v="38"/>
    <s v="No Program Specified"/>
    <n v="4300"/>
    <n v="486"/>
    <n v="642"/>
    <n v="1896"/>
    <n v="1814"/>
    <n v="4225"/>
    <n v="21351"/>
    <n v="16753"/>
    <n v="13262"/>
    <n v="12257"/>
    <n v="12803"/>
    <n v="10397"/>
    <n v="11400"/>
    <n v="12158"/>
    <n v="67331"/>
    <n v="35098"/>
    <n v="5455"/>
    <n v="226842"/>
  </r>
  <r>
    <n v="250"/>
    <x v="39"/>
    <s v="No Program Specified"/>
    <n v="4800"/>
    <n v="486"/>
    <m/>
    <m/>
    <m/>
    <m/>
    <m/>
    <m/>
    <m/>
    <m/>
    <m/>
    <m/>
    <m/>
    <m/>
    <m/>
    <m/>
    <m/>
    <n v="0"/>
  </r>
  <r>
    <n v="249"/>
    <x v="40"/>
    <s v="No Program Specified"/>
    <n v="4800"/>
    <n v="488"/>
    <n v="604"/>
    <n v="884"/>
    <n v="680"/>
    <n v="3001"/>
    <n v="21544"/>
    <n v="17111"/>
    <n v="13351"/>
    <n v="12691"/>
    <n v="13187"/>
    <n v="10674"/>
    <n v="11846"/>
    <n v="12710"/>
    <n v="69709"/>
    <n v="36432"/>
    <n v="5585"/>
    <n v="230009"/>
  </r>
  <r>
    <n v="248"/>
    <x v="41"/>
    <s v="Provincial Nominee Program"/>
    <n v="589"/>
    <n v="691"/>
    <n v="501"/>
    <n v="1180"/>
    <n v="1284"/>
    <n v="2871"/>
    <n v="21344"/>
    <n v="17139"/>
    <n v="13454"/>
    <n v="12772"/>
    <n v="13228"/>
    <n v="10766"/>
    <n v="11864"/>
    <n v="12749"/>
    <n v="69975"/>
    <n v="36419"/>
    <n v="5573"/>
    <n v="231119"/>
  </r>
  <r>
    <n v="247"/>
    <x v="42"/>
    <s v="No Program Specified"/>
    <n v="3500"/>
    <n v="483"/>
    <n v="261"/>
    <n v="468"/>
    <n v="374"/>
    <n v="6859"/>
    <n v="21051"/>
    <n v="16996"/>
    <n v="13418"/>
    <n v="12752"/>
    <n v="13291"/>
    <n v="10709"/>
    <n v="11917"/>
    <n v="12712"/>
    <n v="71304"/>
    <n v="37124"/>
    <n v="5711"/>
    <n v="234947"/>
  </r>
  <r>
    <n v="246"/>
    <x v="43"/>
    <s v="No Program Specified"/>
    <n v="3500"/>
    <n v="486"/>
    <n v="310"/>
    <n v="534"/>
    <n v="444"/>
    <n v="12001"/>
    <n v="20955"/>
    <n v="16863"/>
    <n v="13403"/>
    <n v="12720"/>
    <n v="13300"/>
    <n v="10696"/>
    <n v="11925"/>
    <n v="12682"/>
    <n v="71424"/>
    <n v="37208"/>
    <n v="5681"/>
    <n v="240146"/>
  </r>
  <r>
    <n v="245"/>
    <x v="44"/>
    <s v="No Program Specified"/>
    <n v="7000"/>
    <n v="481"/>
    <n v="784"/>
    <n v="3216"/>
    <n v="2603"/>
    <n v="12183"/>
    <n v="20833"/>
    <n v="16836"/>
    <n v="13371"/>
    <n v="12672"/>
    <n v="13334"/>
    <n v="10697"/>
    <n v="11833"/>
    <n v="12704"/>
    <n v="71292"/>
    <n v="37113"/>
    <n v="5650"/>
    <n v="245121"/>
  </r>
  <r>
    <n v="244"/>
    <x v="45"/>
    <s v="No Program Specified"/>
    <n v="7000"/>
    <n v="484"/>
    <m/>
    <m/>
    <m/>
    <m/>
    <m/>
    <m/>
    <m/>
    <m/>
    <m/>
    <m/>
    <m/>
    <m/>
    <m/>
    <m/>
    <m/>
    <m/>
  </r>
  <r>
    <n v="243"/>
    <x v="46"/>
    <s v="No Program Specified"/>
    <n v="7000"/>
    <n v="490"/>
    <m/>
    <m/>
    <m/>
    <m/>
    <m/>
    <m/>
    <m/>
    <m/>
    <m/>
    <m/>
    <m/>
    <m/>
    <m/>
    <m/>
    <m/>
    <m/>
  </r>
  <r>
    <n v="242"/>
    <x v="47"/>
    <s v="Provincial Nominee Program"/>
    <n v="667"/>
    <n v="748"/>
    <m/>
    <m/>
    <m/>
    <m/>
    <m/>
    <m/>
    <m/>
    <m/>
    <m/>
    <m/>
    <m/>
    <m/>
    <m/>
    <m/>
    <m/>
    <m/>
  </r>
  <r>
    <n v="241"/>
    <x v="48"/>
    <s v="Provincial Nominee Program"/>
    <n v="699"/>
    <n v="791"/>
    <m/>
    <m/>
    <m/>
    <m/>
    <m/>
    <m/>
    <m/>
    <m/>
    <m/>
    <m/>
    <m/>
    <m/>
    <m/>
    <m/>
    <m/>
    <m/>
  </r>
  <r>
    <n v="240"/>
    <x v="49"/>
    <s v="Federal Skilled Worker"/>
    <n v="3300"/>
    <n v="489"/>
    <m/>
    <m/>
    <m/>
    <m/>
    <m/>
    <m/>
    <m/>
    <m/>
    <m/>
    <m/>
    <m/>
    <m/>
    <m/>
    <m/>
    <m/>
    <m/>
  </r>
  <r>
    <n v="239"/>
    <x v="50"/>
    <s v="Provincial Nominee Program"/>
    <n v="893"/>
    <n v="733"/>
    <m/>
    <m/>
    <m/>
    <m/>
    <m/>
    <m/>
    <m/>
    <m/>
    <m/>
    <m/>
    <m/>
    <m/>
    <m/>
    <m/>
    <m/>
    <m/>
  </r>
  <r>
    <n v="238"/>
    <x v="51"/>
    <s v="No Program Specified"/>
    <n v="5500"/>
    <n v="490"/>
    <m/>
    <m/>
    <m/>
    <m/>
    <m/>
    <m/>
    <m/>
    <m/>
    <m/>
    <m/>
    <m/>
    <m/>
    <m/>
    <m/>
    <m/>
    <m/>
  </r>
  <r>
    <n v="237"/>
    <x v="52"/>
    <s v="No Program Specified"/>
    <n v="5500"/>
    <n v="507"/>
    <m/>
    <m/>
    <m/>
    <m/>
    <m/>
    <m/>
    <m/>
    <m/>
    <m/>
    <m/>
    <m/>
    <m/>
    <m/>
    <m/>
    <m/>
    <m/>
  </r>
  <r>
    <n v="236"/>
    <x v="53"/>
    <s v="No Program Specified"/>
    <n v="4750"/>
    <n v="491"/>
    <m/>
    <m/>
    <m/>
    <m/>
    <m/>
    <m/>
    <m/>
    <m/>
    <m/>
    <m/>
    <m/>
    <m/>
    <m/>
    <m/>
    <m/>
    <m/>
  </r>
  <r>
    <n v="235"/>
    <x v="54"/>
    <s v="No Program Specified"/>
    <n v="4750"/>
    <n v="494"/>
    <m/>
    <m/>
    <m/>
    <m/>
    <m/>
    <m/>
    <m/>
    <m/>
    <m/>
    <m/>
    <m/>
    <m/>
    <m/>
    <m/>
    <m/>
    <m/>
  </r>
  <r>
    <n v="234"/>
    <x v="55"/>
    <s v="No Program Specified"/>
    <n v="4750"/>
    <n v="496"/>
    <m/>
    <m/>
    <m/>
    <m/>
    <m/>
    <m/>
    <m/>
    <m/>
    <m/>
    <m/>
    <m/>
    <m/>
    <m/>
    <m/>
    <m/>
    <m/>
  </r>
  <r>
    <n v="233"/>
    <x v="56"/>
    <s v="No Program Specified"/>
    <n v="4250"/>
    <n v="500"/>
    <m/>
    <m/>
    <m/>
    <m/>
    <m/>
    <m/>
    <m/>
    <m/>
    <m/>
    <m/>
    <m/>
    <m/>
    <m/>
    <m/>
    <m/>
    <m/>
  </r>
  <r>
    <n v="232"/>
    <x v="57"/>
    <s v="No Program Specified"/>
    <n v="3750"/>
    <n v="504"/>
    <m/>
    <m/>
    <m/>
    <m/>
    <m/>
    <m/>
    <m/>
    <m/>
    <m/>
    <m/>
    <m/>
    <m/>
    <m/>
    <m/>
    <m/>
    <m/>
  </r>
  <r>
    <n v="231"/>
    <x v="58"/>
    <s v="No Program Specified"/>
    <n v="3250"/>
    <n v="510"/>
    <m/>
    <m/>
    <m/>
    <m/>
    <m/>
    <m/>
    <m/>
    <m/>
    <m/>
    <m/>
    <m/>
    <m/>
    <m/>
    <m/>
    <m/>
    <m/>
  </r>
  <r>
    <n v="230"/>
    <x v="59"/>
    <s v="No Program Specified"/>
    <n v="2750"/>
    <n v="516"/>
    <m/>
    <m/>
    <m/>
    <m/>
    <m/>
    <m/>
    <m/>
    <m/>
    <m/>
    <m/>
    <m/>
    <m/>
    <m/>
    <m/>
    <m/>
    <m/>
  </r>
  <r>
    <n v="229"/>
    <x v="60"/>
    <s v="No Program Specified"/>
    <n v="2250"/>
    <n v="525"/>
    <m/>
    <m/>
    <m/>
    <m/>
    <m/>
    <m/>
    <m/>
    <m/>
    <m/>
    <m/>
    <m/>
    <m/>
    <m/>
    <m/>
    <m/>
    <m/>
  </r>
  <r>
    <n v="228"/>
    <x v="61"/>
    <s v="No Program Specified"/>
    <n v="2000"/>
    <n v="533"/>
    <m/>
    <m/>
    <m/>
    <m/>
    <m/>
    <m/>
    <m/>
    <m/>
    <m/>
    <m/>
    <m/>
    <m/>
    <m/>
    <m/>
    <m/>
    <m/>
  </r>
  <r>
    <n v="227"/>
    <x v="62"/>
    <s v="No Program Specified"/>
    <n v="1750"/>
    <n v="542"/>
    <m/>
    <m/>
    <m/>
    <m/>
    <m/>
    <m/>
    <m/>
    <m/>
    <m/>
    <m/>
    <m/>
    <m/>
    <m/>
    <m/>
    <m/>
    <m/>
  </r>
  <r>
    <n v="226"/>
    <x v="63"/>
    <s v="No Program Specified"/>
    <n v="1500"/>
    <n v="557"/>
    <m/>
    <m/>
    <m/>
    <m/>
    <m/>
    <m/>
    <m/>
    <m/>
    <m/>
    <m/>
    <m/>
    <m/>
    <m/>
    <m/>
    <m/>
    <m/>
  </r>
  <r>
    <n v="225"/>
    <x v="64"/>
    <s v="Provincial Nominee Program"/>
    <n v="636"/>
    <n v="752"/>
    <m/>
    <m/>
    <m/>
    <m/>
    <m/>
    <m/>
    <m/>
    <m/>
    <m/>
    <m/>
    <m/>
    <m/>
    <m/>
    <m/>
    <m/>
    <m/>
  </r>
  <r>
    <n v="224"/>
    <x v="65"/>
    <s v="Provincial Nominee Program"/>
    <n v="932"/>
    <n v="796"/>
    <m/>
    <m/>
    <m/>
    <m/>
    <m/>
    <m/>
    <m/>
    <m/>
    <m/>
    <m/>
    <m/>
    <m/>
    <m/>
    <m/>
    <m/>
    <m/>
  </r>
  <r>
    <n v="223"/>
    <x v="66"/>
    <s v="Provincial Nominee Program"/>
    <n v="590"/>
    <n v="741"/>
    <m/>
    <m/>
    <m/>
    <m/>
    <m/>
    <m/>
    <m/>
    <m/>
    <m/>
    <m/>
    <m/>
    <m/>
    <m/>
    <m/>
    <m/>
    <m/>
  </r>
  <r>
    <n v="222"/>
    <x v="67"/>
    <s v="Provincial Nominee Program"/>
    <n v="545"/>
    <n v="753"/>
    <m/>
    <m/>
    <m/>
    <m/>
    <m/>
    <m/>
    <m/>
    <m/>
    <m/>
    <m/>
    <m/>
    <m/>
    <m/>
    <m/>
    <m/>
    <m/>
  </r>
  <r>
    <n v="221"/>
    <x v="68"/>
    <s v="Provincial Nominee Program"/>
    <n v="829"/>
    <n v="772"/>
    <m/>
    <m/>
    <m/>
    <m/>
    <m/>
    <m/>
    <m/>
    <m/>
    <m/>
    <m/>
    <m/>
    <m/>
    <m/>
    <m/>
    <m/>
    <m/>
  </r>
  <r>
    <n v="220"/>
    <x v="69"/>
    <s v="Provincial Nominee Program"/>
    <n v="787"/>
    <n v="782"/>
    <m/>
    <m/>
    <m/>
    <m/>
    <m/>
    <m/>
    <m/>
    <m/>
    <m/>
    <m/>
    <m/>
    <m/>
    <m/>
    <m/>
    <m/>
    <m/>
  </r>
  <r>
    <n v="219"/>
    <x v="70"/>
    <s v="Provincial Nominee Program"/>
    <n v="919"/>
    <n v="785"/>
    <m/>
    <m/>
    <m/>
    <m/>
    <m/>
    <m/>
    <m/>
    <m/>
    <m/>
    <m/>
    <m/>
    <m/>
    <m/>
    <m/>
    <m/>
    <m/>
  </r>
  <r>
    <n v="218"/>
    <x v="71"/>
    <s v="Provincial Nominee Program"/>
    <n v="924"/>
    <n v="754"/>
    <m/>
    <m/>
    <m/>
    <m/>
    <m/>
    <m/>
    <m/>
    <m/>
    <m/>
    <m/>
    <m/>
    <m/>
    <m/>
    <m/>
    <m/>
    <m/>
  </r>
  <r>
    <n v="217"/>
    <x v="72"/>
    <s v="Provincial Nominee Program"/>
    <n v="1047"/>
    <n v="761"/>
    <m/>
    <m/>
    <m/>
    <m/>
    <m/>
    <m/>
    <m/>
    <m/>
    <m/>
    <m/>
    <m/>
    <m/>
    <m/>
    <m/>
    <m/>
    <m/>
  </r>
  <r>
    <n v="216"/>
    <x v="73"/>
    <s v="Provincial Nominee Program"/>
    <n v="1082"/>
    <n v="710"/>
    <m/>
    <m/>
    <m/>
    <m/>
    <m/>
    <m/>
    <m/>
    <m/>
    <m/>
    <m/>
    <m/>
    <m/>
    <m/>
    <m/>
    <m/>
    <m/>
  </r>
  <r>
    <n v="215"/>
    <x v="74"/>
    <s v="Provincial Nominee Program"/>
    <n v="1070"/>
    <n v="674"/>
    <m/>
    <m/>
    <m/>
    <m/>
    <m/>
    <m/>
    <m/>
    <m/>
    <m/>
    <m/>
    <m/>
    <m/>
    <m/>
    <m/>
    <m/>
    <m/>
  </r>
  <r>
    <n v="214"/>
    <x v="75"/>
    <s v="Provincial Nominee Program"/>
    <n v="1036"/>
    <n v="745"/>
    <m/>
    <m/>
    <m/>
    <m/>
    <m/>
    <m/>
    <m/>
    <m/>
    <m/>
    <m/>
    <m/>
    <m/>
    <m/>
    <m/>
    <m/>
    <m/>
  </r>
  <r>
    <n v="213"/>
    <x v="76"/>
    <s v="Provincial Nominee Program"/>
    <n v="392"/>
    <n v="808"/>
    <m/>
    <m/>
    <m/>
    <m/>
    <m/>
    <m/>
    <m/>
    <m/>
    <m/>
    <m/>
    <m/>
    <m/>
    <m/>
    <m/>
    <m/>
    <m/>
  </r>
  <r>
    <n v="212"/>
    <x v="77"/>
    <s v="Provincial Nominee Program"/>
    <n v="746"/>
    <n v="720"/>
    <m/>
    <m/>
    <m/>
    <m/>
    <m/>
    <m/>
    <m/>
    <m/>
    <m/>
    <m/>
    <m/>
    <m/>
    <m/>
    <m/>
    <m/>
    <m/>
  </r>
  <r>
    <n v="211"/>
    <x v="78"/>
    <s v="Provincial Nominee Program"/>
    <n v="1032"/>
    <n v="698"/>
    <m/>
    <m/>
    <m/>
    <m/>
    <m/>
    <m/>
    <m/>
    <m/>
    <m/>
    <m/>
    <m/>
    <m/>
    <m/>
    <m/>
    <m/>
    <m/>
  </r>
  <r>
    <n v="210"/>
    <x v="79"/>
    <s v="Provincial Nominee Program"/>
    <n v="613"/>
    <n v="737"/>
    <m/>
    <m/>
    <m/>
    <m/>
    <m/>
    <m/>
    <m/>
    <m/>
    <m/>
    <m/>
    <m/>
    <m/>
    <m/>
    <m/>
    <m/>
    <m/>
  </r>
  <r>
    <n v="209"/>
    <x v="80"/>
    <s v="Provincial Nominee Program"/>
    <n v="775"/>
    <n v="685"/>
    <m/>
    <m/>
    <m/>
    <m/>
    <m/>
    <m/>
    <m/>
    <m/>
    <m/>
    <m/>
    <m/>
    <m/>
    <m/>
    <m/>
    <m/>
    <m/>
  </r>
  <r>
    <n v="208"/>
    <x v="81"/>
    <s v="Provincial Nominee Program"/>
    <n v="681"/>
    <n v="744"/>
    <m/>
    <m/>
    <m/>
    <m/>
    <m/>
    <m/>
    <m/>
    <m/>
    <m/>
    <m/>
    <m/>
    <m/>
    <m/>
    <m/>
    <m/>
    <m/>
  </r>
  <r>
    <n v="207"/>
    <x v="82"/>
    <s v="Provincial Nominee Program"/>
    <n v="681"/>
    <n v="720"/>
    <m/>
    <m/>
    <m/>
    <m/>
    <m/>
    <m/>
    <m/>
    <m/>
    <m/>
    <m/>
    <m/>
    <m/>
    <m/>
    <m/>
    <m/>
    <m/>
  </r>
  <r>
    <n v="206"/>
    <x v="83"/>
    <s v="Provincial Nominee Program"/>
    <n v="761"/>
    <n v="742"/>
    <m/>
    <m/>
    <m/>
    <m/>
    <m/>
    <m/>
    <m/>
    <m/>
    <m/>
    <m/>
    <m/>
    <m/>
    <m/>
    <m/>
    <m/>
    <m/>
  </r>
  <r>
    <n v="205"/>
    <x v="84"/>
    <s v="Provincial Nominee Program"/>
    <n v="521"/>
    <n v="732"/>
    <m/>
    <m/>
    <m/>
    <m/>
    <m/>
    <m/>
    <m/>
    <m/>
    <m/>
    <m/>
    <m/>
    <m/>
    <m/>
    <m/>
    <m/>
    <m/>
  </r>
  <r>
    <n v="204"/>
    <x v="85"/>
    <s v="Canadian Experience Class"/>
    <n v="2000"/>
    <n v="462"/>
    <m/>
    <m/>
    <m/>
    <m/>
    <m/>
    <m/>
    <m/>
    <m/>
    <m/>
    <m/>
    <m/>
    <m/>
    <m/>
    <m/>
    <m/>
    <m/>
  </r>
  <r>
    <n v="203"/>
    <x v="86"/>
    <s v="Provincial Nominee Program"/>
    <n v="635"/>
    <n v="764"/>
    <m/>
    <m/>
    <m/>
    <m/>
    <m/>
    <m/>
    <m/>
    <m/>
    <m/>
    <m/>
    <m/>
    <m/>
    <m/>
    <m/>
    <m/>
    <m/>
  </r>
  <r>
    <n v="202"/>
    <x v="87"/>
    <s v="Canadian Experience Class"/>
    <n v="3000"/>
    <n v="403"/>
    <m/>
    <m/>
    <m/>
    <m/>
    <m/>
    <m/>
    <m/>
    <m/>
    <m/>
    <m/>
    <m/>
    <m/>
    <m/>
    <m/>
    <m/>
    <m/>
  </r>
  <r>
    <n v="201"/>
    <x v="88"/>
    <s v="Provincial Nominee Program"/>
    <n v="463"/>
    <n v="751"/>
    <m/>
    <m/>
    <m/>
    <m/>
    <m/>
    <m/>
    <m/>
    <m/>
    <m/>
    <m/>
    <m/>
    <m/>
    <m/>
    <m/>
    <m/>
    <m/>
  </r>
  <r>
    <n v="200"/>
    <x v="89"/>
    <s v="Canadian Experience Class"/>
    <n v="3000"/>
    <n v="404"/>
    <m/>
    <m/>
    <m/>
    <m/>
    <m/>
    <m/>
    <m/>
    <m/>
    <m/>
    <m/>
    <m/>
    <m/>
    <m/>
    <m/>
    <m/>
    <m/>
  </r>
  <r>
    <n v="199"/>
    <x v="90"/>
    <s v="Provincial Nominee Program"/>
    <n v="512"/>
    <n v="760"/>
    <m/>
    <m/>
    <m/>
    <m/>
    <m/>
    <m/>
    <m/>
    <m/>
    <m/>
    <m/>
    <m/>
    <m/>
    <m/>
    <m/>
    <m/>
    <m/>
  </r>
  <r>
    <n v="198"/>
    <x v="91"/>
    <s v="Canadian Experience Class"/>
    <n v="4500"/>
    <n v="357"/>
    <m/>
    <m/>
    <m/>
    <m/>
    <m/>
    <m/>
    <m/>
    <m/>
    <m/>
    <m/>
    <m/>
    <m/>
    <m/>
    <m/>
    <m/>
    <m/>
  </r>
  <r>
    <n v="197"/>
    <x v="92"/>
    <s v="Provincial Nominee Program"/>
    <n v="462"/>
    <n v="734"/>
    <m/>
    <m/>
    <m/>
    <m/>
    <m/>
    <m/>
    <m/>
    <m/>
    <m/>
    <m/>
    <m/>
    <m/>
    <m/>
    <m/>
    <m/>
    <m/>
  </r>
  <r>
    <n v="196"/>
    <x v="93"/>
    <s v="Canadian Experience Class"/>
    <n v="4500"/>
    <n v="369"/>
    <m/>
    <m/>
    <m/>
    <m/>
    <m/>
    <m/>
    <m/>
    <m/>
    <m/>
    <m/>
    <m/>
    <m/>
    <m/>
    <m/>
    <m/>
    <m/>
  </r>
  <r>
    <n v="195"/>
    <x v="94"/>
    <s v="Provincial Nominee Program"/>
    <n v="627"/>
    <n v="760"/>
    <m/>
    <m/>
    <m/>
    <m/>
    <m/>
    <m/>
    <m/>
    <m/>
    <m/>
    <m/>
    <m/>
    <m/>
    <m/>
    <m/>
    <m/>
    <m/>
  </r>
  <r>
    <n v="194"/>
    <x v="95"/>
    <s v="Canadian Experience Class"/>
    <n v="6000"/>
    <n v="357"/>
    <m/>
    <m/>
    <m/>
    <m/>
    <m/>
    <m/>
    <m/>
    <m/>
    <m/>
    <m/>
    <m/>
    <m/>
    <m/>
    <m/>
    <m/>
    <m/>
  </r>
  <r>
    <n v="193"/>
    <x v="96"/>
    <s v="Provincial Nominee Program"/>
    <n v="1002"/>
    <n v="742"/>
    <m/>
    <m/>
    <m/>
    <m/>
    <m/>
    <m/>
    <m/>
    <m/>
    <m/>
    <m/>
    <m/>
    <m/>
    <m/>
    <m/>
    <m/>
    <m/>
  </r>
  <r>
    <n v="192"/>
    <x v="97"/>
    <s v="Canadian Experience Class"/>
    <n v="6000"/>
    <n v="368"/>
    <m/>
    <m/>
    <m/>
    <m/>
    <m/>
    <m/>
    <m/>
    <m/>
    <m/>
    <m/>
    <m/>
    <m/>
    <m/>
    <m/>
    <m/>
    <m/>
  </r>
  <r>
    <n v="191"/>
    <x v="98"/>
    <s v="Provincial Nominee Program"/>
    <n v="940"/>
    <n v="711"/>
    <m/>
    <m/>
    <m/>
    <m/>
    <m/>
    <m/>
    <m/>
    <m/>
    <m/>
    <m/>
    <m/>
    <m/>
    <m/>
    <m/>
    <m/>
    <m/>
  </r>
  <r>
    <n v="190"/>
    <x v="99"/>
    <s v="Canadian Experience Class"/>
    <n v="5956"/>
    <n v="380"/>
    <m/>
    <m/>
    <m/>
    <m/>
    <m/>
    <m/>
    <m/>
    <m/>
    <m/>
    <m/>
    <m/>
    <m/>
    <m/>
    <m/>
    <m/>
    <m/>
  </r>
  <r>
    <n v="189"/>
    <x v="100"/>
    <s v="Provincial Nominee Program"/>
    <n v="500"/>
    <n v="713"/>
    <m/>
    <m/>
    <m/>
    <m/>
    <m/>
    <m/>
    <m/>
    <m/>
    <m/>
    <m/>
    <m/>
    <m/>
    <m/>
    <m/>
    <m/>
    <m/>
  </r>
  <r>
    <n v="188"/>
    <x v="101"/>
    <s v="Canadian Experience Class"/>
    <n v="1842"/>
    <n v="397"/>
    <m/>
    <m/>
    <m/>
    <m/>
    <m/>
    <m/>
    <m/>
    <m/>
    <m/>
    <m/>
    <m/>
    <m/>
    <m/>
    <m/>
    <m/>
    <m/>
  </r>
  <r>
    <n v="187"/>
    <x v="102"/>
    <s v="Canadian Experience Class"/>
    <n v="4147"/>
    <n v="401"/>
    <m/>
    <m/>
    <m/>
    <m/>
    <m/>
    <m/>
    <m/>
    <m/>
    <m/>
    <m/>
    <m/>
    <m/>
    <m/>
    <m/>
    <m/>
    <m/>
  </r>
  <r>
    <n v="186"/>
    <x v="103"/>
    <s v="Provincial Nominee Program"/>
    <n v="557"/>
    <n v="752"/>
    <m/>
    <m/>
    <m/>
    <m/>
    <m/>
    <m/>
    <m/>
    <m/>
    <m/>
    <m/>
    <m/>
    <m/>
    <m/>
    <m/>
    <m/>
    <m/>
  </r>
  <r>
    <n v="185"/>
    <x v="104"/>
    <s v="Canadian Experience Class"/>
    <n v="6000"/>
    <n v="400"/>
    <m/>
    <m/>
    <m/>
    <m/>
    <m/>
    <m/>
    <m/>
    <m/>
    <m/>
    <m/>
    <m/>
    <m/>
    <m/>
    <m/>
    <m/>
    <m/>
  </r>
  <r>
    <n v="184"/>
    <x v="105"/>
    <s v="Provincial Nominee Program"/>
    <n v="381"/>
    <n v="717"/>
    <m/>
    <m/>
    <m/>
    <m/>
    <m/>
    <m/>
    <m/>
    <m/>
    <m/>
    <m/>
    <m/>
    <m/>
    <m/>
    <m/>
    <m/>
    <m/>
  </r>
  <r>
    <n v="183"/>
    <x v="106"/>
    <s v="Canadian Experience Class"/>
    <n v="6000"/>
    <n v="417"/>
    <m/>
    <m/>
    <m/>
    <m/>
    <m/>
    <m/>
    <m/>
    <m/>
    <m/>
    <m/>
    <m/>
    <m/>
    <m/>
    <m/>
    <m/>
    <m/>
  </r>
  <r>
    <n v="182"/>
    <x v="107"/>
    <s v="Provincial Nominee Program"/>
    <n v="266"/>
    <n v="753"/>
    <m/>
    <m/>
    <m/>
    <m/>
    <m/>
    <m/>
    <m/>
    <m/>
    <m/>
    <m/>
    <m/>
    <m/>
    <m/>
    <m/>
    <m/>
    <m/>
  </r>
  <r>
    <n v="181"/>
    <x v="108"/>
    <s v="Canadian Experience Class"/>
    <n v="5000"/>
    <n v="432"/>
    <m/>
    <m/>
    <m/>
    <m/>
    <m/>
    <m/>
    <m/>
    <m/>
    <m/>
    <m/>
    <m/>
    <m/>
    <m/>
    <m/>
    <m/>
    <m/>
  </r>
  <r>
    <n v="180"/>
    <x v="109"/>
    <s v="Provincial Nominee Program"/>
    <n v="284"/>
    <n v="778"/>
    <m/>
    <m/>
    <m/>
    <m/>
    <m/>
    <m/>
    <m/>
    <m/>
    <m/>
    <m/>
    <m/>
    <m/>
    <m/>
    <m/>
    <m/>
    <m/>
  </r>
  <r>
    <n v="179"/>
    <x v="110"/>
    <s v="Canadian Experience Class"/>
    <n v="5000"/>
    <n v="449"/>
    <m/>
    <m/>
    <m/>
    <m/>
    <m/>
    <m/>
    <m/>
    <m/>
    <m/>
    <m/>
    <m/>
    <m/>
    <m/>
    <m/>
    <m/>
    <m/>
  </r>
  <r>
    <n v="178"/>
    <x v="111"/>
    <s v="Provincial Nominee Program"/>
    <n v="183"/>
    <n v="682"/>
    <m/>
    <m/>
    <m/>
    <m/>
    <m/>
    <m/>
    <m/>
    <m/>
    <m/>
    <m/>
    <m/>
    <m/>
    <m/>
    <m/>
    <m/>
    <m/>
  </r>
  <r>
    <n v="177"/>
    <x v="112"/>
    <s v="Provincial Nominee Program"/>
    <n v="671"/>
    <n v="739"/>
    <m/>
    <m/>
    <m/>
    <m/>
    <m/>
    <m/>
    <m/>
    <m/>
    <m/>
    <m/>
    <m/>
    <m/>
    <m/>
    <m/>
    <m/>
    <m/>
  </r>
  <r>
    <n v="176"/>
    <x v="113"/>
    <s v="Canadian Experience Class"/>
    <n v="27332"/>
    <n v="75"/>
    <m/>
    <m/>
    <m/>
    <m/>
    <m/>
    <m/>
    <m/>
    <m/>
    <m/>
    <m/>
    <m/>
    <m/>
    <m/>
    <m/>
    <m/>
    <m/>
  </r>
  <r>
    <n v="175"/>
    <x v="114"/>
    <s v="Provincial Nominee Program"/>
    <n v="654"/>
    <n v="720"/>
    <m/>
    <m/>
    <m/>
    <m/>
    <m/>
    <m/>
    <m/>
    <m/>
    <m/>
    <m/>
    <m/>
    <m/>
    <m/>
    <m/>
    <m/>
    <m/>
  </r>
  <r>
    <n v="174"/>
    <x v="115"/>
    <s v="Canadian Experience Class"/>
    <n v="4626"/>
    <n v="454"/>
    <m/>
    <m/>
    <m/>
    <m/>
    <m/>
    <m/>
    <m/>
    <m/>
    <m/>
    <m/>
    <m/>
    <m/>
    <m/>
    <m/>
    <m/>
    <m/>
  </r>
  <r>
    <n v="173"/>
    <x v="116"/>
    <s v="Provincial Nominee Program"/>
    <n v="374"/>
    <n v="741"/>
    <m/>
    <m/>
    <m/>
    <m/>
    <m/>
    <m/>
    <m/>
    <m/>
    <m/>
    <m/>
    <m/>
    <m/>
    <m/>
    <m/>
    <m/>
    <m/>
  </r>
  <r>
    <n v="172"/>
    <x v="117"/>
    <s v="Canadian Experience Class"/>
    <n v="4750"/>
    <n v="461"/>
    <m/>
    <m/>
    <m/>
    <m/>
    <m/>
    <m/>
    <m/>
    <m/>
    <m/>
    <m/>
    <m/>
    <m/>
    <m/>
    <m/>
    <m/>
    <m/>
  </r>
  <r>
    <n v="171"/>
    <x v="118"/>
    <s v="Provincial Nominee Program"/>
    <n v="250"/>
    <n v="813"/>
    <m/>
    <m/>
    <m/>
    <m/>
    <m/>
    <m/>
    <m/>
    <m/>
    <m/>
    <m/>
    <m/>
    <m/>
    <m/>
    <m/>
    <m/>
    <m/>
  </r>
  <r>
    <n v="170"/>
    <x v="119"/>
    <s v="No Program Specified"/>
    <n v="5000"/>
    <n v="468"/>
    <m/>
    <m/>
    <m/>
    <m/>
    <m/>
    <m/>
    <m/>
    <m/>
    <m/>
    <m/>
    <m/>
    <m/>
    <m/>
    <m/>
    <m/>
    <m/>
  </r>
  <r>
    <n v="169"/>
    <x v="120"/>
    <s v="No Program Specified"/>
    <n v="5000"/>
    <n v="469"/>
    <m/>
    <m/>
    <m/>
    <m/>
    <m/>
    <m/>
    <m/>
    <m/>
    <m/>
    <m/>
    <m/>
    <m/>
    <m/>
    <m/>
    <m/>
    <m/>
  </r>
  <r>
    <n v="168"/>
    <x v="121"/>
    <s v="No Program Specified"/>
    <n v="5000"/>
    <n v="469"/>
    <m/>
    <m/>
    <m/>
    <m/>
    <m/>
    <m/>
    <m/>
    <m/>
    <m/>
    <m/>
    <m/>
    <m/>
    <m/>
    <m/>
    <m/>
    <m/>
  </r>
  <r>
    <n v="167"/>
    <x v="122"/>
    <s v="No Program Specified"/>
    <n v="5000"/>
    <n v="472"/>
    <m/>
    <m/>
    <m/>
    <m/>
    <m/>
    <m/>
    <m/>
    <m/>
    <m/>
    <m/>
    <m/>
    <m/>
    <m/>
    <m/>
    <m/>
    <m/>
  </r>
  <r>
    <n v="166"/>
    <x v="123"/>
    <s v="No Program Specified"/>
    <n v="4500"/>
    <n v="478"/>
    <m/>
    <m/>
    <m/>
    <m/>
    <m/>
    <m/>
    <m/>
    <m/>
    <m/>
    <m/>
    <m/>
    <m/>
    <m/>
    <m/>
    <m/>
    <m/>
  </r>
  <r>
    <n v="165"/>
    <x v="124"/>
    <s v="No Program Specified"/>
    <n v="4500"/>
    <n v="471"/>
    <m/>
    <m/>
    <m/>
    <m/>
    <m/>
    <m/>
    <m/>
    <m/>
    <m/>
    <m/>
    <m/>
    <m/>
    <m/>
    <m/>
    <m/>
    <m/>
  </r>
  <r>
    <n v="164"/>
    <x v="125"/>
    <s v="No Program Specified"/>
    <n v="4200"/>
    <n v="471"/>
    <m/>
    <m/>
    <m/>
    <m/>
    <m/>
    <m/>
    <m/>
    <m/>
    <m/>
    <m/>
    <m/>
    <m/>
    <m/>
    <m/>
    <m/>
    <m/>
  </r>
  <r>
    <n v="163"/>
    <x v="126"/>
    <s v="No Program Specified"/>
    <n v="4200"/>
    <n v="472"/>
    <m/>
    <m/>
    <m/>
    <m/>
    <m/>
    <m/>
    <m/>
    <m/>
    <m/>
    <m/>
    <m/>
    <m/>
    <m/>
    <m/>
    <m/>
    <m/>
  </r>
  <r>
    <n v="162"/>
    <x v="127"/>
    <s v="No Program Specified"/>
    <n v="4200"/>
    <n v="475"/>
    <m/>
    <m/>
    <m/>
    <m/>
    <m/>
    <m/>
    <m/>
    <m/>
    <m/>
    <m/>
    <m/>
    <m/>
    <m/>
    <m/>
    <m/>
    <m/>
  </r>
  <r>
    <n v="161"/>
    <x v="128"/>
    <s v="Canadian Experience Class"/>
    <n v="3300"/>
    <n v="454"/>
    <m/>
    <m/>
    <m/>
    <m/>
    <m/>
    <m/>
    <m/>
    <m/>
    <m/>
    <m/>
    <m/>
    <m/>
    <m/>
    <m/>
    <m/>
    <m/>
  </r>
  <r>
    <n v="160"/>
    <x v="129"/>
    <s v="Provincial Nominee Program"/>
    <n v="600"/>
    <n v="771"/>
    <m/>
    <m/>
    <m/>
    <m/>
    <m/>
    <m/>
    <m/>
    <m/>
    <m/>
    <m/>
    <m/>
    <m/>
    <m/>
    <m/>
    <m/>
    <m/>
  </r>
  <r>
    <n v="159"/>
    <x v="130"/>
    <s v="Federal Skilled Trades"/>
    <n v="250"/>
    <n v="415"/>
    <m/>
    <m/>
    <m/>
    <m/>
    <m/>
    <m/>
    <m/>
    <m/>
    <m/>
    <m/>
    <m/>
    <m/>
    <m/>
    <m/>
    <m/>
    <m/>
  </r>
  <r>
    <n v="158"/>
    <x v="131"/>
    <s v="No Program Specified"/>
    <n v="3900"/>
    <n v="476"/>
    <m/>
    <m/>
    <m/>
    <m/>
    <m/>
    <m/>
    <m/>
    <m/>
    <m/>
    <m/>
    <m/>
    <m/>
    <m/>
    <m/>
    <m/>
    <m/>
  </r>
  <r>
    <n v="157"/>
    <x v="132"/>
    <s v="Canadian Experience Class"/>
    <n v="3343"/>
    <n v="445"/>
    <m/>
    <m/>
    <m/>
    <m/>
    <m/>
    <m/>
    <m/>
    <m/>
    <m/>
    <m/>
    <m/>
    <m/>
    <m/>
    <m/>
    <m/>
    <m/>
  </r>
  <r>
    <n v="156"/>
    <x v="133"/>
    <s v="Provincial Nominee Program"/>
    <n v="557"/>
    <n v="687"/>
    <m/>
    <m/>
    <m/>
    <m/>
    <m/>
    <m/>
    <m/>
    <m/>
    <m/>
    <m/>
    <m/>
    <m/>
    <m/>
    <m/>
    <m/>
    <m/>
  </r>
  <r>
    <n v="155"/>
    <x v="134"/>
    <s v="No Program Specified"/>
    <n v="3900"/>
    <n v="478"/>
    <m/>
    <m/>
    <m/>
    <m/>
    <m/>
    <m/>
    <m/>
    <m/>
    <m/>
    <m/>
    <m/>
    <m/>
    <m/>
    <m/>
    <m/>
    <m/>
  </r>
  <r>
    <n v="154"/>
    <x v="135"/>
    <s v="Canadian Experience Class"/>
    <n v="3508"/>
    <n v="431"/>
    <m/>
    <m/>
    <m/>
    <m/>
    <m/>
    <m/>
    <m/>
    <m/>
    <m/>
    <m/>
    <m/>
    <m/>
    <m/>
    <m/>
    <m/>
    <m/>
  </r>
  <r>
    <n v="153"/>
    <x v="136"/>
    <s v="Provincial Nominee Program"/>
    <n v="392"/>
    <n v="696"/>
    <m/>
    <m/>
    <m/>
    <m/>
    <m/>
    <m/>
    <m/>
    <m/>
    <m/>
    <m/>
    <m/>
    <m/>
    <m/>
    <m/>
    <m/>
    <m/>
  </r>
  <r>
    <n v="152"/>
    <x v="137"/>
    <s v="Canadian Experience Class"/>
    <n v="3559"/>
    <n v="437"/>
    <m/>
    <m/>
    <m/>
    <m/>
    <m/>
    <m/>
    <m/>
    <m/>
    <m/>
    <m/>
    <m/>
    <m/>
    <m/>
    <m/>
    <m/>
    <m/>
  </r>
  <r>
    <n v="151"/>
    <x v="138"/>
    <s v="Provincial Nominee Program"/>
    <n v="341"/>
    <n v="743"/>
    <m/>
    <m/>
    <m/>
    <m/>
    <m/>
    <m/>
    <m/>
    <m/>
    <m/>
    <m/>
    <m/>
    <m/>
    <m/>
    <m/>
    <m/>
    <m/>
  </r>
  <r>
    <n v="150"/>
    <x v="139"/>
    <s v="Canadian Experience Class"/>
    <n v="3515"/>
    <n v="440"/>
    <m/>
    <m/>
    <m/>
    <m/>
    <m/>
    <m/>
    <m/>
    <m/>
    <m/>
    <m/>
    <m/>
    <m/>
    <m/>
    <m/>
    <m/>
    <m/>
  </r>
  <r>
    <n v="149"/>
    <x v="140"/>
    <s v="Provincial Nominee Program"/>
    <n v="385"/>
    <n v="757"/>
    <m/>
    <m/>
    <m/>
    <m/>
    <m/>
    <m/>
    <m/>
    <m/>
    <m/>
    <m/>
    <m/>
    <m/>
    <m/>
    <m/>
    <m/>
    <m/>
  </r>
  <r>
    <n v="148"/>
    <x v="141"/>
    <s v="Canadian Experience Class"/>
    <n v="3371"/>
    <n v="447"/>
    <m/>
    <m/>
    <m/>
    <m/>
    <m/>
    <m/>
    <m/>
    <m/>
    <m/>
    <m/>
    <m/>
    <m/>
    <m/>
    <m/>
    <m/>
    <m/>
  </r>
  <r>
    <n v="147"/>
    <x v="142"/>
    <s v="Provincial Nominee Program"/>
    <n v="529"/>
    <n v="718"/>
    <m/>
    <m/>
    <m/>
    <m/>
    <m/>
    <m/>
    <m/>
    <m/>
    <m/>
    <m/>
    <m/>
    <m/>
    <m/>
    <m/>
    <m/>
    <m/>
  </r>
  <r>
    <n v="146"/>
    <x v="143"/>
    <s v="Canadian Experience Class"/>
    <n v="3311"/>
    <n v="452"/>
    <m/>
    <m/>
    <m/>
    <m/>
    <m/>
    <m/>
    <m/>
    <m/>
    <m/>
    <m/>
    <m/>
    <m/>
    <m/>
    <m/>
    <m/>
    <m/>
  </r>
  <r>
    <n v="145"/>
    <x v="144"/>
    <s v="Provincial Nominee Program"/>
    <n v="589"/>
    <n v="692"/>
    <m/>
    <m/>
    <m/>
    <m/>
    <m/>
    <m/>
    <m/>
    <m/>
    <m/>
    <m/>
    <m/>
    <m/>
    <m/>
    <m/>
    <m/>
    <m/>
  </r>
  <r>
    <n v="144"/>
    <x v="145"/>
    <s v="Canadian Experience Class"/>
    <n v="3782"/>
    <n v="455"/>
    <m/>
    <m/>
    <m/>
    <m/>
    <m/>
    <m/>
    <m/>
    <m/>
    <m/>
    <m/>
    <m/>
    <m/>
    <m/>
    <m/>
    <m/>
    <m/>
  </r>
  <r>
    <n v="143"/>
    <x v="146"/>
    <s v="Provincial Nominee Program"/>
    <n v="118"/>
    <n v="808"/>
    <m/>
    <m/>
    <m/>
    <m/>
    <m/>
    <m/>
    <m/>
    <m/>
    <m/>
    <m/>
    <m/>
    <m/>
    <m/>
    <m/>
    <m/>
    <m/>
  </r>
  <r>
    <n v="142"/>
    <x v="147"/>
    <s v="Canadian Experience Class"/>
    <n v="3294"/>
    <n v="464"/>
    <m/>
    <m/>
    <m/>
    <m/>
    <m/>
    <m/>
    <m/>
    <m/>
    <m/>
    <m/>
    <m/>
    <m/>
    <m/>
    <m/>
    <m/>
    <m/>
  </r>
  <r>
    <n v="141"/>
    <x v="147"/>
    <s v="Provincial Nominee Program"/>
    <n v="606"/>
    <n v="698"/>
    <m/>
    <m/>
    <m/>
    <m/>
    <m/>
    <m/>
    <m/>
    <m/>
    <m/>
    <m/>
    <m/>
    <m/>
    <m/>
    <m/>
    <m/>
    <m/>
  </r>
  <r>
    <n v="140"/>
    <x v="148"/>
    <s v="Canadian Experience Class"/>
    <n v="3232"/>
    <n v="467"/>
    <m/>
    <m/>
    <m/>
    <m/>
    <m/>
    <m/>
    <m/>
    <m/>
    <m/>
    <m/>
    <m/>
    <m/>
    <m/>
    <m/>
    <m/>
    <m/>
  </r>
  <r>
    <n v="139"/>
    <x v="149"/>
    <s v="Provincial Nominee Program"/>
    <n v="668"/>
    <n v="720"/>
    <m/>
    <m/>
    <m/>
    <m/>
    <m/>
    <m/>
    <m/>
    <m/>
    <m/>
    <m/>
    <m/>
    <m/>
    <m/>
    <m/>
    <m/>
    <m/>
  </r>
  <r>
    <n v="138"/>
    <x v="150"/>
    <s v="No Program Specified"/>
    <n v="3900"/>
    <n v="471"/>
    <m/>
    <m/>
    <m/>
    <m/>
    <m/>
    <m/>
    <m/>
    <m/>
    <m/>
    <m/>
    <m/>
    <m/>
    <m/>
    <m/>
    <m/>
    <m/>
  </r>
  <r>
    <n v="137"/>
    <x v="151"/>
    <s v="No Program Specified"/>
    <n v="4500"/>
    <n v="470"/>
    <m/>
    <m/>
    <m/>
    <m/>
    <m/>
    <m/>
    <m/>
    <m/>
    <m/>
    <m/>
    <m/>
    <m/>
    <m/>
    <m/>
    <m/>
    <m/>
  </r>
  <r>
    <n v="136"/>
    <x v="152"/>
    <s v="No Program Specified"/>
    <n v="3500"/>
    <n v="472"/>
    <m/>
    <m/>
    <m/>
    <m/>
    <m/>
    <m/>
    <m/>
    <m/>
    <m/>
    <m/>
    <m/>
    <m/>
    <m/>
    <m/>
    <m/>
    <m/>
  </r>
  <r>
    <n v="135"/>
    <x v="153"/>
    <s v="No Program Specified"/>
    <n v="3400"/>
    <n v="471"/>
    <m/>
    <m/>
    <m/>
    <m/>
    <m/>
    <m/>
    <m/>
    <m/>
    <m/>
    <m/>
    <m/>
    <m/>
    <m/>
    <m/>
    <m/>
    <m/>
  </r>
  <r>
    <n v="134"/>
    <x v="154"/>
    <s v="No Program Specified"/>
    <n v="3400"/>
    <n v="473"/>
    <m/>
    <m/>
    <m/>
    <m/>
    <m/>
    <m/>
    <m/>
    <m/>
    <m/>
    <m/>
    <m/>
    <m/>
    <m/>
    <m/>
    <m/>
    <m/>
  </r>
  <r>
    <n v="133"/>
    <x v="155"/>
    <s v="No Program Specified"/>
    <n v="3200"/>
    <n v="469"/>
    <m/>
    <m/>
    <m/>
    <m/>
    <m/>
    <m/>
    <m/>
    <m/>
    <m/>
    <m/>
    <m/>
    <m/>
    <m/>
    <m/>
    <m/>
    <m/>
  </r>
  <r>
    <n v="132"/>
    <x v="156"/>
    <s v="No Program Specified"/>
    <n v="3200"/>
    <n v="472"/>
    <m/>
    <m/>
    <m/>
    <m/>
    <m/>
    <m/>
    <m/>
    <m/>
    <m/>
    <m/>
    <m/>
    <m/>
    <m/>
    <m/>
    <m/>
    <m/>
  </r>
  <r>
    <n v="131"/>
    <x v="157"/>
    <s v="No Program Specified"/>
    <n v="3600"/>
    <n v="471"/>
    <m/>
    <m/>
    <m/>
    <m/>
    <m/>
    <m/>
    <m/>
    <m/>
    <m/>
    <m/>
    <m/>
    <m/>
    <m/>
    <m/>
    <m/>
    <m/>
  </r>
  <r>
    <n v="130"/>
    <x v="158"/>
    <s v="No Program Specified"/>
    <n v="3600"/>
    <n v="472"/>
    <m/>
    <m/>
    <m/>
    <m/>
    <m/>
    <m/>
    <m/>
    <m/>
    <m/>
    <m/>
    <m/>
    <m/>
    <m/>
    <m/>
    <m/>
    <m/>
  </r>
  <r>
    <n v="129"/>
    <x v="159"/>
    <s v="No Program Specified"/>
    <n v="3900"/>
    <n v="475"/>
    <m/>
    <m/>
    <m/>
    <m/>
    <m/>
    <m/>
    <m/>
    <m/>
    <m/>
    <m/>
    <m/>
    <m/>
    <m/>
    <m/>
    <m/>
    <m/>
  </r>
  <r>
    <n v="128"/>
    <x v="160"/>
    <s v="Federal Skilled Trades"/>
    <n v="500"/>
    <n v="357"/>
    <m/>
    <m/>
    <m/>
    <m/>
    <m/>
    <m/>
    <m/>
    <m/>
    <m/>
    <m/>
    <m/>
    <m/>
    <m/>
    <m/>
    <m/>
    <m/>
  </r>
  <r>
    <n v="127"/>
    <x v="161"/>
    <s v="No Program Specified"/>
    <n v="3900"/>
    <n v="464"/>
    <m/>
    <m/>
    <m/>
    <m/>
    <m/>
    <m/>
    <m/>
    <m/>
    <m/>
    <m/>
    <m/>
    <m/>
    <m/>
    <m/>
    <m/>
    <m/>
  </r>
  <r>
    <n v="126"/>
    <x v="162"/>
    <s v="No Program Specified"/>
    <n v="3600"/>
    <n v="462"/>
    <m/>
    <m/>
    <m/>
    <m/>
    <m/>
    <m/>
    <m/>
    <m/>
    <m/>
    <m/>
    <m/>
    <m/>
    <m/>
    <m/>
    <m/>
    <m/>
  </r>
  <r>
    <n v="125"/>
    <x v="163"/>
    <s v="No Program Specified"/>
    <n v="3600"/>
    <n v="463"/>
    <m/>
    <m/>
    <m/>
    <m/>
    <m/>
    <m/>
    <m/>
    <m/>
    <m/>
    <m/>
    <m/>
    <m/>
    <m/>
    <m/>
    <m/>
    <m/>
  </r>
  <r>
    <n v="124"/>
    <x v="164"/>
    <s v="No Program Specified"/>
    <n v="3600"/>
    <n v="457"/>
    <m/>
    <m/>
    <m/>
    <m/>
    <m/>
    <m/>
    <m/>
    <m/>
    <m/>
    <m/>
    <m/>
    <m/>
    <m/>
    <m/>
    <m/>
    <m/>
  </r>
  <r>
    <n v="123"/>
    <x v="165"/>
    <s v="No Program Specified"/>
    <n v="3600"/>
    <n v="466"/>
    <m/>
    <m/>
    <m/>
    <m/>
    <m/>
    <m/>
    <m/>
    <m/>
    <m/>
    <m/>
    <m/>
    <m/>
    <m/>
    <m/>
    <m/>
    <m/>
  </r>
  <r>
    <n v="122"/>
    <x v="166"/>
    <s v="No Program Specified"/>
    <n v="3600"/>
    <n v="459"/>
    <m/>
    <m/>
    <m/>
    <m/>
    <m/>
    <m/>
    <m/>
    <m/>
    <m/>
    <m/>
    <m/>
    <m/>
    <m/>
    <m/>
    <m/>
    <m/>
  </r>
  <r>
    <n v="121"/>
    <x v="167"/>
    <s v="No Program Specified"/>
    <n v="3600"/>
    <n v="460"/>
    <m/>
    <m/>
    <m/>
    <m/>
    <m/>
    <m/>
    <m/>
    <m/>
    <m/>
    <m/>
    <m/>
    <m/>
    <m/>
    <m/>
    <m/>
    <m/>
  </r>
  <r>
    <n v="120"/>
    <x v="168"/>
    <s v="No Program Specified"/>
    <n v="3350"/>
    <n v="462"/>
    <m/>
    <m/>
    <m/>
    <m/>
    <m/>
    <m/>
    <m/>
    <m/>
    <m/>
    <m/>
    <m/>
    <m/>
    <m/>
    <m/>
    <m/>
    <m/>
  </r>
  <r>
    <n v="119"/>
    <x v="169"/>
    <s v="No Program Specified"/>
    <n v="3350"/>
    <n v="465"/>
    <m/>
    <m/>
    <m/>
    <m/>
    <m/>
    <m/>
    <m/>
    <m/>
    <m/>
    <m/>
    <m/>
    <m/>
    <m/>
    <m/>
    <m/>
    <m/>
  </r>
  <r>
    <n v="118"/>
    <x v="170"/>
    <s v="No Program Specified"/>
    <n v="3350"/>
    <n v="470"/>
    <m/>
    <m/>
    <m/>
    <m/>
    <m/>
    <m/>
    <m/>
    <m/>
    <m/>
    <m/>
    <m/>
    <m/>
    <m/>
    <m/>
    <m/>
    <m/>
  </r>
  <r>
    <n v="117"/>
    <x v="171"/>
    <s v="Federal Skilled Trades"/>
    <n v="500"/>
    <n v="332"/>
    <m/>
    <m/>
    <m/>
    <m/>
    <m/>
    <m/>
    <m/>
    <m/>
    <m/>
    <m/>
    <m/>
    <m/>
    <m/>
    <m/>
    <m/>
    <m/>
  </r>
  <r>
    <n v="116"/>
    <x v="172"/>
    <s v="No Program Specified"/>
    <n v="3350"/>
    <n v="450"/>
    <m/>
    <m/>
    <m/>
    <m/>
    <m/>
    <m/>
    <m/>
    <m/>
    <m/>
    <m/>
    <m/>
    <m/>
    <m/>
    <m/>
    <m/>
    <m/>
  </r>
  <r>
    <n v="115"/>
    <x v="173"/>
    <s v="No Program Specified"/>
    <n v="3350"/>
    <n v="451"/>
    <m/>
    <m/>
    <m/>
    <m/>
    <m/>
    <m/>
    <m/>
    <m/>
    <m/>
    <m/>
    <m/>
    <m/>
    <m/>
    <m/>
    <m/>
    <m/>
  </r>
  <r>
    <n v="114"/>
    <x v="174"/>
    <s v="No Program Specified"/>
    <n v="3350"/>
    <n v="451"/>
    <m/>
    <m/>
    <m/>
    <m/>
    <m/>
    <m/>
    <m/>
    <m/>
    <m/>
    <m/>
    <m/>
    <m/>
    <m/>
    <m/>
    <m/>
    <m/>
  </r>
  <r>
    <n v="113"/>
    <x v="175"/>
    <s v="No Program Specified"/>
    <n v="3350"/>
    <n v="452"/>
    <m/>
    <m/>
    <m/>
    <m/>
    <m/>
    <m/>
    <m/>
    <m/>
    <m/>
    <m/>
    <m/>
    <m/>
    <m/>
    <m/>
    <m/>
    <m/>
  </r>
  <r>
    <n v="112"/>
    <x v="176"/>
    <s v="No Program Specified"/>
    <n v="3350"/>
    <n v="454"/>
    <m/>
    <m/>
    <m/>
    <m/>
    <m/>
    <m/>
    <m/>
    <m/>
    <m/>
    <m/>
    <m/>
    <m/>
    <m/>
    <m/>
    <m/>
    <m/>
  </r>
  <r>
    <n v="111"/>
    <x v="177"/>
    <s v="No Program Specified"/>
    <n v="3350"/>
    <n v="457"/>
    <m/>
    <m/>
    <m/>
    <m/>
    <m/>
    <m/>
    <m/>
    <m/>
    <m/>
    <m/>
    <m/>
    <m/>
    <m/>
    <m/>
    <m/>
    <m/>
  </r>
  <r>
    <n v="110"/>
    <x v="178"/>
    <s v="No Program Specified"/>
    <n v="3350"/>
    <n v="438"/>
    <m/>
    <m/>
    <m/>
    <m/>
    <m/>
    <m/>
    <m/>
    <m/>
    <m/>
    <m/>
    <m/>
    <m/>
    <m/>
    <m/>
    <m/>
    <m/>
  </r>
  <r>
    <n v="109"/>
    <x v="179"/>
    <s v="No Program Specified"/>
    <n v="3900"/>
    <n v="443"/>
    <m/>
    <m/>
    <m/>
    <m/>
    <m/>
    <m/>
    <m/>
    <m/>
    <m/>
    <m/>
    <m/>
    <m/>
    <m/>
    <m/>
    <m/>
    <m/>
  </r>
  <r>
    <n v="108"/>
    <x v="180"/>
    <s v="No Program Specified"/>
    <n v="3900"/>
    <n v="449"/>
    <m/>
    <m/>
    <m/>
    <m/>
    <m/>
    <m/>
    <m/>
    <m/>
    <m/>
    <m/>
    <m/>
    <m/>
    <m/>
    <m/>
    <m/>
    <m/>
  </r>
  <r>
    <n v="107"/>
    <x v="181"/>
    <s v="No Program Specified"/>
    <n v="3900"/>
    <n v="439"/>
    <m/>
    <m/>
    <m/>
    <m/>
    <m/>
    <m/>
    <m/>
    <m/>
    <m/>
    <m/>
    <m/>
    <m/>
    <m/>
    <m/>
    <m/>
    <m/>
  </r>
  <r>
    <n v="106"/>
    <x v="182"/>
    <s v="No Program Specified"/>
    <n v="3900"/>
    <n v="445"/>
    <m/>
    <m/>
    <m/>
    <m/>
    <m/>
    <m/>
    <m/>
    <m/>
    <m/>
    <m/>
    <m/>
    <m/>
    <m/>
    <m/>
    <m/>
    <m/>
  </r>
  <r>
    <n v="105"/>
    <x v="183"/>
    <s v="No Program Specified"/>
    <n v="3900"/>
    <n v="445"/>
    <m/>
    <m/>
    <m/>
    <m/>
    <m/>
    <m/>
    <m/>
    <m/>
    <m/>
    <m/>
    <m/>
    <m/>
    <m/>
    <m/>
    <m/>
    <m/>
  </r>
  <r>
    <n v="104"/>
    <x v="184"/>
    <s v="No Program Specified"/>
    <n v="3900"/>
    <n v="449"/>
    <m/>
    <m/>
    <m/>
    <m/>
    <m/>
    <m/>
    <m/>
    <m/>
    <m/>
    <m/>
    <m/>
    <m/>
    <m/>
    <m/>
    <m/>
    <m/>
  </r>
  <r>
    <n v="103"/>
    <x v="185"/>
    <s v="No Program Specified"/>
    <n v="3900"/>
    <n v="442"/>
    <m/>
    <m/>
    <m/>
    <m/>
    <m/>
    <m/>
    <m/>
    <m/>
    <m/>
    <m/>
    <m/>
    <m/>
    <m/>
    <m/>
    <m/>
    <m/>
  </r>
  <r>
    <n v="102"/>
    <x v="186"/>
    <s v="No Program Specified"/>
    <n v="3900"/>
    <n v="440"/>
    <m/>
    <m/>
    <m/>
    <m/>
    <m/>
    <m/>
    <m/>
    <m/>
    <m/>
    <m/>
    <m/>
    <m/>
    <m/>
    <m/>
    <m/>
    <m/>
  </r>
  <r>
    <n v="101"/>
    <x v="187"/>
    <s v="No Program Specified"/>
    <n v="3900"/>
    <n v="445"/>
    <m/>
    <m/>
    <m/>
    <m/>
    <m/>
    <m/>
    <m/>
    <m/>
    <m/>
    <m/>
    <m/>
    <m/>
    <m/>
    <m/>
    <m/>
    <m/>
  </r>
  <r>
    <n v="100"/>
    <x v="188"/>
    <s v="Federal Skilled Trades"/>
    <n v="400"/>
    <n v="284"/>
    <m/>
    <m/>
    <m/>
    <m/>
    <m/>
    <m/>
    <m/>
    <m/>
    <m/>
    <m/>
    <m/>
    <m/>
    <m/>
    <m/>
    <m/>
    <m/>
  </r>
  <r>
    <n v="99"/>
    <x v="189"/>
    <s v="No Program Specified"/>
    <n v="3500"/>
    <n v="441"/>
    <m/>
    <m/>
    <m/>
    <m/>
    <m/>
    <m/>
    <m/>
    <m/>
    <m/>
    <m/>
    <m/>
    <m/>
    <m/>
    <m/>
    <m/>
    <m/>
  </r>
  <r>
    <n v="98"/>
    <x v="190"/>
    <s v="No Program Specified"/>
    <n v="3900"/>
    <n v="440"/>
    <m/>
    <m/>
    <m/>
    <m/>
    <m/>
    <m/>
    <m/>
    <m/>
    <m/>
    <m/>
    <m/>
    <m/>
    <m/>
    <m/>
    <m/>
    <m/>
  </r>
  <r>
    <n v="97"/>
    <x v="191"/>
    <s v="No Program Specified"/>
    <n v="3750"/>
    <n v="440"/>
    <m/>
    <m/>
    <m/>
    <m/>
    <m/>
    <m/>
    <m/>
    <m/>
    <m/>
    <m/>
    <m/>
    <m/>
    <m/>
    <m/>
    <m/>
    <m/>
  </r>
  <r>
    <n v="96"/>
    <x v="192"/>
    <s v="No Program Specified"/>
    <n v="3750"/>
    <n v="440"/>
    <m/>
    <m/>
    <m/>
    <m/>
    <m/>
    <m/>
    <m/>
    <m/>
    <m/>
    <m/>
    <m/>
    <m/>
    <m/>
    <m/>
    <m/>
    <m/>
  </r>
  <r>
    <n v="95"/>
    <x v="193"/>
    <s v="No Program Specified"/>
    <n v="3750"/>
    <n v="441"/>
    <m/>
    <m/>
    <m/>
    <m/>
    <m/>
    <m/>
    <m/>
    <m/>
    <m/>
    <m/>
    <m/>
    <m/>
    <m/>
    <m/>
    <m/>
    <m/>
  </r>
  <r>
    <n v="94"/>
    <x v="194"/>
    <s v="No Program Specified"/>
    <n v="3750"/>
    <n v="442"/>
    <m/>
    <m/>
    <m/>
    <m/>
    <m/>
    <m/>
    <m/>
    <m/>
    <m/>
    <m/>
    <m/>
    <m/>
    <m/>
    <m/>
    <m/>
    <m/>
  </r>
  <r>
    <n v="93"/>
    <x v="195"/>
    <s v="No Program Specified"/>
    <n v="3750"/>
    <n v="442"/>
    <m/>
    <m/>
    <m/>
    <m/>
    <m/>
    <m/>
    <m/>
    <m/>
    <m/>
    <m/>
    <m/>
    <m/>
    <m/>
    <m/>
    <m/>
    <m/>
  </r>
  <r>
    <n v="92"/>
    <x v="196"/>
    <s v="No Program Specified"/>
    <n v="3750"/>
    <n v="451"/>
    <m/>
    <m/>
    <m/>
    <m/>
    <m/>
    <m/>
    <m/>
    <m/>
    <m/>
    <m/>
    <m/>
    <m/>
    <m/>
    <m/>
    <m/>
    <m/>
  </r>
  <r>
    <n v="91.2"/>
    <x v="197"/>
    <s v="Provincial Nominee Program"/>
    <n v="200"/>
    <n v="902"/>
    <n v="984"/>
    <n v="2172"/>
    <n v="2709"/>
    <n v="6721"/>
    <n v="19351"/>
    <n v="14976"/>
    <n v="12167"/>
    <n v="11184"/>
    <n v="11596"/>
    <n v="9573"/>
    <n v="10282"/>
    <n v="11074"/>
    <n v="61289"/>
    <n v="31980"/>
    <n v="5298"/>
    <n v="211356"/>
  </r>
  <r>
    <n v="91.1"/>
    <x v="197"/>
    <s v="Federal Skilled Trades"/>
    <n v="500"/>
    <n v="288"/>
    <m/>
    <m/>
    <m/>
    <m/>
    <m/>
    <m/>
    <m/>
    <m/>
    <m/>
    <m/>
    <m/>
    <m/>
    <m/>
    <m/>
    <m/>
    <n v="0"/>
  </r>
  <r>
    <n v="90"/>
    <x v="198"/>
    <s v="No Program Specified"/>
    <n v="3500"/>
    <n v="440"/>
    <m/>
    <m/>
    <m/>
    <m/>
    <m/>
    <m/>
    <m/>
    <m/>
    <m/>
    <m/>
    <m/>
    <m/>
    <m/>
    <m/>
    <m/>
    <m/>
  </r>
  <r>
    <n v="89"/>
    <x v="199"/>
    <s v="No Program Specified"/>
    <n v="3500"/>
    <n v="441"/>
    <m/>
    <m/>
    <m/>
    <m/>
    <m/>
    <m/>
    <m/>
    <m/>
    <m/>
    <m/>
    <m/>
    <m/>
    <m/>
    <m/>
    <m/>
    <m/>
  </r>
  <r>
    <n v="88"/>
    <x v="200"/>
    <s v="No Program Specified"/>
    <n v="3500"/>
    <n v="441"/>
    <m/>
    <m/>
    <m/>
    <m/>
    <m/>
    <m/>
    <m/>
    <m/>
    <m/>
    <m/>
    <m/>
    <m/>
    <m/>
    <m/>
    <m/>
    <m/>
  </r>
  <r>
    <n v="87"/>
    <x v="201"/>
    <s v="No Program Specified"/>
    <n v="3500"/>
    <n v="444"/>
    <m/>
    <m/>
    <m/>
    <m/>
    <m/>
    <m/>
    <m/>
    <m/>
    <m/>
    <m/>
    <m/>
    <m/>
    <m/>
    <m/>
    <m/>
    <m/>
  </r>
  <r>
    <n v="86"/>
    <x v="202"/>
    <s v="No Program Specified"/>
    <n v="3000"/>
    <n v="446"/>
    <m/>
    <m/>
    <m/>
    <m/>
    <m/>
    <m/>
    <m/>
    <m/>
    <m/>
    <m/>
    <m/>
    <m/>
    <m/>
    <m/>
    <m/>
    <m/>
  </r>
  <r>
    <n v="85"/>
    <x v="203"/>
    <s v="No Program Specified"/>
    <n v="3000"/>
    <n v="456"/>
    <m/>
    <m/>
    <m/>
    <m/>
    <m/>
    <m/>
    <m/>
    <m/>
    <m/>
    <m/>
    <m/>
    <m/>
    <m/>
    <m/>
    <m/>
    <m/>
  </r>
  <r>
    <n v="84"/>
    <x v="204"/>
    <s v="No Program Specified"/>
    <n v="3000"/>
    <n v="442"/>
    <m/>
    <m/>
    <m/>
    <m/>
    <m/>
    <m/>
    <m/>
    <m/>
    <m/>
    <m/>
    <m/>
    <m/>
    <m/>
    <m/>
    <m/>
    <m/>
  </r>
  <r>
    <n v="83"/>
    <x v="205"/>
    <s v="No Program Specified"/>
    <n v="3000"/>
    <n v="442"/>
    <m/>
    <m/>
    <m/>
    <m/>
    <m/>
    <m/>
    <m/>
    <m/>
    <m/>
    <m/>
    <m/>
    <m/>
    <m/>
    <m/>
    <m/>
    <m/>
  </r>
  <r>
    <n v="82"/>
    <x v="206"/>
    <s v="No Program Specified"/>
    <n v="2750"/>
    <n v="444"/>
    <m/>
    <m/>
    <m/>
    <m/>
    <m/>
    <m/>
    <m/>
    <m/>
    <m/>
    <m/>
    <m/>
    <m/>
    <m/>
    <m/>
    <m/>
    <m/>
  </r>
  <r>
    <n v="81"/>
    <x v="207"/>
    <s v="No Program Specified"/>
    <n v="2750"/>
    <n v="446"/>
    <m/>
    <m/>
    <m/>
    <m/>
    <m/>
    <m/>
    <m/>
    <m/>
    <m/>
    <m/>
    <m/>
    <m/>
    <m/>
    <m/>
    <m/>
    <m/>
  </r>
  <r>
    <n v="80"/>
    <x v="208"/>
    <s v="No Program Specified"/>
    <n v="2750"/>
    <n v="446"/>
    <m/>
    <m/>
    <m/>
    <m/>
    <m/>
    <m/>
    <m/>
    <m/>
    <m/>
    <m/>
    <m/>
    <m/>
    <m/>
    <m/>
    <m/>
    <m/>
  </r>
  <r>
    <n v="79"/>
    <x v="209"/>
    <s v="No Program Specified"/>
    <n v="2750"/>
    <n v="452"/>
    <m/>
    <m/>
    <m/>
    <m/>
    <m/>
    <m/>
    <m/>
    <m/>
    <m/>
    <m/>
    <m/>
    <m/>
    <m/>
    <m/>
    <m/>
    <m/>
  </r>
  <r>
    <n v="78"/>
    <x v="210"/>
    <s v="No Program Specified"/>
    <n v="2750"/>
    <n v="439"/>
    <m/>
    <m/>
    <m/>
    <m/>
    <m/>
    <m/>
    <m/>
    <m/>
    <m/>
    <m/>
    <m/>
    <m/>
    <m/>
    <m/>
    <m/>
    <m/>
  </r>
  <r>
    <n v="77"/>
    <x v="211"/>
    <s v="No Program Specified"/>
    <n v="2000"/>
    <n v="458"/>
    <m/>
    <m/>
    <m/>
    <m/>
    <m/>
    <m/>
    <m/>
    <m/>
    <m/>
    <m/>
    <m/>
    <m/>
    <m/>
    <m/>
    <m/>
    <m/>
  </r>
  <r>
    <n v="76"/>
    <x v="212"/>
    <s v="Federal Skilled Trades"/>
    <n v="505"/>
    <n v="241"/>
    <m/>
    <m/>
    <m/>
    <m/>
    <m/>
    <m/>
    <m/>
    <m/>
    <m/>
    <m/>
    <m/>
    <m/>
    <m/>
    <m/>
    <m/>
    <m/>
  </r>
  <r>
    <n v="75"/>
    <x v="212"/>
    <s v="Provincial Nominee Program"/>
    <n v="290"/>
    <n v="673"/>
    <m/>
    <m/>
    <m/>
    <m/>
    <m/>
    <m/>
    <m/>
    <m/>
    <m/>
    <m/>
    <m/>
    <m/>
    <m/>
    <m/>
    <m/>
    <m/>
  </r>
  <r>
    <n v="74"/>
    <x v="213"/>
    <s v="No Program Specified"/>
    <n v="2757"/>
    <n v="436"/>
    <m/>
    <m/>
    <m/>
    <m/>
    <m/>
    <m/>
    <m/>
    <m/>
    <m/>
    <m/>
    <m/>
    <m/>
    <m/>
    <m/>
    <m/>
    <m/>
  </r>
  <r>
    <n v="73"/>
    <x v="214"/>
    <s v="No Program Specified"/>
    <n v="2801"/>
    <n v="438"/>
    <m/>
    <m/>
    <m/>
    <m/>
    <m/>
    <m/>
    <m/>
    <m/>
    <m/>
    <m/>
    <m/>
    <m/>
    <m/>
    <m/>
    <m/>
    <m/>
  </r>
  <r>
    <n v="72"/>
    <x v="215"/>
    <s v="No Program Specified"/>
    <n v="2871"/>
    <n v="433"/>
    <m/>
    <m/>
    <m/>
    <m/>
    <m/>
    <m/>
    <m/>
    <m/>
    <m/>
    <m/>
    <m/>
    <m/>
    <m/>
    <m/>
    <m/>
    <m/>
  </r>
  <r>
    <n v="71"/>
    <x v="216"/>
    <s v="No Program Specified"/>
    <n v="2772"/>
    <n v="435"/>
    <m/>
    <m/>
    <m/>
    <m/>
    <m/>
    <m/>
    <m/>
    <m/>
    <m/>
    <m/>
    <m/>
    <m/>
    <m/>
    <m/>
    <m/>
    <m/>
  </r>
  <r>
    <n v="70"/>
    <x v="217"/>
    <s v="No Program Specified"/>
    <n v="3035"/>
    <n v="434"/>
    <m/>
    <m/>
    <m/>
    <m/>
    <m/>
    <m/>
    <m/>
    <m/>
    <m/>
    <m/>
    <m/>
    <m/>
    <m/>
    <m/>
    <m/>
    <m/>
  </r>
  <r>
    <n v="69"/>
    <x v="218"/>
    <s v="No Program Specified"/>
    <n v="2991"/>
    <n v="433"/>
    <m/>
    <m/>
    <m/>
    <m/>
    <m/>
    <m/>
    <m/>
    <m/>
    <m/>
    <m/>
    <m/>
    <m/>
    <m/>
    <m/>
    <m/>
    <m/>
  </r>
  <r>
    <n v="68"/>
    <x v="219"/>
    <s v="No Program Specified"/>
    <n v="3264"/>
    <n v="441"/>
    <m/>
    <m/>
    <m/>
    <m/>
    <m/>
    <m/>
    <m/>
    <m/>
    <m/>
    <m/>
    <m/>
    <m/>
    <m/>
    <m/>
    <m/>
    <m/>
  </r>
  <r>
    <n v="67"/>
    <x v="220"/>
    <s v="No Program Specified"/>
    <n v="3202"/>
    <n v="440"/>
    <m/>
    <m/>
    <m/>
    <m/>
    <m/>
    <m/>
    <m/>
    <m/>
    <m/>
    <m/>
    <m/>
    <m/>
    <m/>
    <m/>
    <m/>
    <m/>
  </r>
  <r>
    <n v="66"/>
    <x v="221"/>
    <s v="No Program Specified"/>
    <n v="3409"/>
    <n v="449"/>
    <m/>
    <m/>
    <m/>
    <m/>
    <m/>
    <m/>
    <m/>
    <m/>
    <m/>
    <m/>
    <m/>
    <m/>
    <m/>
    <m/>
    <m/>
    <m/>
  </r>
  <r>
    <n v="65"/>
    <x v="222"/>
    <s v="No Program Specified"/>
    <n v="3877"/>
    <n v="413"/>
    <m/>
    <m/>
    <m/>
    <m/>
    <m/>
    <m/>
    <m/>
    <m/>
    <m/>
    <m/>
    <m/>
    <m/>
    <m/>
    <m/>
    <m/>
    <m/>
  </r>
  <r>
    <n v="64"/>
    <x v="223"/>
    <s v="Federal Skilled Trades"/>
    <n v="400"/>
    <n v="199"/>
    <m/>
    <m/>
    <m/>
    <m/>
    <m/>
    <m/>
    <m/>
    <m/>
    <m/>
    <m/>
    <m/>
    <m/>
    <m/>
    <m/>
    <m/>
    <m/>
  </r>
  <r>
    <n v="63"/>
    <x v="223"/>
    <s v="Provincial Nominee Program"/>
    <n v="143"/>
    <n v="775"/>
    <m/>
    <m/>
    <m/>
    <m/>
    <m/>
    <m/>
    <m/>
    <m/>
    <m/>
    <m/>
    <m/>
    <m/>
    <m/>
    <m/>
    <m/>
    <m/>
  </r>
  <r>
    <n v="62"/>
    <x v="224"/>
    <s v="No Program Specified"/>
    <n v="3687"/>
    <n v="415"/>
    <m/>
    <m/>
    <m/>
    <m/>
    <m/>
    <m/>
    <m/>
    <m/>
    <m/>
    <m/>
    <m/>
    <m/>
    <m/>
    <m/>
    <m/>
    <m/>
  </r>
  <r>
    <n v="61"/>
    <x v="225"/>
    <s v="No Program Specified"/>
    <n v="3796"/>
    <n v="423"/>
    <m/>
    <m/>
    <m/>
    <m/>
    <m/>
    <m/>
    <m/>
    <m/>
    <m/>
    <m/>
    <m/>
    <m/>
    <m/>
    <m/>
    <m/>
    <m/>
  </r>
  <r>
    <n v="60"/>
    <x v="226"/>
    <s v="No Program Specified"/>
    <n v="3665"/>
    <n v="415"/>
    <m/>
    <m/>
    <m/>
    <m/>
    <m/>
    <m/>
    <m/>
    <m/>
    <m/>
    <m/>
    <m/>
    <m/>
    <m/>
    <m/>
    <m/>
    <m/>
  </r>
  <r>
    <n v="59"/>
    <x v="227"/>
    <s v="No Program Specified"/>
    <n v="3923"/>
    <n v="423"/>
    <m/>
    <m/>
    <m/>
    <m/>
    <m/>
    <m/>
    <m/>
    <m/>
    <m/>
    <m/>
    <m/>
    <m/>
    <m/>
    <m/>
    <m/>
    <m/>
  </r>
  <r>
    <n v="58"/>
    <x v="228"/>
    <s v="No Program Specified"/>
    <n v="3753"/>
    <n v="431"/>
    <m/>
    <m/>
    <m/>
    <m/>
    <m/>
    <m/>
    <m/>
    <m/>
    <m/>
    <m/>
    <m/>
    <m/>
    <m/>
    <m/>
    <m/>
    <m/>
  </r>
  <r>
    <n v="57"/>
    <x v="229"/>
    <s v="No Program Specified"/>
    <n v="3749"/>
    <n v="441"/>
    <m/>
    <m/>
    <m/>
    <m/>
    <m/>
    <m/>
    <m/>
    <m/>
    <m/>
    <m/>
    <m/>
    <m/>
    <m/>
    <m/>
    <m/>
    <m/>
  </r>
  <r>
    <n v="56"/>
    <x v="230"/>
    <s v="No Program Specified"/>
    <n v="3884"/>
    <n v="434"/>
    <m/>
    <m/>
    <m/>
    <m/>
    <m/>
    <m/>
    <m/>
    <m/>
    <m/>
    <m/>
    <m/>
    <m/>
    <m/>
    <m/>
    <m/>
    <m/>
  </r>
  <r>
    <n v="55"/>
    <x v="231"/>
    <s v="No Program Specified"/>
    <n v="3611"/>
    <n v="441"/>
    <m/>
    <m/>
    <m/>
    <m/>
    <m/>
    <m/>
    <m/>
    <m/>
    <m/>
    <m/>
    <m/>
    <m/>
    <m/>
    <m/>
    <m/>
    <m/>
  </r>
  <r>
    <n v="54"/>
    <x v="232"/>
    <s v="No Program Specified"/>
    <n v="3644"/>
    <n v="447"/>
    <m/>
    <m/>
    <m/>
    <m/>
    <m/>
    <m/>
    <m/>
    <m/>
    <m/>
    <m/>
    <m/>
    <m/>
    <m/>
    <m/>
    <m/>
    <m/>
  </r>
  <r>
    <n v="53"/>
    <x v="233"/>
    <s v="No Program Specified"/>
    <n v="3508"/>
    <n v="453"/>
    <m/>
    <m/>
    <m/>
    <m/>
    <m/>
    <m/>
    <m/>
    <m/>
    <m/>
    <m/>
    <m/>
    <m/>
    <m/>
    <m/>
    <m/>
    <m/>
  </r>
  <r>
    <n v="52"/>
    <x v="234"/>
    <s v="No Program Specified"/>
    <n v="3334"/>
    <n v="459"/>
    <m/>
    <m/>
    <m/>
    <m/>
    <m/>
    <m/>
    <m/>
    <m/>
    <m/>
    <m/>
    <m/>
    <m/>
    <m/>
    <m/>
    <m/>
    <m/>
  </r>
  <r>
    <n v="51"/>
    <x v="235"/>
    <s v="No Program Specified"/>
    <n v="2902"/>
    <n v="468"/>
    <m/>
    <m/>
    <m/>
    <m/>
    <m/>
    <m/>
    <m/>
    <m/>
    <m/>
    <m/>
    <m/>
    <m/>
    <m/>
    <m/>
    <m/>
    <m/>
  </r>
  <r>
    <n v="50"/>
    <x v="236"/>
    <s v="No Program Specified"/>
    <n v="2878"/>
    <n v="475"/>
    <m/>
    <m/>
    <m/>
    <m/>
    <m/>
    <m/>
    <m/>
    <m/>
    <m/>
    <m/>
    <m/>
    <m/>
    <m/>
    <m/>
    <m/>
    <m/>
  </r>
  <r>
    <n v="49"/>
    <x v="237"/>
    <s v="No Program Specified"/>
    <n v="1936"/>
    <n v="497"/>
    <m/>
    <m/>
    <m/>
    <m/>
    <m/>
    <m/>
    <m/>
    <m/>
    <m/>
    <m/>
    <m/>
    <m/>
    <m/>
    <m/>
    <m/>
    <m/>
  </r>
  <r>
    <n v="48"/>
    <x v="238"/>
    <s v="Provincial Nominee Program"/>
    <n v="559"/>
    <n v="786"/>
    <m/>
    <m/>
    <m/>
    <m/>
    <m/>
    <m/>
    <m/>
    <m/>
    <m/>
    <m/>
    <m/>
    <m/>
    <m/>
    <m/>
    <m/>
    <m/>
  </r>
  <r>
    <n v="47"/>
    <x v="239"/>
    <s v="No Program Specified"/>
    <n v="2427"/>
    <n v="470"/>
    <m/>
    <m/>
    <m/>
    <m/>
    <m/>
    <m/>
    <m/>
    <m/>
    <m/>
    <m/>
    <m/>
    <m/>
    <m/>
    <m/>
    <m/>
    <m/>
  </r>
  <r>
    <n v="46"/>
    <x v="240"/>
    <s v="No Program Specified"/>
    <n v="2080"/>
    <n v="472"/>
    <m/>
    <m/>
    <m/>
    <m/>
    <m/>
    <m/>
    <m/>
    <m/>
    <m/>
    <m/>
    <m/>
    <m/>
    <m/>
    <m/>
    <m/>
    <m/>
  </r>
  <r>
    <n v="45"/>
    <x v="241"/>
    <s v="No Program Specified"/>
    <n v="1804"/>
    <n v="475"/>
    <m/>
    <m/>
    <m/>
    <m/>
    <m/>
    <m/>
    <m/>
    <m/>
    <m/>
    <m/>
    <m/>
    <m/>
    <m/>
    <m/>
    <m/>
    <m/>
  </r>
  <r>
    <n v="44"/>
    <x v="242"/>
    <s v="No Program Specified"/>
    <n v="1518"/>
    <n v="484"/>
    <m/>
    <m/>
    <m/>
    <m/>
    <m/>
    <m/>
    <m/>
    <m/>
    <m/>
    <m/>
    <m/>
    <m/>
    <m/>
    <m/>
    <m/>
    <m/>
  </r>
  <r>
    <n v="43"/>
    <x v="243"/>
    <s v="No Program Specified"/>
    <n v="1288"/>
    <n v="483"/>
    <m/>
    <m/>
    <m/>
    <m/>
    <m/>
    <m/>
    <m/>
    <m/>
    <m/>
    <m/>
    <m/>
    <m/>
    <m/>
    <m/>
    <m/>
    <m/>
  </r>
  <r>
    <n v="42"/>
    <x v="244"/>
    <s v="No Program Specified"/>
    <n v="1000"/>
    <n v="491"/>
    <m/>
    <m/>
    <m/>
    <m/>
    <m/>
    <m/>
    <m/>
    <m/>
    <m/>
    <m/>
    <m/>
    <m/>
    <m/>
    <m/>
    <m/>
    <m/>
  </r>
  <r>
    <n v="41"/>
    <x v="245"/>
    <s v="No Program Specified"/>
    <n v="750"/>
    <n v="538"/>
    <m/>
    <m/>
    <m/>
    <m/>
    <m/>
    <m/>
    <m/>
    <m/>
    <m/>
    <m/>
    <m/>
    <m/>
    <m/>
    <m/>
    <m/>
    <m/>
  </r>
  <r>
    <n v="40"/>
    <x v="246"/>
    <s v="No Program Specified"/>
    <n v="754"/>
    <n v="490"/>
    <m/>
    <m/>
    <m/>
    <m/>
    <m/>
    <m/>
    <m/>
    <m/>
    <m/>
    <m/>
    <m/>
    <m/>
    <m/>
    <m/>
    <m/>
    <m/>
  </r>
  <r>
    <n v="39"/>
    <x v="247"/>
    <s v="No Program Specified"/>
    <n v="755"/>
    <n v="488"/>
    <m/>
    <m/>
    <m/>
    <m/>
    <m/>
    <m/>
    <m/>
    <m/>
    <m/>
    <m/>
    <m/>
    <m/>
    <m/>
    <m/>
    <m/>
    <m/>
  </r>
  <r>
    <n v="38"/>
    <x v="248"/>
    <s v="No Program Specified"/>
    <n v="747"/>
    <n v="482"/>
    <m/>
    <m/>
    <m/>
    <m/>
    <m/>
    <m/>
    <m/>
    <m/>
    <m/>
    <m/>
    <m/>
    <m/>
    <m/>
    <m/>
    <m/>
    <m/>
  </r>
  <r>
    <n v="37"/>
    <x v="249"/>
    <s v="No Program Specified"/>
    <n v="773"/>
    <n v="482"/>
    <m/>
    <m/>
    <m/>
    <m/>
    <m/>
    <m/>
    <m/>
    <m/>
    <m/>
    <m/>
    <m/>
    <m/>
    <m/>
    <m/>
    <m/>
    <m/>
  </r>
  <r>
    <n v="36"/>
    <x v="250"/>
    <s v="No Program Specified"/>
    <n v="752"/>
    <n v="488"/>
    <m/>
    <m/>
    <m/>
    <m/>
    <m/>
    <m/>
    <m/>
    <m/>
    <m/>
    <m/>
    <m/>
    <m/>
    <m/>
    <m/>
    <m/>
    <m/>
  </r>
  <r>
    <n v="35"/>
    <x v="251"/>
    <s v="No Program Specified"/>
    <n v="762"/>
    <n v="483"/>
    <m/>
    <m/>
    <m/>
    <m/>
    <m/>
    <m/>
    <m/>
    <m/>
    <m/>
    <m/>
    <m/>
    <m/>
    <m/>
    <m/>
    <m/>
    <m/>
  </r>
  <r>
    <n v="34"/>
    <x v="252"/>
    <s v="No Program Specified"/>
    <n v="763"/>
    <n v="484"/>
    <m/>
    <m/>
    <m/>
    <m/>
    <m/>
    <m/>
    <m/>
    <m/>
    <m/>
    <m/>
    <m/>
    <m/>
    <m/>
    <m/>
    <m/>
    <m/>
  </r>
  <r>
    <n v="33"/>
    <x v="253"/>
    <s v="No Program Specified"/>
    <n v="799"/>
    <n v="534"/>
    <m/>
    <m/>
    <m/>
    <m/>
    <m/>
    <m/>
    <m/>
    <m/>
    <m/>
    <m/>
    <m/>
    <m/>
    <m/>
    <m/>
    <m/>
    <m/>
  </r>
  <r>
    <n v="32"/>
    <x v="254"/>
    <s v="No Program Specified"/>
    <n v="1018"/>
    <n v="468"/>
    <m/>
    <m/>
    <m/>
    <m/>
    <m/>
    <m/>
    <m/>
    <m/>
    <m/>
    <m/>
    <m/>
    <m/>
    <m/>
    <m/>
    <m/>
    <m/>
  </r>
  <r>
    <n v="31"/>
    <x v="255"/>
    <s v="No Program Specified"/>
    <n v="954"/>
    <n v="470"/>
    <m/>
    <m/>
    <m/>
    <m/>
    <m/>
    <m/>
    <m/>
    <m/>
    <m/>
    <m/>
    <m/>
    <m/>
    <m/>
    <m/>
    <m/>
    <m/>
  </r>
  <r>
    <n v="30"/>
    <x v="256"/>
    <s v="No Program Specified"/>
    <n v="1014"/>
    <n v="470"/>
    <m/>
    <m/>
    <m/>
    <m/>
    <m/>
    <m/>
    <m/>
    <m/>
    <m/>
    <m/>
    <m/>
    <m/>
    <m/>
    <m/>
    <m/>
    <m/>
  </r>
  <r>
    <n v="29"/>
    <x v="257"/>
    <s v="No Program Specified"/>
    <n v="1013"/>
    <n v="473"/>
    <m/>
    <m/>
    <m/>
    <m/>
    <m/>
    <m/>
    <m/>
    <m/>
    <m/>
    <m/>
    <m/>
    <m/>
    <m/>
    <m/>
    <m/>
    <m/>
  </r>
  <r>
    <n v="28"/>
    <x v="258"/>
    <s v="No Program Specified"/>
    <n v="1484"/>
    <n v="453"/>
    <m/>
    <m/>
    <m/>
    <m/>
    <m/>
    <m/>
    <m/>
    <m/>
    <m/>
    <m/>
    <m/>
    <m/>
    <m/>
    <m/>
    <m/>
    <m/>
  </r>
  <r>
    <n v="27"/>
    <x v="259"/>
    <s v="No Program Specified"/>
    <n v="1505"/>
    <n v="459"/>
    <m/>
    <m/>
    <m/>
    <m/>
    <m/>
    <m/>
    <m/>
    <m/>
    <m/>
    <m/>
    <m/>
    <m/>
    <m/>
    <m/>
    <m/>
    <m/>
  </r>
  <r>
    <n v="26"/>
    <x v="260"/>
    <s v="No Program Specified"/>
    <n v="1468"/>
    <n v="457"/>
    <m/>
    <m/>
    <m/>
    <m/>
    <m/>
    <m/>
    <m/>
    <m/>
    <m/>
    <m/>
    <m/>
    <m/>
    <m/>
    <m/>
    <m/>
    <m/>
  </r>
  <r>
    <n v="25"/>
    <x v="261"/>
    <s v="No Program Specified"/>
    <n v="1518"/>
    <n v="453"/>
    <m/>
    <m/>
    <m/>
    <m/>
    <m/>
    <m/>
    <m/>
    <m/>
    <m/>
    <m/>
    <m/>
    <m/>
    <m/>
    <m/>
    <m/>
    <m/>
  </r>
  <r>
    <n v="24"/>
    <x v="262"/>
    <s v="No Program Specified"/>
    <n v="1463"/>
    <n v="461"/>
    <m/>
    <m/>
    <m/>
    <m/>
    <m/>
    <m/>
    <m/>
    <m/>
    <m/>
    <m/>
    <m/>
    <m/>
    <m/>
    <m/>
    <m/>
    <m/>
  </r>
  <r>
    <n v="23"/>
    <x v="263"/>
    <s v="No Program Specified"/>
    <n v="1503"/>
    <n v="460"/>
    <m/>
    <m/>
    <m/>
    <m/>
    <m/>
    <m/>
    <m/>
    <m/>
    <m/>
    <m/>
    <m/>
    <m/>
    <m/>
    <m/>
    <m/>
    <m/>
  </r>
  <r>
    <n v="22"/>
    <x v="264"/>
    <s v="No Program Specified"/>
    <n v="1451"/>
    <n v="461"/>
    <m/>
    <m/>
    <m/>
    <m/>
    <m/>
    <m/>
    <m/>
    <m/>
    <m/>
    <m/>
    <m/>
    <m/>
    <m/>
    <m/>
    <m/>
    <m/>
  </r>
  <r>
    <n v="21"/>
    <x v="265"/>
    <s v="No Program Specified"/>
    <n v="1559"/>
    <n v="472"/>
    <m/>
    <m/>
    <m/>
    <m/>
    <m/>
    <m/>
    <m/>
    <m/>
    <m/>
    <m/>
    <m/>
    <m/>
    <m/>
    <m/>
    <m/>
    <m/>
  </r>
  <r>
    <n v="20"/>
    <x v="266"/>
    <s v="No Program Specified"/>
    <n v="1506"/>
    <n v="484"/>
    <m/>
    <m/>
    <m/>
    <m/>
    <m/>
    <m/>
    <m/>
    <m/>
    <m/>
    <m/>
    <m/>
    <m/>
    <m/>
    <m/>
    <m/>
    <m/>
  </r>
  <r>
    <n v="19"/>
    <x v="267"/>
    <s v="No Program Specified"/>
    <n v="1502"/>
    <n v="489"/>
    <m/>
    <m/>
    <m/>
    <m/>
    <m/>
    <m/>
    <m/>
    <m/>
    <m/>
    <m/>
    <m/>
    <m/>
    <m/>
    <m/>
    <m/>
    <m/>
  </r>
  <r>
    <n v="18"/>
    <x v="268"/>
    <s v="No Program Specified"/>
    <n v="1530"/>
    <n v="450"/>
    <m/>
    <m/>
    <m/>
    <m/>
    <m/>
    <m/>
    <m/>
    <m/>
    <m/>
    <m/>
    <m/>
    <m/>
    <m/>
    <m/>
    <m/>
    <m/>
  </r>
  <r>
    <n v="17"/>
    <x v="269"/>
    <s v="No Program Specified"/>
    <n v="1545"/>
    <n v="450"/>
    <m/>
    <m/>
    <m/>
    <m/>
    <m/>
    <m/>
    <m/>
    <m/>
    <m/>
    <m/>
    <m/>
    <m/>
    <m/>
    <m/>
    <m/>
    <m/>
  </r>
  <r>
    <n v="16"/>
    <x v="270"/>
    <s v="No Program Specified"/>
    <n v="1517"/>
    <n v="459"/>
    <m/>
    <m/>
    <m/>
    <m/>
    <m/>
    <m/>
    <m/>
    <m/>
    <m/>
    <m/>
    <m/>
    <m/>
    <m/>
    <m/>
    <m/>
    <m/>
  </r>
  <r>
    <n v="15"/>
    <x v="271"/>
    <s v="No Program Specified"/>
    <n v="1523"/>
    <n v="456"/>
    <m/>
    <m/>
    <m/>
    <m/>
    <m/>
    <m/>
    <m/>
    <m/>
    <m/>
    <m/>
    <m/>
    <m/>
    <m/>
    <m/>
    <m/>
    <m/>
  </r>
  <r>
    <n v="14"/>
    <x v="272"/>
    <s v="No Program Specified"/>
    <n v="1402"/>
    <n v="471"/>
    <m/>
    <m/>
    <m/>
    <m/>
    <m/>
    <m/>
    <m/>
    <m/>
    <m/>
    <m/>
    <m/>
    <m/>
    <m/>
    <m/>
    <m/>
    <m/>
  </r>
  <r>
    <n v="13"/>
    <x v="273"/>
    <s v="No Program Specified"/>
    <n v="1581"/>
    <n v="451"/>
    <m/>
    <m/>
    <m/>
    <m/>
    <m/>
    <m/>
    <m/>
    <m/>
    <m/>
    <m/>
    <m/>
    <m/>
    <m/>
    <m/>
    <m/>
    <m/>
  </r>
  <r>
    <n v="12"/>
    <x v="274"/>
    <s v="No Program Specified"/>
    <n v="1516"/>
    <n v="463"/>
    <m/>
    <m/>
    <m/>
    <m/>
    <m/>
    <m/>
    <m/>
    <m/>
    <m/>
    <m/>
    <m/>
    <m/>
    <m/>
    <m/>
    <m/>
    <m/>
  </r>
  <r>
    <n v="11"/>
    <x v="275"/>
    <s v="No Program Specified"/>
    <n v="1575"/>
    <n v="469"/>
    <m/>
    <m/>
    <m/>
    <m/>
    <m/>
    <m/>
    <m/>
    <m/>
    <m/>
    <m/>
    <m/>
    <m/>
    <m/>
    <m/>
    <m/>
    <m/>
  </r>
  <r>
    <n v="10"/>
    <x v="276"/>
    <s v="No Program Specified"/>
    <n v="1501"/>
    <n v="482"/>
    <m/>
    <m/>
    <m/>
    <m/>
    <m/>
    <m/>
    <m/>
    <m/>
    <m/>
    <m/>
    <m/>
    <m/>
    <m/>
    <m/>
    <m/>
    <m/>
  </r>
  <r>
    <n v="9"/>
    <x v="277"/>
    <s v="No Program Specified"/>
    <n v="1361"/>
    <n v="755"/>
    <m/>
    <m/>
    <m/>
    <m/>
    <m/>
    <m/>
    <m/>
    <m/>
    <m/>
    <m/>
    <m/>
    <m/>
    <m/>
    <m/>
    <m/>
    <m/>
  </r>
  <r>
    <n v="8"/>
    <x v="278"/>
    <s v="No Program Specified"/>
    <n v="715"/>
    <n v="453"/>
    <m/>
    <m/>
    <m/>
    <m/>
    <m/>
    <m/>
    <m/>
    <m/>
    <m/>
    <m/>
    <m/>
    <m/>
    <m/>
    <m/>
    <m/>
    <m/>
  </r>
  <r>
    <n v="7"/>
    <x v="279"/>
    <s v="No Program Specified"/>
    <n v="925"/>
    <n v="469"/>
    <m/>
    <m/>
    <m/>
    <m/>
    <m/>
    <m/>
    <m/>
    <m/>
    <m/>
    <m/>
    <m/>
    <m/>
    <m/>
    <m/>
    <m/>
    <m/>
  </r>
  <r>
    <n v="6"/>
    <x v="280"/>
    <s v="No Program Specified"/>
    <n v="1637"/>
    <n v="453"/>
    <m/>
    <m/>
    <m/>
    <m/>
    <m/>
    <m/>
    <m/>
    <m/>
    <m/>
    <m/>
    <m/>
    <m/>
    <m/>
    <m/>
    <m/>
    <m/>
  </r>
  <r>
    <n v="5"/>
    <x v="281"/>
    <s v="No Program Specified"/>
    <n v="1620"/>
    <n v="481"/>
    <m/>
    <m/>
    <m/>
    <m/>
    <m/>
    <m/>
    <m/>
    <m/>
    <m/>
    <m/>
    <m/>
    <m/>
    <m/>
    <m/>
    <m/>
    <m/>
  </r>
  <r>
    <n v="4"/>
    <x v="282"/>
    <s v="No Program Specified"/>
    <n v="1187"/>
    <n v="735"/>
    <m/>
    <m/>
    <m/>
    <m/>
    <m/>
    <m/>
    <m/>
    <m/>
    <m/>
    <m/>
    <m/>
    <m/>
    <m/>
    <m/>
    <m/>
    <m/>
  </r>
  <r>
    <n v="3"/>
    <x v="283"/>
    <s v="Canadian Experience Class"/>
    <n v="849"/>
    <n v="808"/>
    <m/>
    <m/>
    <m/>
    <m/>
    <m/>
    <m/>
    <m/>
    <m/>
    <m/>
    <m/>
    <m/>
    <m/>
    <m/>
    <m/>
    <m/>
    <m/>
  </r>
  <r>
    <n v="2"/>
    <x v="284"/>
    <s v="No Program Specified"/>
    <n v="779"/>
    <n v="818"/>
    <m/>
    <m/>
    <m/>
    <m/>
    <m/>
    <m/>
    <m/>
    <m/>
    <m/>
    <m/>
    <m/>
    <m/>
    <m/>
    <m/>
    <m/>
    <m/>
  </r>
  <r>
    <n v="1"/>
    <x v="285"/>
    <s v="No Program Specified"/>
    <n v="779"/>
    <n v="886"/>
    <m/>
    <m/>
    <m/>
    <m/>
    <m/>
    <m/>
    <m/>
    <m/>
    <m/>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x v="0"/>
    <x v="0"/>
    <n v="45364"/>
    <x v="0"/>
    <n v="975"/>
    <n v="430"/>
    <n v="987"/>
    <n v="10573"/>
    <n v="8065"/>
    <n v="10499"/>
    <n v="17083"/>
    <n v="13275"/>
    <n v="11186"/>
    <n v="10174"/>
    <n v="10410"/>
    <n v="9186"/>
    <n v="10414"/>
    <n v="10385"/>
    <n v="55099"/>
    <n v="28536"/>
    <n v="5348"/>
    <n v="211220"/>
  </r>
  <r>
    <x v="1"/>
    <x v="1"/>
    <n v="45363"/>
    <x v="1"/>
    <n v="2850"/>
    <n v="525"/>
    <n v="987"/>
    <n v="10573"/>
    <n v="8065"/>
    <n v="10499"/>
    <n v="17083"/>
    <n v="13275"/>
    <n v="11186"/>
    <n v="10174"/>
    <n v="10410"/>
    <n v="9186"/>
    <n v="10414"/>
    <n v="10385"/>
    <n v="55099"/>
    <n v="28536"/>
    <n v="5348"/>
    <n v="211220"/>
  </r>
  <r>
    <x v="2"/>
    <x v="2"/>
    <n v="45351"/>
    <x v="2"/>
    <n v="2500"/>
    <n v="336"/>
    <n v="965"/>
    <n v="9567"/>
    <n v="7574"/>
    <n v="10095"/>
    <n v="17137"/>
    <n v="13373"/>
    <n v="11192"/>
    <n v="10265"/>
    <n v="10474"/>
    <n v="9110"/>
    <n v="10407"/>
    <n v="10439"/>
    <n v="56178"/>
    <n v="29305"/>
    <n v="5406"/>
    <n v="211487"/>
  </r>
  <r>
    <x v="3"/>
    <x v="3"/>
    <n v="45350"/>
    <x v="1"/>
    <n v="1470"/>
    <n v="534"/>
    <n v="965"/>
    <n v="9567"/>
    <n v="7574"/>
    <n v="10095"/>
    <n v="17137"/>
    <n v="13373"/>
    <n v="11192"/>
    <n v="10265"/>
    <n v="10474"/>
    <n v="9110"/>
    <n v="10407"/>
    <n v="10439"/>
    <n v="56178"/>
    <n v="29305"/>
    <n v="5406"/>
    <n v="211487"/>
  </r>
  <r>
    <x v="4"/>
    <x v="4"/>
    <n v="45338"/>
    <x v="3"/>
    <n v="150"/>
    <n v="437"/>
    <n v="587"/>
    <n v="9004"/>
    <n v="7285"/>
    <n v="10016"/>
    <n v="17431"/>
    <n v="13750"/>
    <n v="11561"/>
    <n v="10514"/>
    <n v="10752"/>
    <n v="9445"/>
    <n v="10283"/>
    <n v="10362"/>
    <n v="55850"/>
    <n v="29141"/>
    <n v="5292"/>
    <n v="211273"/>
  </r>
  <r>
    <x v="5"/>
    <x v="5"/>
    <n v="45336"/>
    <x v="4"/>
    <n v="3500"/>
    <n v="422"/>
    <n v="587"/>
    <n v="9004"/>
    <n v="7285"/>
    <n v="10016"/>
    <n v="17431"/>
    <n v="13750"/>
    <n v="11561"/>
    <n v="10514"/>
    <n v="10752"/>
    <n v="9445"/>
    <n v="10283"/>
    <n v="10362"/>
    <n v="55850"/>
    <n v="29141"/>
    <n v="5292"/>
    <n v="211273"/>
  </r>
  <r>
    <x v="6"/>
    <x v="6"/>
    <n v="45335"/>
    <x v="1"/>
    <n v="1490"/>
    <n v="535"/>
    <n v="587"/>
    <n v="9004"/>
    <n v="7285"/>
    <n v="10016"/>
    <n v="17431"/>
    <n v="13750"/>
    <n v="11561"/>
    <n v="10514"/>
    <n v="10752"/>
    <n v="9445"/>
    <n v="10283"/>
    <n v="10362"/>
    <n v="55850"/>
    <n v="29141"/>
    <n v="5292"/>
    <n v="211273"/>
  </r>
  <r>
    <x v="7"/>
    <x v="7"/>
    <n v="45323"/>
    <x v="2"/>
    <n v="7000"/>
    <n v="365"/>
    <n v="534"/>
    <n v="7926"/>
    <n v="6787"/>
    <n v="9668"/>
    <n v="17586"/>
    <n v="14160"/>
    <n v="11919"/>
    <n v="10930"/>
    <n v="11219"/>
    <n v="10104"/>
    <n v="10874"/>
    <n v="11054"/>
    <n v="57855"/>
    <n v="29709"/>
    <n v="5348"/>
    <n v="213526"/>
  </r>
  <r>
    <x v="8"/>
    <x v="8"/>
    <n v="45322"/>
    <x v="1"/>
    <n v="730"/>
    <n v="541"/>
    <n v="534"/>
    <n v="7926"/>
    <n v="6787"/>
    <n v="9668"/>
    <n v="17586"/>
    <n v="14160"/>
    <n v="11919"/>
    <n v="10930"/>
    <n v="11219"/>
    <n v="10104"/>
    <n v="10874"/>
    <n v="11054"/>
    <n v="57855"/>
    <n v="29709"/>
    <n v="5348"/>
    <n v="213526"/>
  </r>
  <r>
    <x v="9"/>
    <x v="9"/>
    <n v="45314"/>
    <x v="1"/>
    <n v="1040"/>
    <n v="543"/>
    <n v="646"/>
    <n v="6915"/>
    <n v="6399"/>
    <n v="9291"/>
    <n v="17395"/>
    <n v="14189"/>
    <n v="11769"/>
    <n v="10942"/>
    <n v="11131"/>
    <n v="10053"/>
    <n v="10801"/>
    <n v="10978"/>
    <n v="57979"/>
    <n v="29690"/>
    <n v="5348"/>
    <n v="213526"/>
  </r>
  <r>
    <x v="10"/>
    <x v="10"/>
    <n v="45301"/>
    <x v="1"/>
    <n v="1510"/>
    <n v="546"/>
    <n v="1298"/>
    <n v="6345"/>
    <n v="6164"/>
    <n v="9042"/>
    <n v="17311"/>
    <n v="14118"/>
    <n v="11663"/>
    <n v="10863"/>
    <n v="11072"/>
    <n v="10038"/>
    <n v="10728"/>
    <n v="10970"/>
    <n v="57703"/>
    <n v="29542"/>
    <n v="5300"/>
    <n v="212157"/>
  </r>
  <r>
    <x v="11"/>
    <x v="11"/>
    <n v="45281"/>
    <x v="3"/>
    <n v="400"/>
    <n v="386"/>
    <n v="1011"/>
    <n v="4433"/>
    <n v="5140"/>
    <n v="8041"/>
    <n v="17221"/>
    <n v="14219"/>
    <n v="11602"/>
    <n v="10946"/>
    <n v="11144"/>
    <n v="10055"/>
    <n v="10606"/>
    <n v="10947"/>
    <n v="58033"/>
    <n v="29955"/>
    <n v="5285"/>
    <n v="208638"/>
  </r>
  <r>
    <x v="12"/>
    <x v="12"/>
    <n v="45280"/>
    <x v="0"/>
    <n v="670"/>
    <n v="435"/>
    <n v="1011"/>
    <n v="4433"/>
    <n v="5140"/>
    <n v="8041"/>
    <n v="17221"/>
    <n v="14219"/>
    <n v="11602"/>
    <n v="10946"/>
    <n v="11144"/>
    <n v="10055"/>
    <n v="10606"/>
    <n v="10947"/>
    <n v="58033"/>
    <n v="29955"/>
    <n v="5285"/>
    <n v="208638"/>
  </r>
  <r>
    <x v="13"/>
    <x v="13"/>
    <n v="45279"/>
    <x v="5"/>
    <n v="1000"/>
    <n v="425"/>
    <n v="1011"/>
    <n v="4433"/>
    <n v="5140"/>
    <n v="8041"/>
    <n v="17221"/>
    <n v="14219"/>
    <n v="11602"/>
    <n v="10946"/>
    <n v="11144"/>
    <n v="10055"/>
    <n v="10606"/>
    <n v="10947"/>
    <n v="58033"/>
    <n v="29955"/>
    <n v="5285"/>
    <n v="208638"/>
  </r>
  <r>
    <x v="14"/>
    <x v="14"/>
    <n v="45278"/>
    <x v="1"/>
    <n v="1325"/>
    <n v="542"/>
    <n v="1011"/>
    <n v="4433"/>
    <n v="5140"/>
    <n v="8041"/>
    <n v="17221"/>
    <n v="14219"/>
    <n v="11602"/>
    <n v="10946"/>
    <n v="11144"/>
    <n v="10055"/>
    <n v="10606"/>
    <n v="10947"/>
    <n v="58033"/>
    <n v="29955"/>
    <n v="5285"/>
    <n v="208638"/>
  </r>
  <r>
    <x v="15"/>
    <x v="15"/>
    <n v="45268"/>
    <x v="6"/>
    <n v="5900"/>
    <n v="481"/>
    <n v="4525"/>
    <n v="5457"/>
    <n v="6634"/>
    <n v="10335"/>
    <n v="17312"/>
    <n v="14165"/>
    <n v="11568"/>
    <n v="10885"/>
    <n v="11111"/>
    <n v="9973"/>
    <n v="10608"/>
    <n v="10925"/>
    <n v="58457"/>
    <n v="30148"/>
    <n v="5267"/>
    <n v="217370"/>
  </r>
  <r>
    <x v="16"/>
    <x v="16"/>
    <n v="45267"/>
    <x v="2"/>
    <n v="1000"/>
    <n v="470"/>
    <n v="4525"/>
    <n v="5457"/>
    <n v="6634"/>
    <n v="10335"/>
    <n v="17312"/>
    <n v="14165"/>
    <n v="11568"/>
    <n v="10885"/>
    <n v="11111"/>
    <n v="9973"/>
    <n v="10608"/>
    <n v="10925"/>
    <n v="58457"/>
    <n v="30148"/>
    <n v="5267"/>
    <n v="217370"/>
  </r>
  <r>
    <x v="17"/>
    <x v="17"/>
    <n v="45266"/>
    <x v="1"/>
    <n v="4750"/>
    <n v="561"/>
    <n v="4525"/>
    <n v="5457"/>
    <n v="6634"/>
    <n v="10335"/>
    <n v="17312"/>
    <n v="14165"/>
    <n v="11568"/>
    <n v="10885"/>
    <n v="11111"/>
    <n v="9973"/>
    <n v="10608"/>
    <n v="10925"/>
    <n v="58457"/>
    <n v="30148"/>
    <n v="5267"/>
    <n v="217370"/>
  </r>
  <r>
    <x v="18"/>
    <x v="18"/>
    <n v="45225"/>
    <x v="4"/>
    <n v="3600"/>
    <n v="431"/>
    <n v="1536"/>
    <n v="1307"/>
    <n v="4853"/>
    <n v="9514"/>
    <n v="18836"/>
    <n v="15063"/>
    <n v="12321"/>
    <n v="11256"/>
    <n v="11705"/>
    <n v="9926"/>
    <n v="10525"/>
    <n v="11153"/>
    <n v="60378"/>
    <n v="31189"/>
    <n v="5311"/>
    <n v="214873"/>
  </r>
  <r>
    <x v="19"/>
    <x v="19"/>
    <n v="45224"/>
    <x v="2"/>
    <n v="300"/>
    <n v="486"/>
    <n v="1536"/>
    <n v="1307"/>
    <n v="4853"/>
    <n v="9514"/>
    <n v="18836"/>
    <n v="15063"/>
    <n v="12321"/>
    <n v="11256"/>
    <n v="11705"/>
    <n v="9926"/>
    <n v="10525"/>
    <n v="11153"/>
    <n v="60378"/>
    <n v="31189"/>
    <n v="5311"/>
    <n v="214873"/>
  </r>
  <r>
    <x v="20"/>
    <x v="20"/>
    <n v="45223"/>
    <x v="7"/>
    <n v="1548"/>
    <n v="776"/>
    <n v="1536"/>
    <n v="1307"/>
    <n v="4853"/>
    <n v="9514"/>
    <n v="18836"/>
    <n v="15063"/>
    <n v="12321"/>
    <n v="11256"/>
    <n v="11705"/>
    <n v="9926"/>
    <n v="10525"/>
    <n v="11153"/>
    <n v="60378"/>
    <n v="31189"/>
    <n v="5311"/>
    <n v="214873"/>
  </r>
  <r>
    <x v="21"/>
    <x v="21"/>
    <n v="45209"/>
    <x v="8"/>
    <n v="3725"/>
    <n v="500"/>
    <n v="1210"/>
    <n v="2237"/>
    <n v="4508"/>
    <n v="9121"/>
    <n v="18794"/>
    <n v="15016"/>
    <n v="12235"/>
    <n v="11163"/>
    <n v="11580"/>
    <n v="9844"/>
    <n v="10484"/>
    <n v="11091"/>
    <n v="60078"/>
    <n v="30996"/>
    <n v="5235"/>
    <n v="213592"/>
  </r>
  <r>
    <x v="22"/>
    <x v="22"/>
    <n v="45197"/>
    <x v="3"/>
    <n v="600"/>
    <n v="354"/>
    <n v="544"/>
    <n v="2923"/>
    <n v="3727"/>
    <n v="8544"/>
    <n v="19143"/>
    <n v="15048"/>
    <n v="12183"/>
    <n v="11205"/>
    <n v="11590"/>
    <n v="9810"/>
    <n v="10478"/>
    <n v="11142"/>
    <n v="60843"/>
    <n v="31532"/>
    <n v="5288"/>
    <n v="214000"/>
  </r>
  <r>
    <x v="23"/>
    <x v="23"/>
    <n v="45196"/>
    <x v="2"/>
    <n v="500"/>
    <n v="472"/>
    <n v="544"/>
    <n v="2923"/>
    <n v="3727"/>
    <n v="8544"/>
    <n v="19143"/>
    <n v="15048"/>
    <n v="12183"/>
    <n v="11205"/>
    <n v="11590"/>
    <n v="9810"/>
    <n v="10478"/>
    <n v="11142"/>
    <n v="60843"/>
    <n v="31532"/>
    <n v="5288"/>
    <n v="214000"/>
  </r>
  <r>
    <x v="24"/>
    <x v="24"/>
    <n v="45195"/>
    <x v="8"/>
    <n v="3000"/>
    <n v="504"/>
    <n v="544"/>
    <n v="2923"/>
    <n v="3727"/>
    <n v="8544"/>
    <n v="19143"/>
    <n v="15048"/>
    <n v="12183"/>
    <n v="11205"/>
    <n v="11590"/>
    <n v="9810"/>
    <n v="10478"/>
    <n v="11142"/>
    <n v="60843"/>
    <n v="31532"/>
    <n v="5288"/>
    <n v="214000"/>
  </r>
  <r>
    <x v="25"/>
    <x v="25"/>
    <n v="45189"/>
    <x v="0"/>
    <n v="1000"/>
    <n v="435"/>
    <n v="2637"/>
    <n v="3091"/>
    <n v="3596"/>
    <n v="8510"/>
    <n v="19326"/>
    <n v="15170"/>
    <n v="12236"/>
    <n v="11331"/>
    <n v="11601"/>
    <n v="9813"/>
    <n v="10414"/>
    <n v="11081"/>
    <n v="60575"/>
    <n v="31418"/>
    <n v="5236"/>
    <n v="216035"/>
  </r>
  <r>
    <x v="26"/>
    <x v="26"/>
    <n v="45188"/>
    <x v="8"/>
    <n v="3200"/>
    <n v="531"/>
    <n v="2637"/>
    <n v="3091"/>
    <n v="3596"/>
    <n v="8510"/>
    <n v="19326"/>
    <n v="15170"/>
    <n v="12236"/>
    <n v="11331"/>
    <n v="11601"/>
    <n v="9813"/>
    <n v="10414"/>
    <n v="11081"/>
    <n v="60575"/>
    <n v="31418"/>
    <n v="5236"/>
    <n v="216035"/>
  </r>
  <r>
    <x v="27"/>
    <x v="27"/>
    <n v="45153"/>
    <x v="8"/>
    <n v="4300"/>
    <n v="496"/>
    <m/>
    <m/>
    <m/>
    <m/>
    <m/>
    <m/>
    <m/>
    <m/>
    <m/>
    <m/>
    <m/>
    <m/>
    <m/>
    <m/>
    <m/>
    <s v="                 -  "/>
  </r>
  <r>
    <x v="28"/>
    <x v="28"/>
    <n v="45141"/>
    <x v="5"/>
    <n v="1500"/>
    <n v="388"/>
    <n v="1308"/>
    <n v="2019"/>
    <n v="2286"/>
    <n v="6236"/>
    <n v="19398"/>
    <n v="15100"/>
    <n v="12275"/>
    <n v="11293"/>
    <n v="11721"/>
    <n v="9618"/>
    <n v="10369"/>
    <n v="11172"/>
    <n v="61438"/>
    <n v="32077"/>
    <n v="5219"/>
    <n v="211529"/>
  </r>
  <r>
    <x v="29"/>
    <x v="29"/>
    <n v="45140"/>
    <x v="2"/>
    <n v="800"/>
    <n v="435"/>
    <n v="1308"/>
    <n v="2019"/>
    <n v="2286"/>
    <n v="6236"/>
    <n v="19398"/>
    <n v="15100"/>
    <n v="12275"/>
    <n v="11293"/>
    <n v="11721"/>
    <n v="9618"/>
    <n v="10369"/>
    <n v="11172"/>
    <n v="61438"/>
    <n v="32077"/>
    <n v="5219"/>
    <n v="211529"/>
  </r>
  <r>
    <x v="30"/>
    <x v="30"/>
    <n v="45139"/>
    <x v="8"/>
    <n v="2000"/>
    <n v="517"/>
    <n v="1308"/>
    <n v="2019"/>
    <n v="2286"/>
    <n v="6236"/>
    <n v="19398"/>
    <n v="15100"/>
    <n v="12275"/>
    <n v="11293"/>
    <n v="11721"/>
    <n v="9618"/>
    <n v="10369"/>
    <n v="11172"/>
    <n v="61438"/>
    <n v="32077"/>
    <n v="5219"/>
    <n v="211529"/>
  </r>
  <r>
    <x v="31"/>
    <x v="31"/>
    <n v="45119"/>
    <x v="2"/>
    <n v="3800"/>
    <n v="375"/>
    <m/>
    <m/>
    <m/>
    <m/>
    <m/>
    <m/>
    <m/>
    <m/>
    <m/>
    <m/>
    <m/>
    <m/>
    <m/>
    <m/>
    <m/>
    <s v="                 -  "/>
  </r>
  <r>
    <x v="32"/>
    <x v="32"/>
    <n v="45118"/>
    <x v="8"/>
    <n v="800"/>
    <n v="505"/>
    <m/>
    <m/>
    <m/>
    <m/>
    <m/>
    <m/>
    <m/>
    <m/>
    <m/>
    <m/>
    <m/>
    <m/>
    <m/>
    <m/>
    <m/>
    <s v="                 -  "/>
  </r>
  <r>
    <x v="33"/>
    <x v="33"/>
    <n v="45114"/>
    <x v="2"/>
    <n v="2300"/>
    <n v="439"/>
    <n v="353"/>
    <n v="726"/>
    <n v="831"/>
    <n v="4719"/>
    <n v="20475"/>
    <n v="16023"/>
    <n v="12684"/>
    <n v="11740"/>
    <n v="12309"/>
    <n v="10008"/>
    <n v="10873"/>
    <n v="11743"/>
    <n v="63679"/>
    <n v="33051"/>
    <n v="5315"/>
    <n v="214529"/>
  </r>
  <r>
    <x v="34"/>
    <x v="34"/>
    <n v="45113"/>
    <x v="4"/>
    <n v="1500"/>
    <n v="463"/>
    <m/>
    <m/>
    <m/>
    <m/>
    <m/>
    <m/>
    <m/>
    <m/>
    <m/>
    <m/>
    <m/>
    <m/>
    <m/>
    <m/>
    <m/>
    <s v="                 -  "/>
  </r>
  <r>
    <x v="35"/>
    <x v="35"/>
    <n v="45112"/>
    <x v="6"/>
    <n v="500"/>
    <n v="486"/>
    <n v="1254"/>
    <n v="1258"/>
    <n v="1040"/>
    <n v="4856"/>
    <n v="20980"/>
    <n v="16226"/>
    <n v="12889"/>
    <n v="11893"/>
    <n v="12404"/>
    <n v="10077"/>
    <n v="10978"/>
    <n v="11917"/>
    <n v="64936"/>
    <n v="33866"/>
    <n v="5429"/>
    <n v="220003"/>
  </r>
  <r>
    <x v="36"/>
    <x v="36"/>
    <n v="45111"/>
    <x v="8"/>
    <n v="700"/>
    <n v="511"/>
    <m/>
    <m/>
    <m/>
    <m/>
    <m/>
    <m/>
    <m/>
    <m/>
    <m/>
    <m/>
    <m/>
    <m/>
    <m/>
    <m/>
    <m/>
    <s v="                 -  "/>
  </r>
  <r>
    <x v="37"/>
    <x v="37"/>
    <n v="45105"/>
    <x v="4"/>
    <n v="500"/>
    <n v="476"/>
    <m/>
    <m/>
    <m/>
    <m/>
    <m/>
    <m/>
    <m/>
    <m/>
    <m/>
    <m/>
    <m/>
    <m/>
    <m/>
    <m/>
    <m/>
    <s v="                 -  "/>
  </r>
  <r>
    <x v="38"/>
    <x v="38"/>
    <n v="45104"/>
    <x v="8"/>
    <n v="4300"/>
    <n v="486"/>
    <n v="642"/>
    <n v="1896"/>
    <n v="1814"/>
    <n v="4225"/>
    <n v="21351"/>
    <n v="16753"/>
    <n v="13262"/>
    <n v="12257"/>
    <n v="12803"/>
    <n v="10397"/>
    <n v="11400"/>
    <n v="12158"/>
    <n v="67331"/>
    <n v="35098"/>
    <n v="5455"/>
    <n v="226842"/>
  </r>
  <r>
    <x v="39"/>
    <x v="39"/>
    <n v="45085"/>
    <x v="8"/>
    <n v="4800"/>
    <n v="486"/>
    <m/>
    <m/>
    <m/>
    <m/>
    <m/>
    <m/>
    <m/>
    <m/>
    <m/>
    <m/>
    <m/>
    <m/>
    <m/>
    <m/>
    <m/>
    <s v="                 -  "/>
  </r>
  <r>
    <x v="40"/>
    <x v="40"/>
    <n v="45070"/>
    <x v="8"/>
    <n v="4800"/>
    <n v="488"/>
    <n v="604"/>
    <n v="884"/>
    <n v="680"/>
    <n v="3001"/>
    <n v="21544"/>
    <n v="17111"/>
    <n v="13351"/>
    <n v="12691"/>
    <n v="13187"/>
    <n v="10674"/>
    <n v="11846"/>
    <n v="12710"/>
    <n v="69709"/>
    <n v="36432"/>
    <n v="5585"/>
    <n v="230009"/>
  </r>
  <r>
    <x v="41"/>
    <x v="41"/>
    <n v="45056"/>
    <x v="7"/>
    <n v="589"/>
    <n v="691"/>
    <n v="501"/>
    <n v="1180"/>
    <n v="1284"/>
    <n v="2871"/>
    <n v="21344"/>
    <n v="17139"/>
    <n v="13454"/>
    <n v="12772"/>
    <n v="13228"/>
    <n v="10766"/>
    <n v="11864"/>
    <n v="12749"/>
    <n v="69975"/>
    <n v="36419"/>
    <n v="5573"/>
    <n v="231119"/>
  </r>
  <r>
    <x v="42"/>
    <x v="42"/>
    <n v="45042"/>
    <x v="8"/>
    <n v="3500"/>
    <n v="483"/>
    <n v="261"/>
    <n v="468"/>
    <n v="374"/>
    <n v="6859"/>
    <n v="21051"/>
    <n v="16996"/>
    <n v="13418"/>
    <n v="12752"/>
    <n v="13291"/>
    <n v="10709"/>
    <n v="11917"/>
    <n v="12712"/>
    <n v="71304"/>
    <n v="37124"/>
    <n v="5711"/>
    <n v="234947"/>
  </r>
  <r>
    <x v="43"/>
    <x v="43"/>
    <n v="45028"/>
    <x v="8"/>
    <n v="3500"/>
    <n v="486"/>
    <n v="310"/>
    <n v="534"/>
    <n v="444"/>
    <n v="12001"/>
    <n v="20955"/>
    <n v="16863"/>
    <n v="13403"/>
    <n v="12720"/>
    <n v="13300"/>
    <n v="10696"/>
    <n v="11925"/>
    <n v="12682"/>
    <n v="71424"/>
    <n v="37208"/>
    <n v="5681"/>
    <n v="240146"/>
  </r>
  <r>
    <x v="44"/>
    <x v="44"/>
    <n v="45014"/>
    <x v="8"/>
    <n v="7000"/>
    <n v="481"/>
    <n v="784"/>
    <n v="3216"/>
    <n v="2603"/>
    <n v="12183"/>
    <n v="20833"/>
    <n v="16836"/>
    <n v="13371"/>
    <n v="12672"/>
    <n v="13334"/>
    <n v="10697"/>
    <n v="11833"/>
    <n v="12704"/>
    <n v="71292"/>
    <n v="37113"/>
    <n v="5650"/>
    <n v="2451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02691E-D079-2D4B-A812-4CC70375B576}" name="PivotTable11" cacheId="40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3:C28" firstHeaderRow="0" firstDataRow="1" firstDataCol="1" rowPageCount="1" colPageCount="1"/>
  <pivotFields count="24">
    <pivotField axis="axisRow" showAll="0" sortType="ascending">
      <items count="47">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m="1" x="45"/>
        <item t="default"/>
      </items>
    </pivotField>
    <pivotField axis="axisRow" numFmtId="166" showAll="0" sortType="ascending">
      <items count="15">
        <item x="1"/>
        <item x="2"/>
        <item x="3"/>
        <item x="4"/>
        <item x="5"/>
        <item x="6"/>
        <item x="7"/>
        <item x="8"/>
        <item x="9"/>
        <item x="10"/>
        <item x="11"/>
        <item x="12"/>
        <item x="0"/>
        <item x="13"/>
        <item t="default"/>
      </items>
    </pivotField>
    <pivotField numFmtId="49" showAll="0"/>
    <pivotField axis="axisPage" multipleItemSelectionAllowed="1" showAll="0">
      <items count="26">
        <item h="1" m="1" x="23"/>
        <item h="1" m="1" x="20"/>
        <item h="1" m="1" x="24"/>
        <item x="1"/>
        <item h="1" m="1" x="12"/>
        <item h="1" m="1" x="17"/>
        <item h="1" m="1" x="14"/>
        <item h="1" m="1" x="19"/>
        <item h="1" m="1" x="13"/>
        <item h="1" m="1" x="21"/>
        <item h="1" m="1" x="18"/>
        <item h="1" m="1" x="9"/>
        <item h="1" m="1" x="22"/>
        <item h="1" m="1" x="16"/>
        <item h="1" m="1" x="15"/>
        <item h="1" m="1" x="11"/>
        <item h="1" m="1" x="10"/>
        <item h="1" x="0"/>
        <item h="1" x="2"/>
        <item h="1" x="3"/>
        <item h="1" x="4"/>
        <item h="1" x="5"/>
        <item h="1" x="6"/>
        <item h="1" x="7"/>
        <item h="1" x="8"/>
        <item t="default"/>
      </items>
    </pivotField>
    <pivotField dataField="1" numFmtId="164" showAll="0"/>
    <pivotField dataField="1"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axis="axisRow" showAll="0">
      <items count="5">
        <item x="0"/>
        <item x="1"/>
        <item x="2"/>
        <item x="3"/>
        <item t="default"/>
      </items>
    </pivotField>
  </pivotFields>
  <rowFields count="3">
    <field x="0"/>
    <field x="23"/>
    <field x="1"/>
  </rowFields>
  <rowItems count="25">
    <i>
      <x v="27"/>
    </i>
    <i r="1">
      <x v="1"/>
    </i>
    <i r="2">
      <x v="11"/>
    </i>
    <i>
      <x v="30"/>
    </i>
    <i r="1">
      <x v="1"/>
    </i>
    <i r="2">
      <x v="11"/>
    </i>
    <i>
      <x v="34"/>
    </i>
    <i r="1">
      <x v="2"/>
    </i>
    <i r="2">
      <x/>
    </i>
    <i>
      <x v="35"/>
    </i>
    <i r="1">
      <x v="2"/>
    </i>
    <i r="2">
      <x/>
    </i>
    <i>
      <x v="36"/>
    </i>
    <i r="1">
      <x v="2"/>
    </i>
    <i r="2">
      <x/>
    </i>
    <i>
      <x v="38"/>
    </i>
    <i r="1">
      <x v="2"/>
    </i>
    <i r="2">
      <x v="1"/>
    </i>
    <i>
      <x v="41"/>
    </i>
    <i r="1">
      <x v="2"/>
    </i>
    <i r="2">
      <x v="1"/>
    </i>
    <i>
      <x v="43"/>
    </i>
    <i r="1">
      <x v="2"/>
    </i>
    <i r="2">
      <x v="2"/>
    </i>
    <i t="grand">
      <x/>
    </i>
  </rowItems>
  <colFields count="1">
    <field x="-2"/>
  </colFields>
  <colItems count="2">
    <i>
      <x/>
    </i>
    <i i="1">
      <x v="1"/>
    </i>
  </colItems>
  <pageFields count="1">
    <pageField fld="3" hier="-1"/>
  </pageFields>
  <dataFields count="2">
    <dataField name="Invitations Issued " fld="4" baseField="0" baseItem="0"/>
    <dataField name="CRS cut-off score " fld="5" baseField="0" baseItem="0"/>
  </dataFields>
  <formats count="2">
    <format dxfId="5">
      <pivotArea field="0" type="button" dataOnly="0" labelOnly="1" outline="0" axis="axisRow" fieldPosition="0"/>
    </format>
    <format dxfId="4">
      <pivotArea dataOnly="0" labelOnly="1" outline="0" fieldPosition="0">
        <references count="1">
          <reference field="1" count="0"/>
        </references>
      </pivotArea>
    </format>
  </formats>
  <chartFormats count="6">
    <chartFormat chart="6" format="13"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6" format="14"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1"/>
          </reference>
        </references>
      </pivotArea>
    </chartFormat>
    <chartFormat chart="9" format="14" series="1">
      <pivotArea type="data" outline="0" fieldPosition="0">
        <references count="1">
          <reference field="4294967294" count="1" selected="0">
            <x v="0"/>
          </reference>
        </references>
      </pivotArea>
    </chartFormat>
    <chartFormat chart="9" format="1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 type="dateBetween" evalOrder="-1" id="526" name="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8DADDB-4FE2-8344-B79B-9986921067E5}" name="PivotTable12" cacheId="38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C18" firstHeaderRow="0" firstDataRow="1" firstDataCol="1"/>
  <pivotFields count="23">
    <pivotField showAll="0"/>
    <pivotField axis="axisRow" numFmtId="14" showAll="0">
      <items count="15">
        <item x="0"/>
        <item x="1"/>
        <item x="2"/>
        <item x="3"/>
        <item x="4"/>
        <item x="5"/>
        <item x="6"/>
        <item x="7"/>
        <item x="8"/>
        <item x="9"/>
        <item x="10"/>
        <item x="11"/>
        <item x="12"/>
        <item x="13"/>
        <item t="default"/>
      </items>
    </pivotField>
    <pivotField showAll="0"/>
    <pivotField dataField="1"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items count="7">
        <item sd="0" x="0"/>
        <item x="1"/>
        <item sd="0" x="2"/>
        <item sd="0" x="3"/>
        <item sd="0" x="4"/>
        <item sd="0" x="5"/>
        <item t="default"/>
      </items>
    </pivotField>
    <pivotField axis="axisRow" showAll="0">
      <items count="13">
        <item h="1" sd="0" x="0"/>
        <item h="1" sd="0" x="1"/>
        <item h="1" sd="0" x="2"/>
        <item h="1" sd="0" x="3"/>
        <item h="1" sd="0" x="4"/>
        <item h="1" sd="0" x="5"/>
        <item h="1" sd="0" x="6"/>
        <item h="1" sd="0" x="7"/>
        <item h="1" sd="0" x="8"/>
        <item x="9"/>
        <item x="10"/>
        <item h="1" sd="0" x="11"/>
        <item t="default"/>
      </items>
    </pivotField>
  </pivotFields>
  <rowFields count="2">
    <field x="22"/>
    <field x="1"/>
  </rowFields>
  <rowItems count="17">
    <i>
      <x v="9"/>
    </i>
    <i r="1">
      <x v="1"/>
    </i>
    <i r="1">
      <x v="2"/>
    </i>
    <i r="1">
      <x v="3"/>
    </i>
    <i r="1">
      <x v="4"/>
    </i>
    <i r="1">
      <x v="5"/>
    </i>
    <i r="1">
      <x v="6"/>
    </i>
    <i r="1">
      <x v="7"/>
    </i>
    <i r="1">
      <x v="8"/>
    </i>
    <i r="1">
      <x v="9"/>
    </i>
    <i r="1">
      <x v="10"/>
    </i>
    <i r="1">
      <x v="12"/>
    </i>
    <i>
      <x v="10"/>
    </i>
    <i r="1">
      <x v="1"/>
    </i>
    <i r="1">
      <x v="2"/>
    </i>
    <i r="1">
      <x v="3"/>
    </i>
    <i t="grand">
      <x/>
    </i>
  </rowItems>
  <colFields count="1">
    <field x="-2"/>
  </colFields>
  <colItems count="2">
    <i>
      <x/>
    </i>
    <i i="1">
      <x v="1"/>
    </i>
  </colItems>
  <dataFields count="2">
    <dataField name="Sum of Invitations Issued" fld="3" baseField="0" baseItem="0"/>
    <dataField name="Average of Total" fld="20" subtotal="average" baseField="0" baseItem="0"/>
  </dataFields>
  <chartFormats count="15">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22" count="1" selected="0">
            <x v="1"/>
          </reference>
        </references>
      </pivotArea>
    </chartFormat>
    <chartFormat chart="8" format="4">
      <pivotArea type="data" outline="0" fieldPosition="0">
        <references count="2">
          <reference field="4294967294" count="1" selected="0">
            <x v="0"/>
          </reference>
          <reference field="22" count="1" selected="0">
            <x v="2"/>
          </reference>
        </references>
      </pivotArea>
    </chartFormat>
    <chartFormat chart="8" format="5">
      <pivotArea type="data" outline="0" fieldPosition="0">
        <references count="2">
          <reference field="4294967294" count="1" selected="0">
            <x v="0"/>
          </reference>
          <reference field="22" count="1" selected="0">
            <x v="3"/>
          </reference>
        </references>
      </pivotArea>
    </chartFormat>
    <chartFormat chart="8" format="6">
      <pivotArea type="data" outline="0" fieldPosition="0">
        <references count="2">
          <reference field="4294967294" count="1" selected="0">
            <x v="0"/>
          </reference>
          <reference field="22" count="1" selected="0">
            <x v="4"/>
          </reference>
        </references>
      </pivotArea>
    </chartFormat>
    <chartFormat chart="8" format="7">
      <pivotArea type="data" outline="0" fieldPosition="0">
        <references count="2">
          <reference field="4294967294" count="1" selected="0">
            <x v="0"/>
          </reference>
          <reference field="22" count="1" selected="0">
            <x v="5"/>
          </reference>
        </references>
      </pivotArea>
    </chartFormat>
    <chartFormat chart="8" format="8">
      <pivotArea type="data" outline="0" fieldPosition="0">
        <references count="2">
          <reference field="4294967294" count="1" selected="0">
            <x v="0"/>
          </reference>
          <reference field="22" count="1" selected="0">
            <x v="6"/>
          </reference>
        </references>
      </pivotArea>
    </chartFormat>
    <chartFormat chart="8" format="9">
      <pivotArea type="data" outline="0" fieldPosition="0">
        <references count="2">
          <reference field="4294967294" count="1" selected="0">
            <x v="0"/>
          </reference>
          <reference field="22" count="1" selected="0">
            <x v="7"/>
          </reference>
        </references>
      </pivotArea>
    </chartFormat>
    <chartFormat chart="8" format="10">
      <pivotArea type="data" outline="0" fieldPosition="0">
        <references count="2">
          <reference field="4294967294" count="1" selected="0">
            <x v="0"/>
          </reference>
          <reference field="22" count="1" selected="0">
            <x v="8"/>
          </reference>
        </references>
      </pivotArea>
    </chartFormat>
    <chartFormat chart="8" format="11">
      <pivotArea type="data" outline="0" fieldPosition="0">
        <references count="2">
          <reference field="4294967294" count="1" selected="0">
            <x v="0"/>
          </reference>
          <reference field="22" count="1" selected="0">
            <x v="9"/>
          </reference>
        </references>
      </pivotArea>
    </chartFormat>
    <chartFormat chart="8" format="12">
      <pivotArea type="data" outline="0" fieldPosition="0">
        <references count="2">
          <reference field="4294967294" count="1" selected="0">
            <x v="0"/>
          </reference>
          <reference field="22" count="1" selected="0">
            <x v="10"/>
          </reference>
        </references>
      </pivotArea>
    </chartFormat>
    <chartFormat chart="12" format="14" series="1">
      <pivotArea type="data" outline="0" fieldPosition="0">
        <references count="1">
          <reference field="4294967294" count="1" selected="0">
            <x v="0"/>
          </reference>
        </references>
      </pivotArea>
    </chartFormat>
    <chartFormat chart="12" format="15">
      <pivotArea type="data" outline="0" fieldPosition="0">
        <references count="2">
          <reference field="4294967294" count="1" selected="0">
            <x v="0"/>
          </reference>
          <reference field="22" count="1" selected="0">
            <x v="10"/>
          </reference>
        </references>
      </pivotArea>
    </chartFormat>
    <chartFormat chart="8" format="15" series="1">
      <pivotArea type="data" outline="0" fieldPosition="0">
        <references count="1">
          <reference field="4294967294" count="1" selected="0">
            <x v="1"/>
          </reference>
        </references>
      </pivotArea>
    </chartFormat>
    <chartFormat chart="12" format="1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2094E1-1B15-F74F-8BBF-44D001DF2B0D}" name="PivotTable13" cacheId="40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2:E37" firstHeaderRow="0" firstDataRow="1" firstDataCol="1"/>
  <pivotFields count="24">
    <pivotField showAll="0"/>
    <pivotField axis="axisRow" numFmtId="14" showAll="0">
      <items count="15">
        <item x="0"/>
        <item x="1"/>
        <item x="2"/>
        <item x="3"/>
        <item x="4"/>
        <item x="5"/>
        <item x="6"/>
        <item x="7"/>
        <item x="8"/>
        <item x="9"/>
        <item x="10"/>
        <item x="11"/>
        <item x="12"/>
        <item x="13"/>
        <item t="default"/>
      </items>
    </pivotField>
    <pivotField numFmtId="166" showAll="0"/>
    <pivotField showAll="0"/>
    <pivotField numFmtId="164" showAll="0"/>
    <pivotField numFmtId="164"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23"/>
    <field x="1"/>
  </rowFields>
  <rowItems count="15">
    <i>
      <x v="1"/>
    </i>
    <i r="1">
      <x v="3"/>
    </i>
    <i r="1">
      <x v="4"/>
    </i>
    <i r="1">
      <x v="5"/>
    </i>
    <i r="1">
      <x v="6"/>
    </i>
    <i r="1">
      <x v="7"/>
    </i>
    <i r="1">
      <x v="8"/>
    </i>
    <i r="1">
      <x v="9"/>
    </i>
    <i r="1">
      <x v="10"/>
    </i>
    <i r="1">
      <x v="12"/>
    </i>
    <i>
      <x v="2"/>
    </i>
    <i r="1">
      <x v="1"/>
    </i>
    <i r="1">
      <x v="2"/>
    </i>
    <i r="1">
      <x v="3"/>
    </i>
    <i t="grand">
      <x/>
    </i>
  </rowItems>
  <colFields count="1">
    <field x="-2"/>
  </colFields>
  <colItems count="4">
    <i>
      <x/>
    </i>
    <i i="1">
      <x v="1"/>
    </i>
    <i i="2">
      <x v="2"/>
    </i>
    <i i="3">
      <x v="3"/>
    </i>
  </colItems>
  <dataFields count="4">
    <dataField name="481 - 490" fld="9" subtotal="average" baseField="0" baseItem="0"/>
    <dataField name="491 - 500" fld="8" subtotal="average" baseField="0" baseItem="0"/>
    <dataField name="501 - 600" fld="7" subtotal="average" baseField="0" baseItem="0"/>
    <dataField name="601 - 1200" fld="6" subtotal="average" baseField="0" baseItem="0"/>
  </dataFields>
  <formats count="8">
    <format dxfId="410">
      <pivotArea type="all" dataOnly="0" outline="0" fieldPosition="0"/>
    </format>
    <format dxfId="409">
      <pivotArea outline="0" collapsedLevelsAreSubtotals="1" fieldPosition="0"/>
    </format>
    <format dxfId="408">
      <pivotArea field="23" type="button" dataOnly="0" labelOnly="1" outline="0" axis="axisRow" fieldPosition="0"/>
    </format>
    <format dxfId="407">
      <pivotArea dataOnly="0" labelOnly="1" fieldPosition="0">
        <references count="1">
          <reference field="23" count="2">
            <x v="1"/>
            <x v="2"/>
          </reference>
        </references>
      </pivotArea>
    </format>
    <format dxfId="406">
      <pivotArea dataOnly="0" labelOnly="1" grandRow="1" outline="0" fieldPosition="0"/>
    </format>
    <format dxfId="405">
      <pivotArea dataOnly="0" labelOnly="1" fieldPosition="0">
        <references count="2">
          <reference field="1" count="9">
            <x v="3"/>
            <x v="4"/>
            <x v="5"/>
            <x v="6"/>
            <x v="7"/>
            <x v="8"/>
            <x v="9"/>
            <x v="10"/>
            <x v="12"/>
          </reference>
          <reference field="23" count="1" selected="0">
            <x v="1"/>
          </reference>
        </references>
      </pivotArea>
    </format>
    <format dxfId="404">
      <pivotArea dataOnly="0" labelOnly="1" fieldPosition="0">
        <references count="2">
          <reference field="1" count="3">
            <x v="1"/>
            <x v="2"/>
            <x v="3"/>
          </reference>
          <reference field="23" count="1" selected="0">
            <x v="2"/>
          </reference>
        </references>
      </pivotArea>
    </format>
    <format dxfId="403">
      <pivotArea dataOnly="0" labelOnly="1" outline="0" fieldPosition="0">
        <references count="1">
          <reference field="4294967294" count="4">
            <x v="0"/>
            <x v="1"/>
            <x v="2"/>
            <x v="3"/>
          </reference>
        </references>
      </pivotArea>
    </format>
  </formats>
  <chartFormats count="19">
    <chartFormat chart="7" format="0" series="1">
      <pivotArea type="data" outline="0" fieldPosition="0">
        <references count="1">
          <reference field="4294967294" count="1" selected="0">
            <x v="3"/>
          </reference>
        </references>
      </pivotArea>
    </chartFormat>
    <chartFormat chart="7" format="1" series="1">
      <pivotArea type="data" outline="0" fieldPosition="0">
        <references count="1">
          <reference field="4294967294" count="1" selected="0">
            <x v="2"/>
          </reference>
        </references>
      </pivotArea>
    </chartFormat>
    <chartFormat chart="7" format="2" series="1">
      <pivotArea type="data" outline="0" fieldPosition="0">
        <references count="1">
          <reference field="4294967294" count="1" selected="0">
            <x v="1"/>
          </reference>
        </references>
      </pivotArea>
    </chartFormat>
    <chartFormat chart="7" format="3"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3"/>
          </reference>
        </references>
      </pivotArea>
    </chartFormat>
    <chartFormat chart="9" format="6" series="1">
      <pivotArea type="data" outline="0" fieldPosition="0">
        <references count="1">
          <reference field="4294967294" count="1" selected="0">
            <x v="2"/>
          </reference>
        </references>
      </pivotArea>
    </chartFormat>
    <chartFormat chart="9" format="7" series="1">
      <pivotArea type="data" outline="0" fieldPosition="0">
        <references count="1">
          <reference field="4294967294" count="1" selected="0">
            <x v="1"/>
          </reference>
        </references>
      </pivotArea>
    </chartFormat>
    <chartFormat chart="9" format="8"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3"/>
          </reference>
        </references>
      </pivotArea>
    </chartFormat>
    <chartFormat chart="12" format="6" series="1">
      <pivotArea type="data" outline="0" fieldPosition="0">
        <references count="1">
          <reference field="4294967294" count="1" selected="0">
            <x v="2"/>
          </reference>
        </references>
      </pivotArea>
    </chartFormat>
    <chartFormat chart="12" format="7" series="1">
      <pivotArea type="data" outline="0" fieldPosition="0">
        <references count="1">
          <reference field="4294967294" count="1" selected="0">
            <x v="1"/>
          </reference>
        </references>
      </pivotArea>
    </chartFormat>
    <chartFormat chart="12" format="8"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3"/>
          </reference>
        </references>
      </pivotArea>
    </chartFormat>
    <chartFormat chart="13" format="10" series="1">
      <pivotArea type="data" outline="0" fieldPosition="0">
        <references count="1">
          <reference field="4294967294" count="1" selected="0">
            <x v="2"/>
          </reference>
        </references>
      </pivotArea>
    </chartFormat>
    <chartFormat chart="13" format="11" series="1">
      <pivotArea type="data" outline="0" fieldPosition="0">
        <references count="1">
          <reference field="4294967294" count="1" selected="0">
            <x v="1"/>
          </reference>
        </references>
      </pivotArea>
    </chartFormat>
    <chartFormat chart="13" format="12" series="1">
      <pivotArea type="data" outline="0" fieldPosition="0">
        <references count="1">
          <reference field="4294967294" count="1" selected="0">
            <x v="0"/>
          </reference>
        </references>
      </pivotArea>
    </chartFormat>
    <chartFormat chart="13" format="13">
      <pivotArea type="data" outline="0" fieldPosition="0">
        <references count="3">
          <reference field="4294967294" count="1" selected="0">
            <x v="3"/>
          </reference>
          <reference field="1" count="1" selected="0">
            <x v="12"/>
          </reference>
          <reference field="23" count="1" selected="0">
            <x v="1"/>
          </reference>
        </references>
      </pivotArea>
    </chartFormat>
    <chartFormat chart="13" format="14">
      <pivotArea type="data" outline="0" fieldPosition="0">
        <references count="3">
          <reference field="4294967294" count="1" selected="0">
            <x v="3"/>
          </reference>
          <reference field="1" count="1" selected="0">
            <x v="10"/>
          </reference>
          <reference field="23" count="1" selected="0">
            <x v="1"/>
          </reference>
        </references>
      </pivotArea>
    </chartFormat>
    <chartFormat chart="13" format="15">
      <pivotArea type="data" outline="0" fieldPosition="0">
        <references count="3">
          <reference field="4294967294" count="1" selected="0">
            <x v="3"/>
          </reference>
          <reference field="1" count="1" selected="0">
            <x v="9"/>
          </reference>
          <reference field="2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1B1527-EFAF-9849-8FE8-B8A864E53C13}" name="PivotTable8" cacheId="40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2" firstHeaderRow="1" firstDataRow="1" firstDataCol="0"/>
  <pivotFields count="24">
    <pivotField showAll="0"/>
    <pivotField numFmtId="14" showAll="0">
      <items count="15">
        <item x="0"/>
        <item x="1"/>
        <item x="2"/>
        <item x="3"/>
        <item x="4"/>
        <item x="5"/>
        <item x="6"/>
        <item x="7"/>
        <item x="8"/>
        <item x="9"/>
        <item x="10"/>
        <item x="11"/>
        <item x="12"/>
        <item x="13"/>
        <item t="default"/>
      </items>
    </pivotField>
    <pivotField numFmtId="49" showAll="0"/>
    <pivotField showAll="0"/>
    <pivotField dataField="1"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Sum of  Invitations Issued "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A64C61F-E4E8-A440-8D78-3CC2AC102554}" name="PivotTable10" cacheId="40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8:B18" firstHeaderRow="1" firstDataRow="1" firstDataCol="1"/>
  <pivotFields count="24">
    <pivotField showAll="0"/>
    <pivotField numFmtId="14" showAll="0">
      <items count="15">
        <item x="0"/>
        <item x="1"/>
        <item x="2"/>
        <item x="3"/>
        <item x="4"/>
        <item x="5"/>
        <item x="6"/>
        <item x="7"/>
        <item x="8"/>
        <item x="9"/>
        <item x="10"/>
        <item x="11"/>
        <item x="12"/>
        <item x="13"/>
        <item t="default"/>
      </items>
    </pivotField>
    <pivotField numFmtId="49" showAll="0"/>
    <pivotField axis="axisRow" showAll="0">
      <items count="26">
        <item m="1" x="23"/>
        <item m="1" x="20"/>
        <item m="1" x="24"/>
        <item x="1"/>
        <item m="1" x="12"/>
        <item m="1" x="17"/>
        <item m="1" x="14"/>
        <item m="1" x="19"/>
        <item m="1" x="13"/>
        <item m="1" x="21"/>
        <item m="1" x="18"/>
        <item m="1" x="9"/>
        <item m="1" x="22"/>
        <item m="1" x="16"/>
        <item m="1" x="15"/>
        <item m="1" x="11"/>
        <item m="1" x="10"/>
        <item x="0"/>
        <item x="2"/>
        <item x="3"/>
        <item x="4"/>
        <item x="5"/>
        <item x="6"/>
        <item x="7"/>
        <item x="8"/>
        <item t="default"/>
      </items>
    </pivotField>
    <pivotField dataField="1"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3"/>
  </rowFields>
  <rowItems count="10">
    <i>
      <x v="3"/>
    </i>
    <i>
      <x v="17"/>
    </i>
    <i>
      <x v="18"/>
    </i>
    <i>
      <x v="19"/>
    </i>
    <i>
      <x v="20"/>
    </i>
    <i>
      <x v="21"/>
    </i>
    <i>
      <x v="22"/>
    </i>
    <i>
      <x v="23"/>
    </i>
    <i>
      <x v="24"/>
    </i>
    <i t="grand">
      <x/>
    </i>
  </rowItems>
  <colItems count="1">
    <i/>
  </colItems>
  <dataFields count="1">
    <dataField name="Sum of  Invitations Issued " fld="4" baseField="0" baseItem="0"/>
  </dataFields>
  <pivotTableStyleInfo name="PivotStyleLight16" showRowHeaders="1" showColHeaders="1" showRowStripes="0" showColStripes="0" showLastColumn="1"/>
  <filters count="1">
    <filter fld="1" type="dateBetween" evalOrder="-1" id="671" name="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26DDD03-3613-2743-8B65-86A9C6D712F0}" name="PivotTable1" cacheId="38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DATE" colHeaderCaption="Programs">
  <location ref="B4:P22" firstHeaderRow="1" firstDataRow="3" firstDataCol="1"/>
  <pivotFields count="7">
    <pivotField axis="axisRow" showAll="0" sortType="ascending">
      <items count="292">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numFmtId="14" showAll="0">
      <items count="15">
        <item x="0"/>
        <item x="1"/>
        <item x="2"/>
        <item x="3"/>
        <item x="4"/>
        <item x="5"/>
        <item x="6"/>
        <item x="7"/>
        <item x="8"/>
        <item x="9"/>
        <item x="10"/>
        <item x="11"/>
        <item x="12"/>
        <item x="13"/>
        <item t="default"/>
      </items>
    </pivotField>
    <pivotField axis="axisCol" showAll="0">
      <items count="15">
        <item x="12"/>
        <item x="13"/>
        <item x="11"/>
        <item x="10"/>
        <item x="9"/>
        <item x="4"/>
        <item x="7"/>
        <item x="5"/>
        <item x="8"/>
        <item x="6"/>
        <item x="3"/>
        <item x="0"/>
        <item x="2"/>
        <item x="1"/>
        <item t="default"/>
      </items>
    </pivotField>
    <pivotField dataField="1" showAll="0"/>
    <pivotField dataField="1" showAll="0"/>
    <pivotField showAll="0">
      <items count="7">
        <item sd="0" x="0"/>
        <item sd="0" x="1"/>
        <item sd="0" x="2"/>
        <item sd="0" x="3"/>
        <item sd="0" x="4"/>
        <item x="5"/>
        <item t="default"/>
      </items>
    </pivotField>
    <pivotField axis="axisRow" multipleItemSelectionAllowed="1" showAll="0" sortType="ascending">
      <items count="13">
        <item h="1" sd="0" x="0"/>
        <item h="1" x="11"/>
        <item h="1" sd="0" x="1"/>
        <item h="1" sd="0" x="2"/>
        <item h="1" sd="0" x="3"/>
        <item h="1" sd="0" x="4"/>
        <item h="1" sd="0" x="5"/>
        <item h="1" sd="0" x="6"/>
        <item h="1" sd="0" x="7"/>
        <item h="1" sd="0" x="8"/>
        <item h="1" x="9"/>
        <item x="10"/>
        <item t="default"/>
      </items>
    </pivotField>
  </pivotFields>
  <rowFields count="3">
    <field x="6"/>
    <field x="1"/>
    <field x="0"/>
  </rowFields>
  <rowItems count="16">
    <i>
      <x v="11"/>
    </i>
    <i r="1">
      <x v="1"/>
    </i>
    <i r="2">
      <x v="279"/>
    </i>
    <i r="2">
      <x v="280"/>
    </i>
    <i r="2">
      <x v="281"/>
    </i>
    <i r="1">
      <x v="2"/>
    </i>
    <i r="2">
      <x v="282"/>
    </i>
    <i r="2">
      <x v="283"/>
    </i>
    <i r="2">
      <x v="284"/>
    </i>
    <i r="2">
      <x v="285"/>
    </i>
    <i r="2">
      <x v="286"/>
    </i>
    <i r="2">
      <x v="287"/>
    </i>
    <i r="1">
      <x v="3"/>
    </i>
    <i r="2">
      <x v="288"/>
    </i>
    <i r="2">
      <x v="289"/>
    </i>
    <i t="grand">
      <x/>
    </i>
  </rowItems>
  <colFields count="2">
    <field x="2"/>
    <field x="-2"/>
  </colFields>
  <colItems count="14">
    <i>
      <x v="5"/>
      <x/>
    </i>
    <i r="1" i="1">
      <x v="1"/>
    </i>
    <i>
      <x v="7"/>
      <x/>
    </i>
    <i r="1" i="1">
      <x v="1"/>
    </i>
    <i>
      <x v="10"/>
      <x/>
    </i>
    <i r="1" i="1">
      <x v="1"/>
    </i>
    <i>
      <x v="11"/>
      <x/>
    </i>
    <i r="1" i="1">
      <x v="1"/>
    </i>
    <i>
      <x v="12"/>
      <x/>
    </i>
    <i r="1" i="1">
      <x v="1"/>
    </i>
    <i>
      <x v="13"/>
      <x/>
    </i>
    <i r="1" i="1">
      <x v="1"/>
    </i>
    <i t="grand">
      <x/>
    </i>
    <i t="grand" i="1">
      <x/>
    </i>
  </colItems>
  <dataFields count="2">
    <dataField name="Sum of Invitations" fld="3" baseField="0" baseItem="0" numFmtId="164"/>
    <dataField name="Average of CRS cut-off" fld="4" subtotal="average" baseField="0" baseItem="0"/>
  </dataFields>
  <formats count="397">
    <format dxfId="402">
      <pivotArea outline="0" collapsedLevelsAreSubtotals="1" fieldPosition="0">
        <references count="1">
          <reference field="2" count="0" selected="0"/>
        </references>
      </pivotArea>
    </format>
    <format dxfId="401">
      <pivotArea type="origin" dataOnly="0" labelOnly="1" outline="0" fieldPosition="0"/>
    </format>
    <format dxfId="400">
      <pivotArea field="2" type="button" dataOnly="0" labelOnly="1" outline="0" axis="axisCol" fieldPosition="0"/>
    </format>
    <format dxfId="399">
      <pivotArea type="topRight" dataOnly="0" labelOnly="1" outline="0" fieldPosition="0"/>
    </format>
    <format dxfId="398">
      <pivotArea field="6" type="button" dataOnly="0" labelOnly="1" outline="0" axis="axisRow" fieldPosition="0"/>
    </format>
    <format dxfId="397">
      <pivotArea dataOnly="0" labelOnly="1" fieldPosition="0">
        <references count="1">
          <reference field="6" count="4">
            <x v="7"/>
            <x v="8"/>
            <x v="9"/>
            <x v="10"/>
          </reference>
        </references>
      </pivotArea>
    </format>
    <format dxfId="396">
      <pivotArea dataOnly="0" labelOnly="1" grandRow="1" outline="0" fieldPosition="0"/>
    </format>
    <format dxfId="395">
      <pivotArea dataOnly="0" labelOnly="1" fieldPosition="0">
        <references count="1">
          <reference field="2" count="0"/>
        </references>
      </pivotArea>
    </format>
    <format dxfId="394">
      <pivotArea type="all" dataOnly="0" outline="0" fieldPosition="0"/>
    </format>
    <format dxfId="393">
      <pivotArea outline="0" collapsedLevelsAreSubtotals="1" fieldPosition="0"/>
    </format>
    <format dxfId="392">
      <pivotArea type="origin" dataOnly="0" labelOnly="1" outline="0" fieldPosition="0"/>
    </format>
    <format dxfId="391">
      <pivotArea field="2" type="button" dataOnly="0" labelOnly="1" outline="0" axis="axisCol" fieldPosition="0"/>
    </format>
    <format dxfId="390">
      <pivotArea type="topRight" dataOnly="0" labelOnly="1" outline="0" fieldPosition="0"/>
    </format>
    <format dxfId="389">
      <pivotArea field="6" type="button" dataOnly="0" labelOnly="1" outline="0" axis="axisRow" fieldPosition="0"/>
    </format>
    <format dxfId="388">
      <pivotArea dataOnly="0" labelOnly="1" fieldPosition="0">
        <references count="1">
          <reference field="6" count="4">
            <x v="7"/>
            <x v="8"/>
            <x v="9"/>
            <x v="10"/>
          </reference>
        </references>
      </pivotArea>
    </format>
    <format dxfId="387">
      <pivotArea dataOnly="0" labelOnly="1" grandRow="1" outline="0" fieldPosition="0"/>
    </format>
    <format dxfId="386">
      <pivotArea dataOnly="0" labelOnly="1" fieldPosition="0">
        <references count="1">
          <reference field="2" count="0"/>
        </references>
      </pivotArea>
    </format>
    <format dxfId="385">
      <pivotArea dataOnly="0" labelOnly="1" grandCol="1" outline="0" fieldPosition="0"/>
    </format>
    <format dxfId="384">
      <pivotArea type="all" dataOnly="0" outline="0" fieldPosition="0"/>
    </format>
    <format dxfId="383">
      <pivotArea outline="0" collapsedLevelsAreSubtotals="1" fieldPosition="0"/>
    </format>
    <format dxfId="382">
      <pivotArea type="origin" dataOnly="0" labelOnly="1" outline="0" fieldPosition="0"/>
    </format>
    <format dxfId="381">
      <pivotArea field="2" type="button" dataOnly="0" labelOnly="1" outline="0" axis="axisCol" fieldPosition="0"/>
    </format>
    <format dxfId="380">
      <pivotArea type="topRight" dataOnly="0" labelOnly="1" outline="0" fieldPosition="0"/>
    </format>
    <format dxfId="379">
      <pivotArea field="6" type="button" dataOnly="0" labelOnly="1" outline="0" axis="axisRow" fieldPosition="0"/>
    </format>
    <format dxfId="378">
      <pivotArea dataOnly="0" labelOnly="1" fieldPosition="0">
        <references count="1">
          <reference field="6" count="4">
            <x v="7"/>
            <x v="8"/>
            <x v="9"/>
            <x v="10"/>
          </reference>
        </references>
      </pivotArea>
    </format>
    <format dxfId="377">
      <pivotArea dataOnly="0" labelOnly="1" grandRow="1" outline="0" fieldPosition="0"/>
    </format>
    <format dxfId="376">
      <pivotArea dataOnly="0" labelOnly="1" fieldPosition="0">
        <references count="1">
          <reference field="2" count="0"/>
        </references>
      </pivotArea>
    </format>
    <format dxfId="375">
      <pivotArea dataOnly="0" labelOnly="1" grandCol="1" outline="0" fieldPosition="0"/>
    </format>
    <format dxfId="374">
      <pivotArea field="-2" type="button" dataOnly="0" labelOnly="1" outline="0" axis="axisCol" fieldPosition="1"/>
    </format>
    <format dxfId="373">
      <pivotArea type="topRight" dataOnly="0" labelOnly="1" outline="0" fieldPosition="0"/>
    </format>
    <format dxfId="372">
      <pivotArea dataOnly="0" labelOnly="1" fieldPosition="0">
        <references count="1">
          <reference field="2" count="1">
            <x v="0"/>
          </reference>
        </references>
      </pivotArea>
    </format>
    <format dxfId="371">
      <pivotArea dataOnly="0" labelOnly="1" fieldPosition="0">
        <references count="1">
          <reference field="2" count="4">
            <x v="1"/>
            <x v="2"/>
            <x v="3"/>
            <x v="4"/>
          </reference>
        </references>
      </pivotArea>
    </format>
    <format dxfId="370">
      <pivotArea dataOnly="0" labelOnly="1" outline="0" fieldPosition="0">
        <references count="2">
          <reference field="4294967294" count="1">
            <x v="1"/>
          </reference>
          <reference field="2" count="1" selected="0">
            <x v="0"/>
          </reference>
        </references>
      </pivotArea>
    </format>
    <format dxfId="369">
      <pivotArea dataOnly="0" labelOnly="1" outline="0" fieldPosition="0">
        <references count="2">
          <reference field="4294967294" count="2">
            <x v="0"/>
            <x v="1"/>
          </reference>
          <reference field="2" count="1" selected="0">
            <x v="1"/>
          </reference>
        </references>
      </pivotArea>
    </format>
    <format dxfId="368">
      <pivotArea dataOnly="0" labelOnly="1" outline="0" fieldPosition="0">
        <references count="2">
          <reference field="4294967294" count="2">
            <x v="0"/>
            <x v="1"/>
          </reference>
          <reference field="2" count="1" selected="0">
            <x v="2"/>
          </reference>
        </references>
      </pivotArea>
    </format>
    <format dxfId="367">
      <pivotArea dataOnly="0" labelOnly="1" outline="0" fieldPosition="0">
        <references count="2">
          <reference field="4294967294" count="2">
            <x v="0"/>
            <x v="1"/>
          </reference>
          <reference field="2" count="1" selected="0">
            <x v="3"/>
          </reference>
        </references>
      </pivotArea>
    </format>
    <format dxfId="366">
      <pivotArea dataOnly="0" labelOnly="1" outline="0" fieldPosition="0">
        <references count="2">
          <reference field="4294967294" count="2">
            <x v="0"/>
            <x v="1"/>
          </reference>
          <reference field="2" count="1" selected="0">
            <x v="4"/>
          </reference>
        </references>
      </pivotArea>
    </format>
    <format dxfId="365">
      <pivotArea type="all" dataOnly="0" outline="0" fieldPosition="0"/>
    </format>
    <format dxfId="364">
      <pivotArea dataOnly="0" labelOnly="1" fieldPosition="0">
        <references count="1">
          <reference field="2" count="0"/>
        </references>
      </pivotArea>
    </format>
    <format dxfId="363">
      <pivotArea field="2" dataOnly="0" labelOnly="1" grandCol="1" outline="0" axis="axisCol" fieldPosition="0">
        <references count="1">
          <reference field="4294967294" count="1" selected="0">
            <x v="0"/>
          </reference>
        </references>
      </pivotArea>
    </format>
    <format dxfId="362">
      <pivotArea field="2" dataOnly="0" labelOnly="1" grandCol="1" outline="0" axis="axisCol" fieldPosition="0">
        <references count="1">
          <reference field="4294967294" count="1" selected="0">
            <x v="1"/>
          </reference>
        </references>
      </pivotArea>
    </format>
    <format dxfId="361">
      <pivotArea dataOnly="0" labelOnly="1" outline="0" fieldPosition="0">
        <references count="2">
          <reference field="4294967294" count="2">
            <x v="0"/>
            <x v="1"/>
          </reference>
          <reference field="2" count="1" selected="0">
            <x v="0"/>
          </reference>
        </references>
      </pivotArea>
    </format>
    <format dxfId="360">
      <pivotArea dataOnly="0" labelOnly="1" outline="0" fieldPosition="0">
        <references count="2">
          <reference field="4294967294" count="2">
            <x v="0"/>
            <x v="1"/>
          </reference>
          <reference field="2" count="1" selected="0">
            <x v="1"/>
          </reference>
        </references>
      </pivotArea>
    </format>
    <format dxfId="359">
      <pivotArea dataOnly="0" labelOnly="1" outline="0" fieldPosition="0">
        <references count="2">
          <reference field="4294967294" count="2">
            <x v="0"/>
            <x v="1"/>
          </reference>
          <reference field="2" count="1" selected="0">
            <x v="2"/>
          </reference>
        </references>
      </pivotArea>
    </format>
    <format dxfId="358">
      <pivotArea dataOnly="0" labelOnly="1" outline="0" fieldPosition="0">
        <references count="2">
          <reference field="4294967294" count="2">
            <x v="0"/>
            <x v="1"/>
          </reference>
          <reference field="2" count="1" selected="0">
            <x v="3"/>
          </reference>
        </references>
      </pivotArea>
    </format>
    <format dxfId="357">
      <pivotArea dataOnly="0" labelOnly="1" outline="0" fieldPosition="0">
        <references count="2">
          <reference field="4294967294" count="2">
            <x v="0"/>
            <x v="1"/>
          </reference>
          <reference field="2" count="1" selected="0">
            <x v="4"/>
          </reference>
        </references>
      </pivotArea>
    </format>
    <format dxfId="356">
      <pivotArea outline="0" collapsedLevelsAreSubtotals="1" fieldPosition="0">
        <references count="2">
          <reference field="4294967294" count="2" selected="0">
            <x v="0"/>
            <x v="1"/>
          </reference>
          <reference field="2" count="1" selected="0">
            <x v="3"/>
          </reference>
        </references>
      </pivotArea>
    </format>
    <format dxfId="355">
      <pivotArea dataOnly="0" labelOnly="1" fieldPosition="0">
        <references count="1">
          <reference field="2" count="1">
            <x v="3"/>
          </reference>
        </references>
      </pivotArea>
    </format>
    <format dxfId="354">
      <pivotArea dataOnly="0" labelOnly="1" outline="0" fieldPosition="0">
        <references count="2">
          <reference field="4294967294" count="2">
            <x v="0"/>
            <x v="1"/>
          </reference>
          <reference field="2" count="1" selected="0">
            <x v="3"/>
          </reference>
        </references>
      </pivotArea>
    </format>
    <format dxfId="353">
      <pivotArea outline="0" collapsedLevelsAreSubtotals="1" fieldPosition="0">
        <references count="2">
          <reference field="4294967294" count="2" selected="0">
            <x v="0"/>
            <x v="1"/>
          </reference>
          <reference field="2" count="1" selected="0">
            <x v="2"/>
          </reference>
        </references>
      </pivotArea>
    </format>
    <format dxfId="352">
      <pivotArea dataOnly="0" labelOnly="1" fieldPosition="0">
        <references count="1">
          <reference field="2" count="1">
            <x v="2"/>
          </reference>
        </references>
      </pivotArea>
    </format>
    <format dxfId="351">
      <pivotArea dataOnly="0" labelOnly="1" outline="0" fieldPosition="0">
        <references count="2">
          <reference field="4294967294" count="2">
            <x v="0"/>
            <x v="1"/>
          </reference>
          <reference field="2" count="1" selected="0">
            <x v="2"/>
          </reference>
        </references>
      </pivotArea>
    </format>
    <format dxfId="350">
      <pivotArea outline="0" collapsedLevelsAreSubtotals="1" fieldPosition="0">
        <references count="2">
          <reference field="4294967294" count="2" selected="0">
            <x v="0"/>
            <x v="1"/>
          </reference>
          <reference field="2" count="1" selected="0">
            <x v="4"/>
          </reference>
        </references>
      </pivotArea>
    </format>
    <format dxfId="349">
      <pivotArea dataOnly="0" labelOnly="1" fieldPosition="0">
        <references count="1">
          <reference field="2" count="1">
            <x v="4"/>
          </reference>
        </references>
      </pivotArea>
    </format>
    <format dxfId="348">
      <pivotArea dataOnly="0" labelOnly="1" outline="0" fieldPosition="0">
        <references count="2">
          <reference field="4294967294" count="2">
            <x v="0"/>
            <x v="1"/>
          </reference>
          <reference field="2" count="1" selected="0">
            <x v="4"/>
          </reference>
        </references>
      </pivotArea>
    </format>
    <format dxfId="347">
      <pivotArea collapsedLevelsAreSubtotals="1" fieldPosition="0">
        <references count="3">
          <reference field="4294967294" count="2" selected="0">
            <x v="0"/>
            <x v="1"/>
          </reference>
          <reference field="2" count="0" selected="0"/>
          <reference field="6" count="1">
            <x v="7"/>
          </reference>
        </references>
      </pivotArea>
    </format>
    <format dxfId="346">
      <pivotArea collapsedLevelsAreSubtotals="1" fieldPosition="0">
        <references count="3">
          <reference field="4294967294" count="2" selected="0">
            <x v="0"/>
            <x v="1"/>
          </reference>
          <reference field="2" count="0" selected="0"/>
          <reference field="6" count="1">
            <x v="8"/>
          </reference>
        </references>
      </pivotArea>
    </format>
    <format dxfId="345">
      <pivotArea collapsedLevelsAreSubtotals="1" fieldPosition="0">
        <references count="3">
          <reference field="4294967294" count="2" selected="0">
            <x v="0"/>
            <x v="1"/>
          </reference>
          <reference field="2" count="0" selected="0"/>
          <reference field="6" count="1">
            <x v="9"/>
          </reference>
        </references>
      </pivotArea>
    </format>
    <format dxfId="344">
      <pivotArea collapsedLevelsAreSubtotals="1" fieldPosition="0">
        <references count="4">
          <reference field="4294967294" count="2" selected="0">
            <x v="0"/>
            <x v="1"/>
          </reference>
          <reference field="1" count="1">
            <x v="1"/>
          </reference>
          <reference field="2" count="0" selected="0"/>
          <reference field="6" count="1" selected="0">
            <x v="10"/>
          </reference>
        </references>
      </pivotArea>
    </format>
    <format dxfId="343">
      <pivotArea collapsedLevelsAreSubtotals="1" fieldPosition="0">
        <references count="5">
          <reference field="4294967294" count="2" selected="0">
            <x v="0"/>
            <x v="1"/>
          </reference>
          <reference field="0" count="2">
            <x v="237"/>
            <x v="238"/>
          </reference>
          <reference field="1" count="1" selected="0">
            <x v="1"/>
          </reference>
          <reference field="2" count="0" selected="0"/>
          <reference field="6" count="1" selected="0">
            <x v="10"/>
          </reference>
        </references>
      </pivotArea>
    </format>
    <format dxfId="342">
      <pivotArea collapsedLevelsAreSubtotals="1" fieldPosition="0">
        <references count="4">
          <reference field="4294967294" count="2" selected="0">
            <x v="0"/>
            <x v="1"/>
          </reference>
          <reference field="1" count="1">
            <x v="2"/>
          </reference>
          <reference field="2" count="0" selected="0"/>
          <reference field="6" count="1" selected="0">
            <x v="10"/>
          </reference>
        </references>
      </pivotArea>
    </format>
    <format dxfId="341">
      <pivotArea collapsedLevelsAreSubtotals="1" fieldPosition="0">
        <references count="5">
          <reference field="4294967294" count="2" selected="0">
            <x v="0"/>
            <x v="1"/>
          </reference>
          <reference field="0" count="3">
            <x v="239"/>
            <x v="240"/>
            <x v="241"/>
          </reference>
          <reference field="1" count="1" selected="0">
            <x v="2"/>
          </reference>
          <reference field="2" count="0" selected="0"/>
          <reference field="6" count="1" selected="0">
            <x v="10"/>
          </reference>
        </references>
      </pivotArea>
    </format>
    <format dxfId="340">
      <pivotArea collapsedLevelsAreSubtotals="1" fieldPosition="0">
        <references count="4">
          <reference field="4294967294" count="2" selected="0">
            <x v="0"/>
            <x v="1"/>
          </reference>
          <reference field="1" count="1">
            <x v="3"/>
          </reference>
          <reference field="2" count="0" selected="0"/>
          <reference field="6" count="1" selected="0">
            <x v="10"/>
          </reference>
        </references>
      </pivotArea>
    </format>
    <format dxfId="339">
      <pivotArea collapsedLevelsAreSubtotals="1" fieldPosition="0">
        <references count="5">
          <reference field="4294967294" count="2" selected="0">
            <x v="0"/>
            <x v="1"/>
          </reference>
          <reference field="0" count="2">
            <x v="242"/>
            <x v="243"/>
          </reference>
          <reference field="1" count="1" selected="0">
            <x v="3"/>
          </reference>
          <reference field="2" count="0" selected="0"/>
          <reference field="6" count="1" selected="0">
            <x v="10"/>
          </reference>
        </references>
      </pivotArea>
    </format>
    <format dxfId="338">
      <pivotArea collapsedLevelsAreSubtotals="1" fieldPosition="0">
        <references count="3">
          <reference field="4294967294" count="2" selected="0">
            <x v="0"/>
            <x v="1"/>
          </reference>
          <reference field="2" count="3" selected="0">
            <x v="2"/>
            <x v="3"/>
            <x v="4"/>
          </reference>
          <reference field="6" count="1">
            <x v="2"/>
          </reference>
        </references>
      </pivotArea>
    </format>
    <format dxfId="337">
      <pivotArea collapsedLevelsAreSubtotals="1" fieldPosition="0">
        <references count="1">
          <reference field="6" count="1">
            <x v="9"/>
          </reference>
        </references>
      </pivotArea>
    </format>
    <format dxfId="336">
      <pivotArea dataOnly="0" labelOnly="1" fieldPosition="0">
        <references count="1">
          <reference field="6" count="1">
            <x v="9"/>
          </reference>
        </references>
      </pivotArea>
    </format>
    <format dxfId="335">
      <pivotArea collapsedLevelsAreSubtotals="1" fieldPosition="0">
        <references count="4">
          <reference field="4294967294" count="2" selected="0">
            <x v="0"/>
            <x v="1"/>
          </reference>
          <reference field="1" count="1">
            <x v="1"/>
          </reference>
          <reference field="2" count="3" selected="0">
            <x v="2"/>
            <x v="3"/>
            <x v="4"/>
          </reference>
          <reference field="6" count="1" selected="0">
            <x v="8"/>
          </reference>
        </references>
      </pivotArea>
    </format>
    <format dxfId="334">
      <pivotArea collapsedLevelsAreSubtotals="1" fieldPosition="0">
        <references count="5">
          <reference field="4294967294" count="2" selected="0">
            <x v="0"/>
            <x v="1"/>
          </reference>
          <reference field="0" count="4">
            <x v="171"/>
            <x v="172"/>
            <x v="173"/>
            <x v="174"/>
          </reference>
          <reference field="1" count="1" selected="0">
            <x v="1"/>
          </reference>
          <reference field="2" count="3" selected="0">
            <x v="2"/>
            <x v="3"/>
            <x v="4"/>
          </reference>
          <reference field="6" count="1" selected="0">
            <x v="8"/>
          </reference>
        </references>
      </pivotArea>
    </format>
    <format dxfId="333">
      <pivotArea collapsedLevelsAreSubtotals="1" fieldPosition="0">
        <references count="4">
          <reference field="4294967294" count="2" selected="0">
            <x v="0"/>
            <x v="1"/>
          </reference>
          <reference field="1" count="1">
            <x v="2"/>
          </reference>
          <reference field="2" count="3" selected="0">
            <x v="2"/>
            <x v="3"/>
            <x v="4"/>
          </reference>
          <reference field="6" count="1" selected="0">
            <x v="8"/>
          </reference>
        </references>
      </pivotArea>
    </format>
    <format dxfId="332">
      <pivotArea collapsedLevelsAreSubtotals="1" fieldPosition="0">
        <references count="5">
          <reference field="4294967294" count="2" selected="0">
            <x v="0"/>
            <x v="1"/>
          </reference>
          <reference field="0" count="2">
            <x v="175"/>
            <x v="176"/>
          </reference>
          <reference field="1" count="1" selected="0">
            <x v="2"/>
          </reference>
          <reference field="2" count="3" selected="0">
            <x v="2"/>
            <x v="3"/>
            <x v="4"/>
          </reference>
          <reference field="6" count="1" selected="0">
            <x v="8"/>
          </reference>
        </references>
      </pivotArea>
    </format>
    <format dxfId="331">
      <pivotArea collapsedLevelsAreSubtotals="1" fieldPosition="0">
        <references count="4">
          <reference field="4294967294" count="2" selected="0">
            <x v="0"/>
            <x v="1"/>
          </reference>
          <reference field="1" count="1">
            <x v="3"/>
          </reference>
          <reference field="2" count="3" selected="0">
            <x v="2"/>
            <x v="3"/>
            <x v="4"/>
          </reference>
          <reference field="6" count="1" selected="0">
            <x v="8"/>
          </reference>
        </references>
      </pivotArea>
    </format>
    <format dxfId="330">
      <pivotArea collapsedLevelsAreSubtotals="1" fieldPosition="0">
        <references count="5">
          <reference field="4294967294" count="2" selected="0">
            <x v="0"/>
            <x v="1"/>
          </reference>
          <reference field="0" count="4">
            <x v="177"/>
            <x v="178"/>
            <x v="179"/>
            <x v="180"/>
          </reference>
          <reference field="1" count="1" selected="0">
            <x v="3"/>
          </reference>
          <reference field="2" count="3" selected="0">
            <x v="2"/>
            <x v="3"/>
            <x v="4"/>
          </reference>
          <reference field="6" count="1" selected="0">
            <x v="8"/>
          </reference>
        </references>
      </pivotArea>
    </format>
    <format dxfId="329">
      <pivotArea collapsedLevelsAreSubtotals="1" fieldPosition="0">
        <references count="4">
          <reference field="4294967294" count="2" selected="0">
            <x v="0"/>
            <x v="1"/>
          </reference>
          <reference field="1" count="1">
            <x v="4"/>
          </reference>
          <reference field="2" count="3" selected="0">
            <x v="2"/>
            <x v="3"/>
            <x v="4"/>
          </reference>
          <reference field="6" count="1" selected="0">
            <x v="8"/>
          </reference>
        </references>
      </pivotArea>
    </format>
    <format dxfId="328">
      <pivotArea collapsedLevelsAreSubtotals="1" fieldPosition="0">
        <references count="5">
          <reference field="4294967294" count="2" selected="0">
            <x v="0"/>
            <x v="1"/>
          </reference>
          <reference field="0" count="5">
            <x v="181"/>
            <x v="182"/>
            <x v="183"/>
            <x v="184"/>
            <x v="185"/>
          </reference>
          <reference field="1" count="1" selected="0">
            <x v="4"/>
          </reference>
          <reference field="2" count="3" selected="0">
            <x v="2"/>
            <x v="3"/>
            <x v="4"/>
          </reference>
          <reference field="6" count="1" selected="0">
            <x v="8"/>
          </reference>
        </references>
      </pivotArea>
    </format>
    <format dxfId="327">
      <pivotArea collapsedLevelsAreSubtotals="1" fieldPosition="0">
        <references count="4">
          <reference field="4294967294" count="2" selected="0">
            <x v="0"/>
            <x v="1"/>
          </reference>
          <reference field="1" count="1">
            <x v="5"/>
          </reference>
          <reference field="2" count="3" selected="0">
            <x v="2"/>
            <x v="3"/>
            <x v="4"/>
          </reference>
          <reference field="6" count="1" selected="0">
            <x v="8"/>
          </reference>
        </references>
      </pivotArea>
    </format>
    <format dxfId="326">
      <pivotArea collapsedLevelsAreSubtotals="1" fieldPosition="0">
        <references count="5">
          <reference field="4294967294" count="2" selected="0">
            <x v="0"/>
            <x v="1"/>
          </reference>
          <reference field="0" count="5">
            <x v="186"/>
            <x v="187"/>
            <x v="188"/>
            <x v="189"/>
            <x v="190"/>
          </reference>
          <reference field="1" count="1" selected="0">
            <x v="5"/>
          </reference>
          <reference field="2" count="3" selected="0">
            <x v="2"/>
            <x v="3"/>
            <x v="4"/>
          </reference>
          <reference field="6" count="1" selected="0">
            <x v="8"/>
          </reference>
        </references>
      </pivotArea>
    </format>
    <format dxfId="325">
      <pivotArea collapsedLevelsAreSubtotals="1" fieldPosition="0">
        <references count="4">
          <reference field="4294967294" count="2" selected="0">
            <x v="0"/>
            <x v="1"/>
          </reference>
          <reference field="1" count="1">
            <x v="6"/>
          </reference>
          <reference field="2" count="3" selected="0">
            <x v="2"/>
            <x v="3"/>
            <x v="4"/>
          </reference>
          <reference field="6" count="1" selected="0">
            <x v="8"/>
          </reference>
        </references>
      </pivotArea>
    </format>
    <format dxfId="324">
      <pivotArea collapsedLevelsAreSubtotals="1" fieldPosition="0">
        <references count="5">
          <reference field="4294967294" count="2" selected="0">
            <x v="0"/>
            <x v="1"/>
          </reference>
          <reference field="0" count="4">
            <x v="191"/>
            <x v="192"/>
            <x v="193"/>
            <x v="194"/>
          </reference>
          <reference field="1" count="1" selected="0">
            <x v="6"/>
          </reference>
          <reference field="2" count="3" selected="0">
            <x v="2"/>
            <x v="3"/>
            <x v="4"/>
          </reference>
          <reference field="6" count="1" selected="0">
            <x v="8"/>
          </reference>
        </references>
      </pivotArea>
    </format>
    <format dxfId="323">
      <pivotArea collapsedLevelsAreSubtotals="1" fieldPosition="0">
        <references count="4">
          <reference field="4294967294" count="2" selected="0">
            <x v="0"/>
            <x v="1"/>
          </reference>
          <reference field="1" count="1">
            <x v="7"/>
          </reference>
          <reference field="2" count="3" selected="0">
            <x v="2"/>
            <x v="3"/>
            <x v="4"/>
          </reference>
          <reference field="6" count="1" selected="0">
            <x v="8"/>
          </reference>
        </references>
      </pivotArea>
    </format>
    <format dxfId="322">
      <pivotArea collapsedLevelsAreSubtotals="1" fieldPosition="0">
        <references count="5">
          <reference field="4294967294" count="2" selected="0">
            <x v="0"/>
            <x v="1"/>
          </reference>
          <reference field="0" count="4">
            <x v="195"/>
            <x v="196"/>
            <x v="197"/>
            <x v="198"/>
          </reference>
          <reference field="1" count="1" selected="0">
            <x v="7"/>
          </reference>
          <reference field="2" count="3" selected="0">
            <x v="2"/>
            <x v="3"/>
            <x v="4"/>
          </reference>
          <reference field="6" count="1" selected="0">
            <x v="8"/>
          </reference>
        </references>
      </pivotArea>
    </format>
    <format dxfId="321">
      <pivotArea collapsedLevelsAreSubtotals="1" fieldPosition="0">
        <references count="4">
          <reference field="4294967294" count="2" selected="0">
            <x v="0"/>
            <x v="1"/>
          </reference>
          <reference field="1" count="1">
            <x v="8"/>
          </reference>
          <reference field="2" count="3" selected="0">
            <x v="2"/>
            <x v="3"/>
            <x v="4"/>
          </reference>
          <reference field="6" count="1" selected="0">
            <x v="8"/>
          </reference>
        </references>
      </pivotArea>
    </format>
    <format dxfId="320">
      <pivotArea collapsedLevelsAreSubtotals="1" fieldPosition="0">
        <references count="5">
          <reference field="4294967294" count="2" selected="0">
            <x v="0"/>
            <x v="1"/>
          </reference>
          <reference field="0" count="4">
            <x v="199"/>
            <x v="200"/>
            <x v="201"/>
            <x v="202"/>
          </reference>
          <reference field="1" count="1" selected="0">
            <x v="8"/>
          </reference>
          <reference field="2" count="3" selected="0">
            <x v="2"/>
            <x v="3"/>
            <x v="4"/>
          </reference>
          <reference field="6" count="1" selected="0">
            <x v="8"/>
          </reference>
        </references>
      </pivotArea>
    </format>
    <format dxfId="319">
      <pivotArea collapsedLevelsAreSubtotals="1" fieldPosition="0">
        <references count="4">
          <reference field="4294967294" count="2" selected="0">
            <x v="0"/>
            <x v="1"/>
          </reference>
          <reference field="1" count="1">
            <x v="9"/>
          </reference>
          <reference field="2" count="3" selected="0">
            <x v="2"/>
            <x v="3"/>
            <x v="4"/>
          </reference>
          <reference field="6" count="1" selected="0">
            <x v="8"/>
          </reference>
        </references>
      </pivotArea>
    </format>
    <format dxfId="318">
      <pivotArea collapsedLevelsAreSubtotals="1" fieldPosition="0">
        <references count="5">
          <reference field="4294967294" count="2" selected="0">
            <x v="0"/>
            <x v="1"/>
          </reference>
          <reference field="0" count="4">
            <x v="203"/>
            <x v="204"/>
            <x v="205"/>
            <x v="206"/>
          </reference>
          <reference field="1" count="1" selected="0">
            <x v="9"/>
          </reference>
          <reference field="2" count="3" selected="0">
            <x v="2"/>
            <x v="3"/>
            <x v="4"/>
          </reference>
          <reference field="6" count="1" selected="0">
            <x v="8"/>
          </reference>
        </references>
      </pivotArea>
    </format>
    <format dxfId="317">
      <pivotArea collapsedLevelsAreSubtotals="1" fieldPosition="0">
        <references count="4">
          <reference field="4294967294" count="2" selected="0">
            <x v="0"/>
            <x v="1"/>
          </reference>
          <reference field="1" count="1">
            <x v="10"/>
          </reference>
          <reference field="2" count="3" selected="0">
            <x v="2"/>
            <x v="3"/>
            <x v="4"/>
          </reference>
          <reference field="6" count="1" selected="0">
            <x v="8"/>
          </reference>
        </references>
      </pivotArea>
    </format>
    <format dxfId="316">
      <pivotArea collapsedLevelsAreSubtotals="1" fieldPosition="0">
        <references count="5">
          <reference field="4294967294" count="2" selected="0">
            <x v="0"/>
            <x v="1"/>
          </reference>
          <reference field="0" count="2">
            <x v="207"/>
            <x v="208"/>
          </reference>
          <reference field="1" count="1" selected="0">
            <x v="10"/>
          </reference>
          <reference field="2" count="3" selected="0">
            <x v="2"/>
            <x v="3"/>
            <x v="4"/>
          </reference>
          <reference field="6" count="1" selected="0">
            <x v="8"/>
          </reference>
        </references>
      </pivotArea>
    </format>
    <format dxfId="315">
      <pivotArea collapsedLevelsAreSubtotals="1" fieldPosition="0">
        <references count="4">
          <reference field="4294967294" count="2" selected="0">
            <x v="0"/>
            <x v="1"/>
          </reference>
          <reference field="1" count="1">
            <x v="11"/>
          </reference>
          <reference field="2" count="3" selected="0">
            <x v="2"/>
            <x v="3"/>
            <x v="4"/>
          </reference>
          <reference field="6" count="1" selected="0">
            <x v="8"/>
          </reference>
        </references>
      </pivotArea>
    </format>
    <format dxfId="314">
      <pivotArea collapsedLevelsAreSubtotals="1" fieldPosition="0">
        <references count="5">
          <reference field="4294967294" count="2" selected="0">
            <x v="0"/>
            <x v="1"/>
          </reference>
          <reference field="0" count="2">
            <x v="209"/>
            <x v="210"/>
          </reference>
          <reference field="1" count="1" selected="0">
            <x v="11"/>
          </reference>
          <reference field="2" count="3" selected="0">
            <x v="2"/>
            <x v="3"/>
            <x v="4"/>
          </reference>
          <reference field="6" count="1" selected="0">
            <x v="8"/>
          </reference>
        </references>
      </pivotArea>
    </format>
    <format dxfId="313">
      <pivotArea collapsedLevelsAreSubtotals="1" fieldPosition="0">
        <references count="4">
          <reference field="4294967294" count="2" selected="0">
            <x v="0"/>
            <x v="1"/>
          </reference>
          <reference field="1" count="1">
            <x v="12"/>
          </reference>
          <reference field="2" count="3" selected="0">
            <x v="2"/>
            <x v="3"/>
            <x v="4"/>
          </reference>
          <reference field="6" count="1" selected="0">
            <x v="8"/>
          </reference>
        </references>
      </pivotArea>
    </format>
    <format dxfId="312">
      <pivotArea collapsedLevelsAreSubtotals="1" fieldPosition="0">
        <references count="5">
          <reference field="4294967294" count="2" selected="0">
            <x v="0"/>
            <x v="1"/>
          </reference>
          <reference field="0" count="2">
            <x v="211"/>
            <x v="212"/>
          </reference>
          <reference field="1" count="1" selected="0">
            <x v="12"/>
          </reference>
          <reference field="2" count="3" selected="0">
            <x v="2"/>
            <x v="3"/>
            <x v="4"/>
          </reference>
          <reference field="6" count="1" selected="0">
            <x v="8"/>
          </reference>
        </references>
      </pivotArea>
    </format>
    <format dxfId="311">
      <pivotArea collapsedLevelsAreSubtotals="1" fieldPosition="0">
        <references count="3">
          <reference field="4294967294" count="2" selected="0">
            <x v="0"/>
            <x v="1"/>
          </reference>
          <reference field="2" count="3" selected="0">
            <x v="2"/>
            <x v="3"/>
            <x v="4"/>
          </reference>
          <reference field="6" count="1">
            <x v="9"/>
          </reference>
        </references>
      </pivotArea>
    </format>
    <format dxfId="310">
      <pivotArea collapsedLevelsAreSubtotals="1" fieldPosition="0">
        <references count="1">
          <reference field="6" count="1">
            <x v="2"/>
          </reference>
        </references>
      </pivotArea>
    </format>
    <format dxfId="309">
      <pivotArea collapsedLevelsAreSubtotals="1" fieldPosition="0">
        <references count="1">
          <reference field="6" count="1">
            <x v="3"/>
          </reference>
        </references>
      </pivotArea>
    </format>
    <format dxfId="308">
      <pivotArea collapsedLevelsAreSubtotals="1" fieldPosition="0">
        <references count="1">
          <reference field="6" count="1">
            <x v="4"/>
          </reference>
        </references>
      </pivotArea>
    </format>
    <format dxfId="307">
      <pivotArea collapsedLevelsAreSubtotals="1" fieldPosition="0">
        <references count="1">
          <reference field="6" count="1">
            <x v="5"/>
          </reference>
        </references>
      </pivotArea>
    </format>
    <format dxfId="306">
      <pivotArea collapsedLevelsAreSubtotals="1" fieldPosition="0">
        <references count="1">
          <reference field="6" count="1">
            <x v="6"/>
          </reference>
        </references>
      </pivotArea>
    </format>
    <format dxfId="305">
      <pivotArea collapsedLevelsAreSubtotals="1" fieldPosition="0">
        <references count="1">
          <reference field="6" count="1">
            <x v="7"/>
          </reference>
        </references>
      </pivotArea>
    </format>
    <format dxfId="304">
      <pivotArea collapsedLevelsAreSubtotals="1" fieldPosition="0">
        <references count="1">
          <reference field="6" count="1">
            <x v="8"/>
          </reference>
        </references>
      </pivotArea>
    </format>
    <format dxfId="303">
      <pivotArea collapsedLevelsAreSubtotals="1" fieldPosition="0">
        <references count="1">
          <reference field="6" count="1">
            <x v="9"/>
          </reference>
        </references>
      </pivotArea>
    </format>
    <format dxfId="302">
      <pivotArea dataOnly="0" labelOnly="1" fieldPosition="0">
        <references count="1">
          <reference field="6" count="8">
            <x v="2"/>
            <x v="3"/>
            <x v="4"/>
            <x v="5"/>
            <x v="6"/>
            <x v="7"/>
            <x v="8"/>
            <x v="9"/>
          </reference>
        </references>
      </pivotArea>
    </format>
    <format dxfId="301">
      <pivotArea collapsedLevelsAreSubtotals="1" fieldPosition="0">
        <references count="4">
          <reference field="4294967294" count="2" selected="0">
            <x v="0"/>
            <x v="1"/>
          </reference>
          <reference field="1" count="1">
            <x v="1"/>
          </reference>
          <reference field="2" count="3" selected="0">
            <x v="2"/>
            <x v="3"/>
            <x v="4"/>
          </reference>
          <reference field="6" count="1" selected="0">
            <x v="2"/>
          </reference>
        </references>
      </pivotArea>
    </format>
    <format dxfId="300">
      <pivotArea collapsedLevelsAreSubtotals="1" fieldPosition="0">
        <references count="5">
          <reference field="4294967294" count="2" selected="0">
            <x v="0"/>
            <x v="1"/>
          </reference>
          <reference field="0" count="1">
            <x v="0"/>
          </reference>
          <reference field="1" count="1" selected="0">
            <x v="1"/>
          </reference>
          <reference field="2" count="3" selected="0">
            <x v="2"/>
            <x v="3"/>
            <x v="4"/>
          </reference>
          <reference field="6" count="1" selected="0">
            <x v="2"/>
          </reference>
        </references>
      </pivotArea>
    </format>
    <format dxfId="299">
      <pivotArea collapsedLevelsAreSubtotals="1" fieldPosition="0">
        <references count="4">
          <reference field="4294967294" count="2" selected="0">
            <x v="0"/>
            <x v="1"/>
          </reference>
          <reference field="1" count="1">
            <x v="2"/>
          </reference>
          <reference field="2" count="3" selected="0">
            <x v="2"/>
            <x v="3"/>
            <x v="4"/>
          </reference>
          <reference field="6" count="1" selected="0">
            <x v="2"/>
          </reference>
        </references>
      </pivotArea>
    </format>
    <format dxfId="298">
      <pivotArea collapsedLevelsAreSubtotals="1" fieldPosition="0">
        <references count="5">
          <reference field="4294967294" count="2" selected="0">
            <x v="0"/>
            <x v="1"/>
          </reference>
          <reference field="0" count="3">
            <x v="1"/>
            <x v="2"/>
            <x v="3"/>
          </reference>
          <reference field="1" count="1" selected="0">
            <x v="2"/>
          </reference>
          <reference field="2" count="3" selected="0">
            <x v="2"/>
            <x v="3"/>
            <x v="4"/>
          </reference>
          <reference field="6" count="1" selected="0">
            <x v="2"/>
          </reference>
        </references>
      </pivotArea>
    </format>
    <format dxfId="297">
      <pivotArea collapsedLevelsAreSubtotals="1" fieldPosition="0">
        <references count="4">
          <reference field="4294967294" count="2" selected="0">
            <x v="0"/>
            <x v="1"/>
          </reference>
          <reference field="1" count="1">
            <x v="3"/>
          </reference>
          <reference field="2" count="3" selected="0">
            <x v="2"/>
            <x v="3"/>
            <x v="4"/>
          </reference>
          <reference field="6" count="1" selected="0">
            <x v="2"/>
          </reference>
        </references>
      </pivotArea>
    </format>
    <format dxfId="296">
      <pivotArea collapsedLevelsAreSubtotals="1" fieldPosition="0">
        <references count="5">
          <reference field="4294967294" count="2" selected="0">
            <x v="0"/>
            <x v="1"/>
          </reference>
          <reference field="0" count="2">
            <x v="4"/>
            <x v="5"/>
          </reference>
          <reference field="1" count="1" selected="0">
            <x v="3"/>
          </reference>
          <reference field="2" count="3" selected="0">
            <x v="2"/>
            <x v="3"/>
            <x v="4"/>
          </reference>
          <reference field="6" count="1" selected="0">
            <x v="2"/>
          </reference>
        </references>
      </pivotArea>
    </format>
    <format dxfId="295">
      <pivotArea collapsedLevelsAreSubtotals="1" fieldPosition="0">
        <references count="4">
          <reference field="4294967294" count="2" selected="0">
            <x v="0"/>
            <x v="1"/>
          </reference>
          <reference field="1" count="1">
            <x v="4"/>
          </reference>
          <reference field="2" count="3" selected="0">
            <x v="2"/>
            <x v="3"/>
            <x v="4"/>
          </reference>
          <reference field="6" count="1" selected="0">
            <x v="2"/>
          </reference>
        </references>
      </pivotArea>
    </format>
    <format dxfId="294">
      <pivotArea collapsedLevelsAreSubtotals="1" fieldPosition="0">
        <references count="5">
          <reference field="4294967294" count="2" selected="0">
            <x v="0"/>
            <x v="1"/>
          </reference>
          <reference field="0" count="2">
            <x v="6"/>
            <x v="7"/>
          </reference>
          <reference field="1" count="1" selected="0">
            <x v="4"/>
          </reference>
          <reference field="2" count="3" selected="0">
            <x v="2"/>
            <x v="3"/>
            <x v="4"/>
          </reference>
          <reference field="6" count="1" selected="0">
            <x v="2"/>
          </reference>
        </references>
      </pivotArea>
    </format>
    <format dxfId="293">
      <pivotArea collapsedLevelsAreSubtotals="1" fieldPosition="0">
        <references count="4">
          <reference field="4294967294" count="2" selected="0">
            <x v="0"/>
            <x v="1"/>
          </reference>
          <reference field="1" count="1">
            <x v="5"/>
          </reference>
          <reference field="2" count="3" selected="0">
            <x v="2"/>
            <x v="3"/>
            <x v="4"/>
          </reference>
          <reference field="6" count="1" selected="0">
            <x v="2"/>
          </reference>
        </references>
      </pivotArea>
    </format>
    <format dxfId="292">
      <pivotArea collapsedLevelsAreSubtotals="1" fieldPosition="0">
        <references count="5">
          <reference field="4294967294" count="2" selected="0">
            <x v="0"/>
            <x v="1"/>
          </reference>
          <reference field="0" count="1">
            <x v="8"/>
          </reference>
          <reference field="1" count="1" selected="0">
            <x v="5"/>
          </reference>
          <reference field="2" count="3" selected="0">
            <x v="2"/>
            <x v="3"/>
            <x v="4"/>
          </reference>
          <reference field="6" count="1" selected="0">
            <x v="2"/>
          </reference>
        </references>
      </pivotArea>
    </format>
    <format dxfId="291">
      <pivotArea collapsedLevelsAreSubtotals="1" fieldPosition="0">
        <references count="4">
          <reference field="4294967294" count="2" selected="0">
            <x v="0"/>
            <x v="1"/>
          </reference>
          <reference field="1" count="1">
            <x v="6"/>
          </reference>
          <reference field="2" count="3" selected="0">
            <x v="2"/>
            <x v="3"/>
            <x v="4"/>
          </reference>
          <reference field="6" count="1" selected="0">
            <x v="2"/>
          </reference>
        </references>
      </pivotArea>
    </format>
    <format dxfId="290">
      <pivotArea collapsedLevelsAreSubtotals="1" fieldPosition="0">
        <references count="5">
          <reference field="4294967294" count="2" selected="0">
            <x v="0"/>
            <x v="1"/>
          </reference>
          <reference field="0" count="2">
            <x v="9"/>
            <x v="10"/>
          </reference>
          <reference field="1" count="1" selected="0">
            <x v="6"/>
          </reference>
          <reference field="2" count="3" selected="0">
            <x v="2"/>
            <x v="3"/>
            <x v="4"/>
          </reference>
          <reference field="6" count="1" selected="0">
            <x v="2"/>
          </reference>
        </references>
      </pivotArea>
    </format>
    <format dxfId="289">
      <pivotArea collapsedLevelsAreSubtotals="1" fieldPosition="0">
        <references count="4">
          <reference field="4294967294" count="2" selected="0">
            <x v="0"/>
            <x v="1"/>
          </reference>
          <reference field="1" count="1">
            <x v="7"/>
          </reference>
          <reference field="2" count="3" selected="0">
            <x v="2"/>
            <x v="3"/>
            <x v="4"/>
          </reference>
          <reference field="6" count="1" selected="0">
            <x v="2"/>
          </reference>
        </references>
      </pivotArea>
    </format>
    <format dxfId="288">
      <pivotArea collapsedLevelsAreSubtotals="1" fieldPosition="0">
        <references count="5">
          <reference field="4294967294" count="2" selected="0">
            <x v="0"/>
            <x v="1"/>
          </reference>
          <reference field="0" count="2">
            <x v="11"/>
            <x v="12"/>
          </reference>
          <reference field="1" count="1" selected="0">
            <x v="7"/>
          </reference>
          <reference field="2" count="3" selected="0">
            <x v="2"/>
            <x v="3"/>
            <x v="4"/>
          </reference>
          <reference field="6" count="1" selected="0">
            <x v="2"/>
          </reference>
        </references>
      </pivotArea>
    </format>
    <format dxfId="287">
      <pivotArea collapsedLevelsAreSubtotals="1" fieldPosition="0">
        <references count="4">
          <reference field="4294967294" count="2" selected="0">
            <x v="0"/>
            <x v="1"/>
          </reference>
          <reference field="1" count="1">
            <x v="8"/>
          </reference>
          <reference field="2" count="3" selected="0">
            <x v="2"/>
            <x v="3"/>
            <x v="4"/>
          </reference>
          <reference field="6" count="1" selected="0">
            <x v="2"/>
          </reference>
        </references>
      </pivotArea>
    </format>
    <format dxfId="286">
      <pivotArea collapsedLevelsAreSubtotals="1" fieldPosition="0">
        <references count="5">
          <reference field="4294967294" count="2" selected="0">
            <x v="0"/>
            <x v="1"/>
          </reference>
          <reference field="0" count="2">
            <x v="13"/>
            <x v="14"/>
          </reference>
          <reference field="1" count="1" selected="0">
            <x v="8"/>
          </reference>
          <reference field="2" count="3" selected="0">
            <x v="2"/>
            <x v="3"/>
            <x v="4"/>
          </reference>
          <reference field="6" count="1" selected="0">
            <x v="2"/>
          </reference>
        </references>
      </pivotArea>
    </format>
    <format dxfId="285">
      <pivotArea collapsedLevelsAreSubtotals="1" fieldPosition="0">
        <references count="4">
          <reference field="4294967294" count="2" selected="0">
            <x v="0"/>
            <x v="1"/>
          </reference>
          <reference field="1" count="1">
            <x v="9"/>
          </reference>
          <reference field="2" count="3" selected="0">
            <x v="2"/>
            <x v="3"/>
            <x v="4"/>
          </reference>
          <reference field="6" count="1" selected="0">
            <x v="2"/>
          </reference>
        </references>
      </pivotArea>
    </format>
    <format dxfId="284">
      <pivotArea collapsedLevelsAreSubtotals="1" fieldPosition="0">
        <references count="5">
          <reference field="4294967294" count="2" selected="0">
            <x v="0"/>
            <x v="1"/>
          </reference>
          <reference field="0" count="2">
            <x v="15"/>
            <x v="16"/>
          </reference>
          <reference field="1" count="1" selected="0">
            <x v="9"/>
          </reference>
          <reference field="2" count="3" selected="0">
            <x v="2"/>
            <x v="3"/>
            <x v="4"/>
          </reference>
          <reference field="6" count="1" selected="0">
            <x v="2"/>
          </reference>
        </references>
      </pivotArea>
    </format>
    <format dxfId="283">
      <pivotArea collapsedLevelsAreSubtotals="1" fieldPosition="0">
        <references count="4">
          <reference field="4294967294" count="2" selected="0">
            <x v="0"/>
            <x v="1"/>
          </reference>
          <reference field="1" count="1">
            <x v="10"/>
          </reference>
          <reference field="2" count="3" selected="0">
            <x v="2"/>
            <x v="3"/>
            <x v="4"/>
          </reference>
          <reference field="6" count="1" selected="0">
            <x v="2"/>
          </reference>
        </references>
      </pivotArea>
    </format>
    <format dxfId="282">
      <pivotArea collapsedLevelsAreSubtotals="1" fieldPosition="0">
        <references count="5">
          <reference field="4294967294" count="2" selected="0">
            <x v="0"/>
            <x v="1"/>
          </reference>
          <reference field="0" count="2">
            <x v="17"/>
            <x v="18"/>
          </reference>
          <reference field="1" count="1" selected="0">
            <x v="10"/>
          </reference>
          <reference field="2" count="3" selected="0">
            <x v="2"/>
            <x v="3"/>
            <x v="4"/>
          </reference>
          <reference field="6" count="1" selected="0">
            <x v="2"/>
          </reference>
        </references>
      </pivotArea>
    </format>
    <format dxfId="281">
      <pivotArea collapsedLevelsAreSubtotals="1" fieldPosition="0">
        <references count="4">
          <reference field="4294967294" count="2" selected="0">
            <x v="0"/>
            <x v="1"/>
          </reference>
          <reference field="1" count="1">
            <x v="11"/>
          </reference>
          <reference field="2" count="3" selected="0">
            <x v="2"/>
            <x v="3"/>
            <x v="4"/>
          </reference>
          <reference field="6" count="1" selected="0">
            <x v="2"/>
          </reference>
        </references>
      </pivotArea>
    </format>
    <format dxfId="280">
      <pivotArea collapsedLevelsAreSubtotals="1" fieldPosition="0">
        <references count="5">
          <reference field="4294967294" count="2" selected="0">
            <x v="0"/>
            <x v="1"/>
          </reference>
          <reference field="0" count="2">
            <x v="19"/>
            <x v="20"/>
          </reference>
          <reference field="1" count="1" selected="0">
            <x v="11"/>
          </reference>
          <reference field="2" count="3" selected="0">
            <x v="2"/>
            <x v="3"/>
            <x v="4"/>
          </reference>
          <reference field="6" count="1" selected="0">
            <x v="2"/>
          </reference>
        </references>
      </pivotArea>
    </format>
    <format dxfId="279">
      <pivotArea collapsedLevelsAreSubtotals="1" fieldPosition="0">
        <references count="4">
          <reference field="4294967294" count="2" selected="0">
            <x v="0"/>
            <x v="1"/>
          </reference>
          <reference field="1" count="1">
            <x v="12"/>
          </reference>
          <reference field="2" count="3" selected="0">
            <x v="2"/>
            <x v="3"/>
            <x v="4"/>
          </reference>
          <reference field="6" count="1" selected="0">
            <x v="2"/>
          </reference>
        </references>
      </pivotArea>
    </format>
    <format dxfId="278">
      <pivotArea collapsedLevelsAreSubtotals="1" fieldPosition="0">
        <references count="5">
          <reference field="4294967294" count="2" selected="0">
            <x v="0"/>
            <x v="1"/>
          </reference>
          <reference field="0" count="2">
            <x v="21"/>
            <x v="22"/>
          </reference>
          <reference field="1" count="1" selected="0">
            <x v="12"/>
          </reference>
          <reference field="2" count="3" selected="0">
            <x v="2"/>
            <x v="3"/>
            <x v="4"/>
          </reference>
          <reference field="6" count="1" selected="0">
            <x v="2"/>
          </reference>
        </references>
      </pivotArea>
    </format>
    <format dxfId="277">
      <pivotArea collapsedLevelsAreSubtotals="1" fieldPosition="0">
        <references count="3">
          <reference field="4294967294" count="2" selected="0">
            <x v="0"/>
            <x v="1"/>
          </reference>
          <reference field="2" count="3" selected="0">
            <x v="2"/>
            <x v="3"/>
            <x v="4"/>
          </reference>
          <reference field="6" count="1">
            <x v="3"/>
          </reference>
        </references>
      </pivotArea>
    </format>
    <format dxfId="276">
      <pivotArea collapsedLevelsAreSubtotals="1" fieldPosition="0">
        <references count="4">
          <reference field="4294967294" count="2" selected="0">
            <x v="0"/>
            <x v="1"/>
          </reference>
          <reference field="1" count="1">
            <x v="1"/>
          </reference>
          <reference field="2" count="3" selected="0">
            <x v="2"/>
            <x v="3"/>
            <x v="4"/>
          </reference>
          <reference field="6" count="1" selected="0">
            <x v="3"/>
          </reference>
        </references>
      </pivotArea>
    </format>
    <format dxfId="275">
      <pivotArea collapsedLevelsAreSubtotals="1" fieldPosition="0">
        <references count="5">
          <reference field="4294967294" count="2" selected="0">
            <x v="0"/>
            <x v="1"/>
          </reference>
          <reference field="0" count="3">
            <x v="23"/>
            <x v="24"/>
            <x v="25"/>
          </reference>
          <reference field="1" count="1" selected="0">
            <x v="1"/>
          </reference>
          <reference field="2" count="3" selected="0">
            <x v="2"/>
            <x v="3"/>
            <x v="4"/>
          </reference>
          <reference field="6" count="1" selected="0">
            <x v="3"/>
          </reference>
        </references>
      </pivotArea>
    </format>
    <format dxfId="274">
      <pivotArea collapsedLevelsAreSubtotals="1" fieldPosition="0">
        <references count="4">
          <reference field="4294967294" count="2" selected="0">
            <x v="0"/>
            <x v="1"/>
          </reference>
          <reference field="1" count="1">
            <x v="2"/>
          </reference>
          <reference field="2" count="3" selected="0">
            <x v="2"/>
            <x v="3"/>
            <x v="4"/>
          </reference>
          <reference field="6" count="1" selected="0">
            <x v="3"/>
          </reference>
        </references>
      </pivotArea>
    </format>
    <format dxfId="273">
      <pivotArea collapsedLevelsAreSubtotals="1" fieldPosition="0">
        <references count="5">
          <reference field="4294967294" count="2" selected="0">
            <x v="0"/>
            <x v="1"/>
          </reference>
          <reference field="0" count="2">
            <x v="26"/>
            <x v="27"/>
          </reference>
          <reference field="1" count="1" selected="0">
            <x v="2"/>
          </reference>
          <reference field="2" count="3" selected="0">
            <x v="2"/>
            <x v="3"/>
            <x v="4"/>
          </reference>
          <reference field="6" count="1" selected="0">
            <x v="3"/>
          </reference>
        </references>
      </pivotArea>
    </format>
    <format dxfId="272">
      <pivotArea collapsedLevelsAreSubtotals="1" fieldPosition="0">
        <references count="4">
          <reference field="4294967294" count="2" selected="0">
            <x v="0"/>
            <x v="1"/>
          </reference>
          <reference field="1" count="1">
            <x v="3"/>
          </reference>
          <reference field="2" count="3" selected="0">
            <x v="2"/>
            <x v="3"/>
            <x v="4"/>
          </reference>
          <reference field="6" count="1" selected="0">
            <x v="3"/>
          </reference>
        </references>
      </pivotArea>
    </format>
    <format dxfId="271">
      <pivotArea collapsedLevelsAreSubtotals="1" fieldPosition="0">
        <references count="5">
          <reference field="4294967294" count="2" selected="0">
            <x v="0"/>
            <x v="1"/>
          </reference>
          <reference field="0" count="2">
            <x v="28"/>
            <x v="29"/>
          </reference>
          <reference field="1" count="1" selected="0">
            <x v="3"/>
          </reference>
          <reference field="2" count="3" selected="0">
            <x v="2"/>
            <x v="3"/>
            <x v="4"/>
          </reference>
          <reference field="6" count="1" selected="0">
            <x v="3"/>
          </reference>
        </references>
      </pivotArea>
    </format>
    <format dxfId="270">
      <pivotArea collapsedLevelsAreSubtotals="1" fieldPosition="0">
        <references count="4">
          <reference field="4294967294" count="2" selected="0">
            <x v="0"/>
            <x v="1"/>
          </reference>
          <reference field="1" count="1">
            <x v="4"/>
          </reference>
          <reference field="2" count="3" selected="0">
            <x v="2"/>
            <x v="3"/>
            <x v="4"/>
          </reference>
          <reference field="6" count="1" selected="0">
            <x v="3"/>
          </reference>
        </references>
      </pivotArea>
    </format>
    <format dxfId="269">
      <pivotArea collapsedLevelsAreSubtotals="1" fieldPosition="0">
        <references count="5">
          <reference field="4294967294" count="2" selected="0">
            <x v="0"/>
            <x v="1"/>
          </reference>
          <reference field="0" count="2">
            <x v="30"/>
            <x v="31"/>
          </reference>
          <reference field="1" count="1" selected="0">
            <x v="4"/>
          </reference>
          <reference field="2" count="3" selected="0">
            <x v="2"/>
            <x v="3"/>
            <x v="4"/>
          </reference>
          <reference field="6" count="1" selected="0">
            <x v="3"/>
          </reference>
        </references>
      </pivotArea>
    </format>
    <format dxfId="268">
      <pivotArea collapsedLevelsAreSubtotals="1" fieldPosition="0">
        <references count="4">
          <reference field="4294967294" count="2" selected="0">
            <x v="0"/>
            <x v="1"/>
          </reference>
          <reference field="1" count="1">
            <x v="5"/>
          </reference>
          <reference field="2" count="3" selected="0">
            <x v="2"/>
            <x v="3"/>
            <x v="4"/>
          </reference>
          <reference field="6" count="1" selected="0">
            <x v="3"/>
          </reference>
        </references>
      </pivotArea>
    </format>
    <format dxfId="267">
      <pivotArea collapsedLevelsAreSubtotals="1" fieldPosition="0">
        <references count="5">
          <reference field="4294967294" count="2" selected="0">
            <x v="0"/>
            <x v="1"/>
          </reference>
          <reference field="0" count="2">
            <x v="32"/>
            <x v="33"/>
          </reference>
          <reference field="1" count="1" selected="0">
            <x v="5"/>
          </reference>
          <reference field="2" count="3" selected="0">
            <x v="2"/>
            <x v="3"/>
            <x v="4"/>
          </reference>
          <reference field="6" count="1" selected="0">
            <x v="3"/>
          </reference>
        </references>
      </pivotArea>
    </format>
    <format dxfId="266">
      <pivotArea collapsedLevelsAreSubtotals="1" fieldPosition="0">
        <references count="4">
          <reference field="4294967294" count="2" selected="0">
            <x v="0"/>
            <x v="1"/>
          </reference>
          <reference field="1" count="1">
            <x v="6"/>
          </reference>
          <reference field="2" count="3" selected="0">
            <x v="2"/>
            <x v="3"/>
            <x v="4"/>
          </reference>
          <reference field="6" count="1" selected="0">
            <x v="3"/>
          </reference>
        </references>
      </pivotArea>
    </format>
    <format dxfId="265">
      <pivotArea collapsedLevelsAreSubtotals="1" fieldPosition="0">
        <references count="5">
          <reference field="4294967294" count="2" selected="0">
            <x v="0"/>
            <x v="1"/>
          </reference>
          <reference field="0" count="3">
            <x v="34"/>
            <x v="35"/>
            <x v="36"/>
          </reference>
          <reference field="1" count="1" selected="0">
            <x v="6"/>
          </reference>
          <reference field="2" count="3" selected="0">
            <x v="2"/>
            <x v="3"/>
            <x v="4"/>
          </reference>
          <reference field="6" count="1" selected="0">
            <x v="3"/>
          </reference>
        </references>
      </pivotArea>
    </format>
    <format dxfId="264">
      <pivotArea collapsedLevelsAreSubtotals="1" fieldPosition="0">
        <references count="4">
          <reference field="4294967294" count="2" selected="0">
            <x v="0"/>
            <x v="1"/>
          </reference>
          <reference field="1" count="1">
            <x v="7"/>
          </reference>
          <reference field="2" count="3" selected="0">
            <x v="2"/>
            <x v="3"/>
            <x v="4"/>
          </reference>
          <reference field="6" count="1" selected="0">
            <x v="3"/>
          </reference>
        </references>
      </pivotArea>
    </format>
    <format dxfId="263">
      <pivotArea collapsedLevelsAreSubtotals="1" fieldPosition="0">
        <references count="5">
          <reference field="4294967294" count="2" selected="0">
            <x v="0"/>
            <x v="1"/>
          </reference>
          <reference field="0" count="2">
            <x v="37"/>
            <x v="38"/>
          </reference>
          <reference field="1" count="1" selected="0">
            <x v="7"/>
          </reference>
          <reference field="2" count="3" selected="0">
            <x v="2"/>
            <x v="3"/>
            <x v="4"/>
          </reference>
          <reference field="6" count="1" selected="0">
            <x v="3"/>
          </reference>
        </references>
      </pivotArea>
    </format>
    <format dxfId="262">
      <pivotArea collapsedLevelsAreSubtotals="1" fieldPosition="0">
        <references count="4">
          <reference field="4294967294" count="2" selected="0">
            <x v="0"/>
            <x v="1"/>
          </reference>
          <reference field="1" count="1">
            <x v="8"/>
          </reference>
          <reference field="2" count="3" selected="0">
            <x v="2"/>
            <x v="3"/>
            <x v="4"/>
          </reference>
          <reference field="6" count="1" selected="0">
            <x v="3"/>
          </reference>
        </references>
      </pivotArea>
    </format>
    <format dxfId="261">
      <pivotArea collapsedLevelsAreSubtotals="1" fieldPosition="0">
        <references count="5">
          <reference field="4294967294" count="2" selected="0">
            <x v="0"/>
            <x v="1"/>
          </reference>
          <reference field="0" count="2">
            <x v="39"/>
            <x v="40"/>
          </reference>
          <reference field="1" count="1" selected="0">
            <x v="8"/>
          </reference>
          <reference field="2" count="3" selected="0">
            <x v="2"/>
            <x v="3"/>
            <x v="4"/>
          </reference>
          <reference field="6" count="1" selected="0">
            <x v="3"/>
          </reference>
        </references>
      </pivotArea>
    </format>
    <format dxfId="260">
      <pivotArea collapsedLevelsAreSubtotals="1" fieldPosition="0">
        <references count="4">
          <reference field="4294967294" count="2" selected="0">
            <x v="0"/>
            <x v="1"/>
          </reference>
          <reference field="1" count="1">
            <x v="9"/>
          </reference>
          <reference field="2" count="3" selected="0">
            <x v="2"/>
            <x v="3"/>
            <x v="4"/>
          </reference>
          <reference field="6" count="1" selected="0">
            <x v="3"/>
          </reference>
        </references>
      </pivotArea>
    </format>
    <format dxfId="259">
      <pivotArea collapsedLevelsAreSubtotals="1" fieldPosition="0">
        <references count="5">
          <reference field="4294967294" count="2" selected="0">
            <x v="0"/>
            <x v="1"/>
          </reference>
          <reference field="0" count="2">
            <x v="41"/>
            <x v="42"/>
          </reference>
          <reference field="1" count="1" selected="0">
            <x v="9"/>
          </reference>
          <reference field="2" count="3" selected="0">
            <x v="2"/>
            <x v="3"/>
            <x v="4"/>
          </reference>
          <reference field="6" count="1" selected="0">
            <x v="3"/>
          </reference>
        </references>
      </pivotArea>
    </format>
    <format dxfId="258">
      <pivotArea collapsedLevelsAreSubtotals="1" fieldPosition="0">
        <references count="4">
          <reference field="4294967294" count="2" selected="0">
            <x v="0"/>
            <x v="1"/>
          </reference>
          <reference field="1" count="1">
            <x v="10"/>
          </reference>
          <reference field="2" count="3" selected="0">
            <x v="2"/>
            <x v="3"/>
            <x v="4"/>
          </reference>
          <reference field="6" count="1" selected="0">
            <x v="3"/>
          </reference>
        </references>
      </pivotArea>
    </format>
    <format dxfId="257">
      <pivotArea collapsedLevelsAreSubtotals="1" fieldPosition="0">
        <references count="5">
          <reference field="4294967294" count="2" selected="0">
            <x v="0"/>
            <x v="1"/>
          </reference>
          <reference field="0" count="2">
            <x v="43"/>
            <x v="44"/>
          </reference>
          <reference field="1" count="1" selected="0">
            <x v="10"/>
          </reference>
          <reference field="2" count="3" selected="0">
            <x v="2"/>
            <x v="3"/>
            <x v="4"/>
          </reference>
          <reference field="6" count="1" selected="0">
            <x v="3"/>
          </reference>
        </references>
      </pivotArea>
    </format>
    <format dxfId="256">
      <pivotArea collapsedLevelsAreSubtotals="1" fieldPosition="0">
        <references count="4">
          <reference field="4294967294" count="2" selected="0">
            <x v="0"/>
            <x v="1"/>
          </reference>
          <reference field="1" count="1">
            <x v="11"/>
          </reference>
          <reference field="2" count="3" selected="0">
            <x v="2"/>
            <x v="3"/>
            <x v="4"/>
          </reference>
          <reference field="6" count="1" selected="0">
            <x v="3"/>
          </reference>
        </references>
      </pivotArea>
    </format>
    <format dxfId="255">
      <pivotArea collapsedLevelsAreSubtotals="1" fieldPosition="0">
        <references count="5">
          <reference field="4294967294" count="2" selected="0">
            <x v="0"/>
            <x v="1"/>
          </reference>
          <reference field="0" count="3">
            <x v="45"/>
            <x v="46"/>
            <x v="47"/>
          </reference>
          <reference field="1" count="1" selected="0">
            <x v="11"/>
          </reference>
          <reference field="2" count="3" selected="0">
            <x v="2"/>
            <x v="3"/>
            <x v="4"/>
          </reference>
          <reference field="6" count="1" selected="0">
            <x v="3"/>
          </reference>
        </references>
      </pivotArea>
    </format>
    <format dxfId="254">
      <pivotArea collapsedLevelsAreSubtotals="1" fieldPosition="0">
        <references count="4">
          <reference field="4294967294" count="2" selected="0">
            <x v="0"/>
            <x v="1"/>
          </reference>
          <reference field="1" count="1">
            <x v="12"/>
          </reference>
          <reference field="2" count="3" selected="0">
            <x v="2"/>
            <x v="3"/>
            <x v="4"/>
          </reference>
          <reference field="6" count="1" selected="0">
            <x v="3"/>
          </reference>
        </references>
      </pivotArea>
    </format>
    <format dxfId="253">
      <pivotArea collapsedLevelsAreSubtotals="1" fieldPosition="0">
        <references count="5">
          <reference field="4294967294" count="2" selected="0">
            <x v="0"/>
            <x v="1"/>
          </reference>
          <reference field="0" count="2">
            <x v="48"/>
            <x v="49"/>
          </reference>
          <reference field="1" count="1" selected="0">
            <x v="12"/>
          </reference>
          <reference field="2" count="3" selected="0">
            <x v="2"/>
            <x v="3"/>
            <x v="4"/>
          </reference>
          <reference field="6" count="1" selected="0">
            <x v="3"/>
          </reference>
        </references>
      </pivotArea>
    </format>
    <format dxfId="252">
      <pivotArea collapsedLevelsAreSubtotals="1" fieldPosition="0">
        <references count="3">
          <reference field="4294967294" count="2" selected="0">
            <x v="0"/>
            <x v="1"/>
          </reference>
          <reference field="2" count="3" selected="0">
            <x v="2"/>
            <x v="3"/>
            <x v="4"/>
          </reference>
          <reference field="6" count="1">
            <x v="4"/>
          </reference>
        </references>
      </pivotArea>
    </format>
    <format dxfId="251">
      <pivotArea collapsedLevelsAreSubtotals="1" fieldPosition="0">
        <references count="4">
          <reference field="4294967294" count="2" selected="0">
            <x v="0"/>
            <x v="1"/>
          </reference>
          <reference field="1" count="1">
            <x v="1"/>
          </reference>
          <reference field="2" count="3" selected="0">
            <x v="2"/>
            <x v="3"/>
            <x v="4"/>
          </reference>
          <reference field="6" count="1" selected="0">
            <x v="4"/>
          </reference>
        </references>
      </pivotArea>
    </format>
    <format dxfId="250">
      <pivotArea collapsedLevelsAreSubtotals="1" fieldPosition="0">
        <references count="5">
          <reference field="4294967294" count="2" selected="0">
            <x v="0"/>
            <x v="1"/>
          </reference>
          <reference field="0" count="3">
            <x v="50"/>
            <x v="51"/>
            <x v="52"/>
          </reference>
          <reference field="1" count="1" selected="0">
            <x v="1"/>
          </reference>
          <reference field="2" count="3" selected="0">
            <x v="2"/>
            <x v="3"/>
            <x v="4"/>
          </reference>
          <reference field="6" count="1" selected="0">
            <x v="4"/>
          </reference>
        </references>
      </pivotArea>
    </format>
    <format dxfId="249">
      <pivotArea collapsedLevelsAreSubtotals="1" fieldPosition="0">
        <references count="4">
          <reference field="4294967294" count="2" selected="0">
            <x v="0"/>
            <x v="1"/>
          </reference>
          <reference field="1" count="1">
            <x v="2"/>
          </reference>
          <reference field="2" count="3" selected="0">
            <x v="2"/>
            <x v="3"/>
            <x v="4"/>
          </reference>
          <reference field="6" count="1" selected="0">
            <x v="4"/>
          </reference>
        </references>
      </pivotArea>
    </format>
    <format dxfId="248">
      <pivotArea collapsedLevelsAreSubtotals="1" fieldPosition="0">
        <references count="5">
          <reference field="4294967294" count="2" selected="0">
            <x v="0"/>
            <x v="1"/>
          </reference>
          <reference field="0" count="2">
            <x v="53"/>
            <x v="54"/>
          </reference>
          <reference field="1" count="1" selected="0">
            <x v="2"/>
          </reference>
          <reference field="2" count="3" selected="0">
            <x v="2"/>
            <x v="3"/>
            <x v="4"/>
          </reference>
          <reference field="6" count="1" selected="0">
            <x v="4"/>
          </reference>
        </references>
      </pivotArea>
    </format>
    <format dxfId="247">
      <pivotArea collapsedLevelsAreSubtotals="1" fieldPosition="0">
        <references count="4">
          <reference field="4294967294" count="2" selected="0">
            <x v="0"/>
            <x v="1"/>
          </reference>
          <reference field="1" count="1">
            <x v="3"/>
          </reference>
          <reference field="2" count="3" selected="0">
            <x v="2"/>
            <x v="3"/>
            <x v="4"/>
          </reference>
          <reference field="6" count="1" selected="0">
            <x v="4"/>
          </reference>
        </references>
      </pivotArea>
    </format>
    <format dxfId="246">
      <pivotArea collapsedLevelsAreSubtotals="1" fieldPosition="0">
        <references count="5">
          <reference field="4294967294" count="2" selected="0">
            <x v="0"/>
            <x v="1"/>
          </reference>
          <reference field="0" count="2">
            <x v="55"/>
            <x v="56"/>
          </reference>
          <reference field="1" count="1" selected="0">
            <x v="3"/>
          </reference>
          <reference field="2" count="3" selected="0">
            <x v="2"/>
            <x v="3"/>
            <x v="4"/>
          </reference>
          <reference field="6" count="1" selected="0">
            <x v="4"/>
          </reference>
        </references>
      </pivotArea>
    </format>
    <format dxfId="245">
      <pivotArea collapsedLevelsAreSubtotals="1" fieldPosition="0">
        <references count="4">
          <reference field="4294967294" count="2" selected="0">
            <x v="0"/>
            <x v="1"/>
          </reference>
          <reference field="1" count="1">
            <x v="4"/>
          </reference>
          <reference field="2" count="3" selected="0">
            <x v="2"/>
            <x v="3"/>
            <x v="4"/>
          </reference>
          <reference field="6" count="1" selected="0">
            <x v="4"/>
          </reference>
        </references>
      </pivotArea>
    </format>
    <format dxfId="244">
      <pivotArea collapsedLevelsAreSubtotals="1" fieldPosition="0">
        <references count="5">
          <reference field="4294967294" count="2" selected="0">
            <x v="0"/>
            <x v="1"/>
          </reference>
          <reference field="0" count="3">
            <x v="57"/>
            <x v="58"/>
            <x v="59"/>
          </reference>
          <reference field="1" count="1" selected="0">
            <x v="4"/>
          </reference>
          <reference field="2" count="3" selected="0">
            <x v="2"/>
            <x v="3"/>
            <x v="4"/>
          </reference>
          <reference field="6" count="1" selected="0">
            <x v="4"/>
          </reference>
        </references>
      </pivotArea>
    </format>
    <format dxfId="243">
      <pivotArea collapsedLevelsAreSubtotals="1" fieldPosition="0">
        <references count="4">
          <reference field="4294967294" count="2" selected="0">
            <x v="0"/>
            <x v="1"/>
          </reference>
          <reference field="1" count="1">
            <x v="5"/>
          </reference>
          <reference field="2" count="3" selected="0">
            <x v="2"/>
            <x v="3"/>
            <x v="4"/>
          </reference>
          <reference field="6" count="1" selected="0">
            <x v="4"/>
          </reference>
        </references>
      </pivotArea>
    </format>
    <format dxfId="242">
      <pivotArea collapsedLevelsAreSubtotals="1" fieldPosition="0">
        <references count="5">
          <reference field="4294967294" count="2" selected="0">
            <x v="0"/>
            <x v="1"/>
          </reference>
          <reference field="0" count="5">
            <x v="60"/>
            <x v="61"/>
            <x v="62"/>
            <x v="63"/>
            <x v="64"/>
          </reference>
          <reference field="1" count="1" selected="0">
            <x v="5"/>
          </reference>
          <reference field="2" count="3" selected="0">
            <x v="2"/>
            <x v="3"/>
            <x v="4"/>
          </reference>
          <reference field="6" count="1" selected="0">
            <x v="4"/>
          </reference>
        </references>
      </pivotArea>
    </format>
    <format dxfId="241">
      <pivotArea collapsedLevelsAreSubtotals="1" fieldPosition="0">
        <references count="4">
          <reference field="4294967294" count="2" selected="0">
            <x v="0"/>
            <x v="1"/>
          </reference>
          <reference field="1" count="1">
            <x v="6"/>
          </reference>
          <reference field="2" count="3" selected="0">
            <x v="2"/>
            <x v="3"/>
            <x v="4"/>
          </reference>
          <reference field="6" count="1" selected="0">
            <x v="4"/>
          </reference>
        </references>
      </pivotArea>
    </format>
    <format dxfId="240">
      <pivotArea collapsedLevelsAreSubtotals="1" fieldPosition="0">
        <references count="5">
          <reference field="4294967294" count="2" selected="0">
            <x v="0"/>
            <x v="1"/>
          </reference>
          <reference field="0" count="1">
            <x v="65"/>
          </reference>
          <reference field="1" count="1" selected="0">
            <x v="6"/>
          </reference>
          <reference field="2" count="3" selected="0">
            <x v="2"/>
            <x v="3"/>
            <x v="4"/>
          </reference>
          <reference field="6" count="1" selected="0">
            <x v="4"/>
          </reference>
        </references>
      </pivotArea>
    </format>
    <format dxfId="239">
      <pivotArea collapsedLevelsAreSubtotals="1" fieldPosition="0">
        <references count="4">
          <reference field="4294967294" count="2" selected="0">
            <x v="0"/>
            <x v="1"/>
          </reference>
          <reference field="1" count="1">
            <x v="7"/>
          </reference>
          <reference field="2" count="3" selected="0">
            <x v="2"/>
            <x v="3"/>
            <x v="4"/>
          </reference>
          <reference field="6" count="1" selected="0">
            <x v="4"/>
          </reference>
        </references>
      </pivotArea>
    </format>
    <format dxfId="238">
      <pivotArea collapsedLevelsAreSubtotals="1" fieldPosition="0">
        <references count="5">
          <reference field="4294967294" count="2" selected="0">
            <x v="0"/>
            <x v="1"/>
          </reference>
          <reference field="0" count="1">
            <x v="66"/>
          </reference>
          <reference field="1" count="1" selected="0">
            <x v="7"/>
          </reference>
          <reference field="2" count="3" selected="0">
            <x v="2"/>
            <x v="3"/>
            <x v="4"/>
          </reference>
          <reference field="6" count="1" selected="0">
            <x v="4"/>
          </reference>
        </references>
      </pivotArea>
    </format>
    <format dxfId="237">
      <pivotArea collapsedLevelsAreSubtotals="1" fieldPosition="0">
        <references count="4">
          <reference field="4294967294" count="2" selected="0">
            <x v="0"/>
            <x v="1"/>
          </reference>
          <reference field="1" count="1">
            <x v="8"/>
          </reference>
          <reference field="2" count="3" selected="0">
            <x v="2"/>
            <x v="3"/>
            <x v="4"/>
          </reference>
          <reference field="6" count="1" selected="0">
            <x v="4"/>
          </reference>
        </references>
      </pivotArea>
    </format>
    <format dxfId="236">
      <pivotArea collapsedLevelsAreSubtotals="1" fieldPosition="0">
        <references count="5">
          <reference field="4294967294" count="2" selected="0">
            <x v="0"/>
            <x v="1"/>
          </reference>
          <reference field="0" count="3">
            <x v="67"/>
            <x v="68"/>
            <x v="69"/>
          </reference>
          <reference field="1" count="1" selected="0">
            <x v="8"/>
          </reference>
          <reference field="2" count="3" selected="0">
            <x v="2"/>
            <x v="3"/>
            <x v="4"/>
          </reference>
          <reference field="6" count="1" selected="0">
            <x v="4"/>
          </reference>
        </references>
      </pivotArea>
    </format>
    <format dxfId="235">
      <pivotArea collapsedLevelsAreSubtotals="1" fieldPosition="0">
        <references count="4">
          <reference field="4294967294" count="2" selected="0">
            <x v="0"/>
            <x v="1"/>
          </reference>
          <reference field="1" count="1">
            <x v="9"/>
          </reference>
          <reference field="2" count="3" selected="0">
            <x v="2"/>
            <x v="3"/>
            <x v="4"/>
          </reference>
          <reference field="6" count="1" selected="0">
            <x v="4"/>
          </reference>
        </references>
      </pivotArea>
    </format>
    <format dxfId="234">
      <pivotArea collapsedLevelsAreSubtotals="1" fieldPosition="0">
        <references count="5">
          <reference field="4294967294" count="2" selected="0">
            <x v="0"/>
            <x v="1"/>
          </reference>
          <reference field="0" count="2">
            <x v="70"/>
            <x v="71"/>
          </reference>
          <reference field="1" count="1" selected="0">
            <x v="9"/>
          </reference>
          <reference field="2" count="3" selected="0">
            <x v="2"/>
            <x v="3"/>
            <x v="4"/>
          </reference>
          <reference field="6" count="1" selected="0">
            <x v="4"/>
          </reference>
        </references>
      </pivotArea>
    </format>
    <format dxfId="233">
      <pivotArea collapsedLevelsAreSubtotals="1" fieldPosition="0">
        <references count="4">
          <reference field="4294967294" count="2" selected="0">
            <x v="0"/>
            <x v="1"/>
          </reference>
          <reference field="1" count="1">
            <x v="10"/>
          </reference>
          <reference field="2" count="3" selected="0">
            <x v="2"/>
            <x v="3"/>
            <x v="4"/>
          </reference>
          <reference field="6" count="1" selected="0">
            <x v="4"/>
          </reference>
        </references>
      </pivotArea>
    </format>
    <format dxfId="232">
      <pivotArea collapsedLevelsAreSubtotals="1" fieldPosition="0">
        <references count="5">
          <reference field="4294967294" count="2" selected="0">
            <x v="0"/>
            <x v="1"/>
          </reference>
          <reference field="0" count="2">
            <x v="72"/>
            <x v="73"/>
          </reference>
          <reference field="1" count="1" selected="0">
            <x v="10"/>
          </reference>
          <reference field="2" count="3" selected="0">
            <x v="2"/>
            <x v="3"/>
            <x v="4"/>
          </reference>
          <reference field="6" count="1" selected="0">
            <x v="4"/>
          </reference>
        </references>
      </pivotArea>
    </format>
    <format dxfId="231">
      <pivotArea collapsedLevelsAreSubtotals="1" fieldPosition="0">
        <references count="4">
          <reference field="4294967294" count="2" selected="0">
            <x v="0"/>
            <x v="1"/>
          </reference>
          <reference field="1" count="1">
            <x v="11"/>
          </reference>
          <reference field="2" count="3" selected="0">
            <x v="2"/>
            <x v="3"/>
            <x v="4"/>
          </reference>
          <reference field="6" count="1" selected="0">
            <x v="4"/>
          </reference>
        </references>
      </pivotArea>
    </format>
    <format dxfId="230">
      <pivotArea collapsedLevelsAreSubtotals="1" fieldPosition="0">
        <references count="5">
          <reference field="4294967294" count="2" selected="0">
            <x v="0"/>
            <x v="1"/>
          </reference>
          <reference field="0" count="4">
            <x v="74"/>
            <x v="75"/>
            <x v="76"/>
            <x v="77"/>
          </reference>
          <reference field="1" count="1" selected="0">
            <x v="11"/>
          </reference>
          <reference field="2" count="3" selected="0">
            <x v="2"/>
            <x v="3"/>
            <x v="4"/>
          </reference>
          <reference field="6" count="1" selected="0">
            <x v="4"/>
          </reference>
        </references>
      </pivotArea>
    </format>
    <format dxfId="229">
      <pivotArea collapsedLevelsAreSubtotals="1" fieldPosition="0">
        <references count="4">
          <reference field="4294967294" count="2" selected="0">
            <x v="0"/>
            <x v="1"/>
          </reference>
          <reference field="1" count="1">
            <x v="12"/>
          </reference>
          <reference field="2" count="3" selected="0">
            <x v="2"/>
            <x v="3"/>
            <x v="4"/>
          </reference>
          <reference field="6" count="1" selected="0">
            <x v="4"/>
          </reference>
        </references>
      </pivotArea>
    </format>
    <format dxfId="228">
      <pivotArea collapsedLevelsAreSubtotals="1" fieldPosition="0">
        <references count="5">
          <reference field="4294967294" count="2" selected="0">
            <x v="0"/>
            <x v="1"/>
          </reference>
          <reference field="0" count="2">
            <x v="78"/>
            <x v="79"/>
          </reference>
          <reference field="1" count="1" selected="0">
            <x v="12"/>
          </reference>
          <reference field="2" count="3" selected="0">
            <x v="2"/>
            <x v="3"/>
            <x v="4"/>
          </reference>
          <reference field="6" count="1" selected="0">
            <x v="4"/>
          </reference>
        </references>
      </pivotArea>
    </format>
    <format dxfId="227">
      <pivotArea collapsedLevelsAreSubtotals="1" fieldPosition="0">
        <references count="3">
          <reference field="4294967294" count="2" selected="0">
            <x v="0"/>
            <x v="1"/>
          </reference>
          <reference field="2" count="3" selected="0">
            <x v="2"/>
            <x v="3"/>
            <x v="4"/>
          </reference>
          <reference field="6" count="1">
            <x v="5"/>
          </reference>
        </references>
      </pivotArea>
    </format>
    <format dxfId="226">
      <pivotArea collapsedLevelsAreSubtotals="1" fieldPosition="0">
        <references count="4">
          <reference field="4294967294" count="2" selected="0">
            <x v="0"/>
            <x v="1"/>
          </reference>
          <reference field="1" count="1">
            <x v="1"/>
          </reference>
          <reference field="2" count="3" selected="0">
            <x v="2"/>
            <x v="3"/>
            <x v="4"/>
          </reference>
          <reference field="6" count="1" selected="0">
            <x v="5"/>
          </reference>
        </references>
      </pivotArea>
    </format>
    <format dxfId="225">
      <pivotArea collapsedLevelsAreSubtotals="1" fieldPosition="0">
        <references count="5">
          <reference field="4294967294" count="2" selected="0">
            <x v="0"/>
            <x v="1"/>
          </reference>
          <reference field="0" count="2">
            <x v="80"/>
            <x v="81"/>
          </reference>
          <reference field="1" count="1" selected="0">
            <x v="1"/>
          </reference>
          <reference field="2" count="3" selected="0">
            <x v="2"/>
            <x v="3"/>
            <x v="4"/>
          </reference>
          <reference field="6" count="1" selected="0">
            <x v="5"/>
          </reference>
        </references>
      </pivotArea>
    </format>
    <format dxfId="224">
      <pivotArea collapsedLevelsAreSubtotals="1" fieldPosition="0">
        <references count="4">
          <reference field="4294967294" count="2" selected="0">
            <x v="0"/>
            <x v="1"/>
          </reference>
          <reference field="1" count="1">
            <x v="2"/>
          </reference>
          <reference field="2" count="3" selected="0">
            <x v="2"/>
            <x v="3"/>
            <x v="4"/>
          </reference>
          <reference field="6" count="1" selected="0">
            <x v="5"/>
          </reference>
        </references>
      </pivotArea>
    </format>
    <format dxfId="223">
      <pivotArea collapsedLevelsAreSubtotals="1" fieldPosition="0">
        <references count="5">
          <reference field="4294967294" count="2" selected="0">
            <x v="0"/>
            <x v="1"/>
          </reference>
          <reference field="0" count="2">
            <x v="82"/>
            <x v="83"/>
          </reference>
          <reference field="1" count="1" selected="0">
            <x v="2"/>
          </reference>
          <reference field="2" count="3" selected="0">
            <x v="2"/>
            <x v="3"/>
            <x v="4"/>
          </reference>
          <reference field="6" count="1" selected="0">
            <x v="5"/>
          </reference>
        </references>
      </pivotArea>
    </format>
    <format dxfId="222">
      <pivotArea collapsedLevelsAreSubtotals="1" fieldPosition="0">
        <references count="4">
          <reference field="4294967294" count="2" selected="0">
            <x v="0"/>
            <x v="1"/>
          </reference>
          <reference field="1" count="1">
            <x v="3"/>
          </reference>
          <reference field="2" count="3" selected="0">
            <x v="2"/>
            <x v="3"/>
            <x v="4"/>
          </reference>
          <reference field="6" count="1" selected="0">
            <x v="5"/>
          </reference>
        </references>
      </pivotArea>
    </format>
    <format dxfId="221">
      <pivotArea collapsedLevelsAreSubtotals="1" fieldPosition="0">
        <references count="5">
          <reference field="4294967294" count="2" selected="0">
            <x v="0"/>
            <x v="1"/>
          </reference>
          <reference field="0" count="2">
            <x v="84"/>
            <x v="85"/>
          </reference>
          <reference field="1" count="1" selected="0">
            <x v="3"/>
          </reference>
          <reference field="2" count="3" selected="0">
            <x v="2"/>
            <x v="3"/>
            <x v="4"/>
          </reference>
          <reference field="6" count="1" selected="0">
            <x v="5"/>
          </reference>
        </references>
      </pivotArea>
    </format>
    <format dxfId="220">
      <pivotArea collapsedLevelsAreSubtotals="1" fieldPosition="0">
        <references count="4">
          <reference field="4294967294" count="2" selected="0">
            <x v="0"/>
            <x v="1"/>
          </reference>
          <reference field="1" count="1">
            <x v="4"/>
          </reference>
          <reference field="2" count="3" selected="0">
            <x v="2"/>
            <x v="3"/>
            <x v="4"/>
          </reference>
          <reference field="6" count="1" selected="0">
            <x v="5"/>
          </reference>
        </references>
      </pivotArea>
    </format>
    <format dxfId="219">
      <pivotArea collapsedLevelsAreSubtotals="1" fieldPosition="0">
        <references count="5">
          <reference field="4294967294" count="2" selected="0">
            <x v="0"/>
            <x v="1"/>
          </reference>
          <reference field="0" count="2">
            <x v="86"/>
            <x v="87"/>
          </reference>
          <reference field="1" count="1" selected="0">
            <x v="4"/>
          </reference>
          <reference field="2" count="3" selected="0">
            <x v="2"/>
            <x v="3"/>
            <x v="4"/>
          </reference>
          <reference field="6" count="1" selected="0">
            <x v="5"/>
          </reference>
        </references>
      </pivotArea>
    </format>
    <format dxfId="218">
      <pivotArea collapsedLevelsAreSubtotals="1" fieldPosition="0">
        <references count="4">
          <reference field="4294967294" count="2" selected="0">
            <x v="0"/>
            <x v="1"/>
          </reference>
          <reference field="1" count="1">
            <x v="5"/>
          </reference>
          <reference field="2" count="3" selected="0">
            <x v="2"/>
            <x v="3"/>
            <x v="4"/>
          </reference>
          <reference field="6" count="1" selected="0">
            <x v="5"/>
          </reference>
        </references>
      </pivotArea>
    </format>
    <format dxfId="217">
      <pivotArea collapsedLevelsAreSubtotals="1" fieldPosition="0">
        <references count="5">
          <reference field="4294967294" count="2" selected="0">
            <x v="0"/>
            <x v="1"/>
          </reference>
          <reference field="0" count="2">
            <x v="88"/>
            <x v="89"/>
          </reference>
          <reference field="1" count="1" selected="0">
            <x v="5"/>
          </reference>
          <reference field="2" count="3" selected="0">
            <x v="2"/>
            <x v="3"/>
            <x v="4"/>
          </reference>
          <reference field="6" count="1" selected="0">
            <x v="5"/>
          </reference>
        </references>
      </pivotArea>
    </format>
    <format dxfId="216">
      <pivotArea collapsedLevelsAreSubtotals="1" fieldPosition="0">
        <references count="4">
          <reference field="4294967294" count="2" selected="0">
            <x v="0"/>
            <x v="1"/>
          </reference>
          <reference field="1" count="1">
            <x v="6"/>
          </reference>
          <reference field="2" count="3" selected="0">
            <x v="2"/>
            <x v="3"/>
            <x v="4"/>
          </reference>
          <reference field="6" count="1" selected="0">
            <x v="5"/>
          </reference>
        </references>
      </pivotArea>
    </format>
    <format dxfId="215">
      <pivotArea collapsedLevelsAreSubtotals="1" fieldPosition="0">
        <references count="5">
          <reference field="4294967294" count="2" selected="0">
            <x v="0"/>
            <x v="1"/>
          </reference>
          <reference field="0" count="2">
            <x v="92"/>
            <x v="93"/>
          </reference>
          <reference field="1" count="1" selected="0">
            <x v="6"/>
          </reference>
          <reference field="2" count="3" selected="0">
            <x v="2"/>
            <x v="3"/>
            <x v="4"/>
          </reference>
          <reference field="6" count="1" selected="0">
            <x v="5"/>
          </reference>
        </references>
      </pivotArea>
    </format>
    <format dxfId="214">
      <pivotArea collapsedLevelsAreSubtotals="1" fieldPosition="0">
        <references count="4">
          <reference field="4294967294" count="2" selected="0">
            <x v="0"/>
            <x v="1"/>
          </reference>
          <reference field="1" count="1">
            <x v="7"/>
          </reference>
          <reference field="2" count="3" selected="0">
            <x v="2"/>
            <x v="3"/>
            <x v="4"/>
          </reference>
          <reference field="6" count="1" selected="0">
            <x v="5"/>
          </reference>
        </references>
      </pivotArea>
    </format>
    <format dxfId="213">
      <pivotArea collapsedLevelsAreSubtotals="1" fieldPosition="0">
        <references count="5">
          <reference field="4294967294" count="2" selected="0">
            <x v="0"/>
            <x v="1"/>
          </reference>
          <reference field="0" count="2">
            <x v="94"/>
            <x v="95"/>
          </reference>
          <reference field="1" count="1" selected="0">
            <x v="7"/>
          </reference>
          <reference field="2" count="3" selected="0">
            <x v="2"/>
            <x v="3"/>
            <x v="4"/>
          </reference>
          <reference field="6" count="1" selected="0">
            <x v="5"/>
          </reference>
        </references>
      </pivotArea>
    </format>
    <format dxfId="212">
      <pivotArea collapsedLevelsAreSubtotals="1" fieldPosition="0">
        <references count="4">
          <reference field="4294967294" count="2" selected="0">
            <x v="0"/>
            <x v="1"/>
          </reference>
          <reference field="1" count="1">
            <x v="8"/>
          </reference>
          <reference field="2" count="3" selected="0">
            <x v="2"/>
            <x v="3"/>
            <x v="4"/>
          </reference>
          <reference field="6" count="1" selected="0">
            <x v="5"/>
          </reference>
        </references>
      </pivotArea>
    </format>
    <format dxfId="211">
      <pivotArea collapsedLevelsAreSubtotals="1" fieldPosition="0">
        <references count="5">
          <reference field="4294967294" count="2" selected="0">
            <x v="0"/>
            <x v="1"/>
          </reference>
          <reference field="0" count="2">
            <x v="96"/>
            <x v="97"/>
          </reference>
          <reference field="1" count="1" selected="0">
            <x v="8"/>
          </reference>
          <reference field="2" count="3" selected="0">
            <x v="2"/>
            <x v="3"/>
            <x v="4"/>
          </reference>
          <reference field="6" count="1" selected="0">
            <x v="5"/>
          </reference>
        </references>
      </pivotArea>
    </format>
    <format dxfId="210">
      <pivotArea collapsedLevelsAreSubtotals="1" fieldPosition="0">
        <references count="4">
          <reference field="4294967294" count="2" selected="0">
            <x v="0"/>
            <x v="1"/>
          </reference>
          <reference field="1" count="1">
            <x v="9"/>
          </reference>
          <reference field="2" count="3" selected="0">
            <x v="2"/>
            <x v="3"/>
            <x v="4"/>
          </reference>
          <reference field="6" count="1" selected="0">
            <x v="5"/>
          </reference>
        </references>
      </pivotArea>
    </format>
    <format dxfId="209">
      <pivotArea collapsedLevelsAreSubtotals="1" fieldPosition="0">
        <references count="5">
          <reference field="4294967294" count="2" selected="0">
            <x v="0"/>
            <x v="1"/>
          </reference>
          <reference field="0" count="3">
            <x v="98"/>
            <x v="99"/>
            <x v="100"/>
          </reference>
          <reference field="1" count="1" selected="0">
            <x v="9"/>
          </reference>
          <reference field="2" count="3" selected="0">
            <x v="2"/>
            <x v="3"/>
            <x v="4"/>
          </reference>
          <reference field="6" count="1" selected="0">
            <x v="5"/>
          </reference>
        </references>
      </pivotArea>
    </format>
    <format dxfId="208">
      <pivotArea collapsedLevelsAreSubtotals="1" fieldPosition="0">
        <references count="4">
          <reference field="4294967294" count="2" selected="0">
            <x v="0"/>
            <x v="1"/>
          </reference>
          <reference field="1" count="1">
            <x v="10"/>
          </reference>
          <reference field="2" count="3" selected="0">
            <x v="2"/>
            <x v="3"/>
            <x v="4"/>
          </reference>
          <reference field="6" count="1" selected="0">
            <x v="5"/>
          </reference>
        </references>
      </pivotArea>
    </format>
    <format dxfId="207">
      <pivotArea collapsedLevelsAreSubtotals="1" fieldPosition="0">
        <references count="5">
          <reference field="4294967294" count="2" selected="0">
            <x v="0"/>
            <x v="1"/>
          </reference>
          <reference field="0" count="3">
            <x v="101"/>
            <x v="102"/>
            <x v="103"/>
          </reference>
          <reference field="1" count="1" selected="0">
            <x v="10"/>
          </reference>
          <reference field="2" count="3" selected="0">
            <x v="2"/>
            <x v="3"/>
            <x v="4"/>
          </reference>
          <reference field="6" count="1" selected="0">
            <x v="5"/>
          </reference>
        </references>
      </pivotArea>
    </format>
    <format dxfId="206">
      <pivotArea collapsedLevelsAreSubtotals="1" fieldPosition="0">
        <references count="4">
          <reference field="4294967294" count="2" selected="0">
            <x v="0"/>
            <x v="1"/>
          </reference>
          <reference field="1" count="1">
            <x v="11"/>
          </reference>
          <reference field="2" count="3" selected="0">
            <x v="2"/>
            <x v="3"/>
            <x v="4"/>
          </reference>
          <reference field="6" count="1" selected="0">
            <x v="5"/>
          </reference>
        </references>
      </pivotArea>
    </format>
    <format dxfId="205">
      <pivotArea collapsedLevelsAreSubtotals="1" fieldPosition="0">
        <references count="5">
          <reference field="4294967294" count="2" selected="0">
            <x v="0"/>
            <x v="1"/>
          </reference>
          <reference field="0" count="2">
            <x v="104"/>
            <x v="105"/>
          </reference>
          <reference field="1" count="1" selected="0">
            <x v="11"/>
          </reference>
          <reference field="2" count="3" selected="0">
            <x v="2"/>
            <x v="3"/>
            <x v="4"/>
          </reference>
          <reference field="6" count="1" selected="0">
            <x v="5"/>
          </reference>
        </references>
      </pivotArea>
    </format>
    <format dxfId="204">
      <pivotArea collapsedLevelsAreSubtotals="1" fieldPosition="0">
        <references count="4">
          <reference field="4294967294" count="2" selected="0">
            <x v="0"/>
            <x v="1"/>
          </reference>
          <reference field="1" count="1">
            <x v="12"/>
          </reference>
          <reference field="2" count="3" selected="0">
            <x v="2"/>
            <x v="3"/>
            <x v="4"/>
          </reference>
          <reference field="6" count="1" selected="0">
            <x v="5"/>
          </reference>
        </references>
      </pivotArea>
    </format>
    <format dxfId="203">
      <pivotArea collapsedLevelsAreSubtotals="1" fieldPosition="0">
        <references count="5">
          <reference field="4294967294" count="2" selected="0">
            <x v="0"/>
            <x v="1"/>
          </reference>
          <reference field="0" count="2">
            <x v="106"/>
            <x v="107"/>
          </reference>
          <reference field="1" count="1" selected="0">
            <x v="12"/>
          </reference>
          <reference field="2" count="3" selected="0">
            <x v="2"/>
            <x v="3"/>
            <x v="4"/>
          </reference>
          <reference field="6" count="1" selected="0">
            <x v="5"/>
          </reference>
        </references>
      </pivotArea>
    </format>
    <format dxfId="202">
      <pivotArea collapsedLevelsAreSubtotals="1" fieldPosition="0">
        <references count="3">
          <reference field="4294967294" count="2" selected="0">
            <x v="0"/>
            <x v="1"/>
          </reference>
          <reference field="2" count="3" selected="0">
            <x v="2"/>
            <x v="3"/>
            <x v="4"/>
          </reference>
          <reference field="6" count="1">
            <x v="6"/>
          </reference>
        </references>
      </pivotArea>
    </format>
    <format dxfId="201">
      <pivotArea collapsedLevelsAreSubtotals="1" fieldPosition="0">
        <references count="4">
          <reference field="4294967294" count="2" selected="0">
            <x v="0"/>
            <x v="1"/>
          </reference>
          <reference field="1" count="1">
            <x v="1"/>
          </reference>
          <reference field="2" count="3" selected="0">
            <x v="2"/>
            <x v="3"/>
            <x v="4"/>
          </reference>
          <reference field="6" count="1" selected="0">
            <x v="6"/>
          </reference>
        </references>
      </pivotArea>
    </format>
    <format dxfId="200">
      <pivotArea collapsedLevelsAreSubtotals="1" fieldPosition="0">
        <references count="5">
          <reference field="4294967294" count="2" selected="0">
            <x v="0"/>
            <x v="1"/>
          </reference>
          <reference field="0" count="3">
            <x v="108"/>
            <x v="109"/>
            <x v="110"/>
          </reference>
          <reference field="1" count="1" selected="0">
            <x v="1"/>
          </reference>
          <reference field="2" count="3" selected="0">
            <x v="2"/>
            <x v="3"/>
            <x v="4"/>
          </reference>
          <reference field="6" count="1" selected="0">
            <x v="6"/>
          </reference>
        </references>
      </pivotArea>
    </format>
    <format dxfId="199">
      <pivotArea collapsedLevelsAreSubtotals="1" fieldPosition="0">
        <references count="4">
          <reference field="4294967294" count="2" selected="0">
            <x v="0"/>
            <x v="1"/>
          </reference>
          <reference field="1" count="1">
            <x v="2"/>
          </reference>
          <reference field="2" count="3" selected="0">
            <x v="2"/>
            <x v="3"/>
            <x v="4"/>
          </reference>
          <reference field="6" count="1" selected="0">
            <x v="6"/>
          </reference>
        </references>
      </pivotArea>
    </format>
    <format dxfId="198">
      <pivotArea collapsedLevelsAreSubtotals="1" fieldPosition="0">
        <references count="5">
          <reference field="4294967294" count="2" selected="0">
            <x v="0"/>
            <x v="1"/>
          </reference>
          <reference field="0" count="1">
            <x v="111"/>
          </reference>
          <reference field="1" count="1" selected="0">
            <x v="2"/>
          </reference>
          <reference field="2" count="3" selected="0">
            <x v="2"/>
            <x v="3"/>
            <x v="4"/>
          </reference>
          <reference field="6" count="1" selected="0">
            <x v="6"/>
          </reference>
        </references>
      </pivotArea>
    </format>
    <format dxfId="197">
      <pivotArea collapsedLevelsAreSubtotals="1" fieldPosition="0">
        <references count="4">
          <reference field="4294967294" count="2" selected="0">
            <x v="0"/>
            <x v="1"/>
          </reference>
          <reference field="1" count="1">
            <x v="3"/>
          </reference>
          <reference field="2" count="3" selected="0">
            <x v="2"/>
            <x v="3"/>
            <x v="4"/>
          </reference>
          <reference field="6" count="1" selected="0">
            <x v="6"/>
          </reference>
        </references>
      </pivotArea>
    </format>
    <format dxfId="196">
      <pivotArea collapsedLevelsAreSubtotals="1" fieldPosition="0">
        <references count="5">
          <reference field="4294967294" count="2" selected="0">
            <x v="0"/>
            <x v="1"/>
          </reference>
          <reference field="0" count="2">
            <x v="112"/>
            <x v="113"/>
          </reference>
          <reference field="1" count="1" selected="0">
            <x v="3"/>
          </reference>
          <reference field="2" count="3" selected="0">
            <x v="2"/>
            <x v="3"/>
            <x v="4"/>
          </reference>
          <reference field="6" count="1" selected="0">
            <x v="6"/>
          </reference>
        </references>
      </pivotArea>
    </format>
    <format dxfId="195">
      <pivotArea collapsedLevelsAreSubtotals="1" fieldPosition="0">
        <references count="4">
          <reference field="4294967294" count="2" selected="0">
            <x v="0"/>
            <x v="1"/>
          </reference>
          <reference field="1" count="1">
            <x v="4"/>
          </reference>
          <reference field="2" count="3" selected="0">
            <x v="2"/>
            <x v="3"/>
            <x v="4"/>
          </reference>
          <reference field="6" count="1" selected="0">
            <x v="6"/>
          </reference>
        </references>
      </pivotArea>
    </format>
    <format dxfId="194">
      <pivotArea collapsedLevelsAreSubtotals="1" fieldPosition="0">
        <references count="5">
          <reference field="4294967294" count="2" selected="0">
            <x v="0"/>
            <x v="1"/>
          </reference>
          <reference field="0" count="2">
            <x v="114"/>
            <x v="115"/>
          </reference>
          <reference field="1" count="1" selected="0">
            <x v="4"/>
          </reference>
          <reference field="2" count="3" selected="0">
            <x v="2"/>
            <x v="3"/>
            <x v="4"/>
          </reference>
          <reference field="6" count="1" selected="0">
            <x v="6"/>
          </reference>
        </references>
      </pivotArea>
    </format>
    <format dxfId="193">
      <pivotArea collapsedLevelsAreSubtotals="1" fieldPosition="0">
        <references count="4">
          <reference field="4294967294" count="2" selected="0">
            <x v="0"/>
            <x v="1"/>
          </reference>
          <reference field="1" count="1">
            <x v="5"/>
          </reference>
          <reference field="2" count="3" selected="0">
            <x v="2"/>
            <x v="3"/>
            <x v="4"/>
          </reference>
          <reference field="6" count="1" selected="0">
            <x v="6"/>
          </reference>
        </references>
      </pivotArea>
    </format>
    <format dxfId="192">
      <pivotArea collapsedLevelsAreSubtotals="1" fieldPosition="0">
        <references count="5">
          <reference field="4294967294" count="2" selected="0">
            <x v="0"/>
            <x v="1"/>
          </reference>
          <reference field="0" count="3">
            <x v="116"/>
            <x v="117"/>
            <x v="118"/>
          </reference>
          <reference field="1" count="1" selected="0">
            <x v="5"/>
          </reference>
          <reference field="2" count="3" selected="0">
            <x v="2"/>
            <x v="3"/>
            <x v="4"/>
          </reference>
          <reference field="6" count="1" selected="0">
            <x v="6"/>
          </reference>
        </references>
      </pivotArea>
    </format>
    <format dxfId="191">
      <pivotArea collapsedLevelsAreSubtotals="1" fieldPosition="0">
        <references count="4">
          <reference field="4294967294" count="2" selected="0">
            <x v="0"/>
            <x v="1"/>
          </reference>
          <reference field="1" count="1">
            <x v="6"/>
          </reference>
          <reference field="2" count="3" selected="0">
            <x v="2"/>
            <x v="3"/>
            <x v="4"/>
          </reference>
          <reference field="6" count="1" selected="0">
            <x v="6"/>
          </reference>
        </references>
      </pivotArea>
    </format>
    <format dxfId="190">
      <pivotArea collapsedLevelsAreSubtotals="1" fieldPosition="0">
        <references count="5">
          <reference field="4294967294" count="2" selected="0">
            <x v="0"/>
            <x v="1"/>
          </reference>
          <reference field="0" count="2">
            <x v="119"/>
            <x v="120"/>
          </reference>
          <reference field="1" count="1" selected="0">
            <x v="6"/>
          </reference>
          <reference field="2" count="3" selected="0">
            <x v="2"/>
            <x v="3"/>
            <x v="4"/>
          </reference>
          <reference field="6" count="1" selected="0">
            <x v="6"/>
          </reference>
        </references>
      </pivotArea>
    </format>
    <format dxfId="189">
      <pivotArea collapsedLevelsAreSubtotals="1" fieldPosition="0">
        <references count="4">
          <reference field="4294967294" count="2" selected="0">
            <x v="0"/>
            <x v="1"/>
          </reference>
          <reference field="1" count="1">
            <x v="7"/>
          </reference>
          <reference field="2" count="3" selected="0">
            <x v="2"/>
            <x v="3"/>
            <x v="4"/>
          </reference>
          <reference field="6" count="1" selected="0">
            <x v="6"/>
          </reference>
        </references>
      </pivotArea>
    </format>
    <format dxfId="188">
      <pivotArea collapsedLevelsAreSubtotals="1" fieldPosition="0">
        <references count="5">
          <reference field="4294967294" count="2" selected="0">
            <x v="0"/>
            <x v="1"/>
          </reference>
          <reference field="0" count="2">
            <x v="121"/>
            <x v="122"/>
          </reference>
          <reference field="1" count="1" selected="0">
            <x v="7"/>
          </reference>
          <reference field="2" count="3" selected="0">
            <x v="2"/>
            <x v="3"/>
            <x v="4"/>
          </reference>
          <reference field="6" count="1" selected="0">
            <x v="6"/>
          </reference>
        </references>
      </pivotArea>
    </format>
    <format dxfId="187">
      <pivotArea collapsedLevelsAreSubtotals="1" fieldPosition="0">
        <references count="4">
          <reference field="4294967294" count="2" selected="0">
            <x v="0"/>
            <x v="1"/>
          </reference>
          <reference field="1" count="1">
            <x v="8"/>
          </reference>
          <reference field="2" count="3" selected="0">
            <x v="2"/>
            <x v="3"/>
            <x v="4"/>
          </reference>
          <reference field="6" count="1" selected="0">
            <x v="6"/>
          </reference>
        </references>
      </pivotArea>
    </format>
    <format dxfId="186">
      <pivotArea collapsedLevelsAreSubtotals="1" fieldPosition="0">
        <references count="5">
          <reference field="4294967294" count="2" selected="0">
            <x v="0"/>
            <x v="1"/>
          </reference>
          <reference field="0" count="2">
            <x v="123"/>
            <x v="124"/>
          </reference>
          <reference field="1" count="1" selected="0">
            <x v="8"/>
          </reference>
          <reference field="2" count="3" selected="0">
            <x v="2"/>
            <x v="3"/>
            <x v="4"/>
          </reference>
          <reference field="6" count="1" selected="0">
            <x v="6"/>
          </reference>
        </references>
      </pivotArea>
    </format>
    <format dxfId="185">
      <pivotArea collapsedLevelsAreSubtotals="1" fieldPosition="0">
        <references count="4">
          <reference field="4294967294" count="2" selected="0">
            <x v="0"/>
            <x v="1"/>
          </reference>
          <reference field="1" count="1">
            <x v="9"/>
          </reference>
          <reference field="2" count="3" selected="0">
            <x v="2"/>
            <x v="3"/>
            <x v="4"/>
          </reference>
          <reference field="6" count="1" selected="0">
            <x v="6"/>
          </reference>
        </references>
      </pivotArea>
    </format>
    <format dxfId="184">
      <pivotArea collapsedLevelsAreSubtotals="1" fieldPosition="0">
        <references count="5">
          <reference field="4294967294" count="2" selected="0">
            <x v="0"/>
            <x v="1"/>
          </reference>
          <reference field="0" count="2">
            <x v="125"/>
            <x v="126"/>
          </reference>
          <reference field="1" count="1" selected="0">
            <x v="9"/>
          </reference>
          <reference field="2" count="3" selected="0">
            <x v="2"/>
            <x v="3"/>
            <x v="4"/>
          </reference>
          <reference field="6" count="1" selected="0">
            <x v="6"/>
          </reference>
        </references>
      </pivotArea>
    </format>
    <format dxfId="183">
      <pivotArea collapsedLevelsAreSubtotals="1" fieldPosition="0">
        <references count="4">
          <reference field="4294967294" count="2" selected="0">
            <x v="0"/>
            <x v="1"/>
          </reference>
          <reference field="1" count="1">
            <x v="10"/>
          </reference>
          <reference field="2" count="3" selected="0">
            <x v="2"/>
            <x v="3"/>
            <x v="4"/>
          </reference>
          <reference field="6" count="1" selected="0">
            <x v="6"/>
          </reference>
        </references>
      </pivotArea>
    </format>
    <format dxfId="182">
      <pivotArea collapsedLevelsAreSubtotals="1" fieldPosition="0">
        <references count="5">
          <reference field="4294967294" count="2" selected="0">
            <x v="0"/>
            <x v="1"/>
          </reference>
          <reference field="0" count="3">
            <x v="127"/>
            <x v="128"/>
            <x v="129"/>
          </reference>
          <reference field="1" count="1" selected="0">
            <x v="10"/>
          </reference>
          <reference field="2" count="3" selected="0">
            <x v="2"/>
            <x v="3"/>
            <x v="4"/>
          </reference>
          <reference field="6" count="1" selected="0">
            <x v="6"/>
          </reference>
        </references>
      </pivotArea>
    </format>
    <format dxfId="181">
      <pivotArea collapsedLevelsAreSubtotals="1" fieldPosition="0">
        <references count="4">
          <reference field="4294967294" count="2" selected="0">
            <x v="0"/>
            <x v="1"/>
          </reference>
          <reference field="1" count="1">
            <x v="11"/>
          </reference>
          <reference field="2" count="3" selected="0">
            <x v="2"/>
            <x v="3"/>
            <x v="4"/>
          </reference>
          <reference field="6" count="1" selected="0">
            <x v="6"/>
          </reference>
        </references>
      </pivotArea>
    </format>
    <format dxfId="180">
      <pivotArea collapsedLevelsAreSubtotals="1" fieldPosition="0">
        <references count="5">
          <reference field="4294967294" count="2" selected="0">
            <x v="0"/>
            <x v="1"/>
          </reference>
          <reference field="0" count="2">
            <x v="130"/>
            <x v="131"/>
          </reference>
          <reference field="1" count="1" selected="0">
            <x v="11"/>
          </reference>
          <reference field="2" count="3" selected="0">
            <x v="2"/>
            <x v="3"/>
            <x v="4"/>
          </reference>
          <reference field="6" count="1" selected="0">
            <x v="6"/>
          </reference>
        </references>
      </pivotArea>
    </format>
    <format dxfId="179">
      <pivotArea collapsedLevelsAreSubtotals="1" fieldPosition="0">
        <references count="4">
          <reference field="4294967294" count="2" selected="0">
            <x v="0"/>
            <x v="1"/>
          </reference>
          <reference field="1" count="1">
            <x v="12"/>
          </reference>
          <reference field="2" count="3" selected="0">
            <x v="2"/>
            <x v="3"/>
            <x v="4"/>
          </reference>
          <reference field="6" count="1" selected="0">
            <x v="6"/>
          </reference>
        </references>
      </pivotArea>
    </format>
    <format dxfId="178">
      <pivotArea collapsedLevelsAreSubtotals="1" fieldPosition="0">
        <references count="5">
          <reference field="4294967294" count="2" selected="0">
            <x v="0"/>
            <x v="1"/>
          </reference>
          <reference field="0" count="2">
            <x v="132"/>
            <x v="133"/>
          </reference>
          <reference field="1" count="1" selected="0">
            <x v="12"/>
          </reference>
          <reference field="2" count="3" selected="0">
            <x v="2"/>
            <x v="3"/>
            <x v="4"/>
          </reference>
          <reference field="6" count="1" selected="0">
            <x v="6"/>
          </reference>
        </references>
      </pivotArea>
    </format>
    <format dxfId="177">
      <pivotArea collapsedLevelsAreSubtotals="1" fieldPosition="0">
        <references count="3">
          <reference field="4294967294" count="2" selected="0">
            <x v="0"/>
            <x v="1"/>
          </reference>
          <reference field="2" count="3" selected="0">
            <x v="2"/>
            <x v="3"/>
            <x v="4"/>
          </reference>
          <reference field="6" count="1">
            <x v="7"/>
          </reference>
        </references>
      </pivotArea>
    </format>
    <format dxfId="176">
      <pivotArea collapsedLevelsAreSubtotals="1" fieldPosition="0">
        <references count="4">
          <reference field="4294967294" count="2" selected="0">
            <x v="0"/>
            <x v="1"/>
          </reference>
          <reference field="1" count="1">
            <x v="1"/>
          </reference>
          <reference field="2" count="3" selected="0">
            <x v="2"/>
            <x v="3"/>
            <x v="4"/>
          </reference>
          <reference field="6" count="1" selected="0">
            <x v="7"/>
          </reference>
        </references>
      </pivotArea>
    </format>
    <format dxfId="175">
      <pivotArea collapsedLevelsAreSubtotals="1" fieldPosition="0">
        <references count="5">
          <reference field="4294967294" count="2" selected="0">
            <x v="0"/>
            <x v="1"/>
          </reference>
          <reference field="0" count="2">
            <x v="134"/>
            <x v="135"/>
          </reference>
          <reference field="1" count="1" selected="0">
            <x v="1"/>
          </reference>
          <reference field="2" count="3" selected="0">
            <x v="2"/>
            <x v="3"/>
            <x v="4"/>
          </reference>
          <reference field="6" count="1" selected="0">
            <x v="7"/>
          </reference>
        </references>
      </pivotArea>
    </format>
    <format dxfId="174">
      <pivotArea collapsedLevelsAreSubtotals="1" fieldPosition="0">
        <references count="4">
          <reference field="4294967294" count="2" selected="0">
            <x v="0"/>
            <x v="1"/>
          </reference>
          <reference field="1" count="1">
            <x v="2"/>
          </reference>
          <reference field="2" count="3" selected="0">
            <x v="2"/>
            <x v="3"/>
            <x v="4"/>
          </reference>
          <reference field="6" count="1" selected="0">
            <x v="7"/>
          </reference>
        </references>
      </pivotArea>
    </format>
    <format dxfId="173">
      <pivotArea collapsedLevelsAreSubtotals="1" fieldPosition="0">
        <references count="5">
          <reference field="4294967294" count="2" selected="0">
            <x v="0"/>
            <x v="1"/>
          </reference>
          <reference field="0" count="2">
            <x v="136"/>
            <x v="137"/>
          </reference>
          <reference field="1" count="1" selected="0">
            <x v="2"/>
          </reference>
          <reference field="2" count="3" selected="0">
            <x v="2"/>
            <x v="3"/>
            <x v="4"/>
          </reference>
          <reference field="6" count="1" selected="0">
            <x v="7"/>
          </reference>
        </references>
      </pivotArea>
    </format>
    <format dxfId="172">
      <pivotArea collapsedLevelsAreSubtotals="1" fieldPosition="0">
        <references count="4">
          <reference field="4294967294" count="2" selected="0">
            <x v="0"/>
            <x v="1"/>
          </reference>
          <reference field="1" count="1">
            <x v="3"/>
          </reference>
          <reference field="2" count="3" selected="0">
            <x v="2"/>
            <x v="3"/>
            <x v="4"/>
          </reference>
          <reference field="6" count="1" selected="0">
            <x v="7"/>
          </reference>
        </references>
      </pivotArea>
    </format>
    <format dxfId="171">
      <pivotArea collapsedLevelsAreSubtotals="1" fieldPosition="0">
        <references count="5">
          <reference field="4294967294" count="2" selected="0">
            <x v="0"/>
            <x v="1"/>
          </reference>
          <reference field="0" count="3">
            <x v="138"/>
            <x v="139"/>
            <x v="140"/>
          </reference>
          <reference field="1" count="1" selected="0">
            <x v="3"/>
          </reference>
          <reference field="2" count="3" selected="0">
            <x v="2"/>
            <x v="3"/>
            <x v="4"/>
          </reference>
          <reference field="6" count="1" selected="0">
            <x v="7"/>
          </reference>
        </references>
      </pivotArea>
    </format>
    <format dxfId="170">
      <pivotArea collapsedLevelsAreSubtotals="1" fieldPosition="0">
        <references count="4">
          <reference field="4294967294" count="2" selected="0">
            <x v="0"/>
            <x v="1"/>
          </reference>
          <reference field="1" count="1">
            <x v="4"/>
          </reference>
          <reference field="2" count="3" selected="0">
            <x v="2"/>
            <x v="3"/>
            <x v="4"/>
          </reference>
          <reference field="6" count="1" selected="0">
            <x v="7"/>
          </reference>
        </references>
      </pivotArea>
    </format>
    <format dxfId="169">
      <pivotArea collapsedLevelsAreSubtotals="1" fieldPosition="0">
        <references count="5">
          <reference field="4294967294" count="2" selected="0">
            <x v="0"/>
            <x v="1"/>
          </reference>
          <reference field="0" count="6">
            <x v="141"/>
            <x v="142"/>
            <x v="143"/>
            <x v="144"/>
            <x v="145"/>
            <x v="146"/>
          </reference>
          <reference field="1" count="1" selected="0">
            <x v="4"/>
          </reference>
          <reference field="2" count="3" selected="0">
            <x v="2"/>
            <x v="3"/>
            <x v="4"/>
          </reference>
          <reference field="6" count="1" selected="0">
            <x v="7"/>
          </reference>
        </references>
      </pivotArea>
    </format>
    <format dxfId="168">
      <pivotArea collapsedLevelsAreSubtotals="1" fieldPosition="0">
        <references count="4">
          <reference field="4294967294" count="2" selected="0">
            <x v="0"/>
            <x v="1"/>
          </reference>
          <reference field="1" count="1">
            <x v="5"/>
          </reference>
          <reference field="2" count="3" selected="0">
            <x v="2"/>
            <x v="3"/>
            <x v="4"/>
          </reference>
          <reference field="6" count="1" selected="0">
            <x v="7"/>
          </reference>
        </references>
      </pivotArea>
    </format>
    <format dxfId="167">
      <pivotArea collapsedLevelsAreSubtotals="1" fieldPosition="0">
        <references count="5">
          <reference field="4294967294" count="2" selected="0">
            <x v="0"/>
            <x v="1"/>
          </reference>
          <reference field="0" count="4">
            <x v="147"/>
            <x v="148"/>
            <x v="149"/>
            <x v="150"/>
          </reference>
          <reference field="1" count="1" selected="0">
            <x v="5"/>
          </reference>
          <reference field="2" count="3" selected="0">
            <x v="2"/>
            <x v="3"/>
            <x v="4"/>
          </reference>
          <reference field="6" count="1" selected="0">
            <x v="7"/>
          </reference>
        </references>
      </pivotArea>
    </format>
    <format dxfId="166">
      <pivotArea collapsedLevelsAreSubtotals="1" fieldPosition="0">
        <references count="4">
          <reference field="4294967294" count="2" selected="0">
            <x v="0"/>
            <x v="1"/>
          </reference>
          <reference field="1" count="1">
            <x v="6"/>
          </reference>
          <reference field="2" count="3" selected="0">
            <x v="2"/>
            <x v="3"/>
            <x v="4"/>
          </reference>
          <reference field="6" count="1" selected="0">
            <x v="7"/>
          </reference>
        </references>
      </pivotArea>
    </format>
    <format dxfId="165">
      <pivotArea collapsedLevelsAreSubtotals="1" fieldPosition="0">
        <references count="5">
          <reference field="4294967294" count="2" selected="0">
            <x v="0"/>
            <x v="1"/>
          </reference>
          <reference field="0" count="4">
            <x v="151"/>
            <x v="152"/>
            <x v="153"/>
            <x v="154"/>
          </reference>
          <reference field="1" count="1" selected="0">
            <x v="6"/>
          </reference>
          <reference field="2" count="3" selected="0">
            <x v="2"/>
            <x v="3"/>
            <x v="4"/>
          </reference>
          <reference field="6" count="1" selected="0">
            <x v="7"/>
          </reference>
        </references>
      </pivotArea>
    </format>
    <format dxfId="164">
      <pivotArea collapsedLevelsAreSubtotals="1" fieldPosition="0">
        <references count="4">
          <reference field="4294967294" count="2" selected="0">
            <x v="0"/>
            <x v="1"/>
          </reference>
          <reference field="1" count="1">
            <x v="7"/>
          </reference>
          <reference field="2" count="3" selected="0">
            <x v="2"/>
            <x v="3"/>
            <x v="4"/>
          </reference>
          <reference field="6" count="1" selected="0">
            <x v="7"/>
          </reference>
        </references>
      </pivotArea>
    </format>
    <format dxfId="163">
      <pivotArea collapsedLevelsAreSubtotals="1" fieldPosition="0">
        <references count="5">
          <reference field="4294967294" count="2" selected="0">
            <x v="0"/>
            <x v="1"/>
          </reference>
          <reference field="0" count="3">
            <x v="155"/>
            <x v="156"/>
            <x v="157"/>
          </reference>
          <reference field="1" count="1" selected="0">
            <x v="7"/>
          </reference>
          <reference field="2" count="3" selected="0">
            <x v="2"/>
            <x v="3"/>
            <x v="4"/>
          </reference>
          <reference field="6" count="1" selected="0">
            <x v="7"/>
          </reference>
        </references>
      </pivotArea>
    </format>
    <format dxfId="162">
      <pivotArea collapsedLevelsAreSubtotals="1" fieldPosition="0">
        <references count="4">
          <reference field="4294967294" count="2" selected="0">
            <x v="0"/>
            <x v="1"/>
          </reference>
          <reference field="1" count="1">
            <x v="8"/>
          </reference>
          <reference field="2" count="3" selected="0">
            <x v="2"/>
            <x v="3"/>
            <x v="4"/>
          </reference>
          <reference field="6" count="1" selected="0">
            <x v="7"/>
          </reference>
        </references>
      </pivotArea>
    </format>
    <format dxfId="161">
      <pivotArea collapsedLevelsAreSubtotals="1" fieldPosition="0">
        <references count="5">
          <reference field="4294967294" count="2" selected="0">
            <x v="0"/>
            <x v="1"/>
          </reference>
          <reference field="0" count="4">
            <x v="158"/>
            <x v="159"/>
            <x v="160"/>
            <x v="161"/>
          </reference>
          <reference field="1" count="1" selected="0">
            <x v="8"/>
          </reference>
          <reference field="2" count="3" selected="0">
            <x v="2"/>
            <x v="3"/>
            <x v="4"/>
          </reference>
          <reference field="6" count="1" selected="0">
            <x v="7"/>
          </reference>
        </references>
      </pivotArea>
    </format>
    <format dxfId="160">
      <pivotArea collapsedLevelsAreSubtotals="1" fieldPosition="0">
        <references count="4">
          <reference field="4294967294" count="2" selected="0">
            <x v="0"/>
            <x v="1"/>
          </reference>
          <reference field="1" count="1">
            <x v="9"/>
          </reference>
          <reference field="2" count="3" selected="0">
            <x v="2"/>
            <x v="3"/>
            <x v="4"/>
          </reference>
          <reference field="6" count="1" selected="0">
            <x v="7"/>
          </reference>
        </references>
      </pivotArea>
    </format>
    <format dxfId="159">
      <pivotArea collapsedLevelsAreSubtotals="1" fieldPosition="0">
        <references count="5">
          <reference field="4294967294" count="2" selected="0">
            <x v="0"/>
            <x v="1"/>
          </reference>
          <reference field="0" count="3">
            <x v="162"/>
            <x v="163"/>
            <x v="164"/>
          </reference>
          <reference field="1" count="1" selected="0">
            <x v="9"/>
          </reference>
          <reference field="2" count="3" selected="0">
            <x v="2"/>
            <x v="3"/>
            <x v="4"/>
          </reference>
          <reference field="6" count="1" selected="0">
            <x v="7"/>
          </reference>
        </references>
      </pivotArea>
    </format>
    <format dxfId="158">
      <pivotArea collapsedLevelsAreSubtotals="1" fieldPosition="0">
        <references count="4">
          <reference field="4294967294" count="2" selected="0">
            <x v="0"/>
            <x v="1"/>
          </reference>
          <reference field="1" count="1">
            <x v="10"/>
          </reference>
          <reference field="2" count="3" selected="0">
            <x v="2"/>
            <x v="3"/>
            <x v="4"/>
          </reference>
          <reference field="6" count="1" selected="0">
            <x v="7"/>
          </reference>
        </references>
      </pivotArea>
    </format>
    <format dxfId="157">
      <pivotArea collapsedLevelsAreSubtotals="1" fieldPosition="0">
        <references count="5">
          <reference field="4294967294" count="2" selected="0">
            <x v="0"/>
            <x v="1"/>
          </reference>
          <reference field="0" count="1">
            <x v="165"/>
          </reference>
          <reference field="1" count="1" selected="0">
            <x v="10"/>
          </reference>
          <reference field="2" count="3" selected="0">
            <x v="2"/>
            <x v="3"/>
            <x v="4"/>
          </reference>
          <reference field="6" count="1" selected="0">
            <x v="7"/>
          </reference>
        </references>
      </pivotArea>
    </format>
    <format dxfId="156">
      <pivotArea collapsedLevelsAreSubtotals="1" fieldPosition="0">
        <references count="4">
          <reference field="4294967294" count="2" selected="0">
            <x v="0"/>
            <x v="1"/>
          </reference>
          <reference field="1" count="1">
            <x v="11"/>
          </reference>
          <reference field="2" count="3" selected="0">
            <x v="2"/>
            <x v="3"/>
            <x v="4"/>
          </reference>
          <reference field="6" count="1" selected="0">
            <x v="7"/>
          </reference>
        </references>
      </pivotArea>
    </format>
    <format dxfId="155">
      <pivotArea collapsedLevelsAreSubtotals="1" fieldPosition="0">
        <references count="5">
          <reference field="4294967294" count="2" selected="0">
            <x v="0"/>
            <x v="1"/>
          </reference>
          <reference field="0" count="3">
            <x v="166"/>
            <x v="167"/>
            <x v="168"/>
          </reference>
          <reference field="1" count="1" selected="0">
            <x v="11"/>
          </reference>
          <reference field="2" count="3" selected="0">
            <x v="2"/>
            <x v="3"/>
            <x v="4"/>
          </reference>
          <reference field="6" count="1" selected="0">
            <x v="7"/>
          </reference>
        </references>
      </pivotArea>
    </format>
    <format dxfId="154">
      <pivotArea collapsedLevelsAreSubtotals="1" fieldPosition="0">
        <references count="4">
          <reference field="4294967294" count="2" selected="0">
            <x v="0"/>
            <x v="1"/>
          </reference>
          <reference field="1" count="1">
            <x v="12"/>
          </reference>
          <reference field="2" count="3" selected="0">
            <x v="2"/>
            <x v="3"/>
            <x v="4"/>
          </reference>
          <reference field="6" count="1" selected="0">
            <x v="7"/>
          </reference>
        </references>
      </pivotArea>
    </format>
    <format dxfId="153">
      <pivotArea collapsedLevelsAreSubtotals="1" fieldPosition="0">
        <references count="5">
          <reference field="4294967294" count="2" selected="0">
            <x v="0"/>
            <x v="1"/>
          </reference>
          <reference field="0" count="2">
            <x v="169"/>
            <x v="170"/>
          </reference>
          <reference field="1" count="1" selected="0">
            <x v="12"/>
          </reference>
          <reference field="2" count="3" selected="0">
            <x v="2"/>
            <x v="3"/>
            <x v="4"/>
          </reference>
          <reference field="6" count="1" selected="0">
            <x v="7"/>
          </reference>
        </references>
      </pivotArea>
    </format>
    <format dxfId="152">
      <pivotArea collapsedLevelsAreSubtotals="1" fieldPosition="0">
        <references count="3">
          <reference field="4294967294" count="2" selected="0">
            <x v="0"/>
            <x v="1"/>
          </reference>
          <reference field="2" count="3" selected="0">
            <x v="2"/>
            <x v="3"/>
            <x v="4"/>
          </reference>
          <reference field="6" count="1">
            <x v="8"/>
          </reference>
        </references>
      </pivotArea>
    </format>
    <format dxfId="151">
      <pivotArea dataOnly="0" labelOnly="1" fieldPosition="0">
        <references count="1">
          <reference field="2" count="1">
            <x v="1"/>
          </reference>
        </references>
      </pivotArea>
    </format>
    <format dxfId="150">
      <pivotArea dataOnly="0" labelOnly="1" outline="0" fieldPosition="0">
        <references count="2">
          <reference field="4294967294" count="2">
            <x v="0"/>
            <x v="1"/>
          </reference>
          <reference field="2" count="1" selected="0">
            <x v="1"/>
          </reference>
        </references>
      </pivotArea>
    </format>
    <format dxfId="149">
      <pivotArea dataOnly="0" labelOnly="1" fieldPosition="0">
        <references count="1">
          <reference field="2" count="1">
            <x v="1"/>
          </reference>
        </references>
      </pivotArea>
    </format>
    <format dxfId="148">
      <pivotArea dataOnly="0" labelOnly="1" outline="0" fieldPosition="0">
        <references count="2">
          <reference field="4294967294" count="2">
            <x v="0"/>
            <x v="1"/>
          </reference>
          <reference field="2" count="1" selected="0">
            <x v="1"/>
          </reference>
        </references>
      </pivotArea>
    </format>
    <format dxfId="147">
      <pivotArea field="2" grandRow="1" outline="0" collapsedLevelsAreSubtotals="1" axis="axisCol" fieldPosition="0">
        <references count="2">
          <reference field="4294967294" count="2" selected="0">
            <x v="0"/>
            <x v="1"/>
          </reference>
          <reference field="2" count="1" selected="0">
            <x v="1"/>
          </reference>
        </references>
      </pivotArea>
    </format>
    <format dxfId="146">
      <pivotArea dataOnly="0" labelOnly="1" fieldPosition="0">
        <references count="1">
          <reference field="2" count="1">
            <x v="0"/>
          </reference>
        </references>
      </pivotArea>
    </format>
    <format dxfId="145">
      <pivotArea dataOnly="0" labelOnly="1" outline="0" fieldPosition="0">
        <references count="2">
          <reference field="4294967294" count="2">
            <x v="0"/>
            <x v="1"/>
          </reference>
          <reference field="2" count="1" selected="0">
            <x v="0"/>
          </reference>
        </references>
      </pivotArea>
    </format>
    <format dxfId="144">
      <pivotArea field="2" grandRow="1" outline="0" collapsedLevelsAreSubtotals="1" axis="axisCol" fieldPosition="0">
        <references count="2">
          <reference field="4294967294" count="2" selected="0">
            <x v="0"/>
            <x v="1"/>
          </reference>
          <reference field="2" count="1" selected="0">
            <x v="0"/>
          </reference>
        </references>
      </pivotArea>
    </format>
    <format dxfId="143">
      <pivotArea dataOnly="0" labelOnly="1" fieldPosition="0">
        <references count="1">
          <reference field="2" count="0"/>
        </references>
      </pivotArea>
    </format>
    <format dxfId="142">
      <pivotArea dataOnly="0" labelOnly="1" outline="0" fieldPosition="0">
        <references count="2">
          <reference field="4294967294" count="2">
            <x v="0"/>
            <x v="1"/>
          </reference>
          <reference field="2" count="1" selected="0">
            <x v="0"/>
          </reference>
        </references>
      </pivotArea>
    </format>
    <format dxfId="141">
      <pivotArea dataOnly="0" labelOnly="1" outline="0" fieldPosition="0">
        <references count="2">
          <reference field="4294967294" count="2">
            <x v="0"/>
            <x v="1"/>
          </reference>
          <reference field="2" count="1" selected="0">
            <x v="1"/>
          </reference>
        </references>
      </pivotArea>
    </format>
    <format dxfId="140">
      <pivotArea dataOnly="0" labelOnly="1" outline="0" fieldPosition="0">
        <references count="2">
          <reference field="4294967294" count="2">
            <x v="0"/>
            <x v="1"/>
          </reference>
          <reference field="2" count="1" selected="0">
            <x v="2"/>
          </reference>
        </references>
      </pivotArea>
    </format>
    <format dxfId="139">
      <pivotArea dataOnly="0" labelOnly="1" outline="0" fieldPosition="0">
        <references count="2">
          <reference field="4294967294" count="2">
            <x v="0"/>
            <x v="1"/>
          </reference>
          <reference field="2" count="1" selected="0">
            <x v="3"/>
          </reference>
        </references>
      </pivotArea>
    </format>
    <format dxfId="138">
      <pivotArea dataOnly="0" labelOnly="1" outline="0" fieldPosition="0">
        <references count="2">
          <reference field="4294967294" count="2">
            <x v="0"/>
            <x v="1"/>
          </reference>
          <reference field="2" count="1" selected="0">
            <x v="4"/>
          </reference>
        </references>
      </pivotArea>
    </format>
    <format dxfId="137">
      <pivotArea dataOnly="0" labelOnly="1" fieldPosition="0">
        <references count="1">
          <reference field="2" count="0"/>
        </references>
      </pivotArea>
    </format>
    <format dxfId="136">
      <pivotArea dataOnly="0" labelOnly="1" outline="0" fieldPosition="0">
        <references count="2">
          <reference field="4294967294" count="2">
            <x v="0"/>
            <x v="1"/>
          </reference>
          <reference field="2" count="1" selected="0">
            <x v="0"/>
          </reference>
        </references>
      </pivotArea>
    </format>
    <format dxfId="135">
      <pivotArea dataOnly="0" labelOnly="1" outline="0" fieldPosition="0">
        <references count="2">
          <reference field="4294967294" count="2">
            <x v="0"/>
            <x v="1"/>
          </reference>
          <reference field="2" count="1" selected="0">
            <x v="1"/>
          </reference>
        </references>
      </pivotArea>
    </format>
    <format dxfId="134">
      <pivotArea dataOnly="0" labelOnly="1" outline="0" fieldPosition="0">
        <references count="2">
          <reference field="4294967294" count="2">
            <x v="0"/>
            <x v="1"/>
          </reference>
          <reference field="2" count="1" selected="0">
            <x v="2"/>
          </reference>
        </references>
      </pivotArea>
    </format>
    <format dxfId="133">
      <pivotArea dataOnly="0" labelOnly="1" outline="0" fieldPosition="0">
        <references count="2">
          <reference field="4294967294" count="2">
            <x v="0"/>
            <x v="1"/>
          </reference>
          <reference field="2" count="1" selected="0">
            <x v="3"/>
          </reference>
        </references>
      </pivotArea>
    </format>
    <format dxfId="132">
      <pivotArea dataOnly="0" labelOnly="1" outline="0" fieldPosition="0">
        <references count="2">
          <reference field="4294967294" count="2">
            <x v="0"/>
            <x v="1"/>
          </reference>
          <reference field="2" count="1" selected="0">
            <x v="4"/>
          </reference>
        </references>
      </pivotArea>
    </format>
    <format dxfId="131">
      <pivotArea dataOnly="0" labelOnly="1" fieldPosition="0">
        <references count="1">
          <reference field="2" count="4">
            <x v="0"/>
            <x v="1"/>
            <x v="2"/>
            <x v="3"/>
          </reference>
        </references>
      </pivotArea>
    </format>
    <format dxfId="130">
      <pivotArea dataOnly="0" labelOnly="1" fieldPosition="0">
        <references count="1">
          <reference field="2" count="1">
            <x v="4"/>
          </reference>
        </references>
      </pivotArea>
    </format>
    <format dxfId="129">
      <pivotArea collapsedLevelsAreSubtotals="1" fieldPosition="0">
        <references count="1">
          <reference field="6" count="1">
            <x v="10"/>
          </reference>
        </references>
      </pivotArea>
    </format>
    <format dxfId="128">
      <pivotArea dataOnly="0" labelOnly="1" fieldPosition="0">
        <references count="1">
          <reference field="6" count="1">
            <x v="10"/>
          </reference>
        </references>
      </pivotArea>
    </format>
    <format dxfId="127">
      <pivotArea collapsedLevelsAreSubtotals="1" fieldPosition="0">
        <references count="5">
          <reference field="4294967294" count="2" selected="0">
            <x v="0"/>
            <x v="1"/>
          </reference>
          <reference field="0" count="2">
            <x v="244"/>
            <x v="245"/>
          </reference>
          <reference field="1" count="1" selected="0">
            <x v="3"/>
          </reference>
          <reference field="2" count="3" selected="0">
            <x v="2"/>
            <x v="3"/>
            <x v="4"/>
          </reference>
          <reference field="6" count="1" selected="0">
            <x v="10"/>
          </reference>
        </references>
      </pivotArea>
    </format>
    <format dxfId="126">
      <pivotArea collapsedLevelsAreSubtotals="1" fieldPosition="0">
        <references count="4">
          <reference field="4294967294" count="2" selected="0">
            <x v="0"/>
            <x v="1"/>
          </reference>
          <reference field="1" count="1">
            <x v="4"/>
          </reference>
          <reference field="2" count="3" selected="0">
            <x v="2"/>
            <x v="3"/>
            <x v="4"/>
          </reference>
          <reference field="6" count="1" selected="0">
            <x v="10"/>
          </reference>
        </references>
      </pivotArea>
    </format>
    <format dxfId="125">
      <pivotArea collapsedLevelsAreSubtotals="1" fieldPosition="0">
        <references count="5">
          <reference field="4294967294" count="2" selected="0">
            <x v="0"/>
            <x v="1"/>
          </reference>
          <reference field="0" count="2">
            <x v="246"/>
            <x v="247"/>
          </reference>
          <reference field="1" count="1" selected="0">
            <x v="4"/>
          </reference>
          <reference field="2" count="3" selected="0">
            <x v="2"/>
            <x v="3"/>
            <x v="4"/>
          </reference>
          <reference field="6" count="1" selected="0">
            <x v="10"/>
          </reference>
        </references>
      </pivotArea>
    </format>
    <format dxfId="124">
      <pivotArea collapsedLevelsAreSubtotals="1" fieldPosition="0">
        <references count="4">
          <reference field="4294967294" count="2" selected="0">
            <x v="0"/>
            <x v="1"/>
          </reference>
          <reference field="1" count="1">
            <x v="5"/>
          </reference>
          <reference field="2" count="3" selected="0">
            <x v="2"/>
            <x v="3"/>
            <x v="4"/>
          </reference>
          <reference field="6" count="1" selected="0">
            <x v="10"/>
          </reference>
        </references>
      </pivotArea>
    </format>
    <format dxfId="123">
      <pivotArea collapsedLevelsAreSubtotals="1" fieldPosition="0">
        <references count="5">
          <reference field="4294967294" count="2" selected="0">
            <x v="0"/>
            <x v="1"/>
          </reference>
          <reference field="0" count="2">
            <x v="248"/>
            <x v="249"/>
          </reference>
          <reference field="1" count="1" selected="0">
            <x v="5"/>
          </reference>
          <reference field="2" count="3" selected="0">
            <x v="2"/>
            <x v="3"/>
            <x v="4"/>
          </reference>
          <reference field="6" count="1" selected="0">
            <x v="10"/>
          </reference>
        </references>
      </pivotArea>
    </format>
    <format dxfId="122">
      <pivotArea collapsedLevelsAreSubtotals="1" fieldPosition="0">
        <references count="4">
          <reference field="4294967294" count="2" selected="0">
            <x v="0"/>
            <x v="1"/>
          </reference>
          <reference field="1" count="1">
            <x v="6"/>
          </reference>
          <reference field="2" count="3" selected="0">
            <x v="2"/>
            <x v="3"/>
            <x v="4"/>
          </reference>
          <reference field="6" count="1" selected="0">
            <x v="10"/>
          </reference>
        </references>
      </pivotArea>
    </format>
    <format dxfId="121">
      <pivotArea collapsedLevelsAreSubtotals="1" fieldPosition="0">
        <references count="5">
          <reference field="4294967294" count="2" selected="0">
            <x v="0"/>
            <x v="1"/>
          </reference>
          <reference field="0" count="1">
            <x v="250"/>
          </reference>
          <reference field="1" count="1" selected="0">
            <x v="6"/>
          </reference>
          <reference field="2" count="3" selected="0">
            <x v="2"/>
            <x v="3"/>
            <x v="4"/>
          </reference>
          <reference field="6" count="1" selected="0">
            <x v="10"/>
          </reference>
        </references>
      </pivotArea>
    </format>
    <format dxfId="120">
      <pivotArea collapsedLevelsAreSubtotals="1" fieldPosition="0">
        <references count="5">
          <reference field="4294967294" count="2" selected="0">
            <x v="0"/>
            <x v="1"/>
          </reference>
          <reference field="0" count="2">
            <x v="251"/>
            <x v="252"/>
          </reference>
          <reference field="1" count="1" selected="0">
            <x v="6"/>
          </reference>
          <reference field="2" count="3" selected="0">
            <x v="2"/>
            <x v="3"/>
            <x v="4"/>
          </reference>
          <reference field="6" count="1" selected="0">
            <x v="10"/>
          </reference>
        </references>
      </pivotArea>
    </format>
    <format dxfId="119">
      <pivotArea dataOnly="0" labelOnly="1" offset="A256" fieldPosition="0">
        <references count="1">
          <reference field="2" count="1">
            <x v="5"/>
          </reference>
        </references>
      </pivotArea>
    </format>
    <format dxfId="118">
      <pivotArea dataOnly="0" labelOnly="1" outline="0" fieldPosition="0">
        <references count="2">
          <reference field="4294967294" count="1">
            <x v="0"/>
          </reference>
          <reference field="2" count="1" selected="0">
            <x v="5"/>
          </reference>
        </references>
      </pivotArea>
    </format>
    <format dxfId="117">
      <pivotArea dataOnly="0" labelOnly="1" offset="A256" fieldPosition="0">
        <references count="1">
          <reference field="2" count="1">
            <x v="5"/>
          </reference>
        </references>
      </pivotArea>
    </format>
    <format dxfId="116">
      <pivotArea dataOnly="0" labelOnly="1" outline="0" fieldPosition="0">
        <references count="2">
          <reference field="4294967294" count="1">
            <x v="0"/>
          </reference>
          <reference field="2" count="1" selected="0">
            <x v="5"/>
          </reference>
        </references>
      </pivotArea>
    </format>
    <format dxfId="115">
      <pivotArea dataOnly="0" labelOnly="1" outline="0" fieldPosition="0">
        <references count="2">
          <reference field="4294967294" count="1">
            <x v="0"/>
          </reference>
          <reference field="2" count="1" selected="0">
            <x v="5"/>
          </reference>
        </references>
      </pivotArea>
    </format>
    <format dxfId="114">
      <pivotArea dataOnly="0" labelOnly="1" fieldPosition="0">
        <references count="1">
          <reference field="2" count="1">
            <x v="5"/>
          </reference>
        </references>
      </pivotArea>
    </format>
    <format dxfId="113">
      <pivotArea dataOnly="0" labelOnly="1" outline="0" fieldPosition="0">
        <references count="2">
          <reference field="4294967294" count="1">
            <x v="0"/>
          </reference>
          <reference field="2" count="1" selected="0">
            <x v="5"/>
          </reference>
        </references>
      </pivotArea>
    </format>
    <format dxfId="112">
      <pivotArea field="2" grandRow="1" outline="0" collapsedLevelsAreSubtotals="1" axis="axisCol" fieldPosition="0">
        <references count="2">
          <reference field="4294967294" count="1" selected="0">
            <x v="0"/>
          </reference>
          <reference field="2" count="1" selected="0">
            <x v="5"/>
          </reference>
        </references>
      </pivotArea>
    </format>
    <format dxfId="111">
      <pivotArea dataOnly="0" labelOnly="1" fieldPosition="0">
        <references count="1">
          <reference field="2" count="1">
            <x v="5"/>
          </reference>
        </references>
      </pivotArea>
    </format>
    <format dxfId="110">
      <pivotArea dataOnly="0" labelOnly="1" outline="0" fieldPosition="0">
        <references count="2">
          <reference field="4294967294" count="1">
            <x v="1"/>
          </reference>
          <reference field="2" count="1" selected="0">
            <x v="5"/>
          </reference>
        </references>
      </pivotArea>
    </format>
    <format dxfId="109">
      <pivotArea dataOnly="0" labelOnly="1" outline="0" fieldPosition="0">
        <references count="2">
          <reference field="4294967294" count="1">
            <x v="1"/>
          </reference>
          <reference field="2" count="1" selected="0">
            <x v="5"/>
          </reference>
        </references>
      </pivotArea>
    </format>
    <format dxfId="108">
      <pivotArea field="2" dataOnly="0" labelOnly="1" grandCol="1" outline="0" axis="axisCol" fieldPosition="0">
        <references count="1">
          <reference field="4294967294" count="1" selected="0">
            <x v="0"/>
          </reference>
        </references>
      </pivotArea>
    </format>
    <format dxfId="107">
      <pivotArea field="2" dataOnly="0" labelOnly="1" grandCol="1" outline="0" axis="axisCol" fieldPosition="0">
        <references count="1">
          <reference field="4294967294" count="1" selected="0">
            <x v="1"/>
          </reference>
        </references>
      </pivotArea>
    </format>
    <format dxfId="106">
      <pivotArea dataOnly="0" labelOnly="1" outline="0" fieldPosition="0">
        <references count="2">
          <reference field="4294967294" count="2">
            <x v="0"/>
            <x v="1"/>
          </reference>
          <reference field="2" count="1" selected="0">
            <x v="6"/>
          </reference>
        </references>
      </pivotArea>
    </format>
    <format dxfId="105">
      <pivotArea dataOnly="0" labelOnly="1" outline="0" fieldPosition="0">
        <references count="2">
          <reference field="4294967294" count="2">
            <x v="0"/>
            <x v="1"/>
          </reference>
          <reference field="2" count="1" selected="0">
            <x v="7"/>
          </reference>
        </references>
      </pivotArea>
    </format>
    <format dxfId="104">
      <pivotArea dataOnly="0" labelOnly="1" outline="0" fieldPosition="0">
        <references count="2">
          <reference field="4294967294" count="2">
            <x v="0"/>
            <x v="1"/>
          </reference>
          <reference field="2" count="1" selected="0">
            <x v="8"/>
          </reference>
        </references>
      </pivotArea>
    </format>
    <format dxfId="103">
      <pivotArea dataOnly="0" labelOnly="1" fieldPosition="0">
        <references count="1">
          <reference field="2" count="3">
            <x v="6"/>
            <x v="7"/>
            <x v="8"/>
          </reference>
        </references>
      </pivotArea>
    </format>
    <format dxfId="102">
      <pivotArea field="2" dataOnly="0" labelOnly="1" grandCol="1" outline="0" axis="axisCol" fieldPosition="0">
        <references count="1">
          <reference field="4294967294" count="1" selected="0">
            <x v="0"/>
          </reference>
        </references>
      </pivotArea>
    </format>
    <format dxfId="101">
      <pivotArea field="2" dataOnly="0" labelOnly="1" grandCol="1" outline="0" axis="axisCol" fieldPosition="0">
        <references count="1">
          <reference field="4294967294" count="1" selected="0">
            <x v="1"/>
          </reference>
        </references>
      </pivotArea>
    </format>
    <format dxfId="100">
      <pivotArea dataOnly="0" labelOnly="1" fieldPosition="0">
        <references count="1">
          <reference field="2" count="1">
            <x v="5"/>
          </reference>
        </references>
      </pivotArea>
    </format>
    <format dxfId="99">
      <pivotArea dataOnly="0" labelOnly="1" fieldPosition="0">
        <references count="1">
          <reference field="2" count="1">
            <x v="6"/>
          </reference>
        </references>
      </pivotArea>
    </format>
    <format dxfId="98">
      <pivotArea dataOnly="0" labelOnly="1" outline="0" fieldPosition="0">
        <references count="2">
          <reference field="4294967294" count="2">
            <x v="0"/>
            <x v="1"/>
          </reference>
          <reference field="2" count="1" selected="0">
            <x v="6"/>
          </reference>
        </references>
      </pivotArea>
    </format>
    <format dxfId="97">
      <pivotArea field="2" grandRow="1" outline="0" collapsedLevelsAreSubtotals="1" axis="axisCol" fieldPosition="0">
        <references count="2">
          <reference field="4294967294" count="2" selected="0">
            <x v="0"/>
            <x v="1"/>
          </reference>
          <reference field="2" count="1" selected="0">
            <x v="6"/>
          </reference>
        </references>
      </pivotArea>
    </format>
    <format dxfId="96">
      <pivotArea field="2" grandRow="1" outline="0" collapsedLevelsAreSubtotals="1" axis="axisCol" fieldPosition="0">
        <references count="2">
          <reference field="4294967294" count="2" selected="0">
            <x v="0"/>
            <x v="1"/>
          </reference>
          <reference field="2" count="1" selected="0">
            <x v="5"/>
          </reference>
        </references>
      </pivotArea>
    </format>
    <format dxfId="95">
      <pivotArea field="2" grandRow="1" outline="0" collapsedLevelsAreSubtotals="1" axis="axisCol" fieldPosition="0">
        <references count="2">
          <reference field="4294967294" count="2" selected="0">
            <x v="0"/>
            <x v="1"/>
          </reference>
          <reference field="2" count="1" selected="0">
            <x v="8"/>
          </reference>
        </references>
      </pivotArea>
    </format>
    <format dxfId="94">
      <pivotArea dataOnly="0" labelOnly="1" fieldPosition="0">
        <references count="1">
          <reference field="2" count="1">
            <x v="8"/>
          </reference>
        </references>
      </pivotArea>
    </format>
    <format dxfId="93">
      <pivotArea dataOnly="0" labelOnly="1" outline="0" fieldPosition="0">
        <references count="2">
          <reference field="4294967294" count="2">
            <x v="0"/>
            <x v="1"/>
          </reference>
          <reference field="2" count="1" selected="0">
            <x v="8"/>
          </reference>
        </references>
      </pivotArea>
    </format>
    <format dxfId="92">
      <pivotArea collapsedLevelsAreSubtotals="1" fieldPosition="0">
        <references count="4">
          <reference field="4294967294" count="2" selected="0">
            <x v="0"/>
            <x v="1"/>
          </reference>
          <reference field="1" count="1">
            <x v="7"/>
          </reference>
          <reference field="2" count="2" selected="0">
            <x v="3"/>
            <x v="4"/>
          </reference>
          <reference field="6" count="1" selected="0">
            <x v="10"/>
          </reference>
        </references>
      </pivotArea>
    </format>
    <format dxfId="91">
      <pivotArea collapsedLevelsAreSubtotals="1" fieldPosition="0">
        <references count="5">
          <reference field="4294967294" count="2" selected="0">
            <x v="0"/>
            <x v="1"/>
          </reference>
          <reference field="0" count="6">
            <x v="253"/>
            <x v="254"/>
            <x v="255"/>
            <x v="256"/>
            <x v="257"/>
            <x v="258"/>
          </reference>
          <reference field="1" count="1" selected="0">
            <x v="7"/>
          </reference>
          <reference field="2" count="2" selected="0">
            <x v="3"/>
            <x v="4"/>
          </reference>
          <reference field="6" count="1" selected="0">
            <x v="10"/>
          </reference>
        </references>
      </pivotArea>
    </format>
    <format dxfId="90">
      <pivotArea collapsedLevelsAreSubtotals="1" fieldPosition="0">
        <references count="4">
          <reference field="4294967294" count="2" selected="0">
            <x v="0"/>
            <x v="1"/>
          </reference>
          <reference field="1" count="1">
            <x v="8"/>
          </reference>
          <reference field="2" count="2" selected="0">
            <x v="3"/>
            <x v="4"/>
          </reference>
          <reference field="6" count="1" selected="0">
            <x v="10"/>
          </reference>
        </references>
      </pivotArea>
    </format>
    <format dxfId="89">
      <pivotArea collapsedLevelsAreSubtotals="1" fieldPosition="0">
        <references count="5">
          <reference field="4294967294" count="2" selected="0">
            <x v="0"/>
            <x v="1"/>
          </reference>
          <reference field="0" count="4">
            <x v="259"/>
            <x v="260"/>
            <x v="261"/>
            <x v="262"/>
          </reference>
          <reference field="1" count="1" selected="0">
            <x v="8"/>
          </reference>
          <reference field="2" count="2" selected="0">
            <x v="3"/>
            <x v="4"/>
          </reference>
          <reference field="6" count="1" selected="0">
            <x v="10"/>
          </reference>
        </references>
      </pivotArea>
    </format>
    <format dxfId="88">
      <pivotArea collapsedLevelsAreSubtotals="1" fieldPosition="0">
        <references count="4">
          <reference field="4294967294" count="2" selected="0">
            <x v="0"/>
            <x v="1"/>
          </reference>
          <reference field="1" count="1">
            <x v="9"/>
          </reference>
          <reference field="2" count="2" selected="0">
            <x v="3"/>
            <x v="4"/>
          </reference>
          <reference field="6" count="1" selected="0">
            <x v="10"/>
          </reference>
        </references>
      </pivotArea>
    </format>
    <format dxfId="87">
      <pivotArea collapsedLevelsAreSubtotals="1" fieldPosition="0">
        <references count="4">
          <reference field="4294967294" count="1" selected="0">
            <x v="0"/>
          </reference>
          <reference field="1" count="1">
            <x v="9"/>
          </reference>
          <reference field="2" count="1" selected="0">
            <x v="5"/>
          </reference>
          <reference field="6" count="1" selected="0">
            <x v="10"/>
          </reference>
        </references>
      </pivotArea>
    </format>
    <format dxfId="86">
      <pivotArea collapsedLevelsAreSubtotals="1" fieldPosition="0">
        <references count="5">
          <reference field="4294967294" count="2" selected="0">
            <x v="0"/>
            <x v="1"/>
          </reference>
          <reference field="0" count="2">
            <x v="263"/>
            <x v="264"/>
          </reference>
          <reference field="1" count="1" selected="0">
            <x v="9"/>
          </reference>
          <reference field="2" count="2" selected="0">
            <x v="3"/>
            <x v="4"/>
          </reference>
          <reference field="6" count="1" selected="0">
            <x v="10"/>
          </reference>
        </references>
      </pivotArea>
    </format>
    <format dxfId="85">
      <pivotArea collapsedLevelsAreSubtotals="1" fieldPosition="0">
        <references count="5">
          <reference field="4294967294" count="1" selected="0">
            <x v="0"/>
          </reference>
          <reference field="0" count="2">
            <x v="263"/>
            <x v="264"/>
          </reference>
          <reference field="1" count="1" selected="0">
            <x v="9"/>
          </reference>
          <reference field="2" count="1" selected="0">
            <x v="5"/>
          </reference>
          <reference field="6" count="1" selected="0">
            <x v="10"/>
          </reference>
        </references>
      </pivotArea>
    </format>
    <format dxfId="84">
      <pivotArea dataOnly="0" labelOnly="1" fieldPosition="0">
        <references count="1">
          <reference field="2" count="1">
            <x v="9"/>
          </reference>
        </references>
      </pivotArea>
    </format>
    <format dxfId="83">
      <pivotArea dataOnly="0" labelOnly="1" outline="0" fieldPosition="0">
        <references count="2">
          <reference field="4294967294" count="2">
            <x v="0"/>
            <x v="1"/>
          </reference>
          <reference field="2" count="1" selected="0">
            <x v="9"/>
          </reference>
        </references>
      </pivotArea>
    </format>
    <format dxfId="82">
      <pivotArea dataOnly="0" labelOnly="1" outline="0" fieldPosition="0">
        <references count="2">
          <reference field="4294967294" count="2">
            <x v="0"/>
            <x v="1"/>
          </reference>
          <reference field="2" count="1" selected="0">
            <x v="9"/>
          </reference>
        </references>
      </pivotArea>
    </format>
    <format dxfId="81">
      <pivotArea dataOnly="0" labelOnly="1" fieldPosition="0">
        <references count="1">
          <reference field="2" count="1">
            <x v="9"/>
          </reference>
        </references>
      </pivotArea>
    </format>
    <format dxfId="80">
      <pivotArea dataOnly="0" labelOnly="1" outline="0" fieldPosition="0">
        <references count="2">
          <reference field="4294967294" count="2">
            <x v="0"/>
            <x v="1"/>
          </reference>
          <reference field="2" count="1" selected="0">
            <x v="9"/>
          </reference>
        </references>
      </pivotArea>
    </format>
    <format dxfId="79">
      <pivotArea field="2" grandRow="1" outline="0" collapsedLevelsAreSubtotals="1" axis="axisCol" fieldPosition="0">
        <references count="2">
          <reference field="4294967294" count="2" selected="0">
            <x v="0"/>
            <x v="1"/>
          </reference>
          <reference field="2" count="1" selected="0">
            <x v="9"/>
          </reference>
        </references>
      </pivotArea>
    </format>
    <format dxfId="78">
      <pivotArea collapsedLevelsAreSubtotals="1" fieldPosition="0">
        <references count="5">
          <reference field="4294967294" count="2" selected="0">
            <x v="0"/>
            <x v="1"/>
          </reference>
          <reference field="0" count="1">
            <x v="265"/>
          </reference>
          <reference field="1" count="1" selected="0">
            <x v="9"/>
          </reference>
          <reference field="2" count="2" selected="0">
            <x v="3"/>
            <x v="4"/>
          </reference>
          <reference field="6" count="0" selected="0"/>
        </references>
      </pivotArea>
    </format>
    <format dxfId="77">
      <pivotArea dataOnly="0" labelOnly="1" fieldPosition="0">
        <references count="1">
          <reference field="2" count="1">
            <x v="10"/>
          </reference>
        </references>
      </pivotArea>
    </format>
    <format dxfId="76">
      <pivotArea dataOnly="0" labelOnly="1" fieldPosition="0">
        <references count="1">
          <reference field="2" count="1">
            <x v="10"/>
          </reference>
        </references>
      </pivotArea>
    </format>
    <format dxfId="75">
      <pivotArea dataOnly="0" labelOnly="1" outline="0" fieldPosition="0">
        <references count="2">
          <reference field="4294967294" count="2">
            <x v="0"/>
            <x v="1"/>
          </reference>
          <reference field="2" count="1" selected="0">
            <x v="10"/>
          </reference>
        </references>
      </pivotArea>
    </format>
    <format dxfId="74">
      <pivotArea dataOnly="0" labelOnly="1" outline="0" fieldPosition="0">
        <references count="2">
          <reference field="4294967294" count="2">
            <x v="0"/>
            <x v="1"/>
          </reference>
          <reference field="2" count="1" selected="0">
            <x v="10"/>
          </reference>
        </references>
      </pivotArea>
    </format>
    <format dxfId="73">
      <pivotArea dataOnly="0" labelOnly="1" fieldPosition="0">
        <references count="1">
          <reference field="2" count="1">
            <x v="10"/>
          </reference>
        </references>
      </pivotArea>
    </format>
    <format dxfId="72">
      <pivotArea dataOnly="0" labelOnly="1" outline="0" fieldPosition="0">
        <references count="2">
          <reference field="4294967294" count="2">
            <x v="0"/>
            <x v="1"/>
          </reference>
          <reference field="2" count="1" selected="0">
            <x v="10"/>
          </reference>
        </references>
      </pivotArea>
    </format>
    <format dxfId="71">
      <pivotArea field="2" grandRow="1" outline="0" collapsedLevelsAreSubtotals="1" axis="axisCol" fieldPosition="0">
        <references count="2">
          <reference field="4294967294" count="2" selected="0">
            <x v="0"/>
            <x v="1"/>
          </reference>
          <reference field="2" count="1" selected="0">
            <x v="10"/>
          </reference>
        </references>
      </pivotArea>
    </format>
    <format dxfId="70">
      <pivotArea collapsedLevelsAreSubtotals="1" fieldPosition="0">
        <references count="5">
          <reference field="4294967294" count="2" selected="0">
            <x v="0"/>
            <x v="1"/>
          </reference>
          <reference field="0" count="2">
            <x v="266"/>
            <x v="267"/>
          </reference>
          <reference field="1" count="1" selected="0">
            <x v="9"/>
          </reference>
          <reference field="2" count="2" selected="0">
            <x v="3"/>
            <x v="4"/>
          </reference>
          <reference field="6" count="0" selected="0"/>
        </references>
      </pivotArea>
    </format>
    <format dxfId="69">
      <pivotArea collapsedLevelsAreSubtotals="1" fieldPosition="0">
        <references count="4">
          <reference field="4294967294" count="2" selected="0">
            <x v="0"/>
            <x v="1"/>
          </reference>
          <reference field="1" count="1">
            <x v="10"/>
          </reference>
          <reference field="2" count="2" selected="0">
            <x v="3"/>
            <x v="4"/>
          </reference>
          <reference field="6" count="0" selected="0"/>
        </references>
      </pivotArea>
    </format>
    <format dxfId="68">
      <pivotArea collapsedLevelsAreSubtotals="1" fieldPosition="0">
        <references count="5">
          <reference field="4294967294" count="1" selected="0">
            <x v="0"/>
          </reference>
          <reference field="0" count="2">
            <x v="269"/>
            <x v="270"/>
          </reference>
          <reference field="1" count="1" selected="0">
            <x v="10"/>
          </reference>
          <reference field="2" count="1" selected="0">
            <x v="5"/>
          </reference>
          <reference field="6" count="0" selected="0"/>
        </references>
      </pivotArea>
    </format>
    <format dxfId="67">
      <pivotArea collapsedLevelsAreSubtotals="1" fieldPosition="0">
        <references count="5">
          <reference field="4294967294" count="2" selected="0">
            <x v="0"/>
            <x v="1"/>
          </reference>
          <reference field="0" count="3">
            <x v="268"/>
            <x v="269"/>
            <x v="270"/>
          </reference>
          <reference field="1" count="1" selected="0">
            <x v="10"/>
          </reference>
          <reference field="2" count="2" selected="0">
            <x v="3"/>
            <x v="4"/>
          </reference>
          <reference field="6" count="0" selected="0"/>
        </references>
      </pivotArea>
    </format>
    <format dxfId="66">
      <pivotArea field="2" grandRow="1" outline="0" collapsedLevelsAreSubtotals="1" axis="axisCol" fieldPosition="0">
        <references count="2">
          <reference field="4294967294" count="2" selected="0">
            <x v="0"/>
            <x v="1"/>
          </reference>
          <reference field="2" count="2" selected="0">
            <x v="3"/>
            <x v="4"/>
          </reference>
        </references>
      </pivotArea>
    </format>
    <format dxfId="65">
      <pivotArea collapsedLevelsAreSubtotals="1" fieldPosition="0">
        <references count="5">
          <reference field="4294967294" count="2" selected="0">
            <x v="0"/>
            <x v="1"/>
          </reference>
          <reference field="0" count="3">
            <x v="268"/>
            <x v="269"/>
            <x v="270"/>
          </reference>
          <reference field="1" count="1" selected="0">
            <x v="10"/>
          </reference>
          <reference field="2" count="2" selected="0">
            <x v="3"/>
            <x v="4"/>
          </reference>
          <reference field="6" count="0" selected="0"/>
        </references>
      </pivotArea>
    </format>
    <format dxfId="64">
      <pivotArea field="2" grandRow="1" outline="0" collapsedLevelsAreSubtotals="1" axis="axisCol" fieldPosition="0">
        <references count="2">
          <reference field="4294967294" count="2" selected="0">
            <x v="0"/>
            <x v="1"/>
          </reference>
          <reference field="2" count="2" selected="0">
            <x v="3"/>
            <x v="4"/>
          </reference>
        </references>
      </pivotArea>
    </format>
    <format dxfId="63">
      <pivotArea field="2" grandRow="1" outline="0" collapsedLevelsAreSubtotals="1" axis="axisCol" fieldPosition="0">
        <references count="2">
          <reference field="4294967294" count="2" selected="0">
            <x v="0"/>
            <x v="1"/>
          </reference>
          <reference field="2" count="1" selected="0">
            <x v="4"/>
          </reference>
        </references>
      </pivotArea>
    </format>
    <format dxfId="62">
      <pivotArea field="2" grandRow="1" outline="0" collapsedLevelsAreSubtotals="1" axis="axisCol" fieldPosition="0">
        <references count="2">
          <reference field="4294967294" count="2" selected="0">
            <x v="0"/>
            <x v="1"/>
          </reference>
          <reference field="2" count="1" selected="0">
            <x v="3"/>
          </reference>
        </references>
      </pivotArea>
    </format>
    <format dxfId="61">
      <pivotArea collapsedLevelsAreSubtotals="1" fieldPosition="0">
        <references count="5">
          <reference field="4294967294" count="2" selected="0">
            <x v="0"/>
            <x v="1"/>
          </reference>
          <reference field="0" count="2">
            <x v="270"/>
            <x v="271"/>
          </reference>
          <reference field="1" count="1" selected="0">
            <x v="10"/>
          </reference>
          <reference field="2" count="2" selected="0">
            <x v="3"/>
            <x v="4"/>
          </reference>
          <reference field="6" count="0" selected="0"/>
        </references>
      </pivotArea>
    </format>
    <format dxfId="60">
      <pivotArea collapsedLevelsAreSubtotals="1" fieldPosition="0">
        <references count="4">
          <reference field="4294967294" count="2" selected="0">
            <x v="0"/>
            <x v="1"/>
          </reference>
          <reference field="1" count="1">
            <x v="1"/>
          </reference>
          <reference field="2" count="3" selected="0">
            <x v="2"/>
            <x v="3"/>
            <x v="4"/>
          </reference>
          <reference field="6" count="1" selected="0">
            <x v="9"/>
          </reference>
        </references>
      </pivotArea>
    </format>
    <format dxfId="59">
      <pivotArea collapsedLevelsAreSubtotals="1" fieldPosition="0">
        <references count="5">
          <reference field="4294967294" count="2" selected="0">
            <x v="0"/>
            <x v="1"/>
          </reference>
          <reference field="0" count="2">
            <x v="213"/>
            <x v="214"/>
          </reference>
          <reference field="1" count="1" selected="0">
            <x v="1"/>
          </reference>
          <reference field="2" count="3" selected="0">
            <x v="2"/>
            <x v="3"/>
            <x v="4"/>
          </reference>
          <reference field="6" count="1" selected="0">
            <x v="9"/>
          </reference>
        </references>
      </pivotArea>
    </format>
    <format dxfId="58">
      <pivotArea collapsedLevelsAreSubtotals="1" fieldPosition="0">
        <references count="4">
          <reference field="4294967294" count="2" selected="0">
            <x v="0"/>
            <x v="1"/>
          </reference>
          <reference field="1" count="1">
            <x v="2"/>
          </reference>
          <reference field="2" count="3" selected="0">
            <x v="2"/>
            <x v="3"/>
            <x v="4"/>
          </reference>
          <reference field="6" count="1" selected="0">
            <x v="9"/>
          </reference>
        </references>
      </pivotArea>
    </format>
    <format dxfId="57">
      <pivotArea collapsedLevelsAreSubtotals="1" fieldPosition="0">
        <references count="5">
          <reference field="4294967294" count="2" selected="0">
            <x v="0"/>
            <x v="1"/>
          </reference>
          <reference field="0" count="2">
            <x v="215"/>
            <x v="216"/>
          </reference>
          <reference field="1" count="1" selected="0">
            <x v="2"/>
          </reference>
          <reference field="2" count="3" selected="0">
            <x v="2"/>
            <x v="3"/>
            <x v="4"/>
          </reference>
          <reference field="6" count="1" selected="0">
            <x v="9"/>
          </reference>
        </references>
      </pivotArea>
    </format>
    <format dxfId="56">
      <pivotArea collapsedLevelsAreSubtotals="1" fieldPosition="0">
        <references count="4">
          <reference field="4294967294" count="2" selected="0">
            <x v="0"/>
            <x v="1"/>
          </reference>
          <reference field="1" count="1">
            <x v="3"/>
          </reference>
          <reference field="2" count="3" selected="0">
            <x v="2"/>
            <x v="3"/>
            <x v="4"/>
          </reference>
          <reference field="6" count="1" selected="0">
            <x v="9"/>
          </reference>
        </references>
      </pivotArea>
    </format>
    <format dxfId="55">
      <pivotArea collapsedLevelsAreSubtotals="1" fieldPosition="0">
        <references count="5">
          <reference field="4294967294" count="2" selected="0">
            <x v="0"/>
            <x v="1"/>
          </reference>
          <reference field="0" count="3">
            <x v="217"/>
            <x v="218"/>
            <x v="219"/>
          </reference>
          <reference field="1" count="1" selected="0">
            <x v="3"/>
          </reference>
          <reference field="2" count="3" selected="0">
            <x v="2"/>
            <x v="3"/>
            <x v="4"/>
          </reference>
          <reference field="6" count="1" selected="0">
            <x v="9"/>
          </reference>
        </references>
      </pivotArea>
    </format>
    <format dxfId="54">
      <pivotArea collapsedLevelsAreSubtotals="1" fieldPosition="0">
        <references count="4">
          <reference field="4294967294" count="2" selected="0">
            <x v="0"/>
            <x v="1"/>
          </reference>
          <reference field="1" count="1">
            <x v="4"/>
          </reference>
          <reference field="2" count="3" selected="0">
            <x v="2"/>
            <x v="3"/>
            <x v="4"/>
          </reference>
          <reference field="6" count="1" selected="0">
            <x v="9"/>
          </reference>
        </references>
      </pivotArea>
    </format>
    <format dxfId="53">
      <pivotArea collapsedLevelsAreSubtotals="1" fieldPosition="0">
        <references count="5">
          <reference field="4294967294" count="2" selected="0">
            <x v="0"/>
            <x v="1"/>
          </reference>
          <reference field="0" count="2">
            <x v="220"/>
            <x v="221"/>
          </reference>
          <reference field="1" count="1" selected="0">
            <x v="4"/>
          </reference>
          <reference field="2" count="3" selected="0">
            <x v="2"/>
            <x v="3"/>
            <x v="4"/>
          </reference>
          <reference field="6" count="1" selected="0">
            <x v="9"/>
          </reference>
        </references>
      </pivotArea>
    </format>
    <format dxfId="52">
      <pivotArea collapsedLevelsAreSubtotals="1" fieldPosition="0">
        <references count="4">
          <reference field="4294967294" count="2" selected="0">
            <x v="0"/>
            <x v="1"/>
          </reference>
          <reference field="1" count="1">
            <x v="5"/>
          </reference>
          <reference field="2" count="3" selected="0">
            <x v="2"/>
            <x v="3"/>
            <x v="4"/>
          </reference>
          <reference field="6" count="1" selected="0">
            <x v="9"/>
          </reference>
        </references>
      </pivotArea>
    </format>
    <format dxfId="51">
      <pivotArea collapsedLevelsAreSubtotals="1" fieldPosition="0">
        <references count="5">
          <reference field="4294967294" count="2" selected="0">
            <x v="0"/>
            <x v="1"/>
          </reference>
          <reference field="0" count="2">
            <x v="222"/>
            <x v="223"/>
          </reference>
          <reference field="1" count="1" selected="0">
            <x v="5"/>
          </reference>
          <reference field="2" count="3" selected="0">
            <x v="2"/>
            <x v="3"/>
            <x v="4"/>
          </reference>
          <reference field="6" count="1" selected="0">
            <x v="9"/>
          </reference>
        </references>
      </pivotArea>
    </format>
    <format dxfId="50">
      <pivotArea collapsedLevelsAreSubtotals="1" fieldPosition="0">
        <references count="4">
          <reference field="4294967294" count="2" selected="0">
            <x v="0"/>
            <x v="1"/>
          </reference>
          <reference field="1" count="1">
            <x v="6"/>
          </reference>
          <reference field="2" count="3" selected="0">
            <x v="2"/>
            <x v="3"/>
            <x v="4"/>
          </reference>
          <reference field="6" count="1" selected="0">
            <x v="9"/>
          </reference>
        </references>
      </pivotArea>
    </format>
    <format dxfId="49">
      <pivotArea collapsedLevelsAreSubtotals="1" fieldPosition="0">
        <references count="5">
          <reference field="4294967294" count="2" selected="0">
            <x v="0"/>
            <x v="1"/>
          </reference>
          <reference field="0" count="2">
            <x v="224"/>
            <x v="225"/>
          </reference>
          <reference field="1" count="1" selected="0">
            <x v="6"/>
          </reference>
          <reference field="2" count="3" selected="0">
            <x v="2"/>
            <x v="3"/>
            <x v="4"/>
          </reference>
          <reference field="6" count="1" selected="0">
            <x v="9"/>
          </reference>
        </references>
      </pivotArea>
    </format>
    <format dxfId="48">
      <pivotArea collapsedLevelsAreSubtotals="1" fieldPosition="0">
        <references count="4">
          <reference field="4294967294" count="2" selected="0">
            <x v="0"/>
            <x v="1"/>
          </reference>
          <reference field="1" count="1">
            <x v="7"/>
          </reference>
          <reference field="2" count="3" selected="0">
            <x v="2"/>
            <x v="3"/>
            <x v="4"/>
          </reference>
          <reference field="6" count="1" selected="0">
            <x v="9"/>
          </reference>
        </references>
      </pivotArea>
    </format>
    <format dxfId="47">
      <pivotArea collapsedLevelsAreSubtotals="1" fieldPosition="0">
        <references count="5">
          <reference field="4294967294" count="2" selected="0">
            <x v="0"/>
            <x v="1"/>
          </reference>
          <reference field="0" count="2">
            <x v="226"/>
            <x v="227"/>
          </reference>
          <reference field="1" count="1" selected="0">
            <x v="7"/>
          </reference>
          <reference field="2" count="3" selected="0">
            <x v="2"/>
            <x v="3"/>
            <x v="4"/>
          </reference>
          <reference field="6" count="1" selected="0">
            <x v="9"/>
          </reference>
        </references>
      </pivotArea>
    </format>
    <format dxfId="46">
      <pivotArea collapsedLevelsAreSubtotals="1" fieldPosition="0">
        <references count="4">
          <reference field="4294967294" count="2" selected="0">
            <x v="0"/>
            <x v="1"/>
          </reference>
          <reference field="1" count="1">
            <x v="8"/>
          </reference>
          <reference field="2" count="3" selected="0">
            <x v="2"/>
            <x v="3"/>
            <x v="4"/>
          </reference>
          <reference field="6" count="1" selected="0">
            <x v="9"/>
          </reference>
        </references>
      </pivotArea>
    </format>
    <format dxfId="45">
      <pivotArea collapsedLevelsAreSubtotals="1" fieldPosition="0">
        <references count="5">
          <reference field="4294967294" count="2" selected="0">
            <x v="0"/>
            <x v="1"/>
          </reference>
          <reference field="0" count="3">
            <x v="228"/>
            <x v="229"/>
            <x v="230"/>
          </reference>
          <reference field="1" count="1" selected="0">
            <x v="8"/>
          </reference>
          <reference field="2" count="3" selected="0">
            <x v="2"/>
            <x v="3"/>
            <x v="4"/>
          </reference>
          <reference field="6" count="1" selected="0">
            <x v="9"/>
          </reference>
        </references>
      </pivotArea>
    </format>
    <format dxfId="44">
      <pivotArea collapsedLevelsAreSubtotals="1" fieldPosition="0">
        <references count="4">
          <reference field="4294967294" count="2" selected="0">
            <x v="0"/>
            <x v="1"/>
          </reference>
          <reference field="1" count="1">
            <x v="9"/>
          </reference>
          <reference field="2" count="3" selected="0">
            <x v="2"/>
            <x v="3"/>
            <x v="4"/>
          </reference>
          <reference field="6" count="1" selected="0">
            <x v="9"/>
          </reference>
        </references>
      </pivotArea>
    </format>
    <format dxfId="43">
      <pivotArea collapsedLevelsAreSubtotals="1" fieldPosition="0">
        <references count="5">
          <reference field="4294967294" count="2" selected="0">
            <x v="0"/>
            <x v="1"/>
          </reference>
          <reference field="0" count="2">
            <x v="231"/>
            <x v="232"/>
          </reference>
          <reference field="1" count="1" selected="0">
            <x v="9"/>
          </reference>
          <reference field="2" count="3" selected="0">
            <x v="2"/>
            <x v="3"/>
            <x v="4"/>
          </reference>
          <reference field="6" count="1" selected="0">
            <x v="9"/>
          </reference>
        </references>
      </pivotArea>
    </format>
    <format dxfId="42">
      <pivotArea collapsedLevelsAreSubtotals="1" fieldPosition="0">
        <references count="4">
          <reference field="4294967294" count="2" selected="0">
            <x v="0"/>
            <x v="1"/>
          </reference>
          <reference field="1" count="1">
            <x v="10"/>
          </reference>
          <reference field="2" count="3" selected="0">
            <x v="2"/>
            <x v="3"/>
            <x v="4"/>
          </reference>
          <reference field="6" count="1" selected="0">
            <x v="9"/>
          </reference>
        </references>
      </pivotArea>
    </format>
    <format dxfId="41">
      <pivotArea collapsedLevelsAreSubtotals="1" fieldPosition="0">
        <references count="5">
          <reference field="4294967294" count="2" selected="0">
            <x v="0"/>
            <x v="1"/>
          </reference>
          <reference field="0" count="2">
            <x v="233"/>
            <x v="234"/>
          </reference>
          <reference field="1" count="1" selected="0">
            <x v="10"/>
          </reference>
          <reference field="2" count="3" selected="0">
            <x v="2"/>
            <x v="3"/>
            <x v="4"/>
          </reference>
          <reference field="6" count="1" selected="0">
            <x v="9"/>
          </reference>
        </references>
      </pivotArea>
    </format>
    <format dxfId="40">
      <pivotArea collapsedLevelsAreSubtotals="1" fieldPosition="0">
        <references count="4">
          <reference field="4294967294" count="2" selected="0">
            <x v="0"/>
            <x v="1"/>
          </reference>
          <reference field="1" count="1">
            <x v="11"/>
          </reference>
          <reference field="2" count="3" selected="0">
            <x v="2"/>
            <x v="3"/>
            <x v="4"/>
          </reference>
          <reference field="6" count="1" selected="0">
            <x v="9"/>
          </reference>
        </references>
      </pivotArea>
    </format>
    <format dxfId="39">
      <pivotArea collapsedLevelsAreSubtotals="1" fieldPosition="0">
        <references count="5">
          <reference field="4294967294" count="2" selected="0">
            <x v="0"/>
            <x v="1"/>
          </reference>
          <reference field="0" count="2">
            <x v="235"/>
            <x v="236"/>
          </reference>
          <reference field="1" count="1" selected="0">
            <x v="11"/>
          </reference>
          <reference field="2" count="3" selected="0">
            <x v="2"/>
            <x v="3"/>
            <x v="4"/>
          </reference>
          <reference field="6" count="1" selected="0">
            <x v="9"/>
          </reference>
        </references>
      </pivotArea>
    </format>
    <format dxfId="38">
      <pivotArea collapsedLevelsAreSubtotals="1" fieldPosition="0">
        <references count="4">
          <reference field="4294967294" count="2" selected="0">
            <x v="0"/>
            <x v="1"/>
          </reference>
          <reference field="1" count="1">
            <x v="7"/>
          </reference>
          <reference field="2" count="1" selected="0">
            <x v="2"/>
          </reference>
          <reference field="6" count="1" selected="0">
            <x v="10"/>
          </reference>
        </references>
      </pivotArea>
    </format>
    <format dxfId="37">
      <pivotArea collapsedLevelsAreSubtotals="1" fieldPosition="0">
        <references count="5">
          <reference field="4294967294" count="2" selected="0">
            <x v="0"/>
            <x v="1"/>
          </reference>
          <reference field="0" count="6">
            <x v="253"/>
            <x v="254"/>
            <x v="255"/>
            <x v="256"/>
            <x v="257"/>
            <x v="258"/>
          </reference>
          <reference field="1" count="1" selected="0">
            <x v="7"/>
          </reference>
          <reference field="2" count="1" selected="0">
            <x v="2"/>
          </reference>
          <reference field="6" count="1" selected="0">
            <x v="10"/>
          </reference>
        </references>
      </pivotArea>
    </format>
    <format dxfId="36">
      <pivotArea collapsedLevelsAreSubtotals="1" fieldPosition="0">
        <references count="4">
          <reference field="4294967294" count="2" selected="0">
            <x v="0"/>
            <x v="1"/>
          </reference>
          <reference field="1" count="1">
            <x v="8"/>
          </reference>
          <reference field="2" count="1" selected="0">
            <x v="2"/>
          </reference>
          <reference field="6" count="1" selected="0">
            <x v="10"/>
          </reference>
        </references>
      </pivotArea>
    </format>
    <format dxfId="35">
      <pivotArea collapsedLevelsAreSubtotals="1" fieldPosition="0">
        <references count="5">
          <reference field="4294967294" count="2" selected="0">
            <x v="0"/>
            <x v="1"/>
          </reference>
          <reference field="0" count="4">
            <x v="259"/>
            <x v="260"/>
            <x v="261"/>
            <x v="262"/>
          </reference>
          <reference field="1" count="1" selected="0">
            <x v="8"/>
          </reference>
          <reference field="2" count="1" selected="0">
            <x v="2"/>
          </reference>
          <reference field="6" count="1" selected="0">
            <x v="10"/>
          </reference>
        </references>
      </pivotArea>
    </format>
    <format dxfId="34">
      <pivotArea collapsedLevelsAreSubtotals="1" fieldPosition="0">
        <references count="4">
          <reference field="4294967294" count="2" selected="0">
            <x v="0"/>
            <x v="1"/>
          </reference>
          <reference field="1" count="1">
            <x v="9"/>
          </reference>
          <reference field="2" count="1" selected="0">
            <x v="2"/>
          </reference>
          <reference field="6" count="1" selected="0">
            <x v="10"/>
          </reference>
        </references>
      </pivotArea>
    </format>
    <format dxfId="33">
      <pivotArea collapsedLevelsAreSubtotals="1" fieldPosition="0">
        <references count="5">
          <reference field="4294967294" count="2" selected="0">
            <x v="0"/>
            <x v="1"/>
          </reference>
          <reference field="0" count="5">
            <x v="263"/>
            <x v="264"/>
            <x v="265"/>
            <x v="266"/>
            <x v="267"/>
          </reference>
          <reference field="1" count="1" selected="0">
            <x v="9"/>
          </reference>
          <reference field="2" count="1" selected="0">
            <x v="2"/>
          </reference>
          <reference field="6" count="1" selected="0">
            <x v="10"/>
          </reference>
        </references>
      </pivotArea>
    </format>
    <format dxfId="32">
      <pivotArea collapsedLevelsAreSubtotals="1" fieldPosition="0">
        <references count="4">
          <reference field="4294967294" count="2" selected="0">
            <x v="0"/>
            <x v="1"/>
          </reference>
          <reference field="1" count="1">
            <x v="10"/>
          </reference>
          <reference field="2" count="1" selected="0">
            <x v="2"/>
          </reference>
          <reference field="6" count="1" selected="0">
            <x v="10"/>
          </reference>
        </references>
      </pivotArea>
    </format>
    <format dxfId="31">
      <pivotArea collapsedLevelsAreSubtotals="1" fieldPosition="0">
        <references count="5">
          <reference field="4294967294" count="2" selected="0">
            <x v="0"/>
            <x v="1"/>
          </reference>
          <reference field="0" count="4">
            <x v="268"/>
            <x v="269"/>
            <x v="270"/>
            <x v="271"/>
          </reference>
          <reference field="1" count="1" selected="0">
            <x v="10"/>
          </reference>
          <reference field="2" count="1" selected="0">
            <x v="2"/>
          </reference>
          <reference field="6" count="1" selected="0">
            <x v="10"/>
          </reference>
        </references>
      </pivotArea>
    </format>
    <format dxfId="30">
      <pivotArea dataOnly="0" labelOnly="1" fieldPosition="0">
        <references count="1">
          <reference field="2" count="1">
            <x v="11"/>
          </reference>
        </references>
      </pivotArea>
    </format>
    <format dxfId="29">
      <pivotArea dataOnly="0" labelOnly="1" outline="0" fieldPosition="0">
        <references count="2">
          <reference field="4294967294" count="2">
            <x v="0"/>
            <x v="1"/>
          </reference>
          <reference field="2" count="1" selected="0">
            <x v="11"/>
          </reference>
        </references>
      </pivotArea>
    </format>
    <format dxfId="28">
      <pivotArea dataOnly="0" labelOnly="1" outline="0" fieldPosition="0">
        <references count="2">
          <reference field="4294967294" count="2">
            <x v="0"/>
            <x v="1"/>
          </reference>
          <reference field="2" count="1" selected="0">
            <x v="11"/>
          </reference>
        </references>
      </pivotArea>
    </format>
    <format dxfId="27">
      <pivotArea collapsedLevelsAreSubtotals="1" fieldPosition="0">
        <references count="4">
          <reference field="4294967294" count="2" selected="0">
            <x v="0"/>
            <x v="1"/>
          </reference>
          <reference field="1" count="1">
            <x v="12"/>
          </reference>
          <reference field="2" count="3" selected="0">
            <x v="2"/>
            <x v="3"/>
            <x v="4"/>
          </reference>
          <reference field="6" count="1" selected="0">
            <x v="10"/>
          </reference>
        </references>
      </pivotArea>
    </format>
    <format dxfId="26">
      <pivotArea collapsedLevelsAreSubtotals="1" fieldPosition="0">
        <references count="5">
          <reference field="4294967294" count="2" selected="0">
            <x v="0"/>
            <x v="1"/>
          </reference>
          <reference field="0" count="1">
            <x v="272"/>
          </reference>
          <reference field="1" count="1" selected="0">
            <x v="12"/>
          </reference>
          <reference field="2" count="3" selected="0">
            <x v="2"/>
            <x v="3"/>
            <x v="4"/>
          </reference>
          <reference field="6" count="1" selected="0">
            <x v="10"/>
          </reference>
        </references>
      </pivotArea>
    </format>
    <format dxfId="25">
      <pivotArea field="2" grandRow="1" outline="0" collapsedLevelsAreSubtotals="1" axis="axisCol" fieldPosition="0">
        <references count="2">
          <reference field="4294967294" count="2" selected="0">
            <x v="0"/>
            <x v="1"/>
          </reference>
          <reference field="2" count="1" selected="0">
            <x v="11"/>
          </reference>
        </references>
      </pivotArea>
    </format>
    <format dxfId="24">
      <pivotArea dataOnly="0" labelOnly="1" fieldPosition="0">
        <references count="1">
          <reference field="2" count="1">
            <x v="11"/>
          </reference>
        </references>
      </pivotArea>
    </format>
    <format dxfId="23">
      <pivotArea dataOnly="0" labelOnly="1" outline="0" fieldPosition="0">
        <references count="2">
          <reference field="4294967294" count="2">
            <x v="0"/>
            <x v="1"/>
          </reference>
          <reference field="2" count="1" selected="0">
            <x v="11"/>
          </reference>
        </references>
      </pivotArea>
    </format>
    <format dxfId="22">
      <pivotArea collapsedLevelsAreSubtotals="1" fieldPosition="0">
        <references count="5">
          <reference field="4294967294" count="2" selected="0">
            <x v="0"/>
            <x v="1"/>
          </reference>
          <reference field="0" count="2">
            <x v="273"/>
            <x v="274"/>
          </reference>
          <reference field="1" count="1" selected="0">
            <x v="12"/>
          </reference>
          <reference field="2" count="3" selected="0">
            <x v="2"/>
            <x v="3"/>
            <x v="4"/>
          </reference>
          <reference field="6" count="1" selected="0">
            <x v="10"/>
          </reference>
        </references>
      </pivotArea>
    </format>
    <format dxfId="21">
      <pivotArea collapsedLevelsAreSubtotals="1" fieldPosition="0">
        <references count="5">
          <reference field="4294967294" count="2" selected="0">
            <x v="0"/>
            <x v="1"/>
          </reference>
          <reference field="0" count="2">
            <x v="275"/>
            <x v="276"/>
          </reference>
          <reference field="1" count="1" selected="0">
            <x v="12"/>
          </reference>
          <reference field="2" count="3" selected="0">
            <x v="2"/>
            <x v="3"/>
            <x v="4"/>
          </reference>
          <reference field="6" count="1" selected="0">
            <x v="10"/>
          </reference>
        </references>
      </pivotArea>
    </format>
    <format dxfId="20">
      <pivotArea collapsedLevelsAreSubtotals="1" fieldPosition="0">
        <references count="5">
          <reference field="4294967294" count="2" selected="0">
            <x v="0"/>
            <x v="1"/>
          </reference>
          <reference field="0" count="2">
            <x v="276"/>
            <x v="277"/>
          </reference>
          <reference field="1" count="1" selected="0">
            <x v="12"/>
          </reference>
          <reference field="2" count="3" selected="0">
            <x v="2"/>
            <x v="3"/>
            <x v="4"/>
          </reference>
          <reference field="6" count="0" selected="0"/>
        </references>
      </pivotArea>
    </format>
    <format dxfId="19">
      <pivotArea dataOnly="0" labelOnly="1" fieldPosition="0">
        <references count="1">
          <reference field="2" count="6">
            <x v="5"/>
            <x v="6"/>
            <x v="7"/>
            <x v="8"/>
            <x v="9"/>
            <x v="10"/>
          </reference>
        </references>
      </pivotArea>
    </format>
    <format dxfId="18">
      <pivotArea dataOnly="0" labelOnly="1" outline="0" fieldPosition="0">
        <references count="2">
          <reference field="4294967294" count="2">
            <x v="0"/>
            <x v="1"/>
          </reference>
          <reference field="2" count="1" selected="0">
            <x v="5"/>
          </reference>
        </references>
      </pivotArea>
    </format>
    <format dxfId="17">
      <pivotArea dataOnly="0" labelOnly="1" fieldPosition="0">
        <references count="1">
          <reference field="2" count="1">
            <x v="10"/>
          </reference>
        </references>
      </pivotArea>
    </format>
    <format dxfId="16">
      <pivotArea collapsedLevelsAreSubtotals="1" fieldPosition="0">
        <references count="5">
          <reference field="4294967294" count="2" selected="0">
            <x v="0"/>
            <x v="1"/>
          </reference>
          <reference field="0" count="1">
            <x v="278"/>
          </reference>
          <reference field="1" count="1" selected="0">
            <x v="12"/>
          </reference>
          <reference field="2" count="3" selected="0">
            <x v="2"/>
            <x v="3"/>
            <x v="4"/>
          </reference>
          <reference field="6" count="1" selected="0">
            <x v="10"/>
          </reference>
        </references>
      </pivotArea>
    </format>
    <format dxfId="15">
      <pivotArea collapsedLevelsAreSubtotals="1" fieldPosition="0">
        <references count="3">
          <reference field="4294967294" count="1" selected="0">
            <x v="1"/>
          </reference>
          <reference field="2" count="1" selected="0">
            <x v="1"/>
          </reference>
          <reference field="6" count="1">
            <x v="11"/>
          </reference>
        </references>
      </pivotArea>
    </format>
    <format dxfId="14">
      <pivotArea collapsedLevelsAreSubtotals="1" fieldPosition="0">
        <references count="3">
          <reference field="4294967294" count="2" selected="0">
            <x v="0"/>
            <x v="1"/>
          </reference>
          <reference field="2" count="3" selected="0">
            <x v="2"/>
            <x v="3"/>
            <x v="4"/>
          </reference>
          <reference field="6" count="1">
            <x v="11"/>
          </reference>
        </references>
      </pivotArea>
    </format>
    <format dxfId="13">
      <pivotArea collapsedLevelsAreSubtotals="1" fieldPosition="0">
        <references count="4">
          <reference field="4294967294" count="1" selected="0">
            <x v="1"/>
          </reference>
          <reference field="1" count="1">
            <x v="1"/>
          </reference>
          <reference field="2" count="1" selected="0">
            <x v="1"/>
          </reference>
          <reference field="6" count="1" selected="0">
            <x v="11"/>
          </reference>
        </references>
      </pivotArea>
    </format>
    <format dxfId="12">
      <pivotArea collapsedLevelsAreSubtotals="1" fieldPosition="0">
        <references count="4">
          <reference field="4294967294" count="2" selected="0">
            <x v="0"/>
            <x v="1"/>
          </reference>
          <reference field="1" count="1">
            <x v="1"/>
          </reference>
          <reference field="2" count="3" selected="0">
            <x v="2"/>
            <x v="3"/>
            <x v="4"/>
          </reference>
          <reference field="6" count="1" selected="0">
            <x v="11"/>
          </reference>
        </references>
      </pivotArea>
    </format>
    <format dxfId="11">
      <pivotArea collapsedLevelsAreSubtotals="1" fieldPosition="0">
        <references count="5">
          <reference field="4294967294" count="1" selected="0">
            <x v="1"/>
          </reference>
          <reference field="0" count="3">
            <x v="279"/>
            <x v="280"/>
            <x v="281"/>
          </reference>
          <reference field="1" count="1" selected="0">
            <x v="1"/>
          </reference>
          <reference field="2" count="1" selected="0">
            <x v="1"/>
          </reference>
          <reference field="6" count="1" selected="0">
            <x v="11"/>
          </reference>
        </references>
      </pivotArea>
    </format>
    <format dxfId="10">
      <pivotArea collapsedLevelsAreSubtotals="1" fieldPosition="0">
        <references count="5">
          <reference field="4294967294" count="2" selected="0">
            <x v="0"/>
            <x v="1"/>
          </reference>
          <reference field="0" count="3">
            <x v="279"/>
            <x v="280"/>
            <x v="281"/>
          </reference>
          <reference field="1" count="1" selected="0">
            <x v="1"/>
          </reference>
          <reference field="2" count="3" selected="0">
            <x v="2"/>
            <x v="3"/>
            <x v="4"/>
          </reference>
          <reference field="6" count="1" selected="0">
            <x v="11"/>
          </reference>
        </references>
      </pivotArea>
    </format>
    <format dxfId="9">
      <pivotArea collapsedLevelsAreSubtotals="1" fieldPosition="0">
        <references count="4">
          <reference field="4294967294" count="1" selected="0">
            <x v="1"/>
          </reference>
          <reference field="1" count="1">
            <x v="2"/>
          </reference>
          <reference field="2" count="1" selected="0">
            <x v="1"/>
          </reference>
          <reference field="6" count="1" selected="0">
            <x v="11"/>
          </reference>
        </references>
      </pivotArea>
    </format>
    <format dxfId="8">
      <pivotArea collapsedLevelsAreSubtotals="1" fieldPosition="0">
        <references count="4">
          <reference field="4294967294" count="2" selected="0">
            <x v="0"/>
            <x v="1"/>
          </reference>
          <reference field="1" count="1">
            <x v="2"/>
          </reference>
          <reference field="2" count="3" selected="0">
            <x v="2"/>
            <x v="3"/>
            <x v="4"/>
          </reference>
          <reference field="6" count="1" selected="0">
            <x v="11"/>
          </reference>
        </references>
      </pivotArea>
    </format>
    <format dxfId="7">
      <pivotArea collapsedLevelsAreSubtotals="1" fieldPosition="0">
        <references count="5">
          <reference field="4294967294" count="1" selected="0">
            <x v="1"/>
          </reference>
          <reference field="0" count="1">
            <x v="282"/>
          </reference>
          <reference field="1" count="1" selected="0">
            <x v="2"/>
          </reference>
          <reference field="2" count="1" selected="0">
            <x v="1"/>
          </reference>
          <reference field="6" count="1" selected="0">
            <x v="11"/>
          </reference>
        </references>
      </pivotArea>
    </format>
    <format dxfId="6">
      <pivotArea collapsedLevelsAreSubtotals="1" fieldPosition="0">
        <references count="5">
          <reference field="4294967294" count="2" selected="0">
            <x v="0"/>
            <x v="1"/>
          </reference>
          <reference field="0" count="1">
            <x v="282"/>
          </reference>
          <reference field="1" count="1" selected="0">
            <x v="2"/>
          </reference>
          <reference field="2" count="3" selected="0">
            <x v="2"/>
            <x v="3"/>
            <x v="4"/>
          </reference>
          <reference field="6" count="1" selected="0">
            <x v="11"/>
          </reference>
        </references>
      </pivotArea>
    </format>
  </formats>
  <chartFormats count="18">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1"/>
          </reference>
          <reference field="2" count="1" selected="0">
            <x v="0"/>
          </reference>
        </references>
      </pivotArea>
    </chartFormat>
    <chartFormat chart="1" format="2" series="1">
      <pivotArea type="data" outline="0" fieldPosition="0">
        <references count="2">
          <reference field="4294967294" count="1" selected="0">
            <x v="0"/>
          </reference>
          <reference field="2" count="1" selected="0">
            <x v="1"/>
          </reference>
        </references>
      </pivotArea>
    </chartFormat>
    <chartFormat chart="1" format="3" series="1">
      <pivotArea type="data" outline="0" fieldPosition="0">
        <references count="2">
          <reference field="4294967294" count="1" selected="0">
            <x v="1"/>
          </reference>
          <reference field="2" count="1" selected="0">
            <x v="1"/>
          </reference>
        </references>
      </pivotArea>
    </chartFormat>
    <chartFormat chart="1" format="4" series="1">
      <pivotArea type="data" outline="0" fieldPosition="0">
        <references count="2">
          <reference field="4294967294" count="1" selected="0">
            <x v="0"/>
          </reference>
          <reference field="2" count="1" selected="0">
            <x v="2"/>
          </reference>
        </references>
      </pivotArea>
    </chartFormat>
    <chartFormat chart="1" format="5" series="1">
      <pivotArea type="data" outline="0" fieldPosition="0">
        <references count="2">
          <reference field="4294967294" count="1" selected="0">
            <x v="1"/>
          </reference>
          <reference field="2" count="1" selected="0">
            <x v="2"/>
          </reference>
        </references>
      </pivotArea>
    </chartFormat>
    <chartFormat chart="1" format="6" series="1">
      <pivotArea type="data" outline="0" fieldPosition="0">
        <references count="2">
          <reference field="4294967294" count="1" selected="0">
            <x v="0"/>
          </reference>
          <reference field="2" count="1" selected="0">
            <x v="3"/>
          </reference>
        </references>
      </pivotArea>
    </chartFormat>
    <chartFormat chart="1" format="7" series="1">
      <pivotArea type="data" outline="0" fieldPosition="0">
        <references count="2">
          <reference field="4294967294" count="1" selected="0">
            <x v="1"/>
          </reference>
          <reference field="2" count="1" selected="0">
            <x v="3"/>
          </reference>
        </references>
      </pivotArea>
    </chartFormat>
    <chartFormat chart="1" format="8" series="1">
      <pivotArea type="data" outline="0" fieldPosition="0">
        <references count="2">
          <reference field="4294967294" count="1" selected="0">
            <x v="0"/>
          </reference>
          <reference field="2" count="1" selected="0">
            <x v="4"/>
          </reference>
        </references>
      </pivotArea>
    </chartFormat>
    <chartFormat chart="1" format="9" series="1">
      <pivotArea type="data" outline="0" fieldPosition="0">
        <references count="2">
          <reference field="4294967294" count="1" selected="0">
            <x v="1"/>
          </reference>
          <reference field="2" count="1" selected="0">
            <x v="4"/>
          </reference>
        </references>
      </pivotArea>
    </chartFormat>
    <chartFormat chart="1" format="10" series="1">
      <pivotArea type="data" outline="0" fieldPosition="0">
        <references count="2">
          <reference field="4294967294" count="1" selected="0">
            <x v="0"/>
          </reference>
          <reference field="2" count="1" selected="0">
            <x v="5"/>
          </reference>
        </references>
      </pivotArea>
    </chartFormat>
    <chartFormat chart="1" format="11" series="1">
      <pivotArea type="data" outline="0" fieldPosition="0">
        <references count="2">
          <reference field="4294967294" count="1" selected="0">
            <x v="1"/>
          </reference>
          <reference field="2" count="1" selected="0">
            <x v="5"/>
          </reference>
        </references>
      </pivotArea>
    </chartFormat>
    <chartFormat chart="1" format="12" series="1">
      <pivotArea type="data" outline="0" fieldPosition="0">
        <references count="2">
          <reference field="4294967294" count="1" selected="0">
            <x v="0"/>
          </reference>
          <reference field="2" count="1" selected="0">
            <x v="7"/>
          </reference>
        </references>
      </pivotArea>
    </chartFormat>
    <chartFormat chart="1" format="13" series="1">
      <pivotArea type="data" outline="0" fieldPosition="0">
        <references count="2">
          <reference field="4294967294" count="1" selected="0">
            <x v="1"/>
          </reference>
          <reference field="2" count="1" selected="0">
            <x v="7"/>
          </reference>
        </references>
      </pivotArea>
    </chartFormat>
    <chartFormat chart="1" format="14" series="1">
      <pivotArea type="data" outline="0" fieldPosition="0">
        <references count="2">
          <reference field="4294967294" count="1" selected="0">
            <x v="0"/>
          </reference>
          <reference field="2" count="1" selected="0">
            <x v="8"/>
          </reference>
        </references>
      </pivotArea>
    </chartFormat>
    <chartFormat chart="1" format="15" series="1">
      <pivotArea type="data" outline="0" fieldPosition="0">
        <references count="2">
          <reference field="4294967294" count="1" selected="0">
            <x v="1"/>
          </reference>
          <reference field="2" count="1" selected="0">
            <x v="8"/>
          </reference>
        </references>
      </pivotArea>
    </chartFormat>
    <chartFormat chart="1" format="16" series="1">
      <pivotArea type="data" outline="0" fieldPosition="0">
        <references count="2">
          <reference field="4294967294" count="1" selected="0">
            <x v="0"/>
          </reference>
          <reference field="2" count="1" selected="0">
            <x v="6"/>
          </reference>
        </references>
      </pivotArea>
    </chartFormat>
    <chartFormat chart="1" format="17" series="1">
      <pivotArea type="data" outline="0" fieldPosition="0">
        <references count="2">
          <reference field="4294967294" count="1" selected="0">
            <x v="1"/>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mmigration_Program" xr10:uid="{2D304B02-BD6E-C24C-9505-C2A476F7E631}" sourceName="Immigration Program">
  <pivotTables>
    <pivotTable tabId="17" name="PivotTable11"/>
  </pivotTables>
  <data>
    <tabular pivotCacheId="406005669">
      <items count="25">
        <i x="1" s="1"/>
        <i x="2"/>
        <i x="6"/>
        <i x="4"/>
        <i x="5"/>
        <i x="0"/>
        <i x="3"/>
        <i x="7"/>
        <i x="8"/>
        <i x="16" nd="1"/>
        <i x="23" nd="1"/>
        <i x="22" nd="1"/>
        <i x="20" nd="1"/>
        <i x="24" nd="1"/>
        <i x="15" nd="1"/>
        <i x="12" nd="1"/>
        <i x="17" nd="1"/>
        <i x="14" nd="1"/>
        <i x="10" nd="1"/>
        <i x="19" nd="1"/>
        <i x="11" nd="1"/>
        <i x="13" nd="1"/>
        <i x="9" nd="1"/>
        <i x="21" nd="1"/>
        <i x="18"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mmigration Program 1" xr10:uid="{D56D82A9-0AE6-9A49-8791-CEE57A59580A}" cache="Slicer_Immigration_Program" caption="Immigration Program" columnCount="2" style="Slicer Style 2" lockedPosition="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mmigration Program" xr10:uid="{10123533-4E9B-BD40-80EF-D67087C8CA31}" cache="Slicer_Immigration_Program" caption="Immigration Program" showCaption="0" style="SlicerStyleLight1" rowHeight="251882"/>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3" xr10:uid="{C5B3385D-7ED1-A54B-A069-D39AC1526815}" sourceName="DATE">
  <pivotTables>
    <pivotTable tabId="14" name="PivotTable10"/>
    <pivotTable tabId="17" name="PivotTable11"/>
  </pivotTables>
  <state minimalRefreshVersion="6" lastRefreshVersion="6" pivotCacheId="406005669" filterType="dateBetween">
    <selection startDate="2023-01-01T00:00:00" endDate="2024-12-31T00:00:00"/>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6" xr10:uid="{522EA4E5-48C1-3442-AF67-04A5B2F11B86}" cache="NativeTimeline_DATE3" caption="DATE" showHeader="0" showSelectionLabel="0" showTimeLevel="0" showHorizontalScrollbar="0" level="0" selectionLevel="0" scrollPosition="2023-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FB50109-3372-1B43-ACAA-B43A3BD29501}" cache="NativeTimeline_DATE3" caption="DATE" showHeader="0" level="0" selectionLevel="0" scrollPosition="2023-01-01T00:00:00" style="TimeSlicerStyleLight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canada.ca/en/immigration-refugees-citizenship/news/notices/supplementary-immigration-levels-2024-2026.html" TargetMode="Externa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11/relationships/timeline" Target="../timelines/timeline2.xml"/></Relationships>
</file>

<file path=xl/worksheets/_rels/sheet6.xml.rels><?xml version="1.0" encoding="UTF-8" standalone="yes"?>
<Relationships xmlns="http://schemas.openxmlformats.org/package/2006/relationships"><Relationship Id="rId13" Type="http://schemas.openxmlformats.org/officeDocument/2006/relationships/hyperlink" Target="https://www.canada.ca/content/canadasite/en/immigration-refugees-citizenship/corporate/mandate/policies-operational-instructions-agreements/ministerial-instructions/express-entry-rounds/invitations.html?q=275" TargetMode="External"/><Relationship Id="rId18" Type="http://schemas.openxmlformats.org/officeDocument/2006/relationships/hyperlink" Target="https://www.canada.ca/content/canadasite/en/immigration-refugees-citizenship/corporate/mandate/policies-operational-instructions-agreements/ministerial-instructions/express-entry-rounds/invitations.html?q=269" TargetMode="External"/><Relationship Id="rId26" Type="http://schemas.openxmlformats.org/officeDocument/2006/relationships/hyperlink" Target="https://www.canada.ca/content/canadasite/en/immigration-refugees-citizenship/corporate/mandate/policies-operational-instructions-agreements/ministerial-instructions/express-entry-rounds/invitations.html?q=260" TargetMode="External"/><Relationship Id="rId39" Type="http://schemas.openxmlformats.org/officeDocument/2006/relationships/hyperlink" Target="https://www.canada.ca/en/immigration-refugees-citizenship/corporate/mandate/policies-operational-instructions-agreements/ministerial-instructions/express-entry-rounds/invitations.html?q=247" TargetMode="External"/><Relationship Id="rId21" Type="http://schemas.openxmlformats.org/officeDocument/2006/relationships/hyperlink" Target="https://www.canada.ca/content/canadasite/en/immigration-refugees-citizenship/corporate/mandate/policies-operational-instructions-agreements/ministerial-instructions/express-entry-rounds/invitations.html?q=266" TargetMode="External"/><Relationship Id="rId34" Type="http://schemas.openxmlformats.org/officeDocument/2006/relationships/hyperlink" Target="https://www.canada.ca/content/canadasite/en/immigration-refugees-citizenship/corporate/mandate/policies-operational-instructions-agreements/ministerial-instructions/express-entry-rounds/invitations.html?q=252" TargetMode="External"/><Relationship Id="rId42" Type="http://schemas.openxmlformats.org/officeDocument/2006/relationships/hyperlink" Target="https://www.canada.ca/content/canadasite/en/immigration-refugees-citizenship/corporate/mandate/policies-operational-instructions-agreements/ministerial-instructions/express-entry-rounds/invitations.html?q=289" TargetMode="External"/><Relationship Id="rId7" Type="http://schemas.openxmlformats.org/officeDocument/2006/relationships/hyperlink" Target="https://www.canada.ca/content/canadasite/en/immigration-refugees-citizenship/corporate/mandate/policies-operational-instructions-agreements/ministerial-instructions/express-entry-rounds/invitations.html?q=282" TargetMode="External"/><Relationship Id="rId2" Type="http://schemas.openxmlformats.org/officeDocument/2006/relationships/hyperlink" Target="https://www.canada.ca/content/canadasite/en/immigration-refugees-citizenship/corporate/mandate/policies-operational-instructions-agreements/ministerial-instructions/express-entry-rounds/invitations.html?q=287" TargetMode="External"/><Relationship Id="rId16" Type="http://schemas.openxmlformats.org/officeDocument/2006/relationships/hyperlink" Target="https://www.canada.ca/content/canadasite/en/immigration-refugees-citizenship/corporate/mandate/policies-operational-instructions-agreements/ministerial-instructions/express-entry-rounds/invitations.html?q=272" TargetMode="External"/><Relationship Id="rId20" Type="http://schemas.openxmlformats.org/officeDocument/2006/relationships/hyperlink" Target="https://www.canada.ca/content/canadasite/en/immigration-refugees-citizenship/corporate/mandate/policies-operational-instructions-agreements/ministerial-instructions/express-entry-rounds/invitations.html?q=267" TargetMode="External"/><Relationship Id="rId29" Type="http://schemas.openxmlformats.org/officeDocument/2006/relationships/hyperlink" Target="https://www.canada.ca/content/canadasite/en/immigration-refugees-citizenship/corporate/mandate/policies-operational-instructions-agreements/ministerial-instructions/express-entry-rounds/invitations.html?q=257" TargetMode="External"/><Relationship Id="rId41" Type="http://schemas.openxmlformats.org/officeDocument/2006/relationships/hyperlink" Target="https://www.canada.ca/content/canadasite/en/immigration-refugees-citizenship/corporate/mandate/policies-operational-instructions-agreements/ministerial-instructions/express-entry-rounds/invitations.html?q=245" TargetMode="External"/><Relationship Id="rId1" Type="http://schemas.openxmlformats.org/officeDocument/2006/relationships/hyperlink" Target="https://www.canada.ca/content/canadasite/en/immigration-refugees-citizenship/corporate/mandate/policies-operational-instructions-agreements/ministerial-instructions/express-entry-rounds/invitations.html?q=288" TargetMode="External"/><Relationship Id="rId6" Type="http://schemas.openxmlformats.org/officeDocument/2006/relationships/hyperlink" Target="https://www.canada.ca/content/canadasite/en/immigration-refugees-citizenship/corporate/mandate/policies-operational-instructions-agreements/ministerial-instructions/express-entry-rounds/invitations.html?q=283" TargetMode="External"/><Relationship Id="rId11" Type="http://schemas.openxmlformats.org/officeDocument/2006/relationships/hyperlink" Target="https://www.canada.ca/content/canadasite/en/immigration-refugees-citizenship/corporate/mandate/policies-operational-instructions-agreements/ministerial-instructions/express-entry-rounds/invitations.html?q=277" TargetMode="External"/><Relationship Id="rId24" Type="http://schemas.openxmlformats.org/officeDocument/2006/relationships/hyperlink" Target="https://www.canada.ca/content/canadasite/en/immigration-refugees-citizenship/corporate/mandate/policies-operational-instructions-agreements/ministerial-instructions/express-entry-rounds/invitations.html?q=262" TargetMode="External"/><Relationship Id="rId32" Type="http://schemas.openxmlformats.org/officeDocument/2006/relationships/hyperlink" Target="https://www.canada.ca/content/canadasite/en/immigration-refugees-citizenship/corporate/mandate/policies-operational-instructions-agreements/ministerial-instructions/express-entry-rounds/invitations.html?q=254" TargetMode="External"/><Relationship Id="rId37" Type="http://schemas.openxmlformats.org/officeDocument/2006/relationships/hyperlink" Target="https://www.canada.ca/content/canadasite/en/immigration-refugees-citizenship/corporate/mandate/policies-operational-instructions-agreements/ministerial-instructions/express-entry-rounds/invitations.html?q=249" TargetMode="External"/><Relationship Id="rId40" Type="http://schemas.openxmlformats.org/officeDocument/2006/relationships/hyperlink" Target="https://www.canada.ca/content/canadasite/en/immigration-refugees-citizenship/corporate/mandate/policies-operational-instructions-agreements/ministerial-instructions/express-entry-rounds/invitations.html?q=246" TargetMode="External"/><Relationship Id="rId5" Type="http://schemas.openxmlformats.org/officeDocument/2006/relationships/hyperlink" Target="https://www.canada.ca/content/canadasite/en/immigration-refugees-citizenship/corporate/mandate/policies-operational-instructions-agreements/ministerial-instructions/express-entry-rounds/invitations.html?q=284" TargetMode="External"/><Relationship Id="rId15" Type="http://schemas.openxmlformats.org/officeDocument/2006/relationships/hyperlink" Target="https://www.canada.ca/content/canadasite/en/immigration-refugees-citizenship/corporate/mandate/policies-operational-instructions-agreements/ministerial-instructions/express-entry-rounds/invitations.html?q=273" TargetMode="External"/><Relationship Id="rId23" Type="http://schemas.openxmlformats.org/officeDocument/2006/relationships/hyperlink" Target="https://www.canada.ca/content/canadasite/en/immigration-refugees-citizenship/corporate/mandate/policies-operational-instructions-agreements/ministerial-instructions/express-entry-rounds/invitations.html?q=263" TargetMode="External"/><Relationship Id="rId28" Type="http://schemas.openxmlformats.org/officeDocument/2006/relationships/hyperlink" Target="https://www.canada.ca/content/canadasite/en/immigration-refugees-citizenship/corporate/mandate/policies-operational-instructions-agreements/ministerial-instructions/express-entry-rounds/invitations.html?q=258" TargetMode="External"/><Relationship Id="rId36" Type="http://schemas.openxmlformats.org/officeDocument/2006/relationships/hyperlink" Target="https://www.canada.ca/content/canadasite/en/immigration-refugees-citizenship/corporate/mandate/policies-operational-instructions-agreements/ministerial-instructions/express-entry-rounds/invitations.html?q=250" TargetMode="External"/><Relationship Id="rId10" Type="http://schemas.openxmlformats.org/officeDocument/2006/relationships/hyperlink" Target="https://www.canada.ca/content/canadasite/en/immigration-refugees-citizenship/corporate/mandate/policies-operational-instructions-agreements/ministerial-instructions/express-entry-rounds/invitations.html?q=278" TargetMode="External"/><Relationship Id="rId19" Type="http://schemas.openxmlformats.org/officeDocument/2006/relationships/hyperlink" Target="https://www.canada.ca/content/canadasite/en/immigration-refugees-citizenship/corporate/mandate/policies-operational-instructions-agreements/ministerial-instructions/express-entry-rounds/invitations.html?q=268" TargetMode="External"/><Relationship Id="rId31" Type="http://schemas.openxmlformats.org/officeDocument/2006/relationships/hyperlink" Target="https://www.canada.ca/content/canadasite/en/immigration-refugees-citizenship/corporate/mandate/policies-operational-instructions-agreements/ministerial-instructions/express-entry-rounds/invitations.html?q=255" TargetMode="External"/><Relationship Id="rId4" Type="http://schemas.openxmlformats.org/officeDocument/2006/relationships/hyperlink" Target="https://www.canada.ca/content/canadasite/en/immigration-refugees-citizenship/corporate/mandate/policies-operational-instructions-agreements/ministerial-instructions/express-entry-rounds/invitations.html?q=285" TargetMode="External"/><Relationship Id="rId9" Type="http://schemas.openxmlformats.org/officeDocument/2006/relationships/hyperlink" Target="https://www.canada.ca/content/canadasite/en/immigration-refugees-citizenship/corporate/mandate/policies-operational-instructions-agreements/ministerial-instructions/express-entry-rounds/invitations.html?q=279" TargetMode="External"/><Relationship Id="rId14" Type="http://schemas.openxmlformats.org/officeDocument/2006/relationships/hyperlink" Target="https://www.canada.ca/content/canadasite/en/immigration-refugees-citizenship/corporate/mandate/policies-operational-instructions-agreements/ministerial-instructions/express-entry-rounds/invitations.html?q=274" TargetMode="External"/><Relationship Id="rId22" Type="http://schemas.openxmlformats.org/officeDocument/2006/relationships/hyperlink" Target="https://www.canada.ca/content/canadasite/en/immigration-refugees-citizenship/corporate/mandate/policies-operational-instructions-agreements/ministerial-instructions/express-entry-rounds/invitations.html?q=264" TargetMode="External"/><Relationship Id="rId27" Type="http://schemas.openxmlformats.org/officeDocument/2006/relationships/hyperlink" Target="https://www.canada.ca/content/canadasite/en/immigration-refugees-citizenship/corporate/mandate/policies-operational-instructions-agreements/ministerial-instructions/express-entry-rounds/invitations.html?q=259" TargetMode="External"/><Relationship Id="rId30" Type="http://schemas.openxmlformats.org/officeDocument/2006/relationships/hyperlink" Target="https://www.canada.ca/content/canadasite/en/immigration-refugees-citizenship/corporate/mandate/policies-operational-instructions-agreements/ministerial-instructions/express-entry-rounds/invitations.html?q=256" TargetMode="External"/><Relationship Id="rId35" Type="http://schemas.openxmlformats.org/officeDocument/2006/relationships/hyperlink" Target="https://www.canada.ca/content/canadasite/en/immigration-refugees-citizenship/corporate/mandate/policies-operational-instructions-agreements/ministerial-instructions/express-entry-rounds/invitations.html?q=251" TargetMode="External"/><Relationship Id="rId8" Type="http://schemas.openxmlformats.org/officeDocument/2006/relationships/hyperlink" Target="https://www.canada.ca/content/canadasite/en/immigration-refugees-citizenship/corporate/mandate/policies-operational-instructions-agreements/ministerial-instructions/express-entry-rounds/invitations.html?q=280" TargetMode="External"/><Relationship Id="rId3" Type="http://schemas.openxmlformats.org/officeDocument/2006/relationships/hyperlink" Target="https://www.canada.ca/content/canadasite/en/immigration-refugees-citizenship/corporate/mandate/policies-operational-instructions-agreements/ministerial-instructions/express-entry-rounds/invitations.html?q=286" TargetMode="External"/><Relationship Id="rId12" Type="http://schemas.openxmlformats.org/officeDocument/2006/relationships/hyperlink" Target="https://www.canada.ca/content/canadasite/en/immigration-refugees-citizenship/corporate/mandate/policies-operational-instructions-agreements/ministerial-instructions/express-entry-rounds/invitations.html?q=276" TargetMode="External"/><Relationship Id="rId17" Type="http://schemas.openxmlformats.org/officeDocument/2006/relationships/hyperlink" Target="https://www.canada.ca/content/canadasite/en/immigration-refugees-citizenship/corporate/mandate/policies-operational-instructions-agreements/ministerial-instructions/express-entry-rounds/invitations.html?q=270" TargetMode="External"/><Relationship Id="rId25" Type="http://schemas.openxmlformats.org/officeDocument/2006/relationships/hyperlink" Target="https://www.canada.ca/content/canadasite/en/immigration-refugees-citizenship/corporate/mandate/policies-operational-instructions-agreements/ministerial-instructions/express-entry-rounds/invitations.html?q=261" TargetMode="External"/><Relationship Id="rId33" Type="http://schemas.openxmlformats.org/officeDocument/2006/relationships/hyperlink" Target="https://www.canada.ca/content/canadasite/en/immigration-refugees-citizenship/corporate/mandate/policies-operational-instructions-agreements/ministerial-instructions/express-entry-rounds/invitations.html?q=253" TargetMode="External"/><Relationship Id="rId38" Type="http://schemas.openxmlformats.org/officeDocument/2006/relationships/hyperlink" Target="https://www.canada.ca/content/canadasite/en/immigration-refugees-citizenship/corporate/mandate/policies-operational-instructions-agreements/ministerial-instructions/express-entry-rounds/invitations.html?q=248"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www.canada.ca/content/canadasite/en/immigration-refugees-citizenship/corporate/mandate/policies-operational-instructions-agreements/ministerial-instructions/express-entry-rounds/invitations.html?q=250" TargetMode="External"/><Relationship Id="rId18" Type="http://schemas.openxmlformats.org/officeDocument/2006/relationships/hyperlink" Target="https://www.canada.ca/content/canadasite/en/immigration-refugees-citizenship/corporate/mandate/policies-operational-instructions-agreements/ministerial-instructions/express-entry-rounds/invitations.html?q=245" TargetMode="External"/><Relationship Id="rId26" Type="http://schemas.openxmlformats.org/officeDocument/2006/relationships/hyperlink" Target="https://www.canada.ca/content/canadasite/en/immigration-refugees-citizenship/corporate/mandate/policies-operational-instructions-agreements/ministerial-instructions/express-entry-rounds/invitations.html?q=269" TargetMode="External"/><Relationship Id="rId39" Type="http://schemas.openxmlformats.org/officeDocument/2006/relationships/hyperlink" Target="https://www.canada.ca/content/canadasite/en/immigration-refugees-citizenship/corporate/mandate/policies-operational-instructions-agreements/ministerial-instructions/express-entry-rounds/invitations.html?q=284" TargetMode="External"/><Relationship Id="rId21" Type="http://schemas.openxmlformats.org/officeDocument/2006/relationships/hyperlink" Target="https://www.canada.ca/content/canadasite/en/immigration-refugees-citizenship/corporate/mandate/policies-operational-instructions-agreements/ministerial-instructions/express-entry-rounds/invitations.html?q=264" TargetMode="External"/><Relationship Id="rId34" Type="http://schemas.openxmlformats.org/officeDocument/2006/relationships/hyperlink" Target="https://www.canada.ca/content/canadasite/en/immigration-refugees-citizenship/corporate/mandate/policies-operational-instructions-agreements/ministerial-instructions/express-entry-rounds/invitations.html?q=278" TargetMode="External"/><Relationship Id="rId42" Type="http://schemas.openxmlformats.org/officeDocument/2006/relationships/hyperlink" Target="https://www.canada.ca/content/canadasite/en/immigration-refugees-citizenship/corporate/mandate/policies-operational-instructions-agreements/ministerial-instructions/express-entry-rounds/invitations.html?q=287" TargetMode="External"/><Relationship Id="rId7" Type="http://schemas.openxmlformats.org/officeDocument/2006/relationships/hyperlink" Target="https://www.canada.ca/content/canadasite/en/immigration-refugees-citizenship/corporate/mandate/policies-operational-instructions-agreements/ministerial-instructions/express-entry-rounds/invitations.html?q=256" TargetMode="External"/><Relationship Id="rId2" Type="http://schemas.openxmlformats.org/officeDocument/2006/relationships/hyperlink" Target="https://www.canada.ca/content/canadasite/en/immigration-refugees-citizenship/corporate/mandate/policies-operational-instructions-agreements/ministerial-instructions/express-entry-rounds/invitations.html?q=261" TargetMode="External"/><Relationship Id="rId16" Type="http://schemas.openxmlformats.org/officeDocument/2006/relationships/hyperlink" Target="https://www.canada.ca/en/immigration-refugees-citizenship/corporate/mandate/policies-operational-instructions-agreements/ministerial-instructions/express-entry-rounds/invitations.html?q=247" TargetMode="External"/><Relationship Id="rId20" Type="http://schemas.openxmlformats.org/officeDocument/2006/relationships/hyperlink" Target="https://www.canada.ca/content/canadasite/en/immigration-refugees-citizenship/corporate/mandate/policies-operational-instructions-agreements/ministerial-instructions/express-entry-rounds/invitations.html?q=243" TargetMode="External"/><Relationship Id="rId29" Type="http://schemas.openxmlformats.org/officeDocument/2006/relationships/hyperlink" Target="https://www.canada.ca/content/canadasite/en/immigration-refugees-citizenship/corporate/mandate/policies-operational-instructions-agreements/ministerial-instructions/express-entry-rounds/invitations.html?q=273" TargetMode="External"/><Relationship Id="rId41" Type="http://schemas.openxmlformats.org/officeDocument/2006/relationships/hyperlink" Target="https://www.canada.ca/content/canadasite/en/immigration-refugees-citizenship/corporate/mandate/policies-operational-instructions-agreements/ministerial-instructions/express-entry-rounds/invitations.html?q=286" TargetMode="External"/><Relationship Id="rId1" Type="http://schemas.openxmlformats.org/officeDocument/2006/relationships/hyperlink" Target="https://www.canada.ca/content/canadasite/en/immigration-refugees-citizenship/corporate/mandate/policies-operational-instructions-agreements/ministerial-instructions/express-entry-rounds/invitations.html?q=262" TargetMode="External"/><Relationship Id="rId6" Type="http://schemas.openxmlformats.org/officeDocument/2006/relationships/hyperlink" Target="https://www.canada.ca/content/canadasite/en/immigration-refugees-citizenship/corporate/mandate/policies-operational-instructions-agreements/ministerial-instructions/express-entry-rounds/invitations.html?q=257" TargetMode="External"/><Relationship Id="rId11" Type="http://schemas.openxmlformats.org/officeDocument/2006/relationships/hyperlink" Target="https://www.canada.ca/content/canadasite/en/immigration-refugees-citizenship/corporate/mandate/policies-operational-instructions-agreements/ministerial-instructions/express-entry-rounds/invitations.html?q=252" TargetMode="External"/><Relationship Id="rId24" Type="http://schemas.openxmlformats.org/officeDocument/2006/relationships/hyperlink" Target="https://www.canada.ca/content/canadasite/en/immigration-refugees-citizenship/corporate/mandate/policies-operational-instructions-agreements/ministerial-instructions/express-entry-rounds/invitations.html?q=267" TargetMode="External"/><Relationship Id="rId32" Type="http://schemas.openxmlformats.org/officeDocument/2006/relationships/hyperlink" Target="https://www.canada.ca/content/canadasite/en/immigration-refugees-citizenship/corporate/mandate/policies-operational-instructions-agreements/ministerial-instructions/express-entry-rounds/invitations.html?q=276" TargetMode="External"/><Relationship Id="rId37" Type="http://schemas.openxmlformats.org/officeDocument/2006/relationships/hyperlink" Target="https://www.canada.ca/content/canadasite/en/immigration-refugees-citizenship/corporate/mandate/policies-operational-instructions-agreements/ministerial-instructions/express-entry-rounds/invitations.html?q=282" TargetMode="External"/><Relationship Id="rId40" Type="http://schemas.openxmlformats.org/officeDocument/2006/relationships/hyperlink" Target="https://www.canada.ca/content/canadasite/en/immigration-refugees-citizenship/corporate/mandate/policies-operational-instructions-agreements/ministerial-instructions/express-entry-rounds/invitations.html?q=285" TargetMode="External"/><Relationship Id="rId5" Type="http://schemas.openxmlformats.org/officeDocument/2006/relationships/hyperlink" Target="https://www.canada.ca/content/canadasite/en/immigration-refugees-citizenship/corporate/mandate/policies-operational-instructions-agreements/ministerial-instructions/express-entry-rounds/invitations.html?q=258" TargetMode="External"/><Relationship Id="rId15" Type="http://schemas.openxmlformats.org/officeDocument/2006/relationships/hyperlink" Target="https://www.canada.ca/content/canadasite/en/immigration-refugees-citizenship/corporate/mandate/policies-operational-instructions-agreements/ministerial-instructions/express-entry-rounds/invitations.html?q=248" TargetMode="External"/><Relationship Id="rId23" Type="http://schemas.openxmlformats.org/officeDocument/2006/relationships/hyperlink" Target="https://www.canada.ca/content/canadasite/en/immigration-refugees-citizenship/corporate/mandate/policies-operational-instructions-agreements/ministerial-instructions/express-entry-rounds/invitations.html?q=266" TargetMode="External"/><Relationship Id="rId28" Type="http://schemas.openxmlformats.org/officeDocument/2006/relationships/hyperlink" Target="https://www.canada.ca/content/canadasite/en/immigration-refugees-citizenship/corporate/mandate/policies-operational-instructions-agreements/ministerial-instructions/express-entry-rounds/invitations.html?q=272" TargetMode="External"/><Relationship Id="rId36" Type="http://schemas.openxmlformats.org/officeDocument/2006/relationships/hyperlink" Target="https://www.canada.ca/content/canadasite/en/immigration-refugees-citizenship/corporate/mandate/policies-operational-instructions-agreements/ministerial-instructions/express-entry-rounds/invitations.html?q=280" TargetMode="External"/><Relationship Id="rId10" Type="http://schemas.openxmlformats.org/officeDocument/2006/relationships/hyperlink" Target="https://www.canada.ca/content/canadasite/en/immigration-refugees-citizenship/corporate/mandate/policies-operational-instructions-agreements/ministerial-instructions/express-entry-rounds/invitations.html?q=253" TargetMode="External"/><Relationship Id="rId19" Type="http://schemas.openxmlformats.org/officeDocument/2006/relationships/hyperlink" Target="https://www.canada.ca/content/canadasite/en/immigration-refugees-citizenship/corporate/mandate/policies-operational-instructions-agreements/ministerial-instructions/express-entry-rounds/invitations.html?q=244" TargetMode="External"/><Relationship Id="rId31" Type="http://schemas.openxmlformats.org/officeDocument/2006/relationships/hyperlink" Target="https://www.canada.ca/content/canadasite/en/immigration-refugees-citizenship/corporate/mandate/policies-operational-instructions-agreements/ministerial-instructions/express-entry-rounds/invitations.html?q=275" TargetMode="External"/><Relationship Id="rId44" Type="http://schemas.openxmlformats.org/officeDocument/2006/relationships/hyperlink" Target="https://www.canada.ca/content/canadasite/en/immigration-refugees-citizenship/corporate/mandate/policies-operational-instructions-agreements/ministerial-instructions/express-entry-rounds/invitations.html?q=289" TargetMode="External"/><Relationship Id="rId4" Type="http://schemas.openxmlformats.org/officeDocument/2006/relationships/hyperlink" Target="https://www.canada.ca/content/canadasite/en/immigration-refugees-citizenship/corporate/mandate/policies-operational-instructions-agreements/ministerial-instructions/express-entry-rounds/invitations.html?q=259" TargetMode="External"/><Relationship Id="rId9" Type="http://schemas.openxmlformats.org/officeDocument/2006/relationships/hyperlink" Target="https://www.canada.ca/content/canadasite/en/immigration-refugees-citizenship/corporate/mandate/policies-operational-instructions-agreements/ministerial-instructions/express-entry-rounds/invitations.html?q=254" TargetMode="External"/><Relationship Id="rId14" Type="http://schemas.openxmlformats.org/officeDocument/2006/relationships/hyperlink" Target="https://www.canada.ca/content/canadasite/en/immigration-refugees-citizenship/corporate/mandate/policies-operational-instructions-agreements/ministerial-instructions/express-entry-rounds/invitations.html?q=249" TargetMode="External"/><Relationship Id="rId22" Type="http://schemas.openxmlformats.org/officeDocument/2006/relationships/hyperlink" Target="https://www.canada.ca/content/canadasite/en/immigration-refugees-citizenship/corporate/mandate/policies-operational-instructions-agreements/ministerial-instructions/express-entry-rounds/invitations.html?q=263" TargetMode="External"/><Relationship Id="rId27" Type="http://schemas.openxmlformats.org/officeDocument/2006/relationships/hyperlink" Target="https://www.canada.ca/content/canadasite/en/immigration-refugees-citizenship/corporate/mandate/policies-operational-instructions-agreements/ministerial-instructions/express-entry-rounds/invitations.html?q=270" TargetMode="External"/><Relationship Id="rId30" Type="http://schemas.openxmlformats.org/officeDocument/2006/relationships/hyperlink" Target="https://www.canada.ca/content/canadasite/en/immigration-refugees-citizenship/corporate/mandate/policies-operational-instructions-agreements/ministerial-instructions/express-entry-rounds/invitations.html?q=274" TargetMode="External"/><Relationship Id="rId35" Type="http://schemas.openxmlformats.org/officeDocument/2006/relationships/hyperlink" Target="https://www.canada.ca/content/canadasite/en/immigration-refugees-citizenship/corporate/mandate/policies-operational-instructions-agreements/ministerial-instructions/express-entry-rounds/invitations.html?q=279" TargetMode="External"/><Relationship Id="rId43" Type="http://schemas.openxmlformats.org/officeDocument/2006/relationships/hyperlink" Target="https://www.canada.ca/content/canadasite/en/immigration-refugees-citizenship/corporate/mandate/policies-operational-instructions-agreements/ministerial-instructions/express-entry-rounds/invitations.html?q=288" TargetMode="External"/><Relationship Id="rId8" Type="http://schemas.openxmlformats.org/officeDocument/2006/relationships/hyperlink" Target="https://www.canada.ca/content/canadasite/en/immigration-refugees-citizenship/corporate/mandate/policies-operational-instructions-agreements/ministerial-instructions/express-entry-rounds/invitations.html?q=255" TargetMode="External"/><Relationship Id="rId3" Type="http://schemas.openxmlformats.org/officeDocument/2006/relationships/hyperlink" Target="https://www.canada.ca/content/canadasite/en/immigration-refugees-citizenship/corporate/mandate/policies-operational-instructions-agreements/ministerial-instructions/express-entry-rounds/invitations.html?q=260" TargetMode="External"/><Relationship Id="rId12" Type="http://schemas.openxmlformats.org/officeDocument/2006/relationships/hyperlink" Target="https://www.canada.ca/content/canadasite/en/immigration-refugees-citizenship/corporate/mandate/policies-operational-instructions-agreements/ministerial-instructions/express-entry-rounds/invitations.html?q=251" TargetMode="External"/><Relationship Id="rId17" Type="http://schemas.openxmlformats.org/officeDocument/2006/relationships/hyperlink" Target="https://www.canada.ca/content/canadasite/en/immigration-refugees-citizenship/corporate/mandate/policies-operational-instructions-agreements/ministerial-instructions/express-entry-rounds/invitations.html?q=246" TargetMode="External"/><Relationship Id="rId25" Type="http://schemas.openxmlformats.org/officeDocument/2006/relationships/hyperlink" Target="https://www.canada.ca/content/canadasite/en/immigration-refugees-citizenship/corporate/mandate/policies-operational-instructions-agreements/ministerial-instructions/express-entry-rounds/invitations.html?q=268" TargetMode="External"/><Relationship Id="rId33" Type="http://schemas.openxmlformats.org/officeDocument/2006/relationships/hyperlink" Target="https://www.canada.ca/content/canadasite/en/immigration-refugees-citizenship/corporate/mandate/policies-operational-instructions-agreements/ministerial-instructions/express-entry-rounds/invitations.html?q=277" TargetMode="External"/><Relationship Id="rId38" Type="http://schemas.openxmlformats.org/officeDocument/2006/relationships/hyperlink" Target="https://www.canada.ca/content/canadasite/en/immigration-refugees-citizenship/corporate/mandate/policies-operational-instructions-agreements/ministerial-instructions/express-entry-rounds/invitations.html?q=283"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2B90-C2BB-7045-9493-7D27E8AA3DD1}">
  <dimension ref="A1"/>
  <sheetViews>
    <sheetView showGridLines="0" tabSelected="1" zoomScale="136" zoomScaleNormal="162" workbookViewId="0">
      <selection activeCell="U31" sqref="U31"/>
    </sheetView>
  </sheetViews>
  <sheetFormatPr baseColWidth="10" defaultColWidth="10.83203125" defaultRowHeight="16" x14ac:dyDescent="0.2"/>
  <cols>
    <col min="1" max="16384" width="10.83203125" style="113"/>
  </cols>
  <sheetData/>
  <sheetProtection algorithmName="SHA-512" hashValue="rv4tpKtE8cyQ3RPkFUlJPR3SSUJ2zM/GDAqmO7cAbYMaQeMUqPmMk/FcjAmfTzkjLW+0Kg1tIhQ1THSdgFOidw==" saltValue="hm79Dcjevjl9HwZLLOeA6g==" spinCount="100000" sheet="1" objects="1" scenarios="1" selectLockedCells="1" autoFilter="0"/>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8CAE9-BA56-D340-8660-1EED86932E79}">
  <dimension ref="B1:P323"/>
  <sheetViews>
    <sheetView showGridLines="0" zoomScale="108" workbookViewId="0">
      <pane ySplit="6" topLeftCell="A7" activePane="bottomLeft" state="frozen"/>
      <selection activeCell="G35" sqref="G35"/>
      <selection pane="bottomLeft" activeCell="G35" sqref="G35"/>
    </sheetView>
  </sheetViews>
  <sheetFormatPr baseColWidth="10" defaultColWidth="11.1640625" defaultRowHeight="16" x14ac:dyDescent="0.2"/>
  <cols>
    <col min="1" max="1" width="5.83203125" customWidth="1"/>
    <col min="2" max="2" width="12.6640625" style="2" bestFit="1" customWidth="1"/>
    <col min="3" max="3" width="12" style="2" bestFit="1" customWidth="1"/>
    <col min="4" max="4" width="8" style="2" bestFit="1" customWidth="1"/>
    <col min="5" max="5" width="8.33203125" style="2" bestFit="1" customWidth="1"/>
    <col min="6" max="6" width="7.33203125" style="2" bestFit="1" customWidth="1"/>
    <col min="7" max="7" width="10.1640625" style="2" bestFit="1" customWidth="1"/>
    <col min="8" max="8" width="15" bestFit="1" customWidth="1"/>
    <col min="9" max="9" width="8.1640625" bestFit="1" customWidth="1"/>
    <col min="10" max="10" width="8" bestFit="1" customWidth="1"/>
    <col min="11" max="11" width="17.6640625" bestFit="1" customWidth="1"/>
    <col min="12" max="12" width="21.5" bestFit="1" customWidth="1"/>
    <col min="13" max="13" width="17.6640625" bestFit="1" customWidth="1"/>
    <col min="14" max="14" width="21.5" bestFit="1" customWidth="1"/>
    <col min="15" max="15" width="9.1640625" bestFit="1" customWidth="1"/>
    <col min="16" max="16" width="8" bestFit="1" customWidth="1"/>
    <col min="17" max="17" width="15.83203125" bestFit="1" customWidth="1"/>
    <col min="18" max="18" width="8.5" bestFit="1" customWidth="1"/>
    <col min="19" max="19" width="10.1640625" bestFit="1" customWidth="1"/>
    <col min="20" max="20" width="16.33203125" bestFit="1" customWidth="1"/>
    <col min="21" max="21" width="8.33203125" bestFit="1" customWidth="1"/>
    <col min="22" max="22" width="6.6640625" bestFit="1" customWidth="1"/>
    <col min="23" max="23" width="12.1640625" bestFit="1" customWidth="1"/>
    <col min="24" max="24" width="8" bestFit="1" customWidth="1"/>
    <col min="25" max="25" width="8.1640625" bestFit="1" customWidth="1"/>
    <col min="26" max="26" width="16.33203125" bestFit="1" customWidth="1"/>
    <col min="27" max="27" width="9.83203125" bestFit="1" customWidth="1"/>
    <col min="28" max="28" width="6.6640625" bestFit="1" customWidth="1"/>
    <col min="29" max="29" width="17.83203125" bestFit="1" customWidth="1"/>
    <col min="30" max="30" width="6.83203125" bestFit="1" customWidth="1"/>
    <col min="31" max="31" width="7" bestFit="1" customWidth="1"/>
    <col min="32" max="32" width="17.83203125" bestFit="1" customWidth="1"/>
    <col min="33" max="33" width="9.33203125" bestFit="1" customWidth="1"/>
    <col min="34" max="34" width="7" bestFit="1" customWidth="1"/>
    <col min="35" max="35" width="22.33203125" bestFit="1" customWidth="1"/>
    <col min="36" max="36" width="7" bestFit="1" customWidth="1"/>
    <col min="37" max="37" width="10.6640625" bestFit="1" customWidth="1"/>
    <col min="38" max="66" width="5.5" bestFit="1" customWidth="1"/>
    <col min="67" max="67" width="37.33203125" bestFit="1" customWidth="1"/>
    <col min="68" max="68" width="40.5" bestFit="1" customWidth="1"/>
    <col min="69" max="69" width="11.1640625" bestFit="1" customWidth="1"/>
    <col min="70" max="89" width="5.5" bestFit="1" customWidth="1"/>
    <col min="90" max="90" width="7" bestFit="1" customWidth="1"/>
    <col min="91" max="101" width="5.5" bestFit="1" customWidth="1"/>
    <col min="102" max="102" width="7" bestFit="1" customWidth="1"/>
    <col min="103" max="104" width="5.5" bestFit="1" customWidth="1"/>
    <col min="105" max="108" width="7" bestFit="1" customWidth="1"/>
    <col min="109" max="119" width="5.5" bestFit="1" customWidth="1"/>
    <col min="120" max="120" width="10.6640625" bestFit="1" customWidth="1"/>
    <col min="121" max="170" width="5.5" bestFit="1" customWidth="1"/>
    <col min="171" max="171" width="43.1640625" bestFit="1" customWidth="1"/>
    <col min="172" max="172" width="46.33203125" bestFit="1" customWidth="1"/>
    <col min="173" max="174" width="10.33203125" bestFit="1" customWidth="1"/>
  </cols>
  <sheetData>
    <row r="1" spans="2:16" x14ac:dyDescent="0.2">
      <c r="B1" s="7"/>
      <c r="C1" s="7" t="s">
        <v>1</v>
      </c>
      <c r="D1" s="7" t="s">
        <v>20</v>
      </c>
      <c r="E1" s="7" t="s">
        <v>36</v>
      </c>
      <c r="G1" s="46" t="s">
        <v>37</v>
      </c>
      <c r="H1" s="44">
        <f>GETPIVOTDATA("Sum of Invitations",$B$4,"Years",2024)</f>
        <v>23215</v>
      </c>
      <c r="I1" s="44">
        <f>GETPIVOTDATA("Sum of Invitations",$B$4,"Years",2024)</f>
        <v>23215</v>
      </c>
      <c r="J1" s="44">
        <f>GETPIVOTDATA("Sum of Invitations",$B$4,"Years",2024)</f>
        <v>23215</v>
      </c>
      <c r="N1" s="48"/>
    </row>
    <row r="2" spans="2:16" x14ac:dyDescent="0.2">
      <c r="B2" s="43">
        <v>2024</v>
      </c>
      <c r="C2" s="44">
        <f>'Immigration Plan 2024-2026'!D7</f>
        <v>110770</v>
      </c>
      <c r="D2" s="44">
        <f>'Immigration Plan 2024-2026'!E7</f>
        <v>90000</v>
      </c>
      <c r="E2" s="44">
        <f>'Immigration Plan 2024-2026'!F7</f>
        <v>116000</v>
      </c>
      <c r="G2" s="45" t="s">
        <v>38</v>
      </c>
      <c r="H2" s="42">
        <f>C2-H1</f>
        <v>87555</v>
      </c>
      <c r="I2" s="42">
        <f>D2-I1</f>
        <v>66785</v>
      </c>
      <c r="J2" s="42">
        <f>E2-J1</f>
        <v>92785</v>
      </c>
      <c r="O2" s="97"/>
    </row>
    <row r="4" spans="2:16" ht="36" customHeight="1" x14ac:dyDescent="0.2">
      <c r="B4" s="125"/>
      <c r="C4" s="126" t="s">
        <v>40</v>
      </c>
      <c r="D4" s="125"/>
      <c r="E4" s="125"/>
      <c r="F4" s="125"/>
      <c r="G4" s="125"/>
      <c r="H4" s="125"/>
      <c r="I4" s="125"/>
      <c r="J4" s="125"/>
      <c r="K4" s="125"/>
      <c r="L4" s="125"/>
      <c r="M4" s="125"/>
      <c r="N4" s="125"/>
      <c r="O4" s="125"/>
      <c r="P4" s="125"/>
    </row>
    <row r="5" spans="2:16" ht="102" customHeight="1" x14ac:dyDescent="0.2">
      <c r="B5" s="125"/>
      <c r="C5" s="132" t="s">
        <v>45</v>
      </c>
      <c r="D5" s="132"/>
      <c r="E5" s="132" t="s">
        <v>47</v>
      </c>
      <c r="F5" s="132"/>
      <c r="G5" s="136" t="s">
        <v>65</v>
      </c>
      <c r="H5" s="136"/>
      <c r="I5" s="134" t="s">
        <v>71</v>
      </c>
      <c r="J5" s="134"/>
      <c r="K5" s="105" t="s">
        <v>77</v>
      </c>
      <c r="L5" s="105"/>
      <c r="M5" s="105" t="s">
        <v>98</v>
      </c>
      <c r="N5" s="105"/>
      <c r="O5" s="125" t="s">
        <v>41</v>
      </c>
      <c r="P5" s="125" t="s">
        <v>43</v>
      </c>
    </row>
    <row r="6" spans="2:16" ht="45" x14ac:dyDescent="0.2">
      <c r="B6" s="126" t="s">
        <v>31</v>
      </c>
      <c r="C6" s="109" t="s">
        <v>42</v>
      </c>
      <c r="D6" s="109" t="s">
        <v>44</v>
      </c>
      <c r="E6" s="105" t="s">
        <v>42</v>
      </c>
      <c r="F6" s="105" t="s">
        <v>44</v>
      </c>
      <c r="G6" s="108" t="s">
        <v>42</v>
      </c>
      <c r="H6" s="108" t="s">
        <v>44</v>
      </c>
      <c r="I6" s="47" t="s">
        <v>42</v>
      </c>
      <c r="J6" s="47" t="s">
        <v>44</v>
      </c>
      <c r="K6" s="127" t="s">
        <v>42</v>
      </c>
      <c r="L6" s="127" t="s">
        <v>44</v>
      </c>
      <c r="M6" s="127" t="s">
        <v>42</v>
      </c>
      <c r="N6" s="127" t="s">
        <v>44</v>
      </c>
      <c r="O6" s="125"/>
      <c r="P6" s="125"/>
    </row>
    <row r="7" spans="2:16" x14ac:dyDescent="0.2">
      <c r="B7" s="128" t="s">
        <v>73</v>
      </c>
      <c r="C7" s="125">
        <v>3500</v>
      </c>
      <c r="D7" s="125">
        <v>422</v>
      </c>
      <c r="E7" s="125">
        <v>7000</v>
      </c>
      <c r="F7" s="125">
        <v>365</v>
      </c>
      <c r="G7" s="125">
        <v>150</v>
      </c>
      <c r="H7" s="125">
        <v>437</v>
      </c>
      <c r="I7" s="125">
        <v>9090</v>
      </c>
      <c r="J7" s="125">
        <v>537.33333333333337</v>
      </c>
      <c r="K7" s="125">
        <v>2500</v>
      </c>
      <c r="L7" s="125">
        <v>336</v>
      </c>
      <c r="M7" s="125">
        <v>975</v>
      </c>
      <c r="N7" s="125">
        <v>430</v>
      </c>
      <c r="O7" s="127">
        <v>23215</v>
      </c>
      <c r="P7" s="127">
        <v>474</v>
      </c>
    </row>
    <row r="8" spans="2:16" x14ac:dyDescent="0.2">
      <c r="B8" s="129" t="s">
        <v>72</v>
      </c>
      <c r="C8" s="125"/>
      <c r="D8" s="125"/>
      <c r="E8" s="125"/>
      <c r="F8" s="125"/>
      <c r="G8" s="125"/>
      <c r="H8" s="125"/>
      <c r="I8" s="125">
        <v>3280</v>
      </c>
      <c r="J8" s="125">
        <v>543.33333333333337</v>
      </c>
      <c r="K8" s="125"/>
      <c r="L8" s="125"/>
      <c r="M8" s="125"/>
      <c r="N8" s="125"/>
      <c r="O8" s="127">
        <v>3280</v>
      </c>
      <c r="P8" s="127">
        <v>543.33333333333337</v>
      </c>
    </row>
    <row r="9" spans="2:16" x14ac:dyDescent="0.2">
      <c r="B9" s="130">
        <v>279</v>
      </c>
      <c r="C9" s="125"/>
      <c r="D9" s="125"/>
      <c r="E9" s="125"/>
      <c r="F9" s="125"/>
      <c r="G9" s="125"/>
      <c r="H9" s="125"/>
      <c r="I9" s="125">
        <v>1510</v>
      </c>
      <c r="J9" s="125">
        <v>546</v>
      </c>
      <c r="K9" s="125"/>
      <c r="L9" s="125"/>
      <c r="M9" s="125"/>
      <c r="N9" s="125"/>
      <c r="O9" s="127">
        <v>1510</v>
      </c>
      <c r="P9" s="127">
        <v>546</v>
      </c>
    </row>
    <row r="10" spans="2:16" x14ac:dyDescent="0.2">
      <c r="B10" s="130">
        <v>280</v>
      </c>
      <c r="C10" s="125"/>
      <c r="D10" s="125"/>
      <c r="E10" s="125"/>
      <c r="F10" s="125"/>
      <c r="G10" s="125"/>
      <c r="H10" s="125"/>
      <c r="I10" s="125">
        <v>1040</v>
      </c>
      <c r="J10" s="125">
        <v>543</v>
      </c>
      <c r="K10" s="125"/>
      <c r="L10" s="125"/>
      <c r="M10" s="125"/>
      <c r="N10" s="125"/>
      <c r="O10" s="127">
        <v>1040</v>
      </c>
      <c r="P10" s="127">
        <v>543</v>
      </c>
    </row>
    <row r="11" spans="2:16" x14ac:dyDescent="0.2">
      <c r="B11" s="130">
        <v>281</v>
      </c>
      <c r="C11" s="125"/>
      <c r="D11" s="125"/>
      <c r="E11" s="125"/>
      <c r="F11" s="125"/>
      <c r="G11" s="125"/>
      <c r="H11" s="125"/>
      <c r="I11" s="125">
        <v>730</v>
      </c>
      <c r="J11" s="125">
        <v>541</v>
      </c>
      <c r="K11" s="125"/>
      <c r="L11" s="125"/>
      <c r="M11" s="125"/>
      <c r="N11" s="125"/>
      <c r="O11" s="127">
        <v>730</v>
      </c>
      <c r="P11" s="127">
        <v>541</v>
      </c>
    </row>
    <row r="12" spans="2:16" x14ac:dyDescent="0.2">
      <c r="B12" s="129" t="s">
        <v>76</v>
      </c>
      <c r="C12" s="125">
        <v>3500</v>
      </c>
      <c r="D12" s="125">
        <v>422</v>
      </c>
      <c r="E12" s="125">
        <v>7000</v>
      </c>
      <c r="F12" s="125">
        <v>365</v>
      </c>
      <c r="G12" s="125">
        <v>150</v>
      </c>
      <c r="H12" s="125">
        <v>437</v>
      </c>
      <c r="I12" s="125">
        <v>2960</v>
      </c>
      <c r="J12" s="125">
        <v>534.5</v>
      </c>
      <c r="K12" s="125">
        <v>2500</v>
      </c>
      <c r="L12" s="125">
        <v>336</v>
      </c>
      <c r="M12" s="125"/>
      <c r="N12" s="125"/>
      <c r="O12" s="127">
        <v>16110</v>
      </c>
      <c r="P12" s="127">
        <v>438.16666666666669</v>
      </c>
    </row>
    <row r="13" spans="2:16" x14ac:dyDescent="0.2">
      <c r="B13" s="130">
        <v>282</v>
      </c>
      <c r="C13" s="125"/>
      <c r="D13" s="125"/>
      <c r="E13" s="125">
        <v>7000</v>
      </c>
      <c r="F13" s="125">
        <v>365</v>
      </c>
      <c r="G13" s="125"/>
      <c r="H13" s="125"/>
      <c r="I13" s="125"/>
      <c r="J13" s="125"/>
      <c r="K13" s="125"/>
      <c r="L13" s="125"/>
      <c r="M13" s="125"/>
      <c r="N13" s="125"/>
      <c r="O13" s="127">
        <v>7000</v>
      </c>
      <c r="P13" s="127">
        <v>365</v>
      </c>
    </row>
    <row r="14" spans="2:16" ht="17" thickBot="1" x14ac:dyDescent="0.25">
      <c r="B14" s="130">
        <v>283</v>
      </c>
      <c r="C14" s="125"/>
      <c r="D14" s="125"/>
      <c r="E14" s="125"/>
      <c r="F14" s="125"/>
      <c r="G14" s="125"/>
      <c r="H14" s="125"/>
      <c r="I14" s="125">
        <v>1490</v>
      </c>
      <c r="J14" s="125">
        <v>535</v>
      </c>
      <c r="K14" s="125"/>
      <c r="L14" s="125"/>
      <c r="M14" s="125"/>
      <c r="N14" s="125"/>
      <c r="O14" s="127">
        <v>1490</v>
      </c>
      <c r="P14" s="127">
        <v>535</v>
      </c>
    </row>
    <row r="15" spans="2:16" x14ac:dyDescent="0.2">
      <c r="B15" s="130">
        <v>284</v>
      </c>
      <c r="C15" s="125">
        <v>3500</v>
      </c>
      <c r="D15" s="125">
        <v>422</v>
      </c>
      <c r="E15" s="125"/>
      <c r="F15" s="125"/>
      <c r="G15" s="125"/>
      <c r="H15" s="125"/>
      <c r="I15" s="125"/>
      <c r="J15" s="125"/>
      <c r="K15" s="125"/>
      <c r="L15" s="125"/>
      <c r="M15" s="125"/>
      <c r="N15" s="125"/>
      <c r="O15" s="127">
        <v>3500</v>
      </c>
      <c r="P15" s="127">
        <v>422</v>
      </c>
    </row>
    <row r="16" spans="2:16" x14ac:dyDescent="0.2">
      <c r="B16" s="130">
        <v>285</v>
      </c>
      <c r="C16" s="125"/>
      <c r="D16" s="125"/>
      <c r="E16" s="125"/>
      <c r="F16" s="125"/>
      <c r="G16" s="125">
        <v>150</v>
      </c>
      <c r="H16" s="125">
        <v>437</v>
      </c>
      <c r="I16" s="125"/>
      <c r="J16" s="125"/>
      <c r="K16" s="125"/>
      <c r="L16" s="125"/>
      <c r="M16" s="125"/>
      <c r="N16" s="125"/>
      <c r="O16" s="127">
        <v>150</v>
      </c>
      <c r="P16" s="127">
        <v>437</v>
      </c>
    </row>
    <row r="17" spans="2:16" x14ac:dyDescent="0.2">
      <c r="B17" s="130">
        <v>286</v>
      </c>
      <c r="C17" s="125"/>
      <c r="D17" s="125"/>
      <c r="E17" s="125"/>
      <c r="F17" s="125"/>
      <c r="G17" s="125"/>
      <c r="H17" s="125"/>
      <c r="I17" s="125">
        <v>1470</v>
      </c>
      <c r="J17" s="125">
        <v>534</v>
      </c>
      <c r="K17" s="125"/>
      <c r="L17" s="125"/>
      <c r="M17" s="125"/>
      <c r="N17" s="125"/>
      <c r="O17" s="127">
        <v>1470</v>
      </c>
      <c r="P17" s="127">
        <v>534</v>
      </c>
    </row>
    <row r="18" spans="2:16" x14ac:dyDescent="0.2">
      <c r="B18" s="130">
        <v>287</v>
      </c>
      <c r="C18" s="125"/>
      <c r="D18" s="125"/>
      <c r="E18" s="125"/>
      <c r="F18" s="125"/>
      <c r="G18" s="125"/>
      <c r="H18" s="125"/>
      <c r="I18" s="125"/>
      <c r="J18" s="125"/>
      <c r="K18" s="125">
        <v>2500</v>
      </c>
      <c r="L18" s="125">
        <v>336</v>
      </c>
      <c r="M18" s="125"/>
      <c r="N18" s="125"/>
      <c r="O18" s="127">
        <v>2500</v>
      </c>
      <c r="P18" s="127">
        <v>336</v>
      </c>
    </row>
    <row r="19" spans="2:16" x14ac:dyDescent="0.2">
      <c r="B19" s="129" t="s">
        <v>79</v>
      </c>
      <c r="C19" s="125"/>
      <c r="D19" s="125"/>
      <c r="E19" s="125"/>
      <c r="F19" s="125"/>
      <c r="G19" s="125"/>
      <c r="H19" s="125"/>
      <c r="I19" s="125">
        <v>2850</v>
      </c>
      <c r="J19" s="125">
        <v>525</v>
      </c>
      <c r="K19" s="125"/>
      <c r="L19" s="125"/>
      <c r="M19" s="125">
        <v>975</v>
      </c>
      <c r="N19" s="125">
        <v>430</v>
      </c>
      <c r="O19" s="127">
        <v>3825</v>
      </c>
      <c r="P19" s="127">
        <v>477.5</v>
      </c>
    </row>
    <row r="20" spans="2:16" x14ac:dyDescent="0.2">
      <c r="B20" s="130">
        <v>288</v>
      </c>
      <c r="C20" s="125"/>
      <c r="D20" s="125"/>
      <c r="E20" s="125"/>
      <c r="F20" s="125"/>
      <c r="G20" s="125"/>
      <c r="H20" s="125"/>
      <c r="I20" s="125">
        <v>2850</v>
      </c>
      <c r="J20" s="125">
        <v>525</v>
      </c>
      <c r="K20" s="125"/>
      <c r="L20" s="125"/>
      <c r="M20" s="125"/>
      <c r="N20" s="125"/>
      <c r="O20" s="127">
        <v>2850</v>
      </c>
      <c r="P20" s="127">
        <v>525</v>
      </c>
    </row>
    <row r="21" spans="2:16" x14ac:dyDescent="0.2">
      <c r="B21" s="130">
        <v>289</v>
      </c>
      <c r="C21" s="125"/>
      <c r="D21" s="125"/>
      <c r="E21" s="125"/>
      <c r="F21" s="125"/>
      <c r="G21" s="125"/>
      <c r="H21" s="125"/>
      <c r="I21" s="125"/>
      <c r="J21" s="125"/>
      <c r="K21" s="125"/>
      <c r="L21" s="125"/>
      <c r="M21" s="125">
        <v>975</v>
      </c>
      <c r="N21" s="125">
        <v>430</v>
      </c>
      <c r="O21" s="127">
        <v>975</v>
      </c>
      <c r="P21" s="127">
        <v>430</v>
      </c>
    </row>
    <row r="22" spans="2:16" ht="17" x14ac:dyDescent="0.2">
      <c r="B22" s="131" t="s">
        <v>39</v>
      </c>
      <c r="C22" s="132">
        <v>3500</v>
      </c>
      <c r="D22" s="132">
        <v>422</v>
      </c>
      <c r="E22" s="125">
        <v>7000</v>
      </c>
      <c r="F22" s="125">
        <v>365</v>
      </c>
      <c r="G22" s="133">
        <v>150</v>
      </c>
      <c r="H22" s="133">
        <v>437</v>
      </c>
      <c r="I22" s="135">
        <v>9090</v>
      </c>
      <c r="J22" s="135">
        <v>537.33333333333337</v>
      </c>
      <c r="K22" s="125">
        <v>2500</v>
      </c>
      <c r="L22" s="125">
        <v>336</v>
      </c>
      <c r="M22" s="125">
        <v>975</v>
      </c>
      <c r="N22" s="125">
        <v>430</v>
      </c>
      <c r="O22" s="127">
        <v>23215</v>
      </c>
      <c r="P22" s="127">
        <v>474</v>
      </c>
    </row>
    <row r="23" spans="2:16" x14ac:dyDescent="0.2">
      <c r="B23"/>
      <c r="C23"/>
      <c r="D23"/>
      <c r="E23"/>
      <c r="F23"/>
      <c r="G23"/>
    </row>
    <row r="24" spans="2:16" x14ac:dyDescent="0.2">
      <c r="B24"/>
      <c r="C24"/>
      <c r="D24"/>
      <c r="E24"/>
      <c r="F24"/>
      <c r="G24"/>
    </row>
    <row r="25" spans="2:16" x14ac:dyDescent="0.2">
      <c r="B25"/>
      <c r="C25"/>
      <c r="D25"/>
      <c r="E25"/>
      <c r="F25"/>
      <c r="G25"/>
    </row>
    <row r="26" spans="2:16" x14ac:dyDescent="0.2">
      <c r="B26"/>
      <c r="C26"/>
      <c r="D26"/>
      <c r="E26"/>
      <c r="F26"/>
      <c r="G26"/>
    </row>
    <row r="27" spans="2:16" x14ac:dyDescent="0.2">
      <c r="B27"/>
      <c r="C27"/>
      <c r="D27"/>
      <c r="E27"/>
      <c r="F27"/>
      <c r="G27"/>
    </row>
    <row r="28" spans="2:16" x14ac:dyDescent="0.2">
      <c r="B28"/>
      <c r="C28"/>
      <c r="D28"/>
      <c r="E28"/>
      <c r="F28"/>
      <c r="G28"/>
    </row>
    <row r="29" spans="2:16" x14ac:dyDescent="0.2">
      <c r="B29"/>
      <c r="C29"/>
      <c r="D29"/>
      <c r="E29"/>
      <c r="F29"/>
      <c r="G29"/>
    </row>
    <row r="30" spans="2:16" x14ac:dyDescent="0.2">
      <c r="B30"/>
      <c r="C30"/>
      <c r="D30"/>
      <c r="E30"/>
      <c r="F30"/>
      <c r="G30"/>
    </row>
    <row r="31" spans="2:16" x14ac:dyDescent="0.2">
      <c r="B31"/>
      <c r="C31"/>
      <c r="D31"/>
      <c r="E31"/>
      <c r="F31"/>
      <c r="G31"/>
    </row>
    <row r="32" spans="2:16" x14ac:dyDescent="0.2">
      <c r="B32"/>
      <c r="C32"/>
      <c r="D32"/>
      <c r="E32"/>
      <c r="F32"/>
      <c r="G32"/>
    </row>
    <row r="33" customForma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row r="140" customFormat="1" x14ac:dyDescent="0.2"/>
    <row r="141" customFormat="1" x14ac:dyDescent="0.2"/>
    <row r="142" customFormat="1" x14ac:dyDescent="0.2"/>
    <row r="143" customFormat="1" x14ac:dyDescent="0.2"/>
    <row r="144" customFormat="1" x14ac:dyDescent="0.2"/>
    <row r="145" customFormat="1" x14ac:dyDescent="0.2"/>
    <row r="146" customFormat="1" x14ac:dyDescent="0.2"/>
    <row r="147" customFormat="1" x14ac:dyDescent="0.2"/>
    <row r="148" customFormat="1" x14ac:dyDescent="0.2"/>
    <row r="149" customFormat="1" x14ac:dyDescent="0.2"/>
    <row r="150" customFormat="1" x14ac:dyDescent="0.2"/>
    <row r="151" customFormat="1" x14ac:dyDescent="0.2"/>
    <row r="152" customFormat="1" x14ac:dyDescent="0.2"/>
    <row r="153" customFormat="1" x14ac:dyDescent="0.2"/>
    <row r="154" customFormat="1" x14ac:dyDescent="0.2"/>
    <row r="155" customFormat="1" x14ac:dyDescent="0.2"/>
    <row r="156" customFormat="1" x14ac:dyDescent="0.2"/>
    <row r="157" customFormat="1" x14ac:dyDescent="0.2"/>
    <row r="158" customFormat="1" x14ac:dyDescent="0.2"/>
    <row r="159" customFormat="1" x14ac:dyDescent="0.2"/>
    <row r="160" customFormat="1" x14ac:dyDescent="0.2"/>
    <row r="161" customFormat="1" x14ac:dyDescent="0.2"/>
    <row r="162" customFormat="1" x14ac:dyDescent="0.2"/>
    <row r="163" customFormat="1" x14ac:dyDescent="0.2"/>
    <row r="164" customFormat="1" x14ac:dyDescent="0.2"/>
    <row r="165" customFormat="1" x14ac:dyDescent="0.2"/>
    <row r="166" customFormat="1" x14ac:dyDescent="0.2"/>
    <row r="167" customFormat="1" x14ac:dyDescent="0.2"/>
    <row r="168" customFormat="1" x14ac:dyDescent="0.2"/>
    <row r="169" customFormat="1" x14ac:dyDescent="0.2"/>
    <row r="170" customFormat="1" x14ac:dyDescent="0.2"/>
    <row r="171" customFormat="1" x14ac:dyDescent="0.2"/>
    <row r="172" customFormat="1" x14ac:dyDescent="0.2"/>
    <row r="173" customFormat="1" x14ac:dyDescent="0.2"/>
    <row r="174" customFormat="1" x14ac:dyDescent="0.2"/>
    <row r="175" customFormat="1" x14ac:dyDescent="0.2"/>
    <row r="176" customFormat="1" x14ac:dyDescent="0.2"/>
    <row r="177" customFormat="1" x14ac:dyDescent="0.2"/>
    <row r="178" customFormat="1" x14ac:dyDescent="0.2"/>
    <row r="179" customFormat="1" x14ac:dyDescent="0.2"/>
    <row r="180" customFormat="1" x14ac:dyDescent="0.2"/>
    <row r="181" customFormat="1" x14ac:dyDescent="0.2"/>
    <row r="182" customFormat="1" x14ac:dyDescent="0.2"/>
    <row r="183" customFormat="1" x14ac:dyDescent="0.2"/>
    <row r="184" customFormat="1" x14ac:dyDescent="0.2"/>
    <row r="185" customFormat="1" x14ac:dyDescent="0.2"/>
    <row r="186" customFormat="1" x14ac:dyDescent="0.2"/>
    <row r="187" customFormat="1" x14ac:dyDescent="0.2"/>
    <row r="188" customFormat="1" x14ac:dyDescent="0.2"/>
    <row r="189" customFormat="1" x14ac:dyDescent="0.2"/>
    <row r="190" customFormat="1" x14ac:dyDescent="0.2"/>
    <row r="191" customFormat="1" x14ac:dyDescent="0.2"/>
    <row r="192" customFormat="1" x14ac:dyDescent="0.2"/>
    <row r="193" customFormat="1" x14ac:dyDescent="0.2"/>
    <row r="194" customFormat="1" x14ac:dyDescent="0.2"/>
    <row r="195" customFormat="1" x14ac:dyDescent="0.2"/>
    <row r="196" customFormat="1" x14ac:dyDescent="0.2"/>
    <row r="197" customFormat="1" x14ac:dyDescent="0.2"/>
    <row r="198" customFormat="1" x14ac:dyDescent="0.2"/>
    <row r="199" customFormat="1" x14ac:dyDescent="0.2"/>
    <row r="200" customFormat="1" x14ac:dyDescent="0.2"/>
    <row r="201" customFormat="1" x14ac:dyDescent="0.2"/>
    <row r="202" customFormat="1" x14ac:dyDescent="0.2"/>
    <row r="203" customFormat="1" x14ac:dyDescent="0.2"/>
    <row r="204" customFormat="1" x14ac:dyDescent="0.2"/>
    <row r="205" customFormat="1" x14ac:dyDescent="0.2"/>
    <row r="206" customFormat="1" x14ac:dyDescent="0.2"/>
    <row r="207" customFormat="1" x14ac:dyDescent="0.2"/>
    <row r="208" customFormat="1" x14ac:dyDescent="0.2"/>
    <row r="209" customFormat="1" x14ac:dyDescent="0.2"/>
    <row r="210" customFormat="1" x14ac:dyDescent="0.2"/>
    <row r="211" customFormat="1" x14ac:dyDescent="0.2"/>
    <row r="212" customFormat="1" x14ac:dyDescent="0.2"/>
    <row r="213" customFormat="1" x14ac:dyDescent="0.2"/>
    <row r="214" customFormat="1" x14ac:dyDescent="0.2"/>
    <row r="215" customFormat="1" x14ac:dyDescent="0.2"/>
    <row r="216" customFormat="1" x14ac:dyDescent="0.2"/>
    <row r="217" customFormat="1" x14ac:dyDescent="0.2"/>
    <row r="218" customFormat="1" x14ac:dyDescent="0.2"/>
    <row r="219" customFormat="1" x14ac:dyDescent="0.2"/>
    <row r="220" customFormat="1" x14ac:dyDescent="0.2"/>
    <row r="221" customFormat="1" x14ac:dyDescent="0.2"/>
    <row r="222" customFormat="1" x14ac:dyDescent="0.2"/>
    <row r="223" customFormat="1" x14ac:dyDescent="0.2"/>
    <row r="224" customFormat="1" x14ac:dyDescent="0.2"/>
    <row r="225" customFormat="1" x14ac:dyDescent="0.2"/>
    <row r="226" customFormat="1" x14ac:dyDescent="0.2"/>
    <row r="227" customFormat="1" x14ac:dyDescent="0.2"/>
    <row r="228" customFormat="1" x14ac:dyDescent="0.2"/>
    <row r="229" customFormat="1" x14ac:dyDescent="0.2"/>
    <row r="230" customFormat="1" x14ac:dyDescent="0.2"/>
    <row r="231" customFormat="1" x14ac:dyDescent="0.2"/>
    <row r="232" customFormat="1" x14ac:dyDescent="0.2"/>
    <row r="233" customFormat="1" x14ac:dyDescent="0.2"/>
    <row r="234" customFormat="1" x14ac:dyDescent="0.2"/>
    <row r="235" customFormat="1" x14ac:dyDescent="0.2"/>
    <row r="236" customFormat="1" x14ac:dyDescent="0.2"/>
    <row r="237" customFormat="1" x14ac:dyDescent="0.2"/>
    <row r="238" customFormat="1" x14ac:dyDescent="0.2"/>
    <row r="239" customFormat="1" x14ac:dyDescent="0.2"/>
    <row r="240" customFormat="1" x14ac:dyDescent="0.2"/>
    <row r="241" customFormat="1" x14ac:dyDescent="0.2"/>
    <row r="242" customFormat="1" x14ac:dyDescent="0.2"/>
    <row r="243" customFormat="1" x14ac:dyDescent="0.2"/>
    <row r="244" customFormat="1" x14ac:dyDescent="0.2"/>
    <row r="245" customFormat="1" x14ac:dyDescent="0.2"/>
    <row r="246" customFormat="1" x14ac:dyDescent="0.2"/>
    <row r="247" customFormat="1" x14ac:dyDescent="0.2"/>
    <row r="248" customFormat="1" x14ac:dyDescent="0.2"/>
    <row r="249" customFormat="1" x14ac:dyDescent="0.2"/>
    <row r="250" customFormat="1" x14ac:dyDescent="0.2"/>
    <row r="251" customFormat="1" x14ac:dyDescent="0.2"/>
    <row r="252" customFormat="1" x14ac:dyDescent="0.2"/>
    <row r="253" customFormat="1" x14ac:dyDescent="0.2"/>
    <row r="254" customFormat="1" x14ac:dyDescent="0.2"/>
    <row r="255" customFormat="1" x14ac:dyDescent="0.2"/>
    <row r="256" customFormat="1" x14ac:dyDescent="0.2"/>
    <row r="257" customFormat="1" x14ac:dyDescent="0.2"/>
    <row r="258" customFormat="1" x14ac:dyDescent="0.2"/>
    <row r="259" customFormat="1" x14ac:dyDescent="0.2"/>
    <row r="260" customFormat="1" x14ac:dyDescent="0.2"/>
    <row r="261" customFormat="1" x14ac:dyDescent="0.2"/>
    <row r="262" customFormat="1" x14ac:dyDescent="0.2"/>
    <row r="263" customFormat="1" x14ac:dyDescent="0.2"/>
    <row r="264" customFormat="1" x14ac:dyDescent="0.2"/>
    <row r="265" customFormat="1" x14ac:dyDescent="0.2"/>
    <row r="266" customFormat="1" x14ac:dyDescent="0.2"/>
    <row r="267" customFormat="1" x14ac:dyDescent="0.2"/>
    <row r="268" customFormat="1" x14ac:dyDescent="0.2"/>
    <row r="269" customFormat="1" x14ac:dyDescent="0.2"/>
    <row r="270" customFormat="1" x14ac:dyDescent="0.2"/>
    <row r="271" customFormat="1" x14ac:dyDescent="0.2"/>
    <row r="272" customFormat="1" x14ac:dyDescent="0.2"/>
    <row r="273" customFormat="1" x14ac:dyDescent="0.2"/>
    <row r="274" customFormat="1" x14ac:dyDescent="0.2"/>
    <row r="275" customFormat="1" x14ac:dyDescent="0.2"/>
    <row r="276" customFormat="1" x14ac:dyDescent="0.2"/>
    <row r="277" customFormat="1" x14ac:dyDescent="0.2"/>
    <row r="278" customFormat="1" x14ac:dyDescent="0.2"/>
    <row r="279" customFormat="1" x14ac:dyDescent="0.2"/>
    <row r="280" customFormat="1" x14ac:dyDescent="0.2"/>
    <row r="281" customFormat="1" x14ac:dyDescent="0.2"/>
    <row r="282" customFormat="1" x14ac:dyDescent="0.2"/>
    <row r="283" customFormat="1" x14ac:dyDescent="0.2"/>
    <row r="284" customFormat="1" x14ac:dyDescent="0.2"/>
    <row r="285" customFormat="1" x14ac:dyDescent="0.2"/>
    <row r="286" customFormat="1" x14ac:dyDescent="0.2"/>
    <row r="287" customFormat="1" x14ac:dyDescent="0.2"/>
    <row r="288" customFormat="1" x14ac:dyDescent="0.2"/>
    <row r="289" customFormat="1" x14ac:dyDescent="0.2"/>
    <row r="290" customFormat="1" x14ac:dyDescent="0.2"/>
    <row r="291" customFormat="1" x14ac:dyDescent="0.2"/>
    <row r="292" customFormat="1" x14ac:dyDescent="0.2"/>
    <row r="293" customFormat="1" x14ac:dyDescent="0.2"/>
    <row r="294" customFormat="1" x14ac:dyDescent="0.2"/>
    <row r="295" customFormat="1" x14ac:dyDescent="0.2"/>
    <row r="296" customFormat="1" x14ac:dyDescent="0.2"/>
    <row r="297" customFormat="1" x14ac:dyDescent="0.2"/>
    <row r="298" customFormat="1" x14ac:dyDescent="0.2"/>
    <row r="299" customFormat="1" x14ac:dyDescent="0.2"/>
    <row r="300" customFormat="1" x14ac:dyDescent="0.2"/>
    <row r="301" customFormat="1" x14ac:dyDescent="0.2"/>
    <row r="302" customFormat="1" x14ac:dyDescent="0.2"/>
    <row r="303" customFormat="1" x14ac:dyDescent="0.2"/>
    <row r="304" customFormat="1" x14ac:dyDescent="0.2"/>
    <row r="305" customFormat="1" x14ac:dyDescent="0.2"/>
    <row r="306" customFormat="1" x14ac:dyDescent="0.2"/>
    <row r="307" customFormat="1" x14ac:dyDescent="0.2"/>
    <row r="308" customFormat="1" x14ac:dyDescent="0.2"/>
    <row r="309" customFormat="1" x14ac:dyDescent="0.2"/>
    <row r="310" customFormat="1" x14ac:dyDescent="0.2"/>
    <row r="311" customFormat="1" x14ac:dyDescent="0.2"/>
    <row r="312" customFormat="1" x14ac:dyDescent="0.2"/>
    <row r="313" customFormat="1" x14ac:dyDescent="0.2"/>
    <row r="314" customFormat="1" x14ac:dyDescent="0.2"/>
    <row r="315" customFormat="1" x14ac:dyDescent="0.2"/>
    <row r="316" customFormat="1" x14ac:dyDescent="0.2"/>
    <row r="317" customFormat="1" x14ac:dyDescent="0.2"/>
    <row r="318" customFormat="1" x14ac:dyDescent="0.2"/>
    <row r="319" customFormat="1" x14ac:dyDescent="0.2"/>
    <row r="320" customFormat="1" x14ac:dyDescent="0.2"/>
    <row r="321" customFormat="1" x14ac:dyDescent="0.2"/>
    <row r="322" customFormat="1" x14ac:dyDescent="0.2"/>
    <row r="323" customFormat="1" x14ac:dyDescent="0.2"/>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54C8F-9AFF-FE40-A432-30E58C2F7A01}">
  <dimension ref="B2:L36"/>
  <sheetViews>
    <sheetView showGridLines="0" zoomScale="125" workbookViewId="0">
      <selection activeCell="C37" sqref="C37"/>
    </sheetView>
  </sheetViews>
  <sheetFormatPr baseColWidth="10" defaultColWidth="10.83203125" defaultRowHeight="16" x14ac:dyDescent="0.2"/>
  <cols>
    <col min="1" max="1" width="10.83203125" style="54"/>
    <col min="2" max="2" width="35.83203125" style="54" customWidth="1"/>
    <col min="3" max="3" width="46" style="54" customWidth="1"/>
    <col min="4" max="4" width="9.83203125" style="54" bestFit="1" customWidth="1"/>
    <col min="5" max="5" width="11.6640625" style="54" bestFit="1" customWidth="1"/>
    <col min="6" max="6" width="12.1640625" style="54" bestFit="1" customWidth="1"/>
    <col min="7" max="7" width="9.83203125" style="54" bestFit="1" customWidth="1"/>
    <col min="8" max="8" width="11.6640625" style="54" bestFit="1" customWidth="1"/>
    <col min="9" max="9" width="12.1640625" style="54" bestFit="1" customWidth="1"/>
    <col min="10" max="10" width="9.83203125" style="54" bestFit="1" customWidth="1"/>
    <col min="11" max="11" width="11.6640625" style="54" bestFit="1" customWidth="1"/>
    <col min="12" max="12" width="12.1640625" style="54" bestFit="1" customWidth="1"/>
    <col min="13" max="16384" width="10.83203125" style="54"/>
  </cols>
  <sheetData>
    <row r="2" spans="2:12" ht="24" customHeight="1" x14ac:dyDescent="0.2">
      <c r="B2" s="147" t="s">
        <v>0</v>
      </c>
      <c r="C2" s="146"/>
      <c r="D2" s="147">
        <v>2024</v>
      </c>
      <c r="E2" s="147"/>
      <c r="F2" s="147"/>
      <c r="G2" s="147">
        <v>2025</v>
      </c>
      <c r="H2" s="147"/>
      <c r="I2" s="147"/>
      <c r="J2" s="147">
        <v>2026</v>
      </c>
      <c r="K2" s="147"/>
      <c r="L2" s="147"/>
    </row>
    <row r="3" spans="2:12" ht="24" customHeight="1" x14ac:dyDescent="0.2">
      <c r="B3" s="147"/>
      <c r="C3" s="146"/>
      <c r="D3" s="56" t="s">
        <v>1</v>
      </c>
      <c r="E3" s="56" t="s">
        <v>67</v>
      </c>
      <c r="F3" s="56" t="s">
        <v>68</v>
      </c>
      <c r="G3" s="56" t="s">
        <v>1</v>
      </c>
      <c r="H3" s="56" t="s">
        <v>67</v>
      </c>
      <c r="I3" s="56" t="s">
        <v>68</v>
      </c>
      <c r="J3" s="56" t="s">
        <v>1</v>
      </c>
      <c r="K3" s="56" t="s">
        <v>67</v>
      </c>
      <c r="L3" s="56" t="s">
        <v>68</v>
      </c>
    </row>
    <row r="4" spans="2:12" ht="40" customHeight="1" x14ac:dyDescent="0.2">
      <c r="B4" s="148"/>
      <c r="C4" s="55" t="s">
        <v>2</v>
      </c>
      <c r="D4" s="64">
        <v>485000</v>
      </c>
      <c r="E4" s="65">
        <v>430000</v>
      </c>
      <c r="F4" s="65">
        <v>532500</v>
      </c>
      <c r="G4" s="64">
        <v>500000</v>
      </c>
      <c r="H4" s="65">
        <v>442500</v>
      </c>
      <c r="I4" s="65">
        <v>550000</v>
      </c>
      <c r="J4" s="64">
        <v>500000</v>
      </c>
      <c r="K4" s="65">
        <v>442500</v>
      </c>
      <c r="L4" s="65">
        <v>550000</v>
      </c>
    </row>
    <row r="5" spans="2:12" ht="61" customHeight="1" x14ac:dyDescent="0.2">
      <c r="B5" s="148"/>
      <c r="C5" s="57" t="s">
        <v>69</v>
      </c>
      <c r="D5" s="64">
        <v>26100</v>
      </c>
      <c r="E5" s="65" t="s">
        <v>4</v>
      </c>
      <c r="F5" s="65" t="s">
        <v>4</v>
      </c>
      <c r="G5" s="64">
        <v>31500</v>
      </c>
      <c r="H5" s="65" t="s">
        <v>4</v>
      </c>
      <c r="I5" s="65" t="s">
        <v>4</v>
      </c>
      <c r="J5" s="64">
        <v>36000</v>
      </c>
      <c r="K5" s="65" t="s">
        <v>4</v>
      </c>
      <c r="L5" s="65" t="s">
        <v>4</v>
      </c>
    </row>
    <row r="6" spans="2:12" ht="22" customHeight="1" x14ac:dyDescent="0.2">
      <c r="B6" s="61"/>
      <c r="C6" s="62"/>
      <c r="D6" s="66"/>
      <c r="E6" s="67"/>
      <c r="F6" s="67"/>
      <c r="G6" s="66"/>
      <c r="H6" s="67"/>
      <c r="I6" s="67"/>
      <c r="J6" s="66"/>
      <c r="K6" s="67"/>
      <c r="L6" s="67"/>
    </row>
    <row r="7" spans="2:12" ht="17" x14ac:dyDescent="0.2">
      <c r="B7" s="145" t="s">
        <v>3</v>
      </c>
      <c r="C7" s="89" t="s">
        <v>15</v>
      </c>
      <c r="D7" s="90">
        <v>110770</v>
      </c>
      <c r="E7" s="91">
        <v>90000</v>
      </c>
      <c r="F7" s="91">
        <v>116000</v>
      </c>
      <c r="G7" s="92">
        <v>117500</v>
      </c>
      <c r="H7" s="91">
        <v>96500</v>
      </c>
      <c r="I7" s="91">
        <v>124000</v>
      </c>
      <c r="J7" s="92">
        <v>117500</v>
      </c>
      <c r="K7" s="91">
        <v>96500</v>
      </c>
      <c r="L7" s="93">
        <v>124000</v>
      </c>
    </row>
    <row r="8" spans="2:12" ht="17" x14ac:dyDescent="0.2">
      <c r="B8" s="145"/>
      <c r="C8" s="60" t="s">
        <v>16</v>
      </c>
      <c r="D8" s="74" t="s">
        <v>4</v>
      </c>
      <c r="E8" s="73">
        <v>0</v>
      </c>
      <c r="F8" s="73">
        <v>3000</v>
      </c>
      <c r="G8" s="72" t="s">
        <v>4</v>
      </c>
      <c r="H8" s="73" t="s">
        <v>4</v>
      </c>
      <c r="I8" s="73" t="s">
        <v>4</v>
      </c>
      <c r="J8" s="72" t="s">
        <v>4</v>
      </c>
      <c r="K8" s="73" t="s">
        <v>4</v>
      </c>
      <c r="L8" s="75" t="s">
        <v>4</v>
      </c>
    </row>
    <row r="9" spans="2:12" ht="17" x14ac:dyDescent="0.2">
      <c r="B9" s="145"/>
      <c r="C9" s="60" t="s">
        <v>17</v>
      </c>
      <c r="D9" s="74">
        <v>5000</v>
      </c>
      <c r="E9" s="73">
        <v>3500</v>
      </c>
      <c r="F9" s="73">
        <v>7000</v>
      </c>
      <c r="G9" s="72">
        <v>6000</v>
      </c>
      <c r="H9" s="73">
        <v>4000</v>
      </c>
      <c r="I9" s="73">
        <v>8000</v>
      </c>
      <c r="J9" s="72">
        <v>6000</v>
      </c>
      <c r="K9" s="73">
        <v>4000</v>
      </c>
      <c r="L9" s="75">
        <v>8000</v>
      </c>
    </row>
    <row r="10" spans="2:12" ht="51" x14ac:dyDescent="0.2">
      <c r="B10" s="145"/>
      <c r="C10" s="60" t="s">
        <v>18</v>
      </c>
      <c r="D10" s="74">
        <v>10875</v>
      </c>
      <c r="E10" s="73">
        <v>6500</v>
      </c>
      <c r="F10" s="73">
        <v>14500</v>
      </c>
      <c r="G10" s="72">
        <v>14750</v>
      </c>
      <c r="H10" s="73">
        <v>9000</v>
      </c>
      <c r="I10" s="73">
        <v>19750</v>
      </c>
      <c r="J10" s="72">
        <v>13750</v>
      </c>
      <c r="K10" s="73">
        <v>9000</v>
      </c>
      <c r="L10" s="75">
        <v>19750</v>
      </c>
    </row>
    <row r="11" spans="2:12" ht="17" x14ac:dyDescent="0.2">
      <c r="B11" s="145"/>
      <c r="C11" s="60" t="s">
        <v>5</v>
      </c>
      <c r="D11" s="74" t="s">
        <v>66</v>
      </c>
      <c r="E11" s="73">
        <v>4000</v>
      </c>
      <c r="F11" s="73">
        <v>9000</v>
      </c>
      <c r="G11" s="72">
        <v>8500</v>
      </c>
      <c r="H11" s="73">
        <v>5000</v>
      </c>
      <c r="I11" s="73">
        <v>13000</v>
      </c>
      <c r="J11" s="72">
        <v>8500</v>
      </c>
      <c r="K11" s="73">
        <v>5000</v>
      </c>
      <c r="L11" s="75">
        <v>13000</v>
      </c>
    </row>
    <row r="12" spans="2:12" ht="17" x14ac:dyDescent="0.2">
      <c r="B12" s="145"/>
      <c r="C12" s="60" t="s">
        <v>6</v>
      </c>
      <c r="D12" s="74">
        <v>110000</v>
      </c>
      <c r="E12" s="73">
        <v>105500</v>
      </c>
      <c r="F12" s="73">
        <v>117000</v>
      </c>
      <c r="G12" s="72">
        <v>120000</v>
      </c>
      <c r="H12" s="73">
        <v>113000</v>
      </c>
      <c r="I12" s="73">
        <v>130000</v>
      </c>
      <c r="J12" s="72">
        <v>120000</v>
      </c>
      <c r="K12" s="73">
        <v>113000</v>
      </c>
      <c r="L12" s="75">
        <v>130000</v>
      </c>
    </row>
    <row r="13" spans="2:12" ht="17" x14ac:dyDescent="0.2">
      <c r="B13" s="145"/>
      <c r="C13" s="71" t="s">
        <v>19</v>
      </c>
      <c r="D13" s="141" t="s">
        <v>70</v>
      </c>
      <c r="E13" s="142"/>
      <c r="F13" s="142"/>
      <c r="G13" s="142"/>
      <c r="H13" s="142"/>
      <c r="I13" s="142"/>
      <c r="J13" s="142"/>
      <c r="K13" s="142"/>
      <c r="L13" s="143"/>
    </row>
    <row r="14" spans="2:12" ht="20" x14ac:dyDescent="0.2">
      <c r="B14" s="145"/>
      <c r="C14" s="76" t="s">
        <v>25</v>
      </c>
      <c r="D14" s="81">
        <v>281135</v>
      </c>
      <c r="E14" s="82">
        <v>250000</v>
      </c>
      <c r="F14" s="82">
        <v>305000</v>
      </c>
      <c r="G14" s="83">
        <v>301250</v>
      </c>
      <c r="H14" s="82">
        <v>265000</v>
      </c>
      <c r="I14" s="82">
        <v>326000</v>
      </c>
      <c r="J14" s="83">
        <v>301250</v>
      </c>
      <c r="K14" s="82">
        <v>265000</v>
      </c>
      <c r="L14" s="84">
        <v>326000</v>
      </c>
    </row>
    <row r="15" spans="2:12" x14ac:dyDescent="0.2">
      <c r="D15" s="58"/>
      <c r="E15" s="58"/>
      <c r="F15" s="58"/>
      <c r="G15" s="58"/>
      <c r="H15" s="58"/>
      <c r="I15" s="58"/>
      <c r="J15" s="58"/>
      <c r="K15" s="58"/>
      <c r="L15" s="58"/>
    </row>
    <row r="16" spans="2:12" ht="17" x14ac:dyDescent="0.2">
      <c r="B16" s="144" t="s">
        <v>7</v>
      </c>
      <c r="C16" s="71" t="s">
        <v>8</v>
      </c>
      <c r="D16" s="74">
        <v>82000</v>
      </c>
      <c r="E16" s="73">
        <v>77000</v>
      </c>
      <c r="F16" s="73">
        <v>88000</v>
      </c>
      <c r="G16" s="72">
        <v>84000</v>
      </c>
      <c r="H16" s="73">
        <v>79000</v>
      </c>
      <c r="I16" s="73">
        <v>90000</v>
      </c>
      <c r="J16" s="72">
        <v>84000</v>
      </c>
      <c r="K16" s="73">
        <v>79000</v>
      </c>
      <c r="L16" s="75">
        <v>90000</v>
      </c>
    </row>
    <row r="17" spans="2:12" ht="17" x14ac:dyDescent="0.2">
      <c r="B17" s="144"/>
      <c r="C17" s="71" t="s">
        <v>9</v>
      </c>
      <c r="D17" s="77">
        <v>32000</v>
      </c>
      <c r="E17" s="78">
        <v>27000</v>
      </c>
      <c r="F17" s="78">
        <v>36000</v>
      </c>
      <c r="G17" s="79">
        <v>34000</v>
      </c>
      <c r="H17" s="78">
        <v>29000</v>
      </c>
      <c r="I17" s="78">
        <v>42000</v>
      </c>
      <c r="J17" s="79">
        <v>34000</v>
      </c>
      <c r="K17" s="78">
        <v>29000</v>
      </c>
      <c r="L17" s="80">
        <v>42000</v>
      </c>
    </row>
    <row r="18" spans="2:12" ht="20" x14ac:dyDescent="0.2">
      <c r="B18" s="144"/>
      <c r="C18" s="76" t="s">
        <v>25</v>
      </c>
      <c r="D18" s="81">
        <v>114000</v>
      </c>
      <c r="E18" s="82">
        <v>105000</v>
      </c>
      <c r="F18" s="82">
        <v>130000</v>
      </c>
      <c r="G18" s="83">
        <v>118000</v>
      </c>
      <c r="H18" s="82">
        <v>107000</v>
      </c>
      <c r="I18" s="82">
        <v>135000</v>
      </c>
      <c r="J18" s="83">
        <v>118000</v>
      </c>
      <c r="K18" s="82">
        <v>107000</v>
      </c>
      <c r="L18" s="84">
        <v>135000</v>
      </c>
    </row>
    <row r="19" spans="2:12" x14ac:dyDescent="0.2">
      <c r="D19" s="68"/>
      <c r="E19" s="68"/>
      <c r="F19" s="68"/>
      <c r="G19" s="68"/>
      <c r="H19" s="68"/>
      <c r="I19" s="68"/>
      <c r="J19" s="68"/>
      <c r="K19" s="68"/>
      <c r="L19" s="68"/>
    </row>
    <row r="20" spans="2:12" ht="21" customHeight="1" x14ac:dyDescent="0.2">
      <c r="B20" s="145" t="s">
        <v>10</v>
      </c>
      <c r="C20" s="71" t="s">
        <v>11</v>
      </c>
      <c r="D20" s="74">
        <v>27000</v>
      </c>
      <c r="E20" s="73">
        <v>24000</v>
      </c>
      <c r="F20" s="73">
        <v>38000</v>
      </c>
      <c r="G20" s="72">
        <v>29000</v>
      </c>
      <c r="H20" s="73">
        <v>26000</v>
      </c>
      <c r="I20" s="73">
        <v>40000</v>
      </c>
      <c r="J20" s="72">
        <v>29000</v>
      </c>
      <c r="K20" s="73">
        <v>26000</v>
      </c>
      <c r="L20" s="75">
        <v>40000</v>
      </c>
    </row>
    <row r="21" spans="2:12" ht="17" x14ac:dyDescent="0.2">
      <c r="B21" s="145"/>
      <c r="C21" s="71" t="s">
        <v>22</v>
      </c>
      <c r="D21" s="77">
        <v>21115</v>
      </c>
      <c r="E21" s="78">
        <v>16750</v>
      </c>
      <c r="F21" s="78">
        <v>26000</v>
      </c>
      <c r="G21" s="79">
        <v>15250</v>
      </c>
      <c r="H21" s="78">
        <v>12000</v>
      </c>
      <c r="I21" s="78">
        <v>17000</v>
      </c>
      <c r="J21" s="79">
        <v>15250</v>
      </c>
      <c r="K21" s="78">
        <v>12000</v>
      </c>
      <c r="L21" s="80">
        <v>17000</v>
      </c>
    </row>
    <row r="22" spans="2:12" ht="17" x14ac:dyDescent="0.2">
      <c r="B22" s="145"/>
      <c r="C22" s="71" t="s">
        <v>12</v>
      </c>
      <c r="D22" s="77">
        <v>27750</v>
      </c>
      <c r="E22" s="78">
        <v>20000</v>
      </c>
      <c r="F22" s="78">
        <v>31000</v>
      </c>
      <c r="G22" s="79">
        <v>28250</v>
      </c>
      <c r="H22" s="78">
        <v>23000</v>
      </c>
      <c r="I22" s="78">
        <v>32000</v>
      </c>
      <c r="J22" s="79">
        <v>28250</v>
      </c>
      <c r="K22" s="78">
        <v>23000</v>
      </c>
      <c r="L22" s="80">
        <v>32000</v>
      </c>
    </row>
    <row r="23" spans="2:12" ht="17" x14ac:dyDescent="0.2">
      <c r="B23" s="145"/>
      <c r="C23" s="71" t="s">
        <v>13</v>
      </c>
      <c r="D23" s="77">
        <v>250</v>
      </c>
      <c r="E23" s="78" t="s">
        <v>4</v>
      </c>
      <c r="F23" s="78">
        <v>400</v>
      </c>
      <c r="G23" s="79">
        <v>250</v>
      </c>
      <c r="H23" s="78" t="s">
        <v>4</v>
      </c>
      <c r="I23" s="78">
        <v>400</v>
      </c>
      <c r="J23" s="79">
        <v>250</v>
      </c>
      <c r="K23" s="78" t="s">
        <v>4</v>
      </c>
      <c r="L23" s="80">
        <v>400</v>
      </c>
    </row>
    <row r="24" spans="2:12" ht="20" x14ac:dyDescent="0.2">
      <c r="B24" s="145"/>
      <c r="C24" s="76" t="s">
        <v>25</v>
      </c>
      <c r="D24" s="81">
        <v>76115</v>
      </c>
      <c r="E24" s="82">
        <v>66000</v>
      </c>
      <c r="F24" s="82">
        <v>93000</v>
      </c>
      <c r="G24" s="83">
        <v>72750</v>
      </c>
      <c r="H24" s="82">
        <v>64000</v>
      </c>
      <c r="I24" s="82">
        <v>80000</v>
      </c>
      <c r="J24" s="83">
        <v>72750</v>
      </c>
      <c r="K24" s="82">
        <v>64000</v>
      </c>
      <c r="L24" s="84">
        <v>80000</v>
      </c>
    </row>
    <row r="25" spans="2:12" ht="22" x14ac:dyDescent="0.25">
      <c r="C25" s="51"/>
      <c r="D25" s="69"/>
      <c r="E25" s="70"/>
      <c r="F25" s="70"/>
      <c r="G25" s="69"/>
      <c r="H25" s="70"/>
      <c r="I25" s="70"/>
      <c r="J25" s="69"/>
      <c r="K25" s="70"/>
      <c r="L25" s="70"/>
    </row>
    <row r="26" spans="2:12" ht="23" customHeight="1" x14ac:dyDescent="0.2">
      <c r="B26" s="63" t="s">
        <v>14</v>
      </c>
      <c r="C26" s="59" t="s">
        <v>25</v>
      </c>
      <c r="D26" s="85">
        <v>13750</v>
      </c>
      <c r="E26" s="86">
        <v>9000</v>
      </c>
      <c r="F26" s="86">
        <v>17500</v>
      </c>
      <c r="G26" s="85">
        <v>8000</v>
      </c>
      <c r="H26" s="86">
        <v>6500</v>
      </c>
      <c r="I26" s="86">
        <v>12000</v>
      </c>
      <c r="J26" s="85">
        <v>8000</v>
      </c>
      <c r="K26" s="86">
        <v>6500</v>
      </c>
      <c r="L26" s="86">
        <v>12000</v>
      </c>
    </row>
    <row r="28" spans="2:12" x14ac:dyDescent="0.2">
      <c r="D28" s="87">
        <f>D7-'Immigration Plan 2023-2025'!G7</f>
        <v>1750</v>
      </c>
      <c r="E28" s="88">
        <f>D28/'Immigration Plan 2023-2025'!G7</f>
        <v>1.6052100532012475E-2</v>
      </c>
      <c r="F28" s="87">
        <f>D7-'Immigration Plan 2023-2025'!D7</f>
        <v>27890</v>
      </c>
    </row>
    <row r="32" spans="2:12" ht="22" x14ac:dyDescent="0.25">
      <c r="C32" s="52"/>
      <c r="D32" s="49"/>
      <c r="E32" s="50"/>
      <c r="F32" s="50"/>
      <c r="G32" s="49"/>
      <c r="H32" s="50"/>
      <c r="I32" s="50"/>
      <c r="J32" s="49"/>
      <c r="K32" s="50"/>
      <c r="L32" s="50"/>
    </row>
    <row r="33" spans="3:12" ht="22" x14ac:dyDescent="0.25">
      <c r="C33" s="53"/>
      <c r="D33" s="49"/>
      <c r="E33" s="50"/>
      <c r="F33" s="50"/>
      <c r="G33" s="49"/>
      <c r="H33" s="50"/>
      <c r="I33" s="50"/>
      <c r="J33" s="49"/>
      <c r="K33" s="50"/>
      <c r="L33" s="50"/>
    </row>
    <row r="34" spans="3:12" ht="22" x14ac:dyDescent="0.25">
      <c r="C34" s="52"/>
      <c r="D34" s="49"/>
      <c r="E34" s="50"/>
      <c r="F34" s="50"/>
      <c r="G34" s="49"/>
      <c r="H34" s="50"/>
      <c r="I34" s="50"/>
      <c r="J34" s="49"/>
      <c r="K34" s="50"/>
      <c r="L34" s="50"/>
    </row>
    <row r="35" spans="3:12" ht="22" x14ac:dyDescent="0.25">
      <c r="C35" s="52"/>
      <c r="D35" s="51"/>
      <c r="E35" s="52"/>
      <c r="F35" s="52"/>
      <c r="G35" s="51"/>
      <c r="H35" s="52"/>
      <c r="I35" s="52"/>
      <c r="J35" s="51"/>
      <c r="K35" s="52"/>
      <c r="L35" s="52"/>
    </row>
    <row r="36" spans="3:12" ht="22" x14ac:dyDescent="0.25">
      <c r="C36" s="53"/>
      <c r="D36" s="49"/>
      <c r="E36" s="50"/>
      <c r="F36" s="50"/>
      <c r="G36" s="49"/>
      <c r="H36" s="50"/>
      <c r="I36" s="50"/>
      <c r="J36" s="49"/>
      <c r="K36" s="50"/>
      <c r="L36" s="50"/>
    </row>
  </sheetData>
  <sheetProtection algorithmName="SHA-512" hashValue="Wa2VgaIoX0a46WtD5rVAH6hgOqZyzWrmjanAy0NHHvaM7zDCUvbdt3qOh96xRJHNJIz87ATxJkiEHb9GdAF6Dg==" saltValue="VrQ7UsEJfm03/MOnmBh7Xw==" spinCount="100000" sheet="1" objects="1" scenarios="1" selectLockedCells="1" selectUnlockedCells="1"/>
  <mergeCells count="10">
    <mergeCell ref="D13:L13"/>
    <mergeCell ref="B16:B18"/>
    <mergeCell ref="B20:B24"/>
    <mergeCell ref="C2:C3"/>
    <mergeCell ref="B2:B3"/>
    <mergeCell ref="D2:F2"/>
    <mergeCell ref="G2:I2"/>
    <mergeCell ref="J2:L2"/>
    <mergeCell ref="B7:B14"/>
    <mergeCell ref="B4:B5"/>
  </mergeCells>
  <hyperlinks>
    <hyperlink ref="C5" r:id="rId1" location="fn01" display="https://www.canada.ca/en/immigration-refugees-citizenship/news/notices/supplementary-immigration-levels-2024-2026.html - fn01" xr:uid="{F9090F2E-B089-8C4A-BD70-317C5A58C1A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2440E-B6B9-754A-97A0-C2D0F9BE7B30}">
  <dimension ref="A1:U28"/>
  <sheetViews>
    <sheetView zoomScale="91" workbookViewId="0">
      <selection activeCell="G35" sqref="G35"/>
    </sheetView>
  </sheetViews>
  <sheetFormatPr baseColWidth="10" defaultColWidth="12.83203125" defaultRowHeight="16" x14ac:dyDescent="0.2"/>
  <cols>
    <col min="1" max="1" width="19.33203125" bestFit="1" customWidth="1"/>
    <col min="2" max="2" width="16.33203125" bestFit="1" customWidth="1"/>
    <col min="3" max="3" width="15.6640625" bestFit="1" customWidth="1"/>
    <col min="4" max="4" width="15.83203125" bestFit="1" customWidth="1"/>
    <col min="5" max="5" width="5.1640625" bestFit="1" customWidth="1"/>
    <col min="6" max="6" width="4.1640625" bestFit="1" customWidth="1"/>
    <col min="7" max="9" width="5.1640625" bestFit="1" customWidth="1"/>
    <col min="10" max="10" width="10.83203125" bestFit="1" customWidth="1"/>
    <col min="11" max="17" width="7" bestFit="1" customWidth="1"/>
    <col min="18" max="19" width="11.6640625" bestFit="1" customWidth="1"/>
  </cols>
  <sheetData>
    <row r="1" spans="1:21" x14ac:dyDescent="0.2">
      <c r="A1" s="114" t="s">
        <v>32</v>
      </c>
      <c r="B1" t="s">
        <v>71</v>
      </c>
    </row>
    <row r="3" spans="1:21" ht="17" x14ac:dyDescent="0.2">
      <c r="A3" s="124" t="s">
        <v>74</v>
      </c>
      <c r="B3" t="s">
        <v>109</v>
      </c>
      <c r="C3" t="s">
        <v>110</v>
      </c>
    </row>
    <row r="4" spans="1:21" s="2" customFormat="1" x14ac:dyDescent="0.2">
      <c r="A4" s="115">
        <v>272</v>
      </c>
      <c r="B4" s="158">
        <v>4750</v>
      </c>
      <c r="C4" s="158">
        <v>561</v>
      </c>
      <c r="D4"/>
      <c r="E4"/>
      <c r="F4"/>
      <c r="G4"/>
      <c r="H4"/>
      <c r="I4"/>
      <c r="J4"/>
      <c r="K4"/>
      <c r="L4"/>
      <c r="M4"/>
      <c r="N4"/>
      <c r="O4"/>
      <c r="P4"/>
      <c r="Q4"/>
      <c r="R4"/>
      <c r="S4"/>
    </row>
    <row r="5" spans="1:21" x14ac:dyDescent="0.2">
      <c r="A5" s="116" t="s">
        <v>78</v>
      </c>
      <c r="B5" s="158">
        <v>4750</v>
      </c>
      <c r="C5" s="158">
        <v>561</v>
      </c>
    </row>
    <row r="6" spans="1:21" x14ac:dyDescent="0.2">
      <c r="A6" s="137" t="s">
        <v>87</v>
      </c>
      <c r="B6" s="158">
        <v>4750</v>
      </c>
      <c r="C6" s="158">
        <v>561</v>
      </c>
    </row>
    <row r="7" spans="1:21" x14ac:dyDescent="0.2">
      <c r="A7" s="115">
        <v>275</v>
      </c>
      <c r="B7" s="158">
        <v>1325</v>
      </c>
      <c r="C7" s="158">
        <v>542</v>
      </c>
      <c r="U7" t="s">
        <v>71</v>
      </c>
    </row>
    <row r="8" spans="1:21" x14ac:dyDescent="0.2">
      <c r="A8" s="116" t="s">
        <v>78</v>
      </c>
      <c r="B8" s="158">
        <v>1325</v>
      </c>
      <c r="C8" s="158">
        <v>542</v>
      </c>
      <c r="U8" t="s">
        <v>90</v>
      </c>
    </row>
    <row r="9" spans="1:21" x14ac:dyDescent="0.2">
      <c r="A9" s="137" t="s">
        <v>87</v>
      </c>
      <c r="B9" s="158">
        <v>1325</v>
      </c>
      <c r="C9" s="158">
        <v>542</v>
      </c>
      <c r="U9" t="s">
        <v>89</v>
      </c>
    </row>
    <row r="10" spans="1:21" x14ac:dyDescent="0.2">
      <c r="A10" s="115">
        <v>279</v>
      </c>
      <c r="B10" s="158">
        <v>1510</v>
      </c>
      <c r="C10" s="158">
        <v>546</v>
      </c>
      <c r="U10" t="s">
        <v>88</v>
      </c>
    </row>
    <row r="11" spans="1:21" x14ac:dyDescent="0.2">
      <c r="A11" s="116" t="s">
        <v>73</v>
      </c>
      <c r="B11" s="158">
        <v>1510</v>
      </c>
      <c r="C11" s="158">
        <v>546</v>
      </c>
      <c r="U11" t="s">
        <v>91</v>
      </c>
    </row>
    <row r="12" spans="1:21" x14ac:dyDescent="0.2">
      <c r="A12" s="137" t="s">
        <v>72</v>
      </c>
      <c r="B12" s="158">
        <v>1510</v>
      </c>
      <c r="C12" s="158">
        <v>546</v>
      </c>
      <c r="U12" t="s">
        <v>99</v>
      </c>
    </row>
    <row r="13" spans="1:21" x14ac:dyDescent="0.2">
      <c r="A13" s="115">
        <v>280</v>
      </c>
      <c r="B13" s="158">
        <v>1040</v>
      </c>
      <c r="C13" s="158">
        <v>543</v>
      </c>
      <c r="U13" t="s">
        <v>100</v>
      </c>
    </row>
    <row r="14" spans="1:21" x14ac:dyDescent="0.2">
      <c r="A14" s="116" t="s">
        <v>73</v>
      </c>
      <c r="B14" s="158">
        <v>1040</v>
      </c>
      <c r="C14" s="158">
        <v>543</v>
      </c>
      <c r="U14" t="s">
        <v>101</v>
      </c>
    </row>
    <row r="15" spans="1:21" x14ac:dyDescent="0.2">
      <c r="A15" s="137" t="s">
        <v>72</v>
      </c>
      <c r="B15" s="158">
        <v>1040</v>
      </c>
      <c r="C15" s="158">
        <v>543</v>
      </c>
      <c r="U15" t="s">
        <v>102</v>
      </c>
    </row>
    <row r="16" spans="1:21" x14ac:dyDescent="0.2">
      <c r="A16" s="115">
        <v>281</v>
      </c>
      <c r="B16" s="158">
        <v>730</v>
      </c>
      <c r="C16" s="158">
        <v>541</v>
      </c>
    </row>
    <row r="17" spans="1:3" x14ac:dyDescent="0.2">
      <c r="A17" s="116" t="s">
        <v>73</v>
      </c>
      <c r="B17" s="158">
        <v>730</v>
      </c>
      <c r="C17" s="158">
        <v>541</v>
      </c>
    </row>
    <row r="18" spans="1:3" x14ac:dyDescent="0.2">
      <c r="A18" s="137" t="s">
        <v>72</v>
      </c>
      <c r="B18" s="158">
        <v>730</v>
      </c>
      <c r="C18" s="158">
        <v>541</v>
      </c>
    </row>
    <row r="19" spans="1:3" x14ac:dyDescent="0.2">
      <c r="A19" s="115">
        <v>283</v>
      </c>
      <c r="B19" s="158">
        <v>1490</v>
      </c>
      <c r="C19" s="158">
        <v>535</v>
      </c>
    </row>
    <row r="20" spans="1:3" x14ac:dyDescent="0.2">
      <c r="A20" s="116" t="s">
        <v>73</v>
      </c>
      <c r="B20" s="158">
        <v>1490</v>
      </c>
      <c r="C20" s="158">
        <v>535</v>
      </c>
    </row>
    <row r="21" spans="1:3" x14ac:dyDescent="0.2">
      <c r="A21" s="137" t="s">
        <v>76</v>
      </c>
      <c r="B21" s="158">
        <v>1490</v>
      </c>
      <c r="C21" s="158">
        <v>535</v>
      </c>
    </row>
    <row r="22" spans="1:3" x14ac:dyDescent="0.2">
      <c r="A22" s="115">
        <v>286</v>
      </c>
      <c r="B22" s="158">
        <v>1470</v>
      </c>
      <c r="C22" s="158">
        <v>534</v>
      </c>
    </row>
    <row r="23" spans="1:3" x14ac:dyDescent="0.2">
      <c r="A23" s="116" t="s">
        <v>73</v>
      </c>
      <c r="B23" s="158">
        <v>1470</v>
      </c>
      <c r="C23" s="158">
        <v>534</v>
      </c>
    </row>
    <row r="24" spans="1:3" x14ac:dyDescent="0.2">
      <c r="A24" s="137" t="s">
        <v>76</v>
      </c>
      <c r="B24" s="158">
        <v>1470</v>
      </c>
      <c r="C24" s="158">
        <v>534</v>
      </c>
    </row>
    <row r="25" spans="1:3" x14ac:dyDescent="0.2">
      <c r="A25" s="115">
        <v>288</v>
      </c>
      <c r="B25" s="158">
        <v>2850</v>
      </c>
      <c r="C25" s="158">
        <v>525</v>
      </c>
    </row>
    <row r="26" spans="1:3" x14ac:dyDescent="0.2">
      <c r="A26" s="116" t="s">
        <v>73</v>
      </c>
      <c r="B26" s="158">
        <v>2850</v>
      </c>
      <c r="C26" s="158">
        <v>525</v>
      </c>
    </row>
    <row r="27" spans="1:3" x14ac:dyDescent="0.2">
      <c r="A27" s="137" t="s">
        <v>79</v>
      </c>
      <c r="B27" s="158">
        <v>2850</v>
      </c>
      <c r="C27" s="158">
        <v>525</v>
      </c>
    </row>
    <row r="28" spans="1:3" x14ac:dyDescent="0.2">
      <c r="A28" s="115" t="s">
        <v>39</v>
      </c>
      <c r="B28" s="158">
        <v>15165</v>
      </c>
      <c r="C28" s="158">
        <v>4327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4680E-3972-3E4F-9C6C-6FB17468DD43}">
  <dimension ref="A1:E37"/>
  <sheetViews>
    <sheetView workbookViewId="0">
      <selection activeCell="G35" sqref="G35"/>
    </sheetView>
  </sheetViews>
  <sheetFormatPr baseColWidth="10" defaultColWidth="11.1640625" defaultRowHeight="16" x14ac:dyDescent="0.2"/>
  <cols>
    <col min="1" max="1" width="13" bestFit="1" customWidth="1"/>
    <col min="2" max="4" width="8.83203125" bestFit="1" customWidth="1"/>
    <col min="5" max="5" width="9.83203125" bestFit="1" customWidth="1"/>
    <col min="6" max="6" width="11.6640625" bestFit="1" customWidth="1"/>
  </cols>
  <sheetData>
    <row r="1" spans="1:3" x14ac:dyDescent="0.2">
      <c r="A1" s="114" t="s">
        <v>74</v>
      </c>
      <c r="B1" t="s">
        <v>75</v>
      </c>
      <c r="C1" t="s">
        <v>108</v>
      </c>
    </row>
    <row r="2" spans="1:3" x14ac:dyDescent="0.2">
      <c r="A2" s="115" t="s">
        <v>78</v>
      </c>
      <c r="B2" s="158">
        <v>110266</v>
      </c>
      <c r="C2" s="158">
        <v>173419</v>
      </c>
    </row>
    <row r="3" spans="1:3" x14ac:dyDescent="0.2">
      <c r="A3" s="159" t="s">
        <v>72</v>
      </c>
      <c r="B3" s="158">
        <v>11000</v>
      </c>
      <c r="C3" s="158"/>
    </row>
    <row r="4" spans="1:3" x14ac:dyDescent="0.2">
      <c r="A4" s="159" t="s">
        <v>76</v>
      </c>
      <c r="B4" s="158">
        <v>4892</v>
      </c>
      <c r="C4" s="158"/>
    </row>
    <row r="5" spans="1:3" x14ac:dyDescent="0.2">
      <c r="A5" s="159" t="s">
        <v>79</v>
      </c>
      <c r="B5" s="158">
        <v>21667</v>
      </c>
      <c r="C5" s="158">
        <v>245121</v>
      </c>
    </row>
    <row r="6" spans="1:3" x14ac:dyDescent="0.2">
      <c r="A6" s="159" t="s">
        <v>80</v>
      </c>
      <c r="B6" s="158">
        <v>7000</v>
      </c>
      <c r="C6" s="158">
        <v>237546.5</v>
      </c>
    </row>
    <row r="7" spans="1:3" x14ac:dyDescent="0.2">
      <c r="A7" s="159" t="s">
        <v>81</v>
      </c>
      <c r="B7" s="158">
        <v>5389</v>
      </c>
      <c r="C7" s="158">
        <v>230564</v>
      </c>
    </row>
    <row r="8" spans="1:3" x14ac:dyDescent="0.2">
      <c r="A8" s="159" t="s">
        <v>82</v>
      </c>
      <c r="B8" s="158">
        <v>9600</v>
      </c>
      <c r="C8" s="158">
        <v>75614</v>
      </c>
    </row>
    <row r="9" spans="1:3" x14ac:dyDescent="0.2">
      <c r="A9" s="159" t="s">
        <v>83</v>
      </c>
      <c r="B9" s="158">
        <v>9600</v>
      </c>
      <c r="C9" s="158">
        <v>72422</v>
      </c>
    </row>
    <row r="10" spans="1:3" x14ac:dyDescent="0.2">
      <c r="A10" s="159" t="s">
        <v>84</v>
      </c>
      <c r="B10" s="158">
        <v>8600</v>
      </c>
      <c r="C10" s="158">
        <v>158646.75</v>
      </c>
    </row>
    <row r="11" spans="1:3" x14ac:dyDescent="0.2">
      <c r="A11" s="159" t="s">
        <v>85</v>
      </c>
      <c r="B11" s="158">
        <v>8300</v>
      </c>
      <c r="C11" s="158">
        <v>214814</v>
      </c>
    </row>
    <row r="12" spans="1:3" x14ac:dyDescent="0.2">
      <c r="A12" s="159" t="s">
        <v>86</v>
      </c>
      <c r="B12" s="158">
        <v>9173</v>
      </c>
      <c r="C12" s="158">
        <v>214552.75</v>
      </c>
    </row>
    <row r="13" spans="1:3" x14ac:dyDescent="0.2">
      <c r="A13" s="159" t="s">
        <v>87</v>
      </c>
      <c r="B13" s="158">
        <v>15045</v>
      </c>
      <c r="C13" s="158">
        <v>212380.28571428571</v>
      </c>
    </row>
    <row r="14" spans="1:3" x14ac:dyDescent="0.2">
      <c r="A14" s="115" t="s">
        <v>73</v>
      </c>
      <c r="B14" s="158">
        <v>23215</v>
      </c>
      <c r="C14" s="158">
        <v>211997.09090909091</v>
      </c>
    </row>
    <row r="15" spans="1:3" x14ac:dyDescent="0.2">
      <c r="A15" s="159" t="s">
        <v>72</v>
      </c>
      <c r="B15" s="158">
        <v>3280</v>
      </c>
      <c r="C15" s="158">
        <v>213069.66666666666</v>
      </c>
    </row>
    <row r="16" spans="1:3" x14ac:dyDescent="0.2">
      <c r="A16" s="159" t="s">
        <v>76</v>
      </c>
      <c r="B16" s="158">
        <v>16110</v>
      </c>
      <c r="C16" s="158">
        <v>211719.83333333334</v>
      </c>
    </row>
    <row r="17" spans="1:5" x14ac:dyDescent="0.2">
      <c r="A17" s="159" t="s">
        <v>79</v>
      </c>
      <c r="B17" s="158">
        <v>3825</v>
      </c>
      <c r="C17" s="158">
        <v>211220</v>
      </c>
    </row>
    <row r="18" spans="1:5" x14ac:dyDescent="0.2">
      <c r="A18" s="115" t="s">
        <v>39</v>
      </c>
      <c r="B18" s="158">
        <v>133481</v>
      </c>
      <c r="C18" s="158">
        <v>182849.2</v>
      </c>
    </row>
    <row r="22" spans="1:5" x14ac:dyDescent="0.2">
      <c r="A22" s="138" t="s">
        <v>74</v>
      </c>
      <c r="B22" s="1" t="s">
        <v>104</v>
      </c>
      <c r="C22" s="1" t="s">
        <v>105</v>
      </c>
      <c r="D22" s="1" t="s">
        <v>106</v>
      </c>
      <c r="E22" s="1" t="s">
        <v>107</v>
      </c>
    </row>
    <row r="23" spans="1:5" x14ac:dyDescent="0.2">
      <c r="A23" s="139" t="s">
        <v>78</v>
      </c>
      <c r="B23" s="1">
        <v>7885.4444444444443</v>
      </c>
      <c r="C23" s="1">
        <v>3475.1851851851852</v>
      </c>
      <c r="D23" s="1">
        <v>2645.5925925925926</v>
      </c>
      <c r="E23" s="1">
        <v>1443.5555555555557</v>
      </c>
    </row>
    <row r="24" spans="1:5" x14ac:dyDescent="0.2">
      <c r="A24" s="140" t="s">
        <v>79</v>
      </c>
      <c r="B24" s="1">
        <v>12183</v>
      </c>
      <c r="C24" s="1">
        <v>2603</v>
      </c>
      <c r="D24" s="1">
        <v>3216</v>
      </c>
      <c r="E24" s="1">
        <v>784</v>
      </c>
    </row>
    <row r="25" spans="1:5" x14ac:dyDescent="0.2">
      <c r="A25" s="140" t="s">
        <v>80</v>
      </c>
      <c r="B25" s="1">
        <v>9430</v>
      </c>
      <c r="C25" s="1">
        <v>409</v>
      </c>
      <c r="D25" s="1">
        <v>501</v>
      </c>
      <c r="E25" s="1">
        <v>285.5</v>
      </c>
    </row>
    <row r="26" spans="1:5" x14ac:dyDescent="0.2">
      <c r="A26" s="140" t="s">
        <v>81</v>
      </c>
      <c r="B26" s="1">
        <v>2936</v>
      </c>
      <c r="C26" s="1">
        <v>982</v>
      </c>
      <c r="D26" s="1">
        <v>1032</v>
      </c>
      <c r="E26" s="1">
        <v>552.5</v>
      </c>
    </row>
    <row r="27" spans="1:5" x14ac:dyDescent="0.2">
      <c r="A27" s="140" t="s">
        <v>82</v>
      </c>
      <c r="B27" s="1">
        <v>4225</v>
      </c>
      <c r="C27" s="1">
        <v>1814</v>
      </c>
      <c r="D27" s="1">
        <v>1896</v>
      </c>
      <c r="E27" s="1">
        <v>642</v>
      </c>
    </row>
    <row r="28" spans="1:5" x14ac:dyDescent="0.2">
      <c r="A28" s="140" t="s">
        <v>83</v>
      </c>
      <c r="B28" s="1">
        <v>4787.5</v>
      </c>
      <c r="C28" s="1">
        <v>935.5</v>
      </c>
      <c r="D28" s="1">
        <v>992</v>
      </c>
      <c r="E28" s="1">
        <v>803.5</v>
      </c>
    </row>
    <row r="29" spans="1:5" x14ac:dyDescent="0.2">
      <c r="A29" s="140" t="s">
        <v>84</v>
      </c>
      <c r="B29" s="1">
        <v>6236</v>
      </c>
      <c r="C29" s="1">
        <v>2286</v>
      </c>
      <c r="D29" s="1">
        <v>2019</v>
      </c>
      <c r="E29" s="1">
        <v>1308</v>
      </c>
    </row>
    <row r="30" spans="1:5" x14ac:dyDescent="0.2">
      <c r="A30" s="140" t="s">
        <v>85</v>
      </c>
      <c r="B30" s="1">
        <v>8530.4</v>
      </c>
      <c r="C30" s="1">
        <v>3674.6</v>
      </c>
      <c r="D30" s="1">
        <v>2990.2</v>
      </c>
      <c r="E30" s="1">
        <v>1381.2</v>
      </c>
    </row>
    <row r="31" spans="1:5" x14ac:dyDescent="0.2">
      <c r="A31" s="140" t="s">
        <v>86</v>
      </c>
      <c r="B31" s="1">
        <v>9415.75</v>
      </c>
      <c r="C31" s="1">
        <v>4766.75</v>
      </c>
      <c r="D31" s="1">
        <v>1539.5</v>
      </c>
      <c r="E31" s="1">
        <v>1454.5</v>
      </c>
    </row>
    <row r="32" spans="1:5" x14ac:dyDescent="0.2">
      <c r="A32" s="140" t="s">
        <v>87</v>
      </c>
      <c r="B32" s="1">
        <v>9024.1428571428569</v>
      </c>
      <c r="C32" s="1">
        <v>5780.2857142857147</v>
      </c>
      <c r="D32" s="1">
        <v>4871.8571428571431</v>
      </c>
      <c r="E32" s="1">
        <v>2517</v>
      </c>
    </row>
    <row r="33" spans="1:5" x14ac:dyDescent="0.2">
      <c r="A33" s="139" t="s">
        <v>73</v>
      </c>
      <c r="B33" s="1">
        <v>9900.454545454546</v>
      </c>
      <c r="C33" s="1">
        <v>7206.363636363636</v>
      </c>
      <c r="D33" s="1">
        <v>8764</v>
      </c>
      <c r="E33" s="1">
        <v>788.81818181818187</v>
      </c>
    </row>
    <row r="34" spans="1:5" x14ac:dyDescent="0.2">
      <c r="A34" s="140" t="s">
        <v>72</v>
      </c>
      <c r="B34" s="1">
        <v>9333.6666666666661</v>
      </c>
      <c r="C34" s="1">
        <v>6450</v>
      </c>
      <c r="D34" s="1">
        <v>7062</v>
      </c>
      <c r="E34" s="1">
        <v>826</v>
      </c>
    </row>
    <row r="35" spans="1:5" x14ac:dyDescent="0.2">
      <c r="A35" s="140" t="s">
        <v>76</v>
      </c>
      <c r="B35" s="1">
        <v>9984.3333333333339</v>
      </c>
      <c r="C35" s="1">
        <v>7298.333333333333</v>
      </c>
      <c r="D35" s="1">
        <v>9012</v>
      </c>
      <c r="E35" s="1">
        <v>704.16666666666663</v>
      </c>
    </row>
    <row r="36" spans="1:5" x14ac:dyDescent="0.2">
      <c r="A36" s="140" t="s">
        <v>79</v>
      </c>
      <c r="B36" s="1">
        <v>10499</v>
      </c>
      <c r="C36" s="1">
        <v>8065</v>
      </c>
      <c r="D36" s="1">
        <v>10573</v>
      </c>
      <c r="E36" s="1">
        <v>987</v>
      </c>
    </row>
    <row r="37" spans="1:5" x14ac:dyDescent="0.2">
      <c r="A37" s="139" t="s">
        <v>39</v>
      </c>
      <c r="B37" s="1">
        <v>8468.7368421052633</v>
      </c>
      <c r="C37" s="1">
        <v>4555.2631578947367</v>
      </c>
      <c r="D37" s="1">
        <v>4416.7105263157891</v>
      </c>
      <c r="E37" s="1">
        <v>1254.0263157894738</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DC95E-CA1F-034E-ACD6-0FA2DA5B1B24}">
  <dimension ref="A1:AB18"/>
  <sheetViews>
    <sheetView workbookViewId="0">
      <selection activeCell="G35" sqref="G35"/>
    </sheetView>
  </sheetViews>
  <sheetFormatPr baseColWidth="10" defaultColWidth="11.1640625" defaultRowHeight="16" x14ac:dyDescent="0.2"/>
  <cols>
    <col min="1" max="1" width="13" bestFit="1" customWidth="1"/>
    <col min="2" max="2" width="23.1640625" bestFit="1" customWidth="1"/>
  </cols>
  <sheetData>
    <row r="1" spans="1:28" x14ac:dyDescent="0.2">
      <c r="A1" t="s">
        <v>97</v>
      </c>
    </row>
    <row r="2" spans="1:28" x14ac:dyDescent="0.2">
      <c r="A2" s="158">
        <v>102922</v>
      </c>
      <c r="B2" s="48">
        <f>GETPIVOTDATA(" Invitations Issued ",$A$8)</f>
        <v>102922</v>
      </c>
    </row>
    <row r="8" spans="1:28" x14ac:dyDescent="0.2">
      <c r="A8" s="114" t="s">
        <v>74</v>
      </c>
      <c r="B8" t="s">
        <v>97</v>
      </c>
    </row>
    <row r="9" spans="1:28" x14ac:dyDescent="0.2">
      <c r="A9" s="115" t="s">
        <v>71</v>
      </c>
      <c r="B9" s="158">
        <v>15165</v>
      </c>
    </row>
    <row r="10" spans="1:28" x14ac:dyDescent="0.2">
      <c r="A10" s="115" t="s">
        <v>99</v>
      </c>
      <c r="B10" s="158">
        <v>2645</v>
      </c>
    </row>
    <row r="11" spans="1:28" x14ac:dyDescent="0.2">
      <c r="A11" s="115" t="s">
        <v>90</v>
      </c>
      <c r="B11" s="158">
        <v>18200</v>
      </c>
    </row>
    <row r="12" spans="1:28" x14ac:dyDescent="0.2">
      <c r="A12" s="115" t="s">
        <v>100</v>
      </c>
      <c r="B12" s="158">
        <v>1150</v>
      </c>
      <c r="F12" s="118" t="s">
        <v>71</v>
      </c>
      <c r="J12" s="118" t="s">
        <v>90</v>
      </c>
      <c r="N12" s="118" t="s">
        <v>89</v>
      </c>
      <c r="R12" s="118" t="s">
        <v>88</v>
      </c>
      <c r="V12" s="118" t="s">
        <v>91</v>
      </c>
      <c r="Z12" s="118" t="s">
        <v>92</v>
      </c>
    </row>
    <row r="13" spans="1:28" x14ac:dyDescent="0.2">
      <c r="A13" s="115" t="s">
        <v>88</v>
      </c>
      <c r="B13" s="158">
        <v>9100</v>
      </c>
      <c r="F13" t="s">
        <v>71</v>
      </c>
      <c r="G13" s="119">
        <f>IFERROR(GETPIVOTDATA(" Invitations Issued ",$A$10,"Immigration Program","General"),0)</f>
        <v>15165</v>
      </c>
      <c r="H13" s="120">
        <f>G13/G14</f>
        <v>0.14734459104953265</v>
      </c>
      <c r="I13" s="120"/>
      <c r="J13" t="s">
        <v>90</v>
      </c>
      <c r="K13" s="119">
        <f>IFERROR(GETPIVOTDATA(" Invitations Issued ",$A$8,"Immigration Program","French"),0)</f>
        <v>18200</v>
      </c>
      <c r="L13" s="120">
        <f>K13/K14</f>
        <v>0.17683294145080741</v>
      </c>
      <c r="M13" s="120"/>
      <c r="N13" t="s">
        <v>89</v>
      </c>
      <c r="O13" s="119">
        <f>IFERROR(GETPIVOTDATA(" Invitations Issued ",$A$8,"Immigration Program","STEM"),0)</f>
        <v>6400</v>
      </c>
      <c r="P13" s="120">
        <f>O13/O14</f>
        <v>6.2183012378305903E-2</v>
      </c>
      <c r="Q13" s="120"/>
      <c r="R13" t="s">
        <v>88</v>
      </c>
      <c r="S13" s="119">
        <f>IFERROR(GETPIVOTDATA(" Invitations Issued ",$A$8,"Immigration Program","Healthcare"),0)</f>
        <v>9100</v>
      </c>
      <c r="T13" s="120">
        <f>S13/S14</f>
        <v>8.8416470725403706E-2</v>
      </c>
      <c r="U13" s="120"/>
      <c r="V13" t="s">
        <v>91</v>
      </c>
      <c r="W13" s="119">
        <f>IFERROR(GETPIVOTDATA(" Invitations Issued ",$A$8,"Immigration Program","Trade"),0)</f>
        <v>2500</v>
      </c>
      <c r="X13" s="120">
        <f>W13/W14</f>
        <v>2.4290239210275743E-2</v>
      </c>
      <c r="Y13" s="120"/>
      <c r="Z13" t="s">
        <v>92</v>
      </c>
      <c r="AA13" s="119">
        <f>IFERROR(GETPIVOTDATA(" Invitations Issued ",$A$8,"Immigration Program","Transport"),0)</f>
        <v>2645</v>
      </c>
      <c r="AB13" s="120">
        <f>AA13/AA14</f>
        <v>2.5699073084471735E-2</v>
      </c>
    </row>
    <row r="14" spans="1:28" x14ac:dyDescent="0.2">
      <c r="A14" s="115" t="s">
        <v>91</v>
      </c>
      <c r="B14" s="158">
        <v>2500</v>
      </c>
      <c r="F14" t="s">
        <v>93</v>
      </c>
      <c r="G14" s="48">
        <f>GETPIVOTDATA(" Invitations Issued ",$A$10)</f>
        <v>102922</v>
      </c>
      <c r="H14" s="117">
        <f>(G14-G13)/G14</f>
        <v>0.85265540895046732</v>
      </c>
      <c r="I14" s="117"/>
      <c r="J14" t="s">
        <v>93</v>
      </c>
      <c r="K14" s="48">
        <f>GETPIVOTDATA(" Invitations Issued ",$A$10)</f>
        <v>102922</v>
      </c>
      <c r="L14" s="117">
        <f>(K14-K13)/K14</f>
        <v>0.82316705854919259</v>
      </c>
      <c r="M14" s="117"/>
      <c r="N14" t="s">
        <v>93</v>
      </c>
      <c r="O14" s="48">
        <f>GETPIVOTDATA(" Invitations Issued ",$A$10)</f>
        <v>102922</v>
      </c>
      <c r="P14" s="117">
        <f>(O14-O13)/O14</f>
        <v>0.93781698762169408</v>
      </c>
      <c r="Q14" s="117"/>
      <c r="R14" t="s">
        <v>93</v>
      </c>
      <c r="S14" s="48">
        <f>GETPIVOTDATA(" Invitations Issued ",$A$10)</f>
        <v>102922</v>
      </c>
      <c r="T14" s="117">
        <f>(S14-S13)/S14</f>
        <v>0.91158352927459629</v>
      </c>
      <c r="U14" s="117"/>
      <c r="V14" t="s">
        <v>93</v>
      </c>
      <c r="W14" s="48">
        <f>GETPIVOTDATA(" Invitations Issued ",$A$10)</f>
        <v>102922</v>
      </c>
      <c r="X14" s="117">
        <f>(W14-W13)/W14</f>
        <v>0.97570976078972427</v>
      </c>
      <c r="Y14" s="117"/>
      <c r="Z14" t="s">
        <v>93</v>
      </c>
      <c r="AA14" s="48">
        <f>GETPIVOTDATA(" Invitations Issued ",$A$10)</f>
        <v>102922</v>
      </c>
      <c r="AB14" s="117">
        <f>(AA14-AA13)/AA14</f>
        <v>0.97430092691552828</v>
      </c>
    </row>
    <row r="15" spans="1:28" x14ac:dyDescent="0.2">
      <c r="A15" s="115" t="s">
        <v>89</v>
      </c>
      <c r="B15" s="158">
        <v>6400</v>
      </c>
      <c r="G15" s="48"/>
    </row>
    <row r="16" spans="1:28" x14ac:dyDescent="0.2">
      <c r="A16" s="115" t="s">
        <v>101</v>
      </c>
      <c r="B16" s="158">
        <v>2137</v>
      </c>
      <c r="G16" s="48"/>
    </row>
    <row r="17" spans="1:7" x14ac:dyDescent="0.2">
      <c r="A17" s="115" t="s">
        <v>102</v>
      </c>
      <c r="B17" s="158">
        <v>45625</v>
      </c>
      <c r="G17" s="48"/>
    </row>
    <row r="18" spans="1:7" x14ac:dyDescent="0.2">
      <c r="A18" s="115" t="s">
        <v>39</v>
      </c>
      <c r="B18" s="158">
        <v>102922</v>
      </c>
    </row>
  </sheetData>
  <pageMargins left="0.7" right="0.7" top="0.75" bottom="0.75" header="0.3" footer="0.3"/>
  <drawing r:id="rId3"/>
  <extLs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D7528-368D-9545-A9C7-1D0480914450}">
  <dimension ref="A1:V46"/>
  <sheetViews>
    <sheetView zoomScale="133" workbookViewId="0">
      <selection activeCell="G35" sqref="G35"/>
    </sheetView>
  </sheetViews>
  <sheetFormatPr baseColWidth="10" defaultColWidth="11" defaultRowHeight="19" customHeight="1" x14ac:dyDescent="0.2"/>
  <cols>
    <col min="1" max="1" width="9.5" bestFit="1" customWidth="1"/>
    <col min="2" max="2" width="11" bestFit="1" customWidth="1"/>
    <col min="3" max="3" width="10.5" bestFit="1" customWidth="1"/>
    <col min="4" max="4" width="19" bestFit="1" customWidth="1"/>
    <col min="5" max="5" width="18" bestFit="1" customWidth="1"/>
    <col min="6" max="6" width="17.6640625" bestFit="1" customWidth="1"/>
    <col min="7" max="7" width="8.83203125" bestFit="1" customWidth="1"/>
    <col min="8" max="8" width="8" bestFit="1" customWidth="1"/>
    <col min="9" max="9" width="7.83203125" bestFit="1" customWidth="1"/>
    <col min="10" max="20" width="8" bestFit="1" customWidth="1"/>
    <col min="21" max="21" width="7" bestFit="1" customWidth="1"/>
    <col min="22" max="22" width="12.6640625" bestFit="1" customWidth="1"/>
  </cols>
  <sheetData>
    <row r="1" spans="1:22" ht="19" customHeight="1" x14ac:dyDescent="0.2">
      <c r="A1" s="121" t="s">
        <v>35</v>
      </c>
      <c r="B1" s="122" t="s">
        <v>31</v>
      </c>
      <c r="C1" s="122" t="s">
        <v>103</v>
      </c>
      <c r="D1" s="121" t="s">
        <v>32</v>
      </c>
      <c r="E1" s="123" t="s">
        <v>94</v>
      </c>
      <c r="F1" s="123" t="s">
        <v>95</v>
      </c>
      <c r="G1" s="121" t="s">
        <v>49</v>
      </c>
      <c r="H1" s="121" t="s">
        <v>50</v>
      </c>
      <c r="I1" s="121" t="s">
        <v>51</v>
      </c>
      <c r="J1" s="121" t="s">
        <v>52</v>
      </c>
      <c r="K1" s="121" t="s">
        <v>53</v>
      </c>
      <c r="L1" s="121" t="s">
        <v>54</v>
      </c>
      <c r="M1" s="121" t="s">
        <v>55</v>
      </c>
      <c r="N1" s="121" t="s">
        <v>56</v>
      </c>
      <c r="O1" s="121" t="s">
        <v>57</v>
      </c>
      <c r="P1" s="121" t="s">
        <v>58</v>
      </c>
      <c r="Q1" s="121" t="s">
        <v>59</v>
      </c>
      <c r="R1" s="121" t="s">
        <v>60</v>
      </c>
      <c r="S1" s="121" t="s">
        <v>61</v>
      </c>
      <c r="T1" s="121" t="s">
        <v>62</v>
      </c>
      <c r="U1" s="121" t="s">
        <v>63</v>
      </c>
      <c r="V1" s="121" t="s">
        <v>25</v>
      </c>
    </row>
    <row r="2" spans="1:22" ht="17" x14ac:dyDescent="0.2">
      <c r="A2" s="106">
        <v>289</v>
      </c>
      <c r="B2" s="107">
        <v>45364</v>
      </c>
      <c r="C2" s="106">
        <v>45364</v>
      </c>
      <c r="D2" s="104" t="s">
        <v>99</v>
      </c>
      <c r="E2" s="104">
        <v>975</v>
      </c>
      <c r="F2" s="48">
        <v>430</v>
      </c>
      <c r="G2" s="48">
        <v>987</v>
      </c>
      <c r="H2" s="48">
        <v>10573</v>
      </c>
      <c r="I2" s="48">
        <v>8065</v>
      </c>
      <c r="J2" s="48">
        <v>10499</v>
      </c>
      <c r="K2" s="48">
        <v>17083</v>
      </c>
      <c r="L2" s="48">
        <v>13275</v>
      </c>
      <c r="M2" s="48">
        <v>11186</v>
      </c>
      <c r="N2" s="48">
        <v>10174</v>
      </c>
      <c r="O2" s="48">
        <v>10410</v>
      </c>
      <c r="P2" s="48">
        <v>9186</v>
      </c>
      <c r="Q2" s="48">
        <v>10414</v>
      </c>
      <c r="R2" s="48">
        <v>10385</v>
      </c>
      <c r="S2" s="48">
        <v>55099</v>
      </c>
      <c r="T2" s="48">
        <v>28536</v>
      </c>
      <c r="U2" s="48">
        <v>5348</v>
      </c>
      <c r="V2">
        <v>211220</v>
      </c>
    </row>
    <row r="3" spans="1:22" ht="17" x14ac:dyDescent="0.2">
      <c r="A3" s="106">
        <v>288</v>
      </c>
      <c r="B3" s="107">
        <v>45363</v>
      </c>
      <c r="C3" s="106">
        <v>45363</v>
      </c>
      <c r="D3" s="104" t="s">
        <v>71</v>
      </c>
      <c r="E3" s="104">
        <v>2850</v>
      </c>
      <c r="F3" s="48">
        <v>525</v>
      </c>
      <c r="G3" s="48">
        <v>987</v>
      </c>
      <c r="H3" s="48">
        <v>10573</v>
      </c>
      <c r="I3" s="48">
        <v>8065</v>
      </c>
      <c r="J3" s="48">
        <v>10499</v>
      </c>
      <c r="K3" s="48">
        <v>17083</v>
      </c>
      <c r="L3" s="48">
        <v>13275</v>
      </c>
      <c r="M3" s="48">
        <v>11186</v>
      </c>
      <c r="N3" s="48">
        <v>10174</v>
      </c>
      <c r="O3" s="48">
        <v>10410</v>
      </c>
      <c r="P3" s="48">
        <v>9186</v>
      </c>
      <c r="Q3" s="48">
        <v>10414</v>
      </c>
      <c r="R3" s="48">
        <v>10385</v>
      </c>
      <c r="S3" s="48">
        <v>55099</v>
      </c>
      <c r="T3" s="48">
        <v>28536</v>
      </c>
      <c r="U3" s="48">
        <v>5348</v>
      </c>
      <c r="V3">
        <v>211220</v>
      </c>
    </row>
    <row r="4" spans="1:22" ht="17" x14ac:dyDescent="0.2">
      <c r="A4" s="106">
        <v>287</v>
      </c>
      <c r="B4" s="107">
        <v>45351</v>
      </c>
      <c r="C4" s="106">
        <v>45351</v>
      </c>
      <c r="D4" s="104" t="s">
        <v>90</v>
      </c>
      <c r="E4" s="104">
        <v>2500</v>
      </c>
      <c r="F4" s="48">
        <v>336</v>
      </c>
      <c r="G4" s="48">
        <v>965</v>
      </c>
      <c r="H4" s="48">
        <v>9567</v>
      </c>
      <c r="I4" s="48">
        <v>7574</v>
      </c>
      <c r="J4" s="48">
        <v>10095</v>
      </c>
      <c r="K4" s="48">
        <v>17137</v>
      </c>
      <c r="L4" s="48">
        <v>13373</v>
      </c>
      <c r="M4" s="48">
        <v>11192</v>
      </c>
      <c r="N4" s="48">
        <v>10265</v>
      </c>
      <c r="O4" s="48">
        <v>10474</v>
      </c>
      <c r="P4" s="48">
        <v>9110</v>
      </c>
      <c r="Q4" s="48">
        <v>10407</v>
      </c>
      <c r="R4" s="48">
        <v>10439</v>
      </c>
      <c r="S4" s="48">
        <v>56178</v>
      </c>
      <c r="T4" s="48">
        <v>29305</v>
      </c>
      <c r="U4" s="48">
        <v>5406</v>
      </c>
      <c r="V4">
        <v>211487</v>
      </c>
    </row>
    <row r="5" spans="1:22" ht="17" x14ac:dyDescent="0.2">
      <c r="A5" s="106">
        <v>286</v>
      </c>
      <c r="B5" s="107">
        <v>45350</v>
      </c>
      <c r="C5" s="106">
        <v>45350</v>
      </c>
      <c r="D5" s="104" t="s">
        <v>71</v>
      </c>
      <c r="E5" s="104">
        <v>1470</v>
      </c>
      <c r="F5" s="48">
        <v>534</v>
      </c>
      <c r="G5" s="48">
        <v>965</v>
      </c>
      <c r="H5" s="48">
        <v>9567</v>
      </c>
      <c r="I5" s="48">
        <v>7574</v>
      </c>
      <c r="J5" s="48">
        <v>10095</v>
      </c>
      <c r="K5" s="48">
        <v>17137</v>
      </c>
      <c r="L5" s="48">
        <v>13373</v>
      </c>
      <c r="M5" s="48">
        <v>11192</v>
      </c>
      <c r="N5" s="48">
        <v>10265</v>
      </c>
      <c r="O5" s="48">
        <v>10474</v>
      </c>
      <c r="P5" s="48">
        <v>9110</v>
      </c>
      <c r="Q5" s="48">
        <v>10407</v>
      </c>
      <c r="R5" s="48">
        <v>10439</v>
      </c>
      <c r="S5" s="48">
        <v>56178</v>
      </c>
      <c r="T5" s="48">
        <v>29305</v>
      </c>
      <c r="U5" s="48">
        <v>5406</v>
      </c>
      <c r="V5">
        <v>211487</v>
      </c>
    </row>
    <row r="6" spans="1:22" ht="17" x14ac:dyDescent="0.2">
      <c r="A6" s="106">
        <v>285</v>
      </c>
      <c r="B6" s="107">
        <v>45338</v>
      </c>
      <c r="C6" s="106">
        <v>45338</v>
      </c>
      <c r="D6" s="104" t="s">
        <v>100</v>
      </c>
      <c r="E6" s="104">
        <v>150</v>
      </c>
      <c r="F6" s="48">
        <v>437</v>
      </c>
      <c r="G6" s="48">
        <v>587</v>
      </c>
      <c r="H6" s="48">
        <v>9004</v>
      </c>
      <c r="I6" s="48">
        <v>7285</v>
      </c>
      <c r="J6" s="48">
        <v>10016</v>
      </c>
      <c r="K6" s="48">
        <v>17431</v>
      </c>
      <c r="L6" s="48">
        <v>13750</v>
      </c>
      <c r="M6" s="48">
        <v>11561</v>
      </c>
      <c r="N6" s="48">
        <v>10514</v>
      </c>
      <c r="O6" s="48">
        <v>10752</v>
      </c>
      <c r="P6" s="48">
        <v>9445</v>
      </c>
      <c r="Q6" s="48">
        <v>10283</v>
      </c>
      <c r="R6" s="48">
        <v>10362</v>
      </c>
      <c r="S6" s="48">
        <v>55850</v>
      </c>
      <c r="T6" s="48">
        <v>29141</v>
      </c>
      <c r="U6" s="48">
        <v>5292</v>
      </c>
      <c r="V6">
        <v>211273</v>
      </c>
    </row>
    <row r="7" spans="1:22" ht="17" x14ac:dyDescent="0.2">
      <c r="A7" s="106">
        <v>284</v>
      </c>
      <c r="B7" s="107">
        <v>45336</v>
      </c>
      <c r="C7" s="106">
        <v>45336</v>
      </c>
      <c r="D7" s="104" t="s">
        <v>88</v>
      </c>
      <c r="E7" s="104">
        <v>3500</v>
      </c>
      <c r="F7" s="48">
        <v>422</v>
      </c>
      <c r="G7" s="48">
        <v>587</v>
      </c>
      <c r="H7" s="48">
        <v>9004</v>
      </c>
      <c r="I7" s="48">
        <v>7285</v>
      </c>
      <c r="J7" s="48">
        <v>10016</v>
      </c>
      <c r="K7" s="48">
        <v>17431</v>
      </c>
      <c r="L7" s="48">
        <v>13750</v>
      </c>
      <c r="M7" s="48">
        <v>11561</v>
      </c>
      <c r="N7" s="48">
        <v>10514</v>
      </c>
      <c r="O7" s="48">
        <v>10752</v>
      </c>
      <c r="P7" s="48">
        <v>9445</v>
      </c>
      <c r="Q7" s="48">
        <v>10283</v>
      </c>
      <c r="R7" s="48">
        <v>10362</v>
      </c>
      <c r="S7" s="48">
        <v>55850</v>
      </c>
      <c r="T7" s="48">
        <v>29141</v>
      </c>
      <c r="U7" s="48">
        <v>5292</v>
      </c>
      <c r="V7">
        <v>211273</v>
      </c>
    </row>
    <row r="8" spans="1:22" ht="17" x14ac:dyDescent="0.2">
      <c r="A8" s="106">
        <v>283</v>
      </c>
      <c r="B8" s="107">
        <v>45335</v>
      </c>
      <c r="C8" s="106">
        <v>45335</v>
      </c>
      <c r="D8" s="104" t="s">
        <v>71</v>
      </c>
      <c r="E8" s="104">
        <v>1490</v>
      </c>
      <c r="F8" s="48">
        <v>535</v>
      </c>
      <c r="G8" s="48">
        <v>587</v>
      </c>
      <c r="H8" s="48">
        <v>9004</v>
      </c>
      <c r="I8" s="48">
        <v>7285</v>
      </c>
      <c r="J8" s="48">
        <v>10016</v>
      </c>
      <c r="K8" s="48">
        <v>17431</v>
      </c>
      <c r="L8" s="48">
        <v>13750</v>
      </c>
      <c r="M8" s="48">
        <v>11561</v>
      </c>
      <c r="N8" s="48">
        <v>10514</v>
      </c>
      <c r="O8" s="48">
        <v>10752</v>
      </c>
      <c r="P8" s="48">
        <v>9445</v>
      </c>
      <c r="Q8" s="48">
        <v>10283</v>
      </c>
      <c r="R8" s="48">
        <v>10362</v>
      </c>
      <c r="S8" s="48">
        <v>55850</v>
      </c>
      <c r="T8" s="48">
        <v>29141</v>
      </c>
      <c r="U8" s="48">
        <v>5292</v>
      </c>
      <c r="V8">
        <v>211273</v>
      </c>
    </row>
    <row r="9" spans="1:22" ht="17" x14ac:dyDescent="0.2">
      <c r="A9" s="106">
        <v>282</v>
      </c>
      <c r="B9" s="107">
        <v>45323</v>
      </c>
      <c r="C9" s="106">
        <v>45323</v>
      </c>
      <c r="D9" s="104" t="s">
        <v>90</v>
      </c>
      <c r="E9" s="104">
        <v>7000</v>
      </c>
      <c r="F9" s="48">
        <v>365</v>
      </c>
      <c r="G9" s="48">
        <v>534</v>
      </c>
      <c r="H9" s="48">
        <v>7926</v>
      </c>
      <c r="I9" s="48">
        <v>6787</v>
      </c>
      <c r="J9" s="48">
        <v>9668</v>
      </c>
      <c r="K9" s="48">
        <v>17586</v>
      </c>
      <c r="L9" s="48">
        <v>14160</v>
      </c>
      <c r="M9" s="48">
        <v>11919</v>
      </c>
      <c r="N9" s="48">
        <v>10930</v>
      </c>
      <c r="O9" s="48">
        <v>11219</v>
      </c>
      <c r="P9" s="48">
        <v>10104</v>
      </c>
      <c r="Q9" s="48">
        <v>10874</v>
      </c>
      <c r="R9" s="48">
        <v>11054</v>
      </c>
      <c r="S9" s="48">
        <v>57855</v>
      </c>
      <c r="T9" s="48">
        <v>29709</v>
      </c>
      <c r="U9" s="48">
        <v>5348</v>
      </c>
      <c r="V9">
        <v>213526</v>
      </c>
    </row>
    <row r="10" spans="1:22" ht="17" x14ac:dyDescent="0.2">
      <c r="A10" s="106">
        <v>281</v>
      </c>
      <c r="B10" s="107">
        <v>45322</v>
      </c>
      <c r="C10" s="106">
        <v>45322</v>
      </c>
      <c r="D10" s="104" t="s">
        <v>71</v>
      </c>
      <c r="E10" s="104">
        <v>730</v>
      </c>
      <c r="F10" s="48">
        <v>541</v>
      </c>
      <c r="G10" s="48">
        <v>534</v>
      </c>
      <c r="H10" s="48">
        <v>7926</v>
      </c>
      <c r="I10" s="48">
        <v>6787</v>
      </c>
      <c r="J10" s="48">
        <v>9668</v>
      </c>
      <c r="K10" s="48">
        <v>17586</v>
      </c>
      <c r="L10" s="48">
        <v>14160</v>
      </c>
      <c r="M10" s="48">
        <v>11919</v>
      </c>
      <c r="N10" s="48">
        <v>10930</v>
      </c>
      <c r="O10" s="48">
        <v>11219</v>
      </c>
      <c r="P10" s="48">
        <v>10104</v>
      </c>
      <c r="Q10" s="48">
        <v>10874</v>
      </c>
      <c r="R10" s="48">
        <v>11054</v>
      </c>
      <c r="S10" s="48">
        <v>57855</v>
      </c>
      <c r="T10" s="48">
        <v>29709</v>
      </c>
      <c r="U10" s="48">
        <v>5348</v>
      </c>
      <c r="V10">
        <v>213526</v>
      </c>
    </row>
    <row r="11" spans="1:22" ht="17" x14ac:dyDescent="0.2">
      <c r="A11" s="106">
        <v>280</v>
      </c>
      <c r="B11" s="107">
        <v>45314</v>
      </c>
      <c r="C11" s="106">
        <v>45314</v>
      </c>
      <c r="D11" s="104" t="s">
        <v>71</v>
      </c>
      <c r="E11" s="104">
        <v>1040</v>
      </c>
      <c r="F11" s="48">
        <v>543</v>
      </c>
      <c r="G11" s="48">
        <v>646</v>
      </c>
      <c r="H11" s="48">
        <v>6915</v>
      </c>
      <c r="I11" s="48">
        <v>6399</v>
      </c>
      <c r="J11" s="48">
        <v>9291</v>
      </c>
      <c r="K11" s="48">
        <v>17395</v>
      </c>
      <c r="L11" s="48">
        <v>14189</v>
      </c>
      <c r="M11" s="48">
        <v>11769</v>
      </c>
      <c r="N11" s="48">
        <v>10942</v>
      </c>
      <c r="O11" s="48">
        <v>11131</v>
      </c>
      <c r="P11" s="48">
        <v>10053</v>
      </c>
      <c r="Q11" s="48">
        <v>10801</v>
      </c>
      <c r="R11" s="48">
        <v>10978</v>
      </c>
      <c r="S11" s="48">
        <v>57979</v>
      </c>
      <c r="T11" s="48">
        <v>29690</v>
      </c>
      <c r="U11" s="48">
        <v>5348</v>
      </c>
      <c r="V11">
        <v>213526</v>
      </c>
    </row>
    <row r="12" spans="1:22" ht="17" x14ac:dyDescent="0.2">
      <c r="A12" s="106">
        <v>279</v>
      </c>
      <c r="B12" s="107">
        <v>45301</v>
      </c>
      <c r="C12" s="106">
        <v>45301</v>
      </c>
      <c r="D12" s="104" t="s">
        <v>71</v>
      </c>
      <c r="E12" s="104">
        <v>1510</v>
      </c>
      <c r="F12" s="48">
        <v>546</v>
      </c>
      <c r="G12" s="48">
        <v>1298</v>
      </c>
      <c r="H12" s="48">
        <v>6345</v>
      </c>
      <c r="I12" s="48">
        <v>6164</v>
      </c>
      <c r="J12" s="48">
        <v>9042</v>
      </c>
      <c r="K12" s="48">
        <v>17311</v>
      </c>
      <c r="L12" s="48">
        <v>14118</v>
      </c>
      <c r="M12" s="48">
        <v>11663</v>
      </c>
      <c r="N12" s="48">
        <v>10863</v>
      </c>
      <c r="O12" s="48">
        <v>11072</v>
      </c>
      <c r="P12" s="48">
        <v>10038</v>
      </c>
      <c r="Q12" s="48">
        <v>10728</v>
      </c>
      <c r="R12" s="48">
        <v>10970</v>
      </c>
      <c r="S12" s="48">
        <v>57703</v>
      </c>
      <c r="T12" s="48">
        <v>29542</v>
      </c>
      <c r="U12" s="48">
        <v>5300</v>
      </c>
      <c r="V12">
        <v>212157</v>
      </c>
    </row>
    <row r="13" spans="1:22" ht="17" x14ac:dyDescent="0.2">
      <c r="A13" s="106">
        <v>278</v>
      </c>
      <c r="B13" s="107">
        <v>45281</v>
      </c>
      <c r="C13" s="106">
        <v>45281</v>
      </c>
      <c r="D13" s="104" t="s">
        <v>100</v>
      </c>
      <c r="E13" s="104">
        <v>400</v>
      </c>
      <c r="F13" s="48">
        <v>386</v>
      </c>
      <c r="G13" s="48">
        <v>1011</v>
      </c>
      <c r="H13" s="48">
        <v>4433</v>
      </c>
      <c r="I13" s="48">
        <v>5140</v>
      </c>
      <c r="J13" s="48">
        <v>8041</v>
      </c>
      <c r="K13" s="48">
        <v>17221</v>
      </c>
      <c r="L13" s="48">
        <v>14219</v>
      </c>
      <c r="M13" s="48">
        <v>11602</v>
      </c>
      <c r="N13" s="48">
        <v>10946</v>
      </c>
      <c r="O13" s="48">
        <v>11144</v>
      </c>
      <c r="P13" s="48">
        <v>10055</v>
      </c>
      <c r="Q13" s="48">
        <v>10606</v>
      </c>
      <c r="R13" s="48">
        <v>10947</v>
      </c>
      <c r="S13" s="48">
        <v>58033</v>
      </c>
      <c r="T13" s="48">
        <v>29955</v>
      </c>
      <c r="U13" s="48">
        <v>5285</v>
      </c>
      <c r="V13">
        <v>208638</v>
      </c>
    </row>
    <row r="14" spans="1:22" ht="17" x14ac:dyDescent="0.2">
      <c r="A14" s="106">
        <v>277</v>
      </c>
      <c r="B14" s="107">
        <v>45280</v>
      </c>
      <c r="C14" s="106">
        <v>45280</v>
      </c>
      <c r="D14" s="104" t="s">
        <v>99</v>
      </c>
      <c r="E14" s="104">
        <v>670</v>
      </c>
      <c r="F14" s="48">
        <v>435</v>
      </c>
      <c r="G14" s="48">
        <v>1011</v>
      </c>
      <c r="H14" s="48">
        <v>4433</v>
      </c>
      <c r="I14" s="48">
        <v>5140</v>
      </c>
      <c r="J14" s="48">
        <v>8041</v>
      </c>
      <c r="K14" s="48">
        <v>17221</v>
      </c>
      <c r="L14" s="48">
        <v>14219</v>
      </c>
      <c r="M14" s="48">
        <v>11602</v>
      </c>
      <c r="N14" s="48">
        <v>10946</v>
      </c>
      <c r="O14" s="48">
        <v>11144</v>
      </c>
      <c r="P14" s="48">
        <v>10055</v>
      </c>
      <c r="Q14" s="48">
        <v>10606</v>
      </c>
      <c r="R14" s="48">
        <v>10947</v>
      </c>
      <c r="S14" s="48">
        <v>58033</v>
      </c>
      <c r="T14" s="48">
        <v>29955</v>
      </c>
      <c r="U14" s="48">
        <v>5285</v>
      </c>
      <c r="V14">
        <v>208638</v>
      </c>
    </row>
    <row r="15" spans="1:22" ht="17" x14ac:dyDescent="0.2">
      <c r="A15" s="106">
        <v>276</v>
      </c>
      <c r="B15" s="107">
        <v>45279</v>
      </c>
      <c r="C15" s="106">
        <v>45279</v>
      </c>
      <c r="D15" s="104" t="s">
        <v>91</v>
      </c>
      <c r="E15" s="104">
        <v>1000</v>
      </c>
      <c r="F15" s="48">
        <v>425</v>
      </c>
      <c r="G15" s="48">
        <v>1011</v>
      </c>
      <c r="H15" s="48">
        <v>4433</v>
      </c>
      <c r="I15" s="48">
        <v>5140</v>
      </c>
      <c r="J15" s="48">
        <v>8041</v>
      </c>
      <c r="K15" s="48">
        <v>17221</v>
      </c>
      <c r="L15" s="48">
        <v>14219</v>
      </c>
      <c r="M15" s="48">
        <v>11602</v>
      </c>
      <c r="N15" s="48">
        <v>10946</v>
      </c>
      <c r="O15" s="48">
        <v>11144</v>
      </c>
      <c r="P15" s="48">
        <v>10055</v>
      </c>
      <c r="Q15" s="48">
        <v>10606</v>
      </c>
      <c r="R15" s="48">
        <v>10947</v>
      </c>
      <c r="S15" s="48">
        <v>58033</v>
      </c>
      <c r="T15" s="48">
        <v>29955</v>
      </c>
      <c r="U15" s="48">
        <v>5285</v>
      </c>
      <c r="V15">
        <v>208638</v>
      </c>
    </row>
    <row r="16" spans="1:22" ht="17" x14ac:dyDescent="0.2">
      <c r="A16" s="106">
        <v>275</v>
      </c>
      <c r="B16" s="107">
        <v>45278</v>
      </c>
      <c r="C16" s="106">
        <v>45278</v>
      </c>
      <c r="D16" s="104" t="s">
        <v>71</v>
      </c>
      <c r="E16" s="104">
        <v>1325</v>
      </c>
      <c r="F16" s="48">
        <v>542</v>
      </c>
      <c r="G16" s="48">
        <v>1011</v>
      </c>
      <c r="H16" s="48">
        <v>4433</v>
      </c>
      <c r="I16" s="48">
        <v>5140</v>
      </c>
      <c r="J16" s="48">
        <v>8041</v>
      </c>
      <c r="K16" s="48">
        <v>17221</v>
      </c>
      <c r="L16" s="48">
        <v>14219</v>
      </c>
      <c r="M16" s="48">
        <v>11602</v>
      </c>
      <c r="N16" s="48">
        <v>10946</v>
      </c>
      <c r="O16" s="48">
        <v>11144</v>
      </c>
      <c r="P16" s="48">
        <v>10055</v>
      </c>
      <c r="Q16" s="48">
        <v>10606</v>
      </c>
      <c r="R16" s="48">
        <v>10947</v>
      </c>
      <c r="S16" s="48">
        <v>58033</v>
      </c>
      <c r="T16" s="48">
        <v>29955</v>
      </c>
      <c r="U16" s="48">
        <v>5285</v>
      </c>
      <c r="V16">
        <v>208638</v>
      </c>
    </row>
    <row r="17" spans="1:22" ht="17" x14ac:dyDescent="0.2">
      <c r="A17" s="106">
        <v>274</v>
      </c>
      <c r="B17" s="107">
        <v>45268</v>
      </c>
      <c r="C17" s="106">
        <v>45268</v>
      </c>
      <c r="D17" s="104" t="s">
        <v>89</v>
      </c>
      <c r="E17" s="104">
        <v>5900</v>
      </c>
      <c r="F17" s="48">
        <v>481</v>
      </c>
      <c r="G17" s="48">
        <v>4525</v>
      </c>
      <c r="H17" s="48">
        <v>5457</v>
      </c>
      <c r="I17" s="48">
        <v>6634</v>
      </c>
      <c r="J17" s="48">
        <v>10335</v>
      </c>
      <c r="K17" s="48">
        <v>17312</v>
      </c>
      <c r="L17" s="48">
        <v>14165</v>
      </c>
      <c r="M17" s="48">
        <v>11568</v>
      </c>
      <c r="N17" s="48">
        <v>10885</v>
      </c>
      <c r="O17" s="48">
        <v>11111</v>
      </c>
      <c r="P17" s="48">
        <v>9973</v>
      </c>
      <c r="Q17" s="48">
        <v>10608</v>
      </c>
      <c r="R17" s="48">
        <v>10925</v>
      </c>
      <c r="S17" s="48">
        <v>58457</v>
      </c>
      <c r="T17" s="48">
        <v>30148</v>
      </c>
      <c r="U17" s="48">
        <v>5267</v>
      </c>
      <c r="V17">
        <v>217370</v>
      </c>
    </row>
    <row r="18" spans="1:22" ht="17" x14ac:dyDescent="0.2">
      <c r="A18" s="106">
        <v>273</v>
      </c>
      <c r="B18" s="107">
        <v>45267</v>
      </c>
      <c r="C18" s="106">
        <v>45267</v>
      </c>
      <c r="D18" s="104" t="s">
        <v>90</v>
      </c>
      <c r="E18" s="104">
        <v>1000</v>
      </c>
      <c r="F18" s="48">
        <v>470</v>
      </c>
      <c r="G18" s="48">
        <v>4525</v>
      </c>
      <c r="H18" s="48">
        <v>5457</v>
      </c>
      <c r="I18" s="48">
        <v>6634</v>
      </c>
      <c r="J18" s="48">
        <v>10335</v>
      </c>
      <c r="K18" s="48">
        <v>17312</v>
      </c>
      <c r="L18" s="48">
        <v>14165</v>
      </c>
      <c r="M18" s="48">
        <v>11568</v>
      </c>
      <c r="N18" s="48">
        <v>10885</v>
      </c>
      <c r="O18" s="48">
        <v>11111</v>
      </c>
      <c r="P18" s="48">
        <v>9973</v>
      </c>
      <c r="Q18" s="48">
        <v>10608</v>
      </c>
      <c r="R18" s="48">
        <v>10925</v>
      </c>
      <c r="S18" s="48">
        <v>58457</v>
      </c>
      <c r="T18" s="48">
        <v>30148</v>
      </c>
      <c r="U18" s="48">
        <v>5267</v>
      </c>
      <c r="V18">
        <v>217370</v>
      </c>
    </row>
    <row r="19" spans="1:22" ht="17" x14ac:dyDescent="0.2">
      <c r="A19" s="106">
        <v>272</v>
      </c>
      <c r="B19" s="107">
        <v>45266</v>
      </c>
      <c r="C19" s="106">
        <v>45266</v>
      </c>
      <c r="D19" s="104" t="s">
        <v>71</v>
      </c>
      <c r="E19" s="104">
        <v>4750</v>
      </c>
      <c r="F19" s="48">
        <v>561</v>
      </c>
      <c r="G19" s="48">
        <v>4525</v>
      </c>
      <c r="H19" s="48">
        <v>5457</v>
      </c>
      <c r="I19" s="48">
        <v>6634</v>
      </c>
      <c r="J19" s="48">
        <v>10335</v>
      </c>
      <c r="K19" s="48">
        <v>17312</v>
      </c>
      <c r="L19" s="48">
        <v>14165</v>
      </c>
      <c r="M19" s="48">
        <v>11568</v>
      </c>
      <c r="N19" s="48">
        <v>10885</v>
      </c>
      <c r="O19" s="48">
        <v>11111</v>
      </c>
      <c r="P19" s="48">
        <v>9973</v>
      </c>
      <c r="Q19" s="48">
        <v>10608</v>
      </c>
      <c r="R19" s="48">
        <v>10925</v>
      </c>
      <c r="S19" s="48">
        <v>58457</v>
      </c>
      <c r="T19" s="48">
        <v>30148</v>
      </c>
      <c r="U19" s="48">
        <v>5267</v>
      </c>
      <c r="V19">
        <v>217370</v>
      </c>
    </row>
    <row r="20" spans="1:22" ht="17" x14ac:dyDescent="0.2">
      <c r="A20" s="106">
        <v>271</v>
      </c>
      <c r="B20" s="107">
        <v>45225</v>
      </c>
      <c r="C20" s="106">
        <v>45225</v>
      </c>
      <c r="D20" s="104" t="s">
        <v>88</v>
      </c>
      <c r="E20" s="104">
        <v>3600</v>
      </c>
      <c r="F20" s="48">
        <v>431</v>
      </c>
      <c r="G20" s="48">
        <v>1536</v>
      </c>
      <c r="H20" s="48">
        <v>1307</v>
      </c>
      <c r="I20" s="48">
        <v>4853</v>
      </c>
      <c r="J20" s="48">
        <v>9514</v>
      </c>
      <c r="K20" s="48">
        <v>18836</v>
      </c>
      <c r="L20" s="48">
        <v>15063</v>
      </c>
      <c r="M20" s="48">
        <v>12321</v>
      </c>
      <c r="N20" s="48">
        <v>11256</v>
      </c>
      <c r="O20" s="48">
        <v>11705</v>
      </c>
      <c r="P20" s="48">
        <v>9926</v>
      </c>
      <c r="Q20" s="48">
        <v>10525</v>
      </c>
      <c r="R20" s="48">
        <v>11153</v>
      </c>
      <c r="S20" s="48">
        <v>60378</v>
      </c>
      <c r="T20" s="48">
        <v>31189</v>
      </c>
      <c r="U20" s="48">
        <v>5311</v>
      </c>
      <c r="V20">
        <v>214873</v>
      </c>
    </row>
    <row r="21" spans="1:22" ht="17" x14ac:dyDescent="0.2">
      <c r="A21" s="106">
        <v>270</v>
      </c>
      <c r="B21" s="107">
        <v>45224</v>
      </c>
      <c r="C21" s="106">
        <v>45224</v>
      </c>
      <c r="D21" s="104" t="s">
        <v>90</v>
      </c>
      <c r="E21" s="104">
        <v>300</v>
      </c>
      <c r="F21" s="48">
        <v>486</v>
      </c>
      <c r="G21" s="48">
        <v>1536</v>
      </c>
      <c r="H21" s="48">
        <v>1307</v>
      </c>
      <c r="I21" s="48">
        <v>4853</v>
      </c>
      <c r="J21" s="48">
        <v>9514</v>
      </c>
      <c r="K21" s="48">
        <v>18836</v>
      </c>
      <c r="L21" s="48">
        <v>15063</v>
      </c>
      <c r="M21" s="48">
        <v>12321</v>
      </c>
      <c r="N21" s="48">
        <v>11256</v>
      </c>
      <c r="O21" s="48">
        <v>11705</v>
      </c>
      <c r="P21" s="48">
        <v>9926</v>
      </c>
      <c r="Q21" s="48">
        <v>10525</v>
      </c>
      <c r="R21" s="48">
        <v>11153</v>
      </c>
      <c r="S21" s="48">
        <v>60378</v>
      </c>
      <c r="T21" s="48">
        <v>31189</v>
      </c>
      <c r="U21" s="48">
        <v>5311</v>
      </c>
      <c r="V21">
        <v>214873</v>
      </c>
    </row>
    <row r="22" spans="1:22" ht="17" x14ac:dyDescent="0.2">
      <c r="A22" s="106">
        <v>269</v>
      </c>
      <c r="B22" s="107">
        <v>45223</v>
      </c>
      <c r="C22" s="106">
        <v>45223</v>
      </c>
      <c r="D22" s="104" t="s">
        <v>101</v>
      </c>
      <c r="E22" s="104">
        <v>1548</v>
      </c>
      <c r="F22" s="48">
        <v>776</v>
      </c>
      <c r="G22" s="48">
        <v>1536</v>
      </c>
      <c r="H22" s="48">
        <v>1307</v>
      </c>
      <c r="I22" s="48">
        <v>4853</v>
      </c>
      <c r="J22" s="48">
        <v>9514</v>
      </c>
      <c r="K22" s="48">
        <v>18836</v>
      </c>
      <c r="L22" s="48">
        <v>15063</v>
      </c>
      <c r="M22" s="48">
        <v>12321</v>
      </c>
      <c r="N22" s="48">
        <v>11256</v>
      </c>
      <c r="O22" s="48">
        <v>11705</v>
      </c>
      <c r="P22" s="48">
        <v>9926</v>
      </c>
      <c r="Q22" s="48">
        <v>10525</v>
      </c>
      <c r="R22" s="48">
        <v>11153</v>
      </c>
      <c r="S22" s="48">
        <v>60378</v>
      </c>
      <c r="T22" s="48">
        <v>31189</v>
      </c>
      <c r="U22" s="48">
        <v>5311</v>
      </c>
      <c r="V22">
        <v>214873</v>
      </c>
    </row>
    <row r="23" spans="1:22" ht="17" x14ac:dyDescent="0.2">
      <c r="A23" s="106">
        <v>268</v>
      </c>
      <c r="B23" s="107">
        <v>45209</v>
      </c>
      <c r="C23" s="106">
        <v>45209</v>
      </c>
      <c r="D23" s="104" t="s">
        <v>102</v>
      </c>
      <c r="E23" s="104">
        <v>3725</v>
      </c>
      <c r="F23" s="48">
        <v>500</v>
      </c>
      <c r="G23" s="48">
        <v>1210</v>
      </c>
      <c r="H23" s="48">
        <v>2237</v>
      </c>
      <c r="I23" s="48">
        <v>4508</v>
      </c>
      <c r="J23" s="48">
        <v>9121</v>
      </c>
      <c r="K23" s="48">
        <v>18794</v>
      </c>
      <c r="L23" s="48">
        <v>15016</v>
      </c>
      <c r="M23" s="48">
        <v>12235</v>
      </c>
      <c r="N23" s="48">
        <v>11163</v>
      </c>
      <c r="O23" s="48">
        <v>11580</v>
      </c>
      <c r="P23" s="48">
        <v>9844</v>
      </c>
      <c r="Q23" s="48">
        <v>10484</v>
      </c>
      <c r="R23" s="48">
        <v>11091</v>
      </c>
      <c r="S23" s="48">
        <v>60078</v>
      </c>
      <c r="T23" s="48">
        <v>30996</v>
      </c>
      <c r="U23" s="48">
        <v>5235</v>
      </c>
      <c r="V23">
        <v>213592</v>
      </c>
    </row>
    <row r="24" spans="1:22" ht="17" x14ac:dyDescent="0.2">
      <c r="A24" s="106">
        <v>267</v>
      </c>
      <c r="B24" s="107">
        <v>45197</v>
      </c>
      <c r="C24" s="106">
        <v>45197</v>
      </c>
      <c r="D24" s="104" t="s">
        <v>100</v>
      </c>
      <c r="E24" s="104">
        <v>600</v>
      </c>
      <c r="F24" s="48">
        <v>354</v>
      </c>
      <c r="G24" s="48">
        <v>544</v>
      </c>
      <c r="H24" s="48">
        <v>2923</v>
      </c>
      <c r="I24" s="48">
        <v>3727</v>
      </c>
      <c r="J24" s="48">
        <v>8544</v>
      </c>
      <c r="K24" s="48">
        <v>19143</v>
      </c>
      <c r="L24" s="48">
        <v>15048</v>
      </c>
      <c r="M24" s="48">
        <v>12183</v>
      </c>
      <c r="N24" s="48">
        <v>11205</v>
      </c>
      <c r="O24" s="48">
        <v>11590</v>
      </c>
      <c r="P24" s="48">
        <v>9810</v>
      </c>
      <c r="Q24" s="48">
        <v>10478</v>
      </c>
      <c r="R24" s="48">
        <v>11142</v>
      </c>
      <c r="S24" s="48">
        <v>60843</v>
      </c>
      <c r="T24" s="48">
        <v>31532</v>
      </c>
      <c r="U24" s="48">
        <v>5288</v>
      </c>
      <c r="V24">
        <v>214000</v>
      </c>
    </row>
    <row r="25" spans="1:22" ht="17" x14ac:dyDescent="0.2">
      <c r="A25" s="106">
        <v>266</v>
      </c>
      <c r="B25" s="107">
        <v>45196</v>
      </c>
      <c r="C25" s="106">
        <v>45196</v>
      </c>
      <c r="D25" s="104" t="s">
        <v>90</v>
      </c>
      <c r="E25" s="104">
        <v>500</v>
      </c>
      <c r="F25" s="48">
        <v>472</v>
      </c>
      <c r="G25" s="48">
        <v>544</v>
      </c>
      <c r="H25" s="48">
        <v>2923</v>
      </c>
      <c r="I25" s="48">
        <v>3727</v>
      </c>
      <c r="J25" s="48">
        <v>8544</v>
      </c>
      <c r="K25" s="48">
        <v>19143</v>
      </c>
      <c r="L25" s="48">
        <v>15048</v>
      </c>
      <c r="M25" s="48">
        <v>12183</v>
      </c>
      <c r="N25" s="48">
        <v>11205</v>
      </c>
      <c r="O25" s="48">
        <v>11590</v>
      </c>
      <c r="P25" s="48">
        <v>9810</v>
      </c>
      <c r="Q25" s="48">
        <v>10478</v>
      </c>
      <c r="R25" s="48">
        <v>11142</v>
      </c>
      <c r="S25" s="48">
        <v>60843</v>
      </c>
      <c r="T25" s="48">
        <v>31532</v>
      </c>
      <c r="U25" s="48">
        <v>5288</v>
      </c>
      <c r="V25">
        <v>214000</v>
      </c>
    </row>
    <row r="26" spans="1:22" ht="17" x14ac:dyDescent="0.2">
      <c r="A26" s="106">
        <v>265</v>
      </c>
      <c r="B26" s="107">
        <v>45195</v>
      </c>
      <c r="C26" s="106">
        <v>45195</v>
      </c>
      <c r="D26" s="104" t="s">
        <v>102</v>
      </c>
      <c r="E26" s="104">
        <v>3000</v>
      </c>
      <c r="F26" s="48">
        <v>504</v>
      </c>
      <c r="G26" s="48">
        <v>544</v>
      </c>
      <c r="H26" s="48">
        <v>2923</v>
      </c>
      <c r="I26" s="48">
        <v>3727</v>
      </c>
      <c r="J26" s="48">
        <v>8544</v>
      </c>
      <c r="K26" s="48">
        <v>19143</v>
      </c>
      <c r="L26" s="48">
        <v>15048</v>
      </c>
      <c r="M26" s="48">
        <v>12183</v>
      </c>
      <c r="N26" s="48">
        <v>11205</v>
      </c>
      <c r="O26" s="48">
        <v>11590</v>
      </c>
      <c r="P26" s="48">
        <v>9810</v>
      </c>
      <c r="Q26" s="48">
        <v>10478</v>
      </c>
      <c r="R26" s="48">
        <v>11142</v>
      </c>
      <c r="S26" s="48">
        <v>60843</v>
      </c>
      <c r="T26" s="48">
        <v>31532</v>
      </c>
      <c r="U26" s="48">
        <v>5288</v>
      </c>
      <c r="V26">
        <v>214000</v>
      </c>
    </row>
    <row r="27" spans="1:22" ht="17" x14ac:dyDescent="0.2">
      <c r="A27" s="106">
        <v>264</v>
      </c>
      <c r="B27" s="107">
        <v>45189</v>
      </c>
      <c r="C27" s="106">
        <v>45189</v>
      </c>
      <c r="D27" s="104" t="s">
        <v>99</v>
      </c>
      <c r="E27" s="104">
        <v>1000</v>
      </c>
      <c r="F27" s="48">
        <v>435</v>
      </c>
      <c r="G27" s="48">
        <v>2637</v>
      </c>
      <c r="H27" s="48">
        <v>3091</v>
      </c>
      <c r="I27" s="48">
        <v>3596</v>
      </c>
      <c r="J27" s="48">
        <v>8510</v>
      </c>
      <c r="K27" s="48">
        <v>19326</v>
      </c>
      <c r="L27" s="48">
        <v>15170</v>
      </c>
      <c r="M27" s="48">
        <v>12236</v>
      </c>
      <c r="N27" s="48">
        <v>11331</v>
      </c>
      <c r="O27" s="48">
        <v>11601</v>
      </c>
      <c r="P27" s="48">
        <v>9813</v>
      </c>
      <c r="Q27" s="48">
        <v>10414</v>
      </c>
      <c r="R27" s="48">
        <v>11081</v>
      </c>
      <c r="S27" s="48">
        <v>60575</v>
      </c>
      <c r="T27" s="48">
        <v>31418</v>
      </c>
      <c r="U27" s="48">
        <v>5236</v>
      </c>
      <c r="V27">
        <v>216035</v>
      </c>
    </row>
    <row r="28" spans="1:22" ht="17" x14ac:dyDescent="0.2">
      <c r="A28" s="106">
        <v>263</v>
      </c>
      <c r="B28" s="107">
        <v>45188</v>
      </c>
      <c r="C28" s="106">
        <v>45188</v>
      </c>
      <c r="D28" s="104" t="s">
        <v>102</v>
      </c>
      <c r="E28" s="104">
        <v>3200</v>
      </c>
      <c r="F28" s="48">
        <v>531</v>
      </c>
      <c r="G28" s="48">
        <v>2637</v>
      </c>
      <c r="H28" s="48">
        <v>3091</v>
      </c>
      <c r="I28" s="48">
        <v>3596</v>
      </c>
      <c r="J28" s="48">
        <v>8510</v>
      </c>
      <c r="K28" s="48">
        <v>19326</v>
      </c>
      <c r="L28" s="48">
        <v>15170</v>
      </c>
      <c r="M28" s="48">
        <v>12236</v>
      </c>
      <c r="N28" s="48">
        <v>11331</v>
      </c>
      <c r="O28" s="48">
        <v>11601</v>
      </c>
      <c r="P28" s="48">
        <v>9813</v>
      </c>
      <c r="Q28" s="48">
        <v>10414</v>
      </c>
      <c r="R28" s="48">
        <v>11081</v>
      </c>
      <c r="S28" s="48">
        <v>60575</v>
      </c>
      <c r="T28" s="48">
        <v>31418</v>
      </c>
      <c r="U28" s="48">
        <v>5236</v>
      </c>
      <c r="V28">
        <v>216035</v>
      </c>
    </row>
    <row r="29" spans="1:22" ht="17" x14ac:dyDescent="0.2">
      <c r="A29" s="106">
        <v>262</v>
      </c>
      <c r="B29" s="107">
        <v>45153</v>
      </c>
      <c r="C29" s="106">
        <v>45153</v>
      </c>
      <c r="D29" s="104" t="s">
        <v>102</v>
      </c>
      <c r="E29" s="104">
        <v>4300</v>
      </c>
      <c r="F29" s="48">
        <v>496</v>
      </c>
      <c r="G29" s="48"/>
      <c r="H29" s="48"/>
      <c r="I29" s="48"/>
      <c r="J29" s="48"/>
      <c r="K29" s="48"/>
      <c r="L29" s="48"/>
      <c r="M29" s="48"/>
      <c r="N29" s="48"/>
      <c r="O29" s="48"/>
      <c r="P29" s="48"/>
      <c r="Q29" s="48"/>
      <c r="R29" s="48"/>
      <c r="S29" s="48"/>
      <c r="T29" s="48"/>
      <c r="U29" s="48"/>
      <c r="V29" t="s">
        <v>96</v>
      </c>
    </row>
    <row r="30" spans="1:22" ht="17" x14ac:dyDescent="0.2">
      <c r="A30" s="106">
        <v>261</v>
      </c>
      <c r="B30" s="107">
        <v>45141</v>
      </c>
      <c r="C30" s="106">
        <v>45141</v>
      </c>
      <c r="D30" s="104" t="s">
        <v>91</v>
      </c>
      <c r="E30" s="104">
        <v>1500</v>
      </c>
      <c r="F30" s="48">
        <v>388</v>
      </c>
      <c r="G30" s="48">
        <v>1308</v>
      </c>
      <c r="H30" s="48">
        <v>2019</v>
      </c>
      <c r="I30" s="48">
        <v>2286</v>
      </c>
      <c r="J30" s="48">
        <v>6236</v>
      </c>
      <c r="K30" s="48">
        <v>19398</v>
      </c>
      <c r="L30" s="48">
        <v>15100</v>
      </c>
      <c r="M30" s="48">
        <v>12275</v>
      </c>
      <c r="N30" s="48">
        <v>11293</v>
      </c>
      <c r="O30" s="48">
        <v>11721</v>
      </c>
      <c r="P30" s="48">
        <v>9618</v>
      </c>
      <c r="Q30" s="48">
        <v>10369</v>
      </c>
      <c r="R30" s="48">
        <v>11172</v>
      </c>
      <c r="S30" s="48">
        <v>61438</v>
      </c>
      <c r="T30" s="48">
        <v>32077</v>
      </c>
      <c r="U30" s="48">
        <v>5219</v>
      </c>
      <c r="V30">
        <v>211529</v>
      </c>
    </row>
    <row r="31" spans="1:22" ht="17" x14ac:dyDescent="0.2">
      <c r="A31" s="106">
        <v>260</v>
      </c>
      <c r="B31" s="107">
        <v>45140</v>
      </c>
      <c r="C31" s="106">
        <v>45140</v>
      </c>
      <c r="D31" s="104" t="s">
        <v>90</v>
      </c>
      <c r="E31" s="104">
        <v>800</v>
      </c>
      <c r="F31" s="48">
        <v>435</v>
      </c>
      <c r="G31" s="48">
        <v>1308</v>
      </c>
      <c r="H31" s="48">
        <v>2019</v>
      </c>
      <c r="I31" s="48">
        <v>2286</v>
      </c>
      <c r="J31" s="48">
        <v>6236</v>
      </c>
      <c r="K31" s="48">
        <v>19398</v>
      </c>
      <c r="L31" s="48">
        <v>15100</v>
      </c>
      <c r="M31" s="48">
        <v>12275</v>
      </c>
      <c r="N31" s="48">
        <v>11293</v>
      </c>
      <c r="O31" s="48">
        <v>11721</v>
      </c>
      <c r="P31" s="48">
        <v>9618</v>
      </c>
      <c r="Q31" s="48">
        <v>10369</v>
      </c>
      <c r="R31" s="48">
        <v>11172</v>
      </c>
      <c r="S31" s="48">
        <v>61438</v>
      </c>
      <c r="T31" s="48">
        <v>32077</v>
      </c>
      <c r="U31" s="48">
        <v>5219</v>
      </c>
      <c r="V31">
        <v>211529</v>
      </c>
    </row>
    <row r="32" spans="1:22" ht="17" x14ac:dyDescent="0.2">
      <c r="A32" s="106">
        <v>259</v>
      </c>
      <c r="B32" s="107">
        <v>45139</v>
      </c>
      <c r="C32" s="106">
        <v>45139</v>
      </c>
      <c r="D32" s="104" t="s">
        <v>102</v>
      </c>
      <c r="E32" s="104">
        <v>2000</v>
      </c>
      <c r="F32" s="48">
        <v>517</v>
      </c>
      <c r="G32" s="48">
        <v>1308</v>
      </c>
      <c r="H32" s="48">
        <v>2019</v>
      </c>
      <c r="I32" s="48">
        <v>2286</v>
      </c>
      <c r="J32" s="48">
        <v>6236</v>
      </c>
      <c r="K32" s="48">
        <v>19398</v>
      </c>
      <c r="L32" s="48">
        <v>15100</v>
      </c>
      <c r="M32" s="48">
        <v>12275</v>
      </c>
      <c r="N32" s="48">
        <v>11293</v>
      </c>
      <c r="O32" s="48">
        <v>11721</v>
      </c>
      <c r="P32" s="48">
        <v>9618</v>
      </c>
      <c r="Q32" s="48">
        <v>10369</v>
      </c>
      <c r="R32" s="48">
        <v>11172</v>
      </c>
      <c r="S32" s="48">
        <v>61438</v>
      </c>
      <c r="T32" s="48">
        <v>32077</v>
      </c>
      <c r="U32" s="48">
        <v>5219</v>
      </c>
      <c r="V32">
        <v>211529</v>
      </c>
    </row>
    <row r="33" spans="1:22" ht="17" x14ac:dyDescent="0.2">
      <c r="A33" s="106">
        <v>258</v>
      </c>
      <c r="B33" s="107">
        <v>45119</v>
      </c>
      <c r="C33" s="106">
        <v>45119</v>
      </c>
      <c r="D33" s="104" t="s">
        <v>90</v>
      </c>
      <c r="E33" s="104">
        <v>3800</v>
      </c>
      <c r="F33" s="48">
        <v>375</v>
      </c>
      <c r="G33" s="48"/>
      <c r="H33" s="48"/>
      <c r="I33" s="48"/>
      <c r="J33" s="48"/>
      <c r="K33" s="48"/>
      <c r="L33" s="48"/>
      <c r="M33" s="48"/>
      <c r="N33" s="48"/>
      <c r="O33" s="48"/>
      <c r="P33" s="48"/>
      <c r="Q33" s="48"/>
      <c r="R33" s="48"/>
      <c r="S33" s="48"/>
      <c r="T33" s="48"/>
      <c r="U33" s="48"/>
      <c r="V33" t="s">
        <v>96</v>
      </c>
    </row>
    <row r="34" spans="1:22" ht="17" x14ac:dyDescent="0.2">
      <c r="A34" s="106">
        <v>257</v>
      </c>
      <c r="B34" s="107">
        <v>45118</v>
      </c>
      <c r="C34" s="106">
        <v>45118</v>
      </c>
      <c r="D34" s="104" t="s">
        <v>102</v>
      </c>
      <c r="E34" s="104">
        <v>800</v>
      </c>
      <c r="F34" s="48">
        <v>505</v>
      </c>
      <c r="G34" s="48"/>
      <c r="H34" s="48"/>
      <c r="I34" s="48"/>
      <c r="J34" s="48"/>
      <c r="K34" s="48"/>
      <c r="L34" s="48"/>
      <c r="M34" s="48"/>
      <c r="N34" s="48"/>
      <c r="O34" s="48"/>
      <c r="P34" s="48"/>
      <c r="Q34" s="48"/>
      <c r="R34" s="48"/>
      <c r="S34" s="48"/>
      <c r="T34" s="48"/>
      <c r="U34" s="48"/>
      <c r="V34" t="s">
        <v>96</v>
      </c>
    </row>
    <row r="35" spans="1:22" ht="17" x14ac:dyDescent="0.2">
      <c r="A35" s="106">
        <v>256</v>
      </c>
      <c r="B35" s="107">
        <v>45114</v>
      </c>
      <c r="C35" s="106">
        <v>45114</v>
      </c>
      <c r="D35" s="104" t="s">
        <v>90</v>
      </c>
      <c r="E35" s="104">
        <v>2300</v>
      </c>
      <c r="F35" s="48">
        <v>439</v>
      </c>
      <c r="G35" s="48">
        <v>353</v>
      </c>
      <c r="H35" s="48">
        <v>726</v>
      </c>
      <c r="I35" s="48">
        <v>831</v>
      </c>
      <c r="J35" s="48">
        <v>4719</v>
      </c>
      <c r="K35" s="48">
        <v>20475</v>
      </c>
      <c r="L35" s="48">
        <v>16023</v>
      </c>
      <c r="M35" s="48">
        <v>12684</v>
      </c>
      <c r="N35" s="48">
        <v>11740</v>
      </c>
      <c r="O35" s="48">
        <v>12309</v>
      </c>
      <c r="P35" s="48">
        <v>10008</v>
      </c>
      <c r="Q35" s="48">
        <v>10873</v>
      </c>
      <c r="R35" s="48">
        <v>11743</v>
      </c>
      <c r="S35" s="48">
        <v>63679</v>
      </c>
      <c r="T35" s="48">
        <v>33051</v>
      </c>
      <c r="U35" s="48">
        <v>5315</v>
      </c>
      <c r="V35">
        <v>214529</v>
      </c>
    </row>
    <row r="36" spans="1:22" ht="17" x14ac:dyDescent="0.2">
      <c r="A36" s="106">
        <v>255</v>
      </c>
      <c r="B36" s="107">
        <v>45113</v>
      </c>
      <c r="C36" s="106">
        <v>45113</v>
      </c>
      <c r="D36" s="104" t="s">
        <v>88</v>
      </c>
      <c r="E36" s="104">
        <v>1500</v>
      </c>
      <c r="F36" s="48">
        <v>463</v>
      </c>
      <c r="G36" s="48"/>
      <c r="H36" s="48"/>
      <c r="I36" s="48"/>
      <c r="J36" s="48"/>
      <c r="K36" s="48"/>
      <c r="L36" s="48"/>
      <c r="M36" s="48"/>
      <c r="N36" s="48"/>
      <c r="O36" s="48"/>
      <c r="P36" s="48"/>
      <c r="Q36" s="48"/>
      <c r="R36" s="48"/>
      <c r="S36" s="48"/>
      <c r="T36" s="48"/>
      <c r="U36" s="48"/>
      <c r="V36" t="s">
        <v>96</v>
      </c>
    </row>
    <row r="37" spans="1:22" ht="17" x14ac:dyDescent="0.2">
      <c r="A37" s="106">
        <v>254</v>
      </c>
      <c r="B37" s="107">
        <v>45112</v>
      </c>
      <c r="C37" s="106">
        <v>45112</v>
      </c>
      <c r="D37" s="104" t="s">
        <v>89</v>
      </c>
      <c r="E37" s="104">
        <v>500</v>
      </c>
      <c r="F37" s="48">
        <v>486</v>
      </c>
      <c r="G37" s="48">
        <v>1254</v>
      </c>
      <c r="H37" s="48">
        <v>1258</v>
      </c>
      <c r="I37" s="48">
        <v>1040</v>
      </c>
      <c r="J37" s="48">
        <v>4856</v>
      </c>
      <c r="K37" s="48">
        <v>20980</v>
      </c>
      <c r="L37" s="48">
        <v>16226</v>
      </c>
      <c r="M37" s="48">
        <v>12889</v>
      </c>
      <c r="N37" s="48">
        <v>11893</v>
      </c>
      <c r="O37" s="48">
        <v>12404</v>
      </c>
      <c r="P37" s="48">
        <v>10077</v>
      </c>
      <c r="Q37" s="48">
        <v>10978</v>
      </c>
      <c r="R37" s="48">
        <v>11917</v>
      </c>
      <c r="S37" s="48">
        <v>64936</v>
      </c>
      <c r="T37" s="48">
        <v>33866</v>
      </c>
      <c r="U37" s="48">
        <v>5429</v>
      </c>
      <c r="V37">
        <v>220003</v>
      </c>
    </row>
    <row r="38" spans="1:22" ht="17" x14ac:dyDescent="0.2">
      <c r="A38" s="106">
        <v>253</v>
      </c>
      <c r="B38" s="107">
        <v>45111</v>
      </c>
      <c r="C38" s="106">
        <v>45111</v>
      </c>
      <c r="D38" s="104" t="s">
        <v>102</v>
      </c>
      <c r="E38" s="104">
        <v>700</v>
      </c>
      <c r="F38" s="48">
        <v>511</v>
      </c>
      <c r="G38" s="48"/>
      <c r="H38" s="48"/>
      <c r="I38" s="48"/>
      <c r="J38" s="48"/>
      <c r="K38" s="48"/>
      <c r="L38" s="48"/>
      <c r="M38" s="48"/>
      <c r="N38" s="48"/>
      <c r="O38" s="48"/>
      <c r="P38" s="48"/>
      <c r="Q38" s="48"/>
      <c r="R38" s="48"/>
      <c r="S38" s="48"/>
      <c r="T38" s="48"/>
      <c r="U38" s="48"/>
      <c r="V38" t="s">
        <v>96</v>
      </c>
    </row>
    <row r="39" spans="1:22" ht="17" x14ac:dyDescent="0.2">
      <c r="A39" s="106">
        <v>252</v>
      </c>
      <c r="B39" s="107">
        <v>45105</v>
      </c>
      <c r="C39" s="106">
        <v>45105</v>
      </c>
      <c r="D39" s="104" t="s">
        <v>88</v>
      </c>
      <c r="E39" s="104">
        <v>500</v>
      </c>
      <c r="F39" s="48">
        <v>476</v>
      </c>
      <c r="G39" s="48"/>
      <c r="H39" s="48"/>
      <c r="I39" s="48"/>
      <c r="J39" s="48"/>
      <c r="K39" s="48"/>
      <c r="L39" s="48"/>
      <c r="M39" s="48"/>
      <c r="N39" s="48"/>
      <c r="O39" s="48"/>
      <c r="P39" s="48"/>
      <c r="Q39" s="48"/>
      <c r="R39" s="48"/>
      <c r="S39" s="48"/>
      <c r="T39" s="48"/>
      <c r="U39" s="48"/>
      <c r="V39" t="s">
        <v>96</v>
      </c>
    </row>
    <row r="40" spans="1:22" ht="17" x14ac:dyDescent="0.2">
      <c r="A40" s="106">
        <v>251</v>
      </c>
      <c r="B40" s="107">
        <v>45104</v>
      </c>
      <c r="C40" s="106">
        <v>45104</v>
      </c>
      <c r="D40" s="104" t="s">
        <v>102</v>
      </c>
      <c r="E40" s="104">
        <v>4300</v>
      </c>
      <c r="F40" s="48">
        <v>486</v>
      </c>
      <c r="G40" s="48">
        <v>642</v>
      </c>
      <c r="H40" s="48">
        <v>1896</v>
      </c>
      <c r="I40" s="48">
        <v>1814</v>
      </c>
      <c r="J40" s="48">
        <v>4225</v>
      </c>
      <c r="K40" s="48">
        <v>21351</v>
      </c>
      <c r="L40" s="48">
        <v>16753</v>
      </c>
      <c r="M40" s="48">
        <v>13262</v>
      </c>
      <c r="N40" s="48">
        <v>12257</v>
      </c>
      <c r="O40" s="48">
        <v>12803</v>
      </c>
      <c r="P40" s="48">
        <v>10397</v>
      </c>
      <c r="Q40" s="48">
        <v>11400</v>
      </c>
      <c r="R40" s="48">
        <v>12158</v>
      </c>
      <c r="S40" s="48">
        <v>67331</v>
      </c>
      <c r="T40" s="48">
        <v>35098</v>
      </c>
      <c r="U40" s="48">
        <v>5455</v>
      </c>
      <c r="V40">
        <v>226842</v>
      </c>
    </row>
    <row r="41" spans="1:22" ht="17" x14ac:dyDescent="0.2">
      <c r="A41" s="106">
        <v>250</v>
      </c>
      <c r="B41" s="107">
        <v>45085</v>
      </c>
      <c r="C41" s="106">
        <v>45085</v>
      </c>
      <c r="D41" s="104" t="s">
        <v>102</v>
      </c>
      <c r="E41" s="104">
        <v>4800</v>
      </c>
      <c r="F41" s="48">
        <v>486</v>
      </c>
      <c r="G41" s="48"/>
      <c r="H41" s="48"/>
      <c r="I41" s="48"/>
      <c r="J41" s="48"/>
      <c r="K41" s="48"/>
      <c r="L41" s="48"/>
      <c r="M41" s="48"/>
      <c r="N41" s="48"/>
      <c r="O41" s="48"/>
      <c r="P41" s="48"/>
      <c r="Q41" s="48"/>
      <c r="R41" s="48"/>
      <c r="S41" s="48"/>
      <c r="T41" s="48"/>
      <c r="U41" s="48"/>
      <c r="V41" t="s">
        <v>96</v>
      </c>
    </row>
    <row r="42" spans="1:22" ht="17" x14ac:dyDescent="0.2">
      <c r="A42" s="106">
        <v>249</v>
      </c>
      <c r="B42" s="107">
        <v>45070</v>
      </c>
      <c r="C42" s="106">
        <v>45070</v>
      </c>
      <c r="D42" s="104" t="s">
        <v>102</v>
      </c>
      <c r="E42" s="104">
        <v>4800</v>
      </c>
      <c r="F42" s="48">
        <v>488</v>
      </c>
      <c r="G42" s="48">
        <v>604</v>
      </c>
      <c r="H42" s="48">
        <v>884</v>
      </c>
      <c r="I42" s="48">
        <v>680</v>
      </c>
      <c r="J42" s="48">
        <v>3001</v>
      </c>
      <c r="K42" s="48">
        <v>21544</v>
      </c>
      <c r="L42" s="48">
        <v>17111</v>
      </c>
      <c r="M42" s="48">
        <v>13351</v>
      </c>
      <c r="N42" s="48">
        <v>12691</v>
      </c>
      <c r="O42" s="48">
        <v>13187</v>
      </c>
      <c r="P42" s="48">
        <v>10674</v>
      </c>
      <c r="Q42" s="48">
        <v>11846</v>
      </c>
      <c r="R42" s="48">
        <v>12710</v>
      </c>
      <c r="S42" s="48">
        <v>69709</v>
      </c>
      <c r="T42" s="48">
        <v>36432</v>
      </c>
      <c r="U42" s="48">
        <v>5585</v>
      </c>
      <c r="V42">
        <v>230009</v>
      </c>
    </row>
    <row r="43" spans="1:22" ht="17" x14ac:dyDescent="0.2">
      <c r="A43" s="106">
        <v>248</v>
      </c>
      <c r="B43" s="107">
        <v>45056</v>
      </c>
      <c r="C43" s="106">
        <v>45056</v>
      </c>
      <c r="D43" s="104" t="s">
        <v>101</v>
      </c>
      <c r="E43" s="104">
        <v>589</v>
      </c>
      <c r="F43" s="48">
        <v>691</v>
      </c>
      <c r="G43" s="48">
        <v>501</v>
      </c>
      <c r="H43" s="48">
        <v>1180</v>
      </c>
      <c r="I43" s="48">
        <v>1284</v>
      </c>
      <c r="J43" s="48">
        <v>2871</v>
      </c>
      <c r="K43" s="48">
        <v>21344</v>
      </c>
      <c r="L43" s="48">
        <v>17139</v>
      </c>
      <c r="M43" s="48">
        <v>13454</v>
      </c>
      <c r="N43" s="48">
        <v>12772</v>
      </c>
      <c r="O43" s="48">
        <v>13228</v>
      </c>
      <c r="P43" s="48">
        <v>10766</v>
      </c>
      <c r="Q43" s="48">
        <v>11864</v>
      </c>
      <c r="R43" s="48">
        <v>12749</v>
      </c>
      <c r="S43" s="48">
        <v>69975</v>
      </c>
      <c r="T43" s="48">
        <v>36419</v>
      </c>
      <c r="U43" s="48">
        <v>5573</v>
      </c>
      <c r="V43">
        <v>231119</v>
      </c>
    </row>
    <row r="44" spans="1:22" ht="17" x14ac:dyDescent="0.2">
      <c r="A44" s="106">
        <v>247</v>
      </c>
      <c r="B44" s="107">
        <v>45042</v>
      </c>
      <c r="C44" s="106">
        <v>45042</v>
      </c>
      <c r="D44" s="104" t="s">
        <v>102</v>
      </c>
      <c r="E44" s="104">
        <v>3500</v>
      </c>
      <c r="F44" s="48">
        <v>483</v>
      </c>
      <c r="G44" s="48">
        <v>261</v>
      </c>
      <c r="H44" s="48">
        <v>468</v>
      </c>
      <c r="I44" s="48">
        <v>374</v>
      </c>
      <c r="J44" s="48">
        <v>6859</v>
      </c>
      <c r="K44" s="48">
        <v>21051</v>
      </c>
      <c r="L44" s="48">
        <v>16996</v>
      </c>
      <c r="M44" s="48">
        <v>13418</v>
      </c>
      <c r="N44" s="48">
        <v>12752</v>
      </c>
      <c r="O44" s="48">
        <v>13291</v>
      </c>
      <c r="P44" s="48">
        <v>10709</v>
      </c>
      <c r="Q44" s="48">
        <v>11917</v>
      </c>
      <c r="R44" s="48">
        <v>12712</v>
      </c>
      <c r="S44" s="48">
        <v>71304</v>
      </c>
      <c r="T44" s="48">
        <v>37124</v>
      </c>
      <c r="U44" s="48">
        <v>5711</v>
      </c>
      <c r="V44">
        <v>234947</v>
      </c>
    </row>
    <row r="45" spans="1:22" ht="17" x14ac:dyDescent="0.2">
      <c r="A45" s="106">
        <v>246</v>
      </c>
      <c r="B45" s="107">
        <v>45028</v>
      </c>
      <c r="C45" s="106">
        <v>45028</v>
      </c>
      <c r="D45" s="104" t="s">
        <v>102</v>
      </c>
      <c r="E45" s="104">
        <v>3500</v>
      </c>
      <c r="F45" s="48">
        <v>486</v>
      </c>
      <c r="G45" s="48">
        <v>310</v>
      </c>
      <c r="H45" s="48">
        <v>534</v>
      </c>
      <c r="I45" s="48">
        <v>444</v>
      </c>
      <c r="J45" s="48">
        <v>12001</v>
      </c>
      <c r="K45" s="48">
        <v>20955</v>
      </c>
      <c r="L45" s="48">
        <v>16863</v>
      </c>
      <c r="M45" s="48">
        <v>13403</v>
      </c>
      <c r="N45" s="48">
        <v>12720</v>
      </c>
      <c r="O45" s="48">
        <v>13300</v>
      </c>
      <c r="P45" s="48">
        <v>10696</v>
      </c>
      <c r="Q45" s="48">
        <v>11925</v>
      </c>
      <c r="R45" s="48">
        <v>12682</v>
      </c>
      <c r="S45" s="48">
        <v>71424</v>
      </c>
      <c r="T45" s="48">
        <v>37208</v>
      </c>
      <c r="U45" s="48">
        <v>5681</v>
      </c>
      <c r="V45">
        <v>240146</v>
      </c>
    </row>
    <row r="46" spans="1:22" ht="17" x14ac:dyDescent="0.2">
      <c r="A46" s="106">
        <v>245</v>
      </c>
      <c r="B46" s="107">
        <v>45014</v>
      </c>
      <c r="C46" s="106">
        <v>45014</v>
      </c>
      <c r="D46" s="104" t="s">
        <v>102</v>
      </c>
      <c r="E46" s="104">
        <v>7000</v>
      </c>
      <c r="F46" s="48">
        <v>481</v>
      </c>
      <c r="G46" s="48">
        <v>784</v>
      </c>
      <c r="H46" s="48">
        <v>3216</v>
      </c>
      <c r="I46" s="48">
        <v>2603</v>
      </c>
      <c r="J46" s="48">
        <v>12183</v>
      </c>
      <c r="K46" s="48">
        <v>20833</v>
      </c>
      <c r="L46" s="48">
        <v>16836</v>
      </c>
      <c r="M46" s="48">
        <v>13371</v>
      </c>
      <c r="N46" s="48">
        <v>12672</v>
      </c>
      <c r="O46" s="48">
        <v>13334</v>
      </c>
      <c r="P46" s="48">
        <v>10697</v>
      </c>
      <c r="Q46" s="48">
        <v>11833</v>
      </c>
      <c r="R46" s="48">
        <v>12704</v>
      </c>
      <c r="S46" s="48">
        <v>71292</v>
      </c>
      <c r="T46" s="48">
        <v>37113</v>
      </c>
      <c r="U46" s="48">
        <v>5650</v>
      </c>
      <c r="V46">
        <v>245121</v>
      </c>
    </row>
  </sheetData>
  <hyperlinks>
    <hyperlink ref="A3" r:id="rId1" display="https://www.canada.ca/content/canadasite/en/immigration-refugees-citizenship/corporate/mandate/policies-operational-instructions-agreements/ministerial-instructions/express-entry-rounds/invitations.html?q=288" xr:uid="{83C6F27B-8AAC-CE48-8167-905595BC5701}"/>
    <hyperlink ref="A4" r:id="rId2" display="https://www.canada.ca/content/canadasite/en/immigration-refugees-citizenship/corporate/mandate/policies-operational-instructions-agreements/ministerial-instructions/express-entry-rounds/invitations.html?q=287" xr:uid="{B7065B39-6E0C-B943-85F3-49205B6BF8DB}"/>
    <hyperlink ref="A5" r:id="rId3" display="https://www.canada.ca/content/canadasite/en/immigration-refugees-citizenship/corporate/mandate/policies-operational-instructions-agreements/ministerial-instructions/express-entry-rounds/invitations.html?q=286" xr:uid="{718A43A1-C3BD-8C4C-9F36-C7B8DECEE9B6}"/>
    <hyperlink ref="A6" r:id="rId4" display="https://www.canada.ca/content/canadasite/en/immigration-refugees-citizenship/corporate/mandate/policies-operational-instructions-agreements/ministerial-instructions/express-entry-rounds/invitations.html?q=285" xr:uid="{C98DE2E6-19A2-2A43-B8E9-A0ABFCA7391A}"/>
    <hyperlink ref="A7" r:id="rId5" display="https://www.canada.ca/content/canadasite/en/immigration-refugees-citizenship/corporate/mandate/policies-operational-instructions-agreements/ministerial-instructions/express-entry-rounds/invitations.html?q=284" xr:uid="{8C427CE7-318E-774F-A939-971A0764B922}"/>
    <hyperlink ref="A8" r:id="rId6" display="https://www.canada.ca/content/canadasite/en/immigration-refugees-citizenship/corporate/mandate/policies-operational-instructions-agreements/ministerial-instructions/express-entry-rounds/invitations.html?q=283" xr:uid="{6A7E130D-FCF9-FF4D-BBB2-5E35CC4311B7}"/>
    <hyperlink ref="A9" r:id="rId7" display="https://www.canada.ca/content/canadasite/en/immigration-refugees-citizenship/corporate/mandate/policies-operational-instructions-agreements/ministerial-instructions/express-entry-rounds/invitations.html?q=282" xr:uid="{468AAD1F-BB2E-FB42-AE6D-1D7DABACBE25}"/>
    <hyperlink ref="A11" r:id="rId8" display="https://www.canada.ca/content/canadasite/en/immigration-refugees-citizenship/corporate/mandate/policies-operational-instructions-agreements/ministerial-instructions/express-entry-rounds/invitations.html?q=280" xr:uid="{AAE8F2A1-92A9-AF4F-B9B1-14E9C8EF32A1}"/>
    <hyperlink ref="A12" r:id="rId9" display="https://www.canada.ca/content/canadasite/en/immigration-refugees-citizenship/corporate/mandate/policies-operational-instructions-agreements/ministerial-instructions/express-entry-rounds/invitations.html?q=279" xr:uid="{528B8842-6455-ED4E-A79A-BE522B985992}"/>
    <hyperlink ref="A13" r:id="rId10" display="https://www.canada.ca/content/canadasite/en/immigration-refugees-citizenship/corporate/mandate/policies-operational-instructions-agreements/ministerial-instructions/express-entry-rounds/invitations.html?q=278" xr:uid="{3642CAA9-EE49-4E4F-85F2-B1293865EC9E}"/>
    <hyperlink ref="A14" r:id="rId11" display="https://www.canada.ca/content/canadasite/en/immigration-refugees-citizenship/corporate/mandate/policies-operational-instructions-agreements/ministerial-instructions/express-entry-rounds/invitations.html?q=277" xr:uid="{FB7C1F79-A8BD-6B42-96CE-58AC12195E40}"/>
    <hyperlink ref="A15" r:id="rId12" display="https://www.canada.ca/content/canadasite/en/immigration-refugees-citizenship/corporate/mandate/policies-operational-instructions-agreements/ministerial-instructions/express-entry-rounds/invitations.html?q=276" xr:uid="{145FF8E3-7A6B-704A-8396-3676E06E5F54}"/>
    <hyperlink ref="A16" r:id="rId13" display="https://www.canada.ca/content/canadasite/en/immigration-refugees-citizenship/corporate/mandate/policies-operational-instructions-agreements/ministerial-instructions/express-entry-rounds/invitations.html?q=275" xr:uid="{07BE4AC2-7050-6E4F-92F6-ACB3A464D34D}"/>
    <hyperlink ref="A17" r:id="rId14" display="https://www.canada.ca/content/canadasite/en/immigration-refugees-citizenship/corporate/mandate/policies-operational-instructions-agreements/ministerial-instructions/express-entry-rounds/invitations.html?q=274" xr:uid="{4CF36790-6AE0-034D-BE79-F72E0B2B8FAA}"/>
    <hyperlink ref="A18" r:id="rId15" display="https://www.canada.ca/content/canadasite/en/immigration-refugees-citizenship/corporate/mandate/policies-operational-instructions-agreements/ministerial-instructions/express-entry-rounds/invitations.html?q=273" xr:uid="{29D5CC13-A047-E64F-AAAF-E05A6B22EDA0}"/>
    <hyperlink ref="A19" r:id="rId16" display="https://www.canada.ca/content/canadasite/en/immigration-refugees-citizenship/corporate/mandate/policies-operational-instructions-agreements/ministerial-instructions/express-entry-rounds/invitations.html?q=272" xr:uid="{C3DF509A-5BB2-E849-BBEB-10910F10FB70}"/>
    <hyperlink ref="A21" r:id="rId17" display="https://www.canada.ca/content/canadasite/en/immigration-refugees-citizenship/corporate/mandate/policies-operational-instructions-agreements/ministerial-instructions/express-entry-rounds/invitations.html?q=270" xr:uid="{B9F3F920-E49F-9F41-B445-696845946EC8}"/>
    <hyperlink ref="A22" r:id="rId18" display="https://www.canada.ca/content/canadasite/en/immigration-refugees-citizenship/corporate/mandate/policies-operational-instructions-agreements/ministerial-instructions/express-entry-rounds/invitations.html?q=269" xr:uid="{ED6B6082-71A3-C642-A2B4-2CFC9975A160}"/>
    <hyperlink ref="A23" r:id="rId19" display="https://www.canada.ca/content/canadasite/en/immigration-refugees-citizenship/corporate/mandate/policies-operational-instructions-agreements/ministerial-instructions/express-entry-rounds/invitations.html?q=268" xr:uid="{F339EE38-CEC6-DD4D-B179-28BCB3A8A9EE}"/>
    <hyperlink ref="A24" r:id="rId20" display="https://www.canada.ca/content/canadasite/en/immigration-refugees-citizenship/corporate/mandate/policies-operational-instructions-agreements/ministerial-instructions/express-entry-rounds/invitations.html?q=267" xr:uid="{AF1ADEDC-7258-B349-93D5-B57C16522BB5}"/>
    <hyperlink ref="A25" r:id="rId21" display="https://www.canada.ca/content/canadasite/en/immigration-refugees-citizenship/corporate/mandate/policies-operational-instructions-agreements/ministerial-instructions/express-entry-rounds/invitations.html?q=266" xr:uid="{14F7296C-4EDF-EB48-99A3-F0E9F69C671A}"/>
    <hyperlink ref="A27" r:id="rId22" display="https://www.canada.ca/content/canadasite/en/immigration-refugees-citizenship/corporate/mandate/policies-operational-instructions-agreements/ministerial-instructions/express-entry-rounds/invitations.html?q=264" xr:uid="{F6761157-9A07-6141-93B4-130791635B12}"/>
    <hyperlink ref="A28" r:id="rId23" display="https://www.canada.ca/content/canadasite/en/immigration-refugees-citizenship/corporate/mandate/policies-operational-instructions-agreements/ministerial-instructions/express-entry-rounds/invitations.html?q=263" xr:uid="{FA7A4FF2-A62E-F144-9A05-7AE77C05D5A4}"/>
    <hyperlink ref="A29" r:id="rId24" display="https://www.canada.ca/content/canadasite/en/immigration-refugees-citizenship/corporate/mandate/policies-operational-instructions-agreements/ministerial-instructions/express-entry-rounds/invitations.html?q=262" xr:uid="{054F0510-043D-9A41-B721-15385FD9FF92}"/>
    <hyperlink ref="A30" r:id="rId25" display="https://www.canada.ca/content/canadasite/en/immigration-refugees-citizenship/corporate/mandate/policies-operational-instructions-agreements/ministerial-instructions/express-entry-rounds/invitations.html?q=261" xr:uid="{E29153EF-297D-AC4D-BEE5-F9758E66A33A}"/>
    <hyperlink ref="A31" r:id="rId26" display="https://www.canada.ca/content/canadasite/en/immigration-refugees-citizenship/corporate/mandate/policies-operational-instructions-agreements/ministerial-instructions/express-entry-rounds/invitations.html?q=260" xr:uid="{1A584A7F-87D2-1E4A-BF53-E13CCA09B838}"/>
    <hyperlink ref="A32" r:id="rId27" display="https://www.canada.ca/content/canadasite/en/immigration-refugees-citizenship/corporate/mandate/policies-operational-instructions-agreements/ministerial-instructions/express-entry-rounds/invitations.html?q=259" xr:uid="{47D20476-79F7-C34F-8C36-FAB75461D317}"/>
    <hyperlink ref="A33" r:id="rId28" display="https://www.canada.ca/content/canadasite/en/immigration-refugees-citizenship/corporate/mandate/policies-operational-instructions-agreements/ministerial-instructions/express-entry-rounds/invitations.html?q=258" xr:uid="{D33EDF84-BAF7-D740-A5DF-A5067AE11C99}"/>
    <hyperlink ref="A34" r:id="rId29" display="https://www.canada.ca/content/canadasite/en/immigration-refugees-citizenship/corporate/mandate/policies-operational-instructions-agreements/ministerial-instructions/express-entry-rounds/invitations.html?q=257" xr:uid="{81BCD8FC-E664-D24E-AEC7-5C8DDA7B9E54}"/>
    <hyperlink ref="A35" r:id="rId30" display="https://www.canada.ca/content/canadasite/en/immigration-refugees-citizenship/corporate/mandate/policies-operational-instructions-agreements/ministerial-instructions/express-entry-rounds/invitations.html?q=256" xr:uid="{973E04EA-0430-0C4A-A3B6-36F2E4B1190B}"/>
    <hyperlink ref="A36" r:id="rId31" display="https://www.canada.ca/content/canadasite/en/immigration-refugees-citizenship/corporate/mandate/policies-operational-instructions-agreements/ministerial-instructions/express-entry-rounds/invitations.html?q=255" xr:uid="{5A19E3C2-02A6-5241-B43B-558A86347363}"/>
    <hyperlink ref="A37" r:id="rId32" display="https://www.canada.ca/content/canadasite/en/immigration-refugees-citizenship/corporate/mandate/policies-operational-instructions-agreements/ministerial-instructions/express-entry-rounds/invitations.html?q=254" xr:uid="{5A0EEE92-0D23-134B-8E7E-EF49792B8394}"/>
    <hyperlink ref="A38" r:id="rId33" display="https://www.canada.ca/content/canadasite/en/immigration-refugees-citizenship/corporate/mandate/policies-operational-instructions-agreements/ministerial-instructions/express-entry-rounds/invitations.html?q=253" xr:uid="{66DD67C7-61EB-1C4C-80F7-E3B541FEB865}"/>
    <hyperlink ref="A39" r:id="rId34" display="https://www.canada.ca/content/canadasite/en/immigration-refugees-citizenship/corporate/mandate/policies-operational-instructions-agreements/ministerial-instructions/express-entry-rounds/invitations.html?q=252" xr:uid="{2C6E2D03-096C-624B-81EB-C5B739A89229}"/>
    <hyperlink ref="A40" r:id="rId35" display="https://www.canada.ca/content/canadasite/en/immigration-refugees-citizenship/corporate/mandate/policies-operational-instructions-agreements/ministerial-instructions/express-entry-rounds/invitations.html?q=251" xr:uid="{85CD884A-7216-EE4D-878D-8F637655D84E}"/>
    <hyperlink ref="A41" r:id="rId36" display="https://www.canada.ca/content/canadasite/en/immigration-refugees-citizenship/corporate/mandate/policies-operational-instructions-agreements/ministerial-instructions/express-entry-rounds/invitations.html?q=250" xr:uid="{A8F9D07D-7268-E943-9B23-E4B514252C4D}"/>
    <hyperlink ref="A42" r:id="rId37" display="https://www.canada.ca/content/canadasite/en/immigration-refugees-citizenship/corporate/mandate/policies-operational-instructions-agreements/ministerial-instructions/express-entry-rounds/invitations.html?q=249" xr:uid="{62336158-67B0-DB49-B82D-88EA45265A89}"/>
    <hyperlink ref="A43" r:id="rId38" display="https://www.canada.ca/content/canadasite/en/immigration-refugees-citizenship/corporate/mandate/policies-operational-instructions-agreements/ministerial-instructions/express-entry-rounds/invitations.html?q=248" xr:uid="{B46B4F68-F5B5-304F-93E6-DF194B3379B3}"/>
    <hyperlink ref="A44" r:id="rId39" display="https://www.canada.ca/en/immigration-refugees-citizenship/corporate/mandate/policies-operational-instructions-agreements/ministerial-instructions/express-entry-rounds/invitations.html?q=247" xr:uid="{EA73A7AA-30F7-074E-A2C4-C7B42CE13044}"/>
    <hyperlink ref="A45" r:id="rId40" display="https://www.canada.ca/content/canadasite/en/immigration-refugees-citizenship/corporate/mandate/policies-operational-instructions-agreements/ministerial-instructions/express-entry-rounds/invitations.html?q=246" xr:uid="{EDDEFE1A-108F-3B4A-9D9C-6D33970BD9A9}"/>
    <hyperlink ref="A46" r:id="rId41" display="https://www.canada.ca/content/canadasite/en/immigration-refugees-citizenship/corporate/mandate/policies-operational-instructions-agreements/ministerial-instructions/express-entry-rounds/invitations.html?q=245" xr:uid="{41A14B31-16C4-3D4A-A405-ABC167CB3A0B}"/>
    <hyperlink ref="A2" r:id="rId42" display="https://www.canada.ca/content/canadasite/en/immigration-refugees-citizenship/corporate/mandate/policies-operational-instructions-agreements/ministerial-instructions/express-entry-rounds/invitations.html?q=289" xr:uid="{B50EC505-0DC0-4F43-9878-28772F0F9EBB}"/>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5C8C5-875E-C045-B844-8FA4ED626F11}">
  <dimension ref="A1:U291"/>
  <sheetViews>
    <sheetView workbookViewId="0">
      <selection activeCell="G35" sqref="G35"/>
    </sheetView>
  </sheetViews>
  <sheetFormatPr baseColWidth="10" defaultColWidth="11.1640625" defaultRowHeight="16" x14ac:dyDescent="0.2"/>
  <cols>
    <col min="1" max="1" width="12" bestFit="1" customWidth="1"/>
    <col min="2" max="2" width="12.33203125" style="41" bestFit="1" customWidth="1"/>
    <col min="3" max="3" width="41.83203125" customWidth="1"/>
    <col min="4" max="4" width="18" style="48" bestFit="1" customWidth="1"/>
    <col min="5" max="5" width="17.6640625" style="48" bestFit="1" customWidth="1"/>
    <col min="6" max="20" width="11" style="48" bestFit="1" customWidth="1"/>
    <col min="21" max="21" width="11.5" style="48" bestFit="1" customWidth="1"/>
  </cols>
  <sheetData>
    <row r="1" spans="1:21" ht="27" customHeight="1" x14ac:dyDescent="0.2">
      <c r="A1" s="94" t="s">
        <v>35</v>
      </c>
      <c r="B1" s="95" t="s">
        <v>31</v>
      </c>
      <c r="C1" s="94" t="s">
        <v>32</v>
      </c>
      <c r="D1" s="103" t="s">
        <v>33</v>
      </c>
      <c r="E1" s="103" t="s">
        <v>34</v>
      </c>
      <c r="F1" s="94" t="s">
        <v>49</v>
      </c>
      <c r="G1" s="94" t="s">
        <v>50</v>
      </c>
      <c r="H1" s="94" t="s">
        <v>51</v>
      </c>
      <c r="I1" s="94" t="s">
        <v>52</v>
      </c>
      <c r="J1" s="94" t="s">
        <v>53</v>
      </c>
      <c r="K1" s="94" t="s">
        <v>54</v>
      </c>
      <c r="L1" s="94" t="s">
        <v>55</v>
      </c>
      <c r="M1" s="94" t="s">
        <v>56</v>
      </c>
      <c r="N1" s="94" t="s">
        <v>57</v>
      </c>
      <c r="O1" s="94" t="s">
        <v>58</v>
      </c>
      <c r="P1" s="94" t="s">
        <v>59</v>
      </c>
      <c r="Q1" s="94" t="s">
        <v>60</v>
      </c>
      <c r="R1" s="94" t="s">
        <v>61</v>
      </c>
      <c r="S1" s="94" t="s">
        <v>62</v>
      </c>
      <c r="T1" s="94" t="s">
        <v>63</v>
      </c>
      <c r="U1" s="94" t="s">
        <v>25</v>
      </c>
    </row>
    <row r="2" spans="1:21" ht="17" x14ac:dyDescent="0.2">
      <c r="A2" s="106">
        <v>289</v>
      </c>
      <c r="B2" s="107">
        <v>45364</v>
      </c>
      <c r="C2" s="106" t="s">
        <v>98</v>
      </c>
      <c r="D2" s="104">
        <v>975</v>
      </c>
      <c r="E2" s="104">
        <v>430</v>
      </c>
      <c r="F2" s="48">
        <v>987</v>
      </c>
      <c r="G2" s="48">
        <v>10573</v>
      </c>
      <c r="H2" s="48">
        <v>8065</v>
      </c>
      <c r="I2" s="48">
        <v>10499</v>
      </c>
      <c r="J2" s="48">
        <v>17083</v>
      </c>
      <c r="K2" s="48">
        <v>13275</v>
      </c>
      <c r="L2" s="48">
        <v>11186</v>
      </c>
      <c r="M2" s="48">
        <v>10174</v>
      </c>
      <c r="N2" s="48">
        <v>10410</v>
      </c>
      <c r="O2" s="48">
        <v>9186</v>
      </c>
      <c r="P2" s="48">
        <v>10414</v>
      </c>
      <c r="Q2" s="48">
        <v>10385</v>
      </c>
      <c r="R2" s="48">
        <v>55099</v>
      </c>
      <c r="S2" s="48">
        <v>28536</v>
      </c>
      <c r="T2" s="48">
        <v>5348</v>
      </c>
      <c r="U2" s="48">
        <v>211220</v>
      </c>
    </row>
    <row r="3" spans="1:21" ht="17" x14ac:dyDescent="0.2">
      <c r="A3" s="106">
        <v>288</v>
      </c>
      <c r="B3" s="107">
        <v>45363</v>
      </c>
      <c r="C3" s="106" t="s">
        <v>71</v>
      </c>
      <c r="D3" s="104">
        <v>2850</v>
      </c>
      <c r="E3" s="104">
        <v>525</v>
      </c>
      <c r="F3" s="48">
        <v>987</v>
      </c>
      <c r="G3" s="48">
        <v>10573</v>
      </c>
      <c r="H3" s="48">
        <v>8065</v>
      </c>
      <c r="I3" s="48">
        <v>10499</v>
      </c>
      <c r="J3" s="48">
        <v>17083</v>
      </c>
      <c r="K3" s="48">
        <v>13275</v>
      </c>
      <c r="L3" s="48">
        <v>11186</v>
      </c>
      <c r="M3" s="48">
        <v>10174</v>
      </c>
      <c r="N3" s="48">
        <v>10410</v>
      </c>
      <c r="O3" s="48">
        <v>9186</v>
      </c>
      <c r="P3" s="48">
        <v>10414</v>
      </c>
      <c r="Q3" s="48">
        <v>10385</v>
      </c>
      <c r="R3" s="48">
        <v>55099</v>
      </c>
      <c r="S3" s="48">
        <v>28536</v>
      </c>
      <c r="T3" s="48">
        <v>5348</v>
      </c>
      <c r="U3" s="48">
        <v>211220</v>
      </c>
    </row>
    <row r="4" spans="1:21" ht="17" x14ac:dyDescent="0.2">
      <c r="A4" s="106">
        <v>287</v>
      </c>
      <c r="B4" s="107">
        <v>45351</v>
      </c>
      <c r="C4" s="106" t="s">
        <v>77</v>
      </c>
      <c r="D4" s="104">
        <v>2500</v>
      </c>
      <c r="E4" s="104">
        <v>336</v>
      </c>
      <c r="F4" s="48">
        <v>965</v>
      </c>
      <c r="G4" s="48">
        <v>9567</v>
      </c>
      <c r="H4" s="48">
        <v>7574</v>
      </c>
      <c r="I4" s="48">
        <v>10095</v>
      </c>
      <c r="J4" s="48">
        <v>17137</v>
      </c>
      <c r="K4" s="48">
        <v>13373</v>
      </c>
      <c r="L4" s="48">
        <v>11192</v>
      </c>
      <c r="M4" s="48">
        <v>10265</v>
      </c>
      <c r="N4" s="48">
        <v>10474</v>
      </c>
      <c r="O4" s="48">
        <v>9110</v>
      </c>
      <c r="P4" s="48">
        <v>10407</v>
      </c>
      <c r="Q4" s="48">
        <v>10439</v>
      </c>
      <c r="R4" s="48">
        <v>56178</v>
      </c>
      <c r="S4" s="48">
        <v>29305</v>
      </c>
      <c r="T4" s="48">
        <v>5406</v>
      </c>
      <c r="U4" s="48">
        <v>211487</v>
      </c>
    </row>
    <row r="5" spans="1:21" ht="17" x14ac:dyDescent="0.2">
      <c r="A5" s="106">
        <v>286</v>
      </c>
      <c r="B5" s="107">
        <v>45350</v>
      </c>
      <c r="C5" s="106" t="s">
        <v>71</v>
      </c>
      <c r="D5" s="104">
        <v>1470</v>
      </c>
      <c r="E5" s="104">
        <v>534</v>
      </c>
      <c r="F5" s="48">
        <v>965</v>
      </c>
      <c r="G5" s="48">
        <v>9567</v>
      </c>
      <c r="H5" s="48">
        <v>7574</v>
      </c>
      <c r="I5" s="48">
        <v>10095</v>
      </c>
      <c r="J5" s="48">
        <v>17137</v>
      </c>
      <c r="K5" s="48">
        <v>13373</v>
      </c>
      <c r="L5" s="48">
        <v>11192</v>
      </c>
      <c r="M5" s="48">
        <v>10265</v>
      </c>
      <c r="N5" s="48">
        <v>10474</v>
      </c>
      <c r="O5" s="48">
        <v>9110</v>
      </c>
      <c r="P5" s="48">
        <v>10407</v>
      </c>
      <c r="Q5" s="48">
        <v>10439</v>
      </c>
      <c r="R5" s="48">
        <v>56178</v>
      </c>
      <c r="S5" s="48">
        <v>29305</v>
      </c>
      <c r="T5" s="48">
        <v>5406</v>
      </c>
      <c r="U5" s="48">
        <v>211487</v>
      </c>
    </row>
    <row r="6" spans="1:21" ht="17" x14ac:dyDescent="0.2">
      <c r="A6" s="106">
        <v>285</v>
      </c>
      <c r="B6" s="107">
        <v>45338</v>
      </c>
      <c r="C6" s="106" t="s">
        <v>65</v>
      </c>
      <c r="D6" s="104">
        <v>150</v>
      </c>
      <c r="E6" s="104">
        <v>437</v>
      </c>
      <c r="F6" s="48">
        <v>587</v>
      </c>
      <c r="G6" s="48">
        <v>9004</v>
      </c>
      <c r="H6" s="48">
        <v>7285</v>
      </c>
      <c r="I6" s="48">
        <v>10016</v>
      </c>
      <c r="J6" s="48">
        <v>17431</v>
      </c>
      <c r="K6" s="48">
        <v>13750</v>
      </c>
      <c r="L6" s="48">
        <v>11561</v>
      </c>
      <c r="M6" s="48">
        <v>10514</v>
      </c>
      <c r="N6" s="48">
        <v>10752</v>
      </c>
      <c r="O6" s="48">
        <v>9445</v>
      </c>
      <c r="P6" s="48">
        <v>10283</v>
      </c>
      <c r="Q6" s="48">
        <v>10362</v>
      </c>
      <c r="R6" s="48">
        <v>55850</v>
      </c>
      <c r="S6" s="48">
        <v>29141</v>
      </c>
      <c r="T6" s="48">
        <v>5292</v>
      </c>
      <c r="U6" s="48">
        <v>211273</v>
      </c>
    </row>
    <row r="7" spans="1:21" ht="17" x14ac:dyDescent="0.2">
      <c r="A7" s="106">
        <v>284</v>
      </c>
      <c r="B7" s="107">
        <v>45336</v>
      </c>
      <c r="C7" s="106" t="s">
        <v>45</v>
      </c>
      <c r="D7" s="104">
        <v>3500</v>
      </c>
      <c r="E7" s="104">
        <v>422</v>
      </c>
      <c r="F7" s="48">
        <v>587</v>
      </c>
      <c r="G7" s="48">
        <v>9004</v>
      </c>
      <c r="H7" s="48">
        <v>7285</v>
      </c>
      <c r="I7" s="48">
        <v>10016</v>
      </c>
      <c r="J7" s="48">
        <v>17431</v>
      </c>
      <c r="K7" s="48">
        <v>13750</v>
      </c>
      <c r="L7" s="48">
        <v>11561</v>
      </c>
      <c r="M7" s="48">
        <v>10514</v>
      </c>
      <c r="N7" s="48">
        <v>10752</v>
      </c>
      <c r="O7" s="48">
        <v>9445</v>
      </c>
      <c r="P7" s="48">
        <v>10283</v>
      </c>
      <c r="Q7" s="48">
        <v>10362</v>
      </c>
      <c r="R7" s="48">
        <v>55850</v>
      </c>
      <c r="S7" s="48">
        <v>29141</v>
      </c>
      <c r="T7" s="48">
        <v>5292</v>
      </c>
      <c r="U7" s="48">
        <v>211273</v>
      </c>
    </row>
    <row r="8" spans="1:21" ht="17" x14ac:dyDescent="0.2">
      <c r="A8" s="106">
        <v>283</v>
      </c>
      <c r="B8" s="107">
        <v>45335</v>
      </c>
      <c r="C8" s="106" t="s">
        <v>71</v>
      </c>
      <c r="D8" s="104">
        <v>1490</v>
      </c>
      <c r="E8" s="104">
        <v>535</v>
      </c>
      <c r="F8" s="48">
        <v>587</v>
      </c>
      <c r="G8" s="48">
        <v>9004</v>
      </c>
      <c r="H8" s="48">
        <v>7285</v>
      </c>
      <c r="I8" s="48">
        <v>10016</v>
      </c>
      <c r="J8" s="48">
        <v>17431</v>
      </c>
      <c r="K8" s="48">
        <v>13750</v>
      </c>
      <c r="L8" s="48">
        <v>11561</v>
      </c>
      <c r="M8" s="48">
        <v>10514</v>
      </c>
      <c r="N8" s="48">
        <v>10752</v>
      </c>
      <c r="O8" s="48">
        <v>9445</v>
      </c>
      <c r="P8" s="48">
        <v>10283</v>
      </c>
      <c r="Q8" s="48">
        <v>10362</v>
      </c>
      <c r="R8" s="48">
        <v>55850</v>
      </c>
      <c r="S8" s="48">
        <v>29141</v>
      </c>
      <c r="T8" s="48">
        <v>5292</v>
      </c>
      <c r="U8" s="48">
        <v>211273</v>
      </c>
    </row>
    <row r="9" spans="1:21" ht="17" x14ac:dyDescent="0.2">
      <c r="A9" s="106">
        <v>282</v>
      </c>
      <c r="B9" s="107">
        <v>45323</v>
      </c>
      <c r="C9" s="106" t="s">
        <v>47</v>
      </c>
      <c r="D9" s="104">
        <v>7000</v>
      </c>
      <c r="E9" s="104">
        <v>365</v>
      </c>
      <c r="F9" s="48">
        <v>534</v>
      </c>
      <c r="G9" s="48">
        <v>7926</v>
      </c>
      <c r="H9" s="48">
        <v>6787</v>
      </c>
      <c r="I9" s="48">
        <v>9668</v>
      </c>
      <c r="J9" s="48">
        <v>17586</v>
      </c>
      <c r="K9" s="48">
        <v>14160</v>
      </c>
      <c r="L9" s="48">
        <v>11919</v>
      </c>
      <c r="M9" s="48">
        <v>10930</v>
      </c>
      <c r="N9" s="48">
        <v>11219</v>
      </c>
      <c r="O9" s="48">
        <v>10104</v>
      </c>
      <c r="P9" s="48">
        <v>10874</v>
      </c>
      <c r="Q9" s="48">
        <v>11054</v>
      </c>
      <c r="R9" s="48">
        <v>57855</v>
      </c>
      <c r="S9" s="48">
        <v>29709</v>
      </c>
      <c r="T9" s="48">
        <v>5348</v>
      </c>
      <c r="U9" s="48">
        <v>213526</v>
      </c>
    </row>
    <row r="10" spans="1:21" ht="17" x14ac:dyDescent="0.2">
      <c r="A10" s="106">
        <v>281</v>
      </c>
      <c r="B10" s="107">
        <v>45322</v>
      </c>
      <c r="C10" s="106" t="s">
        <v>71</v>
      </c>
      <c r="D10" s="104">
        <v>730</v>
      </c>
      <c r="E10" s="104">
        <v>541</v>
      </c>
      <c r="F10" s="48">
        <v>534</v>
      </c>
      <c r="G10" s="48">
        <v>7926</v>
      </c>
      <c r="H10" s="48">
        <v>6787</v>
      </c>
      <c r="I10" s="48">
        <v>9668</v>
      </c>
      <c r="J10" s="48">
        <v>17586</v>
      </c>
      <c r="K10" s="48">
        <v>14160</v>
      </c>
      <c r="L10" s="48">
        <v>11919</v>
      </c>
      <c r="M10" s="48">
        <v>10930</v>
      </c>
      <c r="N10" s="48">
        <v>11219</v>
      </c>
      <c r="O10" s="48">
        <v>10104</v>
      </c>
      <c r="P10" s="48">
        <v>10874</v>
      </c>
      <c r="Q10" s="48">
        <v>11054</v>
      </c>
      <c r="R10" s="48">
        <v>57855</v>
      </c>
      <c r="S10" s="48">
        <v>29709</v>
      </c>
      <c r="T10" s="48">
        <v>5348</v>
      </c>
      <c r="U10" s="48">
        <v>213526</v>
      </c>
    </row>
    <row r="11" spans="1:21" ht="17" x14ac:dyDescent="0.2">
      <c r="A11" s="106">
        <v>280</v>
      </c>
      <c r="B11" s="107">
        <v>45314</v>
      </c>
      <c r="C11" s="106" t="s">
        <v>71</v>
      </c>
      <c r="D11" s="104">
        <v>1040</v>
      </c>
      <c r="E11" s="104">
        <v>543</v>
      </c>
      <c r="F11" s="48">
        <v>646</v>
      </c>
      <c r="G11" s="48">
        <v>6915</v>
      </c>
      <c r="H11" s="48">
        <v>6399</v>
      </c>
      <c r="I11" s="48">
        <v>9291</v>
      </c>
      <c r="J11" s="48">
        <v>17395</v>
      </c>
      <c r="K11" s="48">
        <v>14189</v>
      </c>
      <c r="L11" s="48">
        <v>11769</v>
      </c>
      <c r="M11" s="48">
        <v>10942</v>
      </c>
      <c r="N11" s="48">
        <v>11131</v>
      </c>
      <c r="O11" s="48">
        <v>10053</v>
      </c>
      <c r="P11" s="48">
        <v>10801</v>
      </c>
      <c r="Q11" s="48">
        <v>10978</v>
      </c>
      <c r="R11" s="48">
        <v>57979</v>
      </c>
      <c r="S11" s="48">
        <v>29690</v>
      </c>
      <c r="T11" s="48">
        <v>5348</v>
      </c>
      <c r="U11" s="48">
        <v>213526</v>
      </c>
    </row>
    <row r="12" spans="1:21" ht="17" x14ac:dyDescent="0.2">
      <c r="A12" s="106">
        <v>279</v>
      </c>
      <c r="B12" s="107">
        <v>45301</v>
      </c>
      <c r="C12" s="106" t="s">
        <v>71</v>
      </c>
      <c r="D12" s="104">
        <v>1510</v>
      </c>
      <c r="E12" s="104">
        <v>546</v>
      </c>
      <c r="F12" s="48">
        <v>1298</v>
      </c>
      <c r="G12" s="48">
        <v>6345</v>
      </c>
      <c r="H12" s="48">
        <v>6164</v>
      </c>
      <c r="I12" s="48">
        <v>9042</v>
      </c>
      <c r="J12" s="48">
        <v>17311</v>
      </c>
      <c r="K12" s="48">
        <v>14118</v>
      </c>
      <c r="L12" s="48">
        <v>11663</v>
      </c>
      <c r="M12" s="48">
        <v>10863</v>
      </c>
      <c r="N12" s="48">
        <v>11072</v>
      </c>
      <c r="O12" s="48">
        <v>10038</v>
      </c>
      <c r="P12" s="48">
        <v>10728</v>
      </c>
      <c r="Q12" s="48">
        <v>10970</v>
      </c>
      <c r="R12" s="48">
        <v>57703</v>
      </c>
      <c r="S12" s="48">
        <v>29542</v>
      </c>
      <c r="T12" s="48">
        <v>5300</v>
      </c>
      <c r="U12" s="48">
        <v>212157</v>
      </c>
    </row>
    <row r="13" spans="1:21" ht="17" x14ac:dyDescent="0.2">
      <c r="A13" s="106">
        <v>278</v>
      </c>
      <c r="B13" s="107">
        <v>45281</v>
      </c>
      <c r="C13" s="106" t="s">
        <v>65</v>
      </c>
      <c r="D13" s="104">
        <v>400</v>
      </c>
      <c r="E13" s="104">
        <v>386</v>
      </c>
      <c r="F13" s="48">
        <v>1011</v>
      </c>
      <c r="G13" s="48">
        <v>4433</v>
      </c>
      <c r="H13" s="48">
        <v>5140</v>
      </c>
      <c r="I13" s="48">
        <v>8041</v>
      </c>
      <c r="J13" s="48">
        <v>17221</v>
      </c>
      <c r="K13" s="48">
        <v>14219</v>
      </c>
      <c r="L13" s="48">
        <v>11602</v>
      </c>
      <c r="M13" s="48">
        <v>10946</v>
      </c>
      <c r="N13" s="48">
        <v>11144</v>
      </c>
      <c r="O13" s="48">
        <v>10055</v>
      </c>
      <c r="P13" s="48">
        <v>10606</v>
      </c>
      <c r="Q13" s="48">
        <v>10947</v>
      </c>
      <c r="R13" s="48">
        <v>58033</v>
      </c>
      <c r="S13" s="48">
        <v>29955</v>
      </c>
      <c r="T13" s="48">
        <v>5285</v>
      </c>
      <c r="U13" s="48">
        <v>208638</v>
      </c>
    </row>
    <row r="14" spans="1:21" ht="17" x14ac:dyDescent="0.2">
      <c r="A14" s="106">
        <v>277</v>
      </c>
      <c r="B14" s="107">
        <v>45280</v>
      </c>
      <c r="C14" s="106" t="s">
        <v>64</v>
      </c>
      <c r="D14" s="104">
        <v>670</v>
      </c>
      <c r="E14" s="104">
        <v>435</v>
      </c>
      <c r="F14" s="48">
        <v>1011</v>
      </c>
      <c r="G14" s="48">
        <v>4433</v>
      </c>
      <c r="H14" s="48">
        <v>5140</v>
      </c>
      <c r="I14" s="48">
        <v>8041</v>
      </c>
      <c r="J14" s="48">
        <v>17221</v>
      </c>
      <c r="K14" s="48">
        <v>14219</v>
      </c>
      <c r="L14" s="48">
        <v>11602</v>
      </c>
      <c r="M14" s="48">
        <v>10946</v>
      </c>
      <c r="N14" s="48">
        <v>11144</v>
      </c>
      <c r="O14" s="48">
        <v>10055</v>
      </c>
      <c r="P14" s="48">
        <v>10606</v>
      </c>
      <c r="Q14" s="48">
        <v>10947</v>
      </c>
      <c r="R14" s="48">
        <v>58033</v>
      </c>
      <c r="S14" s="48">
        <v>29955</v>
      </c>
      <c r="T14" s="48">
        <v>5285</v>
      </c>
      <c r="U14" s="48">
        <v>208638</v>
      </c>
    </row>
    <row r="15" spans="1:21" ht="17" x14ac:dyDescent="0.2">
      <c r="A15" s="106">
        <v>276</v>
      </c>
      <c r="B15" s="107">
        <v>45279</v>
      </c>
      <c r="C15" s="106" t="s">
        <v>46</v>
      </c>
      <c r="D15" s="104">
        <v>1000</v>
      </c>
      <c r="E15" s="104">
        <v>425</v>
      </c>
      <c r="F15" s="48">
        <v>1011</v>
      </c>
      <c r="G15" s="48">
        <v>4433</v>
      </c>
      <c r="H15" s="48">
        <v>5140</v>
      </c>
      <c r="I15" s="48">
        <v>8041</v>
      </c>
      <c r="J15" s="48">
        <v>17221</v>
      </c>
      <c r="K15" s="48">
        <v>14219</v>
      </c>
      <c r="L15" s="48">
        <v>11602</v>
      </c>
      <c r="M15" s="48">
        <v>10946</v>
      </c>
      <c r="N15" s="48">
        <v>11144</v>
      </c>
      <c r="O15" s="48">
        <v>10055</v>
      </c>
      <c r="P15" s="48">
        <v>10606</v>
      </c>
      <c r="Q15" s="48">
        <v>10947</v>
      </c>
      <c r="R15" s="48">
        <v>58033</v>
      </c>
      <c r="S15" s="48">
        <v>29955</v>
      </c>
      <c r="T15" s="48">
        <v>5285</v>
      </c>
      <c r="U15" s="48">
        <v>208638</v>
      </c>
    </row>
    <row r="16" spans="1:21" ht="17" x14ac:dyDescent="0.2">
      <c r="A16" s="106">
        <v>275</v>
      </c>
      <c r="B16" s="107">
        <v>45278</v>
      </c>
      <c r="C16" s="106" t="s">
        <v>71</v>
      </c>
      <c r="D16" s="104">
        <v>1325</v>
      </c>
      <c r="E16" s="104">
        <v>542</v>
      </c>
      <c r="F16" s="48">
        <v>1011</v>
      </c>
      <c r="G16" s="48">
        <v>4433</v>
      </c>
      <c r="H16" s="48">
        <v>5140</v>
      </c>
      <c r="I16" s="48">
        <v>8041</v>
      </c>
      <c r="J16" s="48">
        <v>17221</v>
      </c>
      <c r="K16" s="48">
        <v>14219</v>
      </c>
      <c r="L16" s="48">
        <v>11602</v>
      </c>
      <c r="M16" s="48">
        <v>10946</v>
      </c>
      <c r="N16" s="48">
        <v>11144</v>
      </c>
      <c r="O16" s="48">
        <v>10055</v>
      </c>
      <c r="P16" s="48">
        <v>10606</v>
      </c>
      <c r="Q16" s="48">
        <v>10947</v>
      </c>
      <c r="R16" s="48">
        <v>58033</v>
      </c>
      <c r="S16" s="48">
        <v>29955</v>
      </c>
      <c r="T16" s="48">
        <v>5285</v>
      </c>
      <c r="U16" s="48">
        <v>208638</v>
      </c>
    </row>
    <row r="17" spans="1:21" ht="17" x14ac:dyDescent="0.2">
      <c r="A17" s="106">
        <v>274</v>
      </c>
      <c r="B17" s="107">
        <v>45268</v>
      </c>
      <c r="C17" s="106" t="s">
        <v>48</v>
      </c>
      <c r="D17" s="104">
        <v>5900</v>
      </c>
      <c r="E17" s="104">
        <v>481</v>
      </c>
      <c r="F17" s="48">
        <v>4525</v>
      </c>
      <c r="G17" s="48">
        <v>5457</v>
      </c>
      <c r="H17" s="48">
        <v>6634</v>
      </c>
      <c r="I17" s="48">
        <v>10335</v>
      </c>
      <c r="J17" s="48">
        <v>17312</v>
      </c>
      <c r="K17" s="48">
        <v>14165</v>
      </c>
      <c r="L17" s="48">
        <v>11568</v>
      </c>
      <c r="M17" s="48">
        <v>10885</v>
      </c>
      <c r="N17" s="48">
        <v>11111</v>
      </c>
      <c r="O17" s="48">
        <v>9973</v>
      </c>
      <c r="P17" s="48">
        <v>10608</v>
      </c>
      <c r="Q17" s="48">
        <v>10925</v>
      </c>
      <c r="R17" s="48">
        <v>58457</v>
      </c>
      <c r="S17" s="48">
        <v>30148</v>
      </c>
      <c r="T17" s="48">
        <v>5267</v>
      </c>
      <c r="U17" s="48">
        <v>217370</v>
      </c>
    </row>
    <row r="18" spans="1:21" ht="17" x14ac:dyDescent="0.2">
      <c r="A18" s="106">
        <v>273</v>
      </c>
      <c r="B18" s="107">
        <v>45267</v>
      </c>
      <c r="C18" s="106" t="s">
        <v>47</v>
      </c>
      <c r="D18" s="104">
        <v>1000</v>
      </c>
      <c r="E18" s="104">
        <v>470</v>
      </c>
      <c r="F18" s="48">
        <v>4525</v>
      </c>
      <c r="G18" s="48">
        <v>5457</v>
      </c>
      <c r="H18" s="48">
        <v>6634</v>
      </c>
      <c r="I18" s="48">
        <v>10335</v>
      </c>
      <c r="J18" s="48">
        <v>17312</v>
      </c>
      <c r="K18" s="48">
        <v>14165</v>
      </c>
      <c r="L18" s="48">
        <v>11568</v>
      </c>
      <c r="M18" s="48">
        <v>10885</v>
      </c>
      <c r="N18" s="48">
        <v>11111</v>
      </c>
      <c r="O18" s="48">
        <v>9973</v>
      </c>
      <c r="P18" s="48">
        <v>10608</v>
      </c>
      <c r="Q18" s="48">
        <v>10925</v>
      </c>
      <c r="R18" s="48">
        <v>58457</v>
      </c>
      <c r="S18" s="48">
        <v>30148</v>
      </c>
      <c r="T18" s="48">
        <v>5267</v>
      </c>
      <c r="U18" s="48">
        <v>217370</v>
      </c>
    </row>
    <row r="19" spans="1:21" ht="17" x14ac:dyDescent="0.2">
      <c r="A19" s="106">
        <v>272</v>
      </c>
      <c r="B19" s="107">
        <v>45266</v>
      </c>
      <c r="C19" s="106" t="s">
        <v>71</v>
      </c>
      <c r="D19" s="104">
        <v>4750</v>
      </c>
      <c r="E19" s="104">
        <v>561</v>
      </c>
      <c r="F19" s="48">
        <v>4525</v>
      </c>
      <c r="G19" s="48">
        <v>5457</v>
      </c>
      <c r="H19" s="48">
        <v>6634</v>
      </c>
      <c r="I19" s="48">
        <v>10335</v>
      </c>
      <c r="J19" s="48">
        <v>17312</v>
      </c>
      <c r="K19" s="48">
        <v>14165</v>
      </c>
      <c r="L19" s="48">
        <v>11568</v>
      </c>
      <c r="M19" s="48">
        <v>10885</v>
      </c>
      <c r="N19" s="48">
        <v>11111</v>
      </c>
      <c r="O19" s="48">
        <v>9973</v>
      </c>
      <c r="P19" s="48">
        <v>10608</v>
      </c>
      <c r="Q19" s="48">
        <v>10925</v>
      </c>
      <c r="R19" s="48">
        <v>58457</v>
      </c>
      <c r="S19" s="48">
        <v>30148</v>
      </c>
      <c r="T19" s="48">
        <v>5267</v>
      </c>
      <c r="U19" s="48">
        <v>217370</v>
      </c>
    </row>
    <row r="20" spans="1:21" ht="17" x14ac:dyDescent="0.2">
      <c r="A20" s="106">
        <v>271</v>
      </c>
      <c r="B20" s="107">
        <v>45225</v>
      </c>
      <c r="C20" s="106" t="s">
        <v>45</v>
      </c>
      <c r="D20" s="104">
        <v>3600</v>
      </c>
      <c r="E20" s="104">
        <v>431</v>
      </c>
      <c r="F20" s="48">
        <v>1536</v>
      </c>
      <c r="G20" s="48">
        <v>1307</v>
      </c>
      <c r="H20" s="48">
        <v>4853</v>
      </c>
      <c r="I20" s="48">
        <v>9514</v>
      </c>
      <c r="J20" s="48">
        <v>18836</v>
      </c>
      <c r="K20" s="48">
        <v>15063</v>
      </c>
      <c r="L20" s="48">
        <v>12321</v>
      </c>
      <c r="M20" s="48">
        <v>11256</v>
      </c>
      <c r="N20" s="48">
        <v>11705</v>
      </c>
      <c r="O20" s="48">
        <v>9926</v>
      </c>
      <c r="P20" s="48">
        <v>10525</v>
      </c>
      <c r="Q20" s="48">
        <v>11153</v>
      </c>
      <c r="R20" s="48">
        <v>60378</v>
      </c>
      <c r="S20" s="48">
        <v>31189</v>
      </c>
      <c r="T20" s="48">
        <v>5311</v>
      </c>
      <c r="U20" s="48">
        <f>SUM(F20:T20)</f>
        <v>214873</v>
      </c>
    </row>
    <row r="21" spans="1:21" ht="17" x14ac:dyDescent="0.2">
      <c r="A21" s="106">
        <v>270</v>
      </c>
      <c r="B21" s="107">
        <v>45224</v>
      </c>
      <c r="C21" s="106" t="s">
        <v>47</v>
      </c>
      <c r="D21" s="104">
        <v>300</v>
      </c>
      <c r="E21" s="104">
        <v>486</v>
      </c>
      <c r="F21" s="48">
        <v>1536</v>
      </c>
      <c r="G21" s="48">
        <v>1307</v>
      </c>
      <c r="H21" s="48">
        <v>4853</v>
      </c>
      <c r="I21" s="48">
        <v>9514</v>
      </c>
      <c r="J21" s="48">
        <v>18836</v>
      </c>
      <c r="K21" s="48">
        <v>15063</v>
      </c>
      <c r="L21" s="48">
        <v>12321</v>
      </c>
      <c r="M21" s="48">
        <v>11256</v>
      </c>
      <c r="N21" s="48">
        <v>11705</v>
      </c>
      <c r="O21" s="48">
        <v>9926</v>
      </c>
      <c r="P21" s="48">
        <v>10525</v>
      </c>
      <c r="Q21" s="48">
        <v>11153</v>
      </c>
      <c r="R21" s="48">
        <v>60378</v>
      </c>
      <c r="S21" s="48">
        <v>31189</v>
      </c>
      <c r="T21" s="48">
        <v>5311</v>
      </c>
      <c r="U21" s="48">
        <f>SUM(F21:T21)</f>
        <v>214873</v>
      </c>
    </row>
    <row r="22" spans="1:21" ht="17" x14ac:dyDescent="0.2">
      <c r="A22" s="106">
        <v>269</v>
      </c>
      <c r="B22" s="107">
        <v>45223</v>
      </c>
      <c r="C22" s="106" t="s">
        <v>6</v>
      </c>
      <c r="D22" s="104">
        <v>1548</v>
      </c>
      <c r="E22" s="104">
        <v>776</v>
      </c>
      <c r="F22" s="48">
        <v>1536</v>
      </c>
      <c r="G22" s="48">
        <v>1307</v>
      </c>
      <c r="H22" s="48">
        <v>4853</v>
      </c>
      <c r="I22" s="48">
        <v>9514</v>
      </c>
      <c r="J22" s="48">
        <v>18836</v>
      </c>
      <c r="K22" s="48">
        <v>15063</v>
      </c>
      <c r="L22" s="48">
        <v>12321</v>
      </c>
      <c r="M22" s="48">
        <v>11256</v>
      </c>
      <c r="N22" s="48">
        <v>11705</v>
      </c>
      <c r="O22" s="48">
        <v>9926</v>
      </c>
      <c r="P22" s="48">
        <v>10525</v>
      </c>
      <c r="Q22" s="48">
        <v>11153</v>
      </c>
      <c r="R22" s="48">
        <v>60378</v>
      </c>
      <c r="S22" s="48">
        <v>31189</v>
      </c>
      <c r="T22" s="48">
        <v>5311</v>
      </c>
      <c r="U22" s="48">
        <f t="shared" ref="U22:U46" si="0">SUM(F22:T22)</f>
        <v>214873</v>
      </c>
    </row>
    <row r="23" spans="1:21" ht="17" x14ac:dyDescent="0.2">
      <c r="A23" s="106">
        <v>268</v>
      </c>
      <c r="B23" s="107">
        <v>45209</v>
      </c>
      <c r="C23" s="106" t="s">
        <v>27</v>
      </c>
      <c r="D23" s="104">
        <v>3725</v>
      </c>
      <c r="E23" s="104">
        <v>500</v>
      </c>
      <c r="F23" s="48">
        <v>1210</v>
      </c>
      <c r="G23" s="48">
        <v>2237</v>
      </c>
      <c r="H23" s="48">
        <v>4508</v>
      </c>
      <c r="I23" s="48">
        <v>9121</v>
      </c>
      <c r="J23" s="48">
        <v>18794</v>
      </c>
      <c r="K23" s="48">
        <v>15016</v>
      </c>
      <c r="L23" s="48">
        <v>12235</v>
      </c>
      <c r="M23" s="48">
        <v>11163</v>
      </c>
      <c r="N23" s="48">
        <v>11580</v>
      </c>
      <c r="O23" s="48">
        <v>9844</v>
      </c>
      <c r="P23" s="48">
        <v>10484</v>
      </c>
      <c r="Q23" s="48">
        <v>11091</v>
      </c>
      <c r="R23" s="48">
        <v>60078</v>
      </c>
      <c r="S23" s="48">
        <v>30996</v>
      </c>
      <c r="T23" s="48">
        <v>5235</v>
      </c>
      <c r="U23" s="48">
        <f t="shared" si="0"/>
        <v>213592</v>
      </c>
    </row>
    <row r="24" spans="1:21" ht="17" x14ac:dyDescent="0.2">
      <c r="A24" s="106">
        <v>267</v>
      </c>
      <c r="B24" s="107">
        <v>45197</v>
      </c>
      <c r="C24" s="106" t="s">
        <v>65</v>
      </c>
      <c r="D24" s="104">
        <v>600</v>
      </c>
      <c r="E24" s="104">
        <v>354</v>
      </c>
      <c r="F24" s="48">
        <v>544</v>
      </c>
      <c r="G24" s="48">
        <v>2923</v>
      </c>
      <c r="H24" s="48">
        <v>3727</v>
      </c>
      <c r="I24" s="48">
        <v>8544</v>
      </c>
      <c r="J24" s="48">
        <v>19143</v>
      </c>
      <c r="K24" s="48">
        <v>15048</v>
      </c>
      <c r="L24" s="48">
        <v>12183</v>
      </c>
      <c r="M24" s="48">
        <v>11205</v>
      </c>
      <c r="N24" s="48">
        <v>11590</v>
      </c>
      <c r="O24" s="48">
        <v>9810</v>
      </c>
      <c r="P24" s="48">
        <v>10478</v>
      </c>
      <c r="Q24" s="48">
        <v>11142</v>
      </c>
      <c r="R24" s="48">
        <v>60843</v>
      </c>
      <c r="S24" s="48">
        <v>31532</v>
      </c>
      <c r="T24" s="48">
        <v>5288</v>
      </c>
      <c r="U24" s="48">
        <f t="shared" si="0"/>
        <v>214000</v>
      </c>
    </row>
    <row r="25" spans="1:21" ht="17" x14ac:dyDescent="0.2">
      <c r="A25" s="106">
        <v>266</v>
      </c>
      <c r="B25" s="107">
        <v>45196</v>
      </c>
      <c r="C25" s="106" t="s">
        <v>47</v>
      </c>
      <c r="D25" s="104">
        <v>500</v>
      </c>
      <c r="E25" s="104">
        <v>472</v>
      </c>
      <c r="F25" s="48">
        <v>544</v>
      </c>
      <c r="G25" s="48">
        <v>2923</v>
      </c>
      <c r="H25" s="48">
        <v>3727</v>
      </c>
      <c r="I25" s="48">
        <v>8544</v>
      </c>
      <c r="J25" s="48">
        <v>19143</v>
      </c>
      <c r="K25" s="48">
        <v>15048</v>
      </c>
      <c r="L25" s="48">
        <v>12183</v>
      </c>
      <c r="M25" s="48">
        <v>11205</v>
      </c>
      <c r="N25" s="48">
        <v>11590</v>
      </c>
      <c r="O25" s="48">
        <v>9810</v>
      </c>
      <c r="P25" s="48">
        <v>10478</v>
      </c>
      <c r="Q25" s="48">
        <v>11142</v>
      </c>
      <c r="R25" s="48">
        <v>60843</v>
      </c>
      <c r="S25" s="48">
        <v>31532</v>
      </c>
      <c r="T25" s="48">
        <v>5288</v>
      </c>
      <c r="U25" s="48">
        <f t="shared" si="0"/>
        <v>214000</v>
      </c>
    </row>
    <row r="26" spans="1:21" ht="17" x14ac:dyDescent="0.2">
      <c r="A26" s="106">
        <v>265</v>
      </c>
      <c r="B26" s="107">
        <v>45195</v>
      </c>
      <c r="C26" s="106" t="s">
        <v>27</v>
      </c>
      <c r="D26" s="104">
        <v>3000</v>
      </c>
      <c r="E26" s="104">
        <v>504</v>
      </c>
      <c r="F26" s="48">
        <v>544</v>
      </c>
      <c r="G26" s="48">
        <v>2923</v>
      </c>
      <c r="H26" s="48">
        <v>3727</v>
      </c>
      <c r="I26" s="48">
        <v>8544</v>
      </c>
      <c r="J26" s="48">
        <v>19143</v>
      </c>
      <c r="K26" s="48">
        <v>15048</v>
      </c>
      <c r="L26" s="48">
        <v>12183</v>
      </c>
      <c r="M26" s="48">
        <v>11205</v>
      </c>
      <c r="N26" s="48">
        <v>11590</v>
      </c>
      <c r="O26" s="48">
        <v>9810</v>
      </c>
      <c r="P26" s="48">
        <v>10478</v>
      </c>
      <c r="Q26" s="48">
        <v>11142</v>
      </c>
      <c r="R26" s="48">
        <v>60843</v>
      </c>
      <c r="S26" s="48">
        <v>31532</v>
      </c>
      <c r="T26" s="48">
        <v>5288</v>
      </c>
      <c r="U26" s="48">
        <f t="shared" si="0"/>
        <v>214000</v>
      </c>
    </row>
    <row r="27" spans="1:21" ht="17" x14ac:dyDescent="0.2">
      <c r="A27" s="106">
        <v>264</v>
      </c>
      <c r="B27" s="107">
        <v>45189</v>
      </c>
      <c r="C27" s="106" t="s">
        <v>64</v>
      </c>
      <c r="D27" s="104">
        <v>1000</v>
      </c>
      <c r="E27" s="104">
        <v>435</v>
      </c>
      <c r="F27" s="48">
        <v>2637</v>
      </c>
      <c r="G27" s="48">
        <v>3091</v>
      </c>
      <c r="H27" s="48">
        <v>3596</v>
      </c>
      <c r="I27" s="48">
        <v>8510</v>
      </c>
      <c r="J27" s="48">
        <v>19326</v>
      </c>
      <c r="K27" s="48">
        <v>15170</v>
      </c>
      <c r="L27" s="48">
        <v>12236</v>
      </c>
      <c r="M27" s="48">
        <v>11331</v>
      </c>
      <c r="N27" s="48">
        <v>11601</v>
      </c>
      <c r="O27" s="48">
        <v>9813</v>
      </c>
      <c r="P27" s="48">
        <v>10414</v>
      </c>
      <c r="Q27" s="48">
        <v>11081</v>
      </c>
      <c r="R27" s="48">
        <v>60575</v>
      </c>
      <c r="S27" s="48">
        <v>31418</v>
      </c>
      <c r="T27" s="48">
        <v>5236</v>
      </c>
      <c r="U27" s="48">
        <f t="shared" si="0"/>
        <v>216035</v>
      </c>
    </row>
    <row r="28" spans="1:21" ht="17" x14ac:dyDescent="0.2">
      <c r="A28" s="106">
        <v>263</v>
      </c>
      <c r="B28" s="107">
        <v>45188</v>
      </c>
      <c r="C28" s="106" t="s">
        <v>27</v>
      </c>
      <c r="D28" s="104">
        <v>3200</v>
      </c>
      <c r="E28" s="104">
        <v>531</v>
      </c>
      <c r="F28" s="48">
        <v>2637</v>
      </c>
      <c r="G28" s="48">
        <v>3091</v>
      </c>
      <c r="H28" s="48">
        <v>3596</v>
      </c>
      <c r="I28" s="48">
        <v>8510</v>
      </c>
      <c r="J28" s="48">
        <v>19326</v>
      </c>
      <c r="K28" s="48">
        <v>15170</v>
      </c>
      <c r="L28" s="48">
        <v>12236</v>
      </c>
      <c r="M28" s="48">
        <v>11331</v>
      </c>
      <c r="N28" s="48">
        <v>11601</v>
      </c>
      <c r="O28" s="48">
        <v>9813</v>
      </c>
      <c r="P28" s="48">
        <v>10414</v>
      </c>
      <c r="Q28" s="48">
        <v>11081</v>
      </c>
      <c r="R28" s="48">
        <v>60575</v>
      </c>
      <c r="S28" s="48">
        <v>31418</v>
      </c>
      <c r="T28" s="48">
        <v>5236</v>
      </c>
      <c r="U28" s="48">
        <f t="shared" si="0"/>
        <v>216035</v>
      </c>
    </row>
    <row r="29" spans="1:21" ht="17" x14ac:dyDescent="0.2">
      <c r="A29" s="106">
        <v>262</v>
      </c>
      <c r="B29" s="107">
        <v>45153</v>
      </c>
      <c r="C29" s="106" t="s">
        <v>27</v>
      </c>
      <c r="D29" s="104">
        <v>4300</v>
      </c>
      <c r="E29" s="104">
        <v>496</v>
      </c>
      <c r="U29" s="48">
        <f t="shared" si="0"/>
        <v>0</v>
      </c>
    </row>
    <row r="30" spans="1:21" ht="17" x14ac:dyDescent="0.2">
      <c r="A30" s="106">
        <v>261</v>
      </c>
      <c r="B30" s="107">
        <v>45141</v>
      </c>
      <c r="C30" s="106" t="s">
        <v>46</v>
      </c>
      <c r="D30" s="104">
        <v>1500</v>
      </c>
      <c r="E30" s="104">
        <v>388</v>
      </c>
      <c r="F30" s="48">
        <v>1308</v>
      </c>
      <c r="G30" s="48">
        <v>2019</v>
      </c>
      <c r="H30" s="48">
        <v>2286</v>
      </c>
      <c r="I30" s="48">
        <v>6236</v>
      </c>
      <c r="J30" s="48">
        <v>19398</v>
      </c>
      <c r="K30" s="48">
        <v>15100</v>
      </c>
      <c r="L30" s="48">
        <v>12275</v>
      </c>
      <c r="M30" s="48">
        <v>11293</v>
      </c>
      <c r="N30" s="48">
        <v>11721</v>
      </c>
      <c r="O30" s="48">
        <v>9618</v>
      </c>
      <c r="P30" s="48">
        <v>10369</v>
      </c>
      <c r="Q30" s="48">
        <v>11172</v>
      </c>
      <c r="R30" s="48">
        <v>61438</v>
      </c>
      <c r="S30" s="48">
        <v>32077</v>
      </c>
      <c r="T30" s="48">
        <v>5219</v>
      </c>
      <c r="U30" s="48">
        <f t="shared" si="0"/>
        <v>211529</v>
      </c>
    </row>
    <row r="31" spans="1:21" ht="17" x14ac:dyDescent="0.2">
      <c r="A31" s="106">
        <v>260</v>
      </c>
      <c r="B31" s="107">
        <v>45140</v>
      </c>
      <c r="C31" s="106" t="s">
        <v>47</v>
      </c>
      <c r="D31" s="104">
        <v>800</v>
      </c>
      <c r="E31" s="104">
        <v>435</v>
      </c>
      <c r="F31" s="48">
        <v>1308</v>
      </c>
      <c r="G31" s="48">
        <v>2019</v>
      </c>
      <c r="H31" s="48">
        <v>2286</v>
      </c>
      <c r="I31" s="48">
        <v>6236</v>
      </c>
      <c r="J31" s="48">
        <v>19398</v>
      </c>
      <c r="K31" s="48">
        <v>15100</v>
      </c>
      <c r="L31" s="48">
        <v>12275</v>
      </c>
      <c r="M31" s="48">
        <v>11293</v>
      </c>
      <c r="N31" s="48">
        <v>11721</v>
      </c>
      <c r="O31" s="48">
        <v>9618</v>
      </c>
      <c r="P31" s="48">
        <v>10369</v>
      </c>
      <c r="Q31" s="48">
        <v>11172</v>
      </c>
      <c r="R31" s="48">
        <v>61438</v>
      </c>
      <c r="S31" s="48">
        <v>32077</v>
      </c>
      <c r="T31" s="48">
        <v>5219</v>
      </c>
      <c r="U31" s="48">
        <f t="shared" si="0"/>
        <v>211529</v>
      </c>
    </row>
    <row r="32" spans="1:21" ht="17" x14ac:dyDescent="0.2">
      <c r="A32" s="106">
        <v>259</v>
      </c>
      <c r="B32" s="107">
        <v>45139</v>
      </c>
      <c r="C32" s="106" t="s">
        <v>27</v>
      </c>
      <c r="D32" s="104">
        <v>2000</v>
      </c>
      <c r="E32" s="104">
        <v>517</v>
      </c>
      <c r="F32" s="48">
        <v>1308</v>
      </c>
      <c r="G32" s="48">
        <v>2019</v>
      </c>
      <c r="H32" s="48">
        <v>2286</v>
      </c>
      <c r="I32" s="48">
        <v>6236</v>
      </c>
      <c r="J32" s="48">
        <v>19398</v>
      </c>
      <c r="K32" s="48">
        <v>15100</v>
      </c>
      <c r="L32" s="48">
        <v>12275</v>
      </c>
      <c r="M32" s="48">
        <v>11293</v>
      </c>
      <c r="N32" s="48">
        <v>11721</v>
      </c>
      <c r="O32" s="48">
        <v>9618</v>
      </c>
      <c r="P32" s="48">
        <v>10369</v>
      </c>
      <c r="Q32" s="48">
        <v>11172</v>
      </c>
      <c r="R32" s="48">
        <v>61438</v>
      </c>
      <c r="S32" s="48">
        <v>32077</v>
      </c>
      <c r="T32" s="48">
        <v>5219</v>
      </c>
      <c r="U32" s="48">
        <f t="shared" si="0"/>
        <v>211529</v>
      </c>
    </row>
    <row r="33" spans="1:21" ht="17" x14ac:dyDescent="0.2">
      <c r="A33" s="106">
        <v>258</v>
      </c>
      <c r="B33" s="107">
        <v>45119</v>
      </c>
      <c r="C33" s="106" t="s">
        <v>47</v>
      </c>
      <c r="D33" s="104">
        <v>3800</v>
      </c>
      <c r="E33" s="104">
        <v>375</v>
      </c>
      <c r="U33" s="48">
        <f t="shared" si="0"/>
        <v>0</v>
      </c>
    </row>
    <row r="34" spans="1:21" ht="17" x14ac:dyDescent="0.2">
      <c r="A34" s="106">
        <v>257</v>
      </c>
      <c r="B34" s="107">
        <v>45118</v>
      </c>
      <c r="C34" s="106" t="s">
        <v>27</v>
      </c>
      <c r="D34" s="104">
        <v>800</v>
      </c>
      <c r="E34" s="104">
        <v>505</v>
      </c>
      <c r="U34" s="48">
        <f t="shared" si="0"/>
        <v>0</v>
      </c>
    </row>
    <row r="35" spans="1:21" ht="17" x14ac:dyDescent="0.2">
      <c r="A35" s="106">
        <v>256</v>
      </c>
      <c r="B35" s="107">
        <v>45114</v>
      </c>
      <c r="C35" s="106" t="s">
        <v>47</v>
      </c>
      <c r="D35" s="104">
        <v>2300</v>
      </c>
      <c r="E35" s="104">
        <v>439</v>
      </c>
      <c r="F35" s="48">
        <v>353</v>
      </c>
      <c r="G35" s="48">
        <v>726</v>
      </c>
      <c r="H35" s="48">
        <v>831</v>
      </c>
      <c r="I35" s="48">
        <v>4719</v>
      </c>
      <c r="J35" s="48">
        <v>20475</v>
      </c>
      <c r="K35" s="48">
        <v>16023</v>
      </c>
      <c r="L35" s="48">
        <v>12684</v>
      </c>
      <c r="M35" s="48">
        <v>11740</v>
      </c>
      <c r="N35" s="48">
        <v>12309</v>
      </c>
      <c r="O35" s="48">
        <v>10008</v>
      </c>
      <c r="P35" s="48">
        <v>10873</v>
      </c>
      <c r="Q35" s="48">
        <v>11743</v>
      </c>
      <c r="R35" s="48">
        <v>63679</v>
      </c>
      <c r="S35" s="48">
        <v>33051</v>
      </c>
      <c r="T35" s="48">
        <v>5315</v>
      </c>
      <c r="U35" s="48">
        <f t="shared" si="0"/>
        <v>214529</v>
      </c>
    </row>
    <row r="36" spans="1:21" ht="17" x14ac:dyDescent="0.2">
      <c r="A36" s="106">
        <v>255</v>
      </c>
      <c r="B36" s="107">
        <v>45113</v>
      </c>
      <c r="C36" s="106" t="s">
        <v>45</v>
      </c>
      <c r="D36" s="104">
        <v>1500</v>
      </c>
      <c r="E36" s="104">
        <v>463</v>
      </c>
      <c r="U36" s="48">
        <f t="shared" si="0"/>
        <v>0</v>
      </c>
    </row>
    <row r="37" spans="1:21" ht="17" x14ac:dyDescent="0.2">
      <c r="A37" s="106">
        <v>254</v>
      </c>
      <c r="B37" s="107">
        <v>45112</v>
      </c>
      <c r="C37" s="106" t="s">
        <v>48</v>
      </c>
      <c r="D37" s="104">
        <v>500</v>
      </c>
      <c r="E37" s="104">
        <v>486</v>
      </c>
      <c r="F37" s="48">
        <v>1254</v>
      </c>
      <c r="G37" s="48">
        <v>1258</v>
      </c>
      <c r="H37" s="48">
        <v>1040</v>
      </c>
      <c r="I37" s="48">
        <v>4856</v>
      </c>
      <c r="J37" s="48">
        <v>20980</v>
      </c>
      <c r="K37" s="48">
        <v>16226</v>
      </c>
      <c r="L37" s="48">
        <v>12889</v>
      </c>
      <c r="M37" s="48">
        <v>11893</v>
      </c>
      <c r="N37" s="48">
        <v>12404</v>
      </c>
      <c r="O37" s="48">
        <v>10077</v>
      </c>
      <c r="P37" s="48">
        <v>10978</v>
      </c>
      <c r="Q37" s="48">
        <v>11917</v>
      </c>
      <c r="R37" s="48">
        <v>64936</v>
      </c>
      <c r="S37" s="48">
        <v>33866</v>
      </c>
      <c r="T37" s="48">
        <v>5429</v>
      </c>
      <c r="U37" s="48">
        <f t="shared" si="0"/>
        <v>220003</v>
      </c>
    </row>
    <row r="38" spans="1:21" ht="17" x14ac:dyDescent="0.2">
      <c r="A38" s="106">
        <v>253</v>
      </c>
      <c r="B38" s="107">
        <v>45111</v>
      </c>
      <c r="C38" s="106" t="s">
        <v>27</v>
      </c>
      <c r="D38" s="104">
        <v>700</v>
      </c>
      <c r="E38" s="104">
        <v>511</v>
      </c>
      <c r="U38" s="48">
        <f t="shared" si="0"/>
        <v>0</v>
      </c>
    </row>
    <row r="39" spans="1:21" ht="17" x14ac:dyDescent="0.2">
      <c r="A39" s="106">
        <v>252</v>
      </c>
      <c r="B39" s="107">
        <v>45105</v>
      </c>
      <c r="C39" s="106" t="s">
        <v>45</v>
      </c>
      <c r="D39" s="104">
        <v>500</v>
      </c>
      <c r="E39" s="104">
        <v>476</v>
      </c>
      <c r="U39" s="48">
        <f t="shared" si="0"/>
        <v>0</v>
      </c>
    </row>
    <row r="40" spans="1:21" ht="17" x14ac:dyDescent="0.2">
      <c r="A40" s="106">
        <v>251</v>
      </c>
      <c r="B40" s="107">
        <v>45104</v>
      </c>
      <c r="C40" s="106" t="s">
        <v>27</v>
      </c>
      <c r="D40" s="104">
        <v>4300</v>
      </c>
      <c r="E40" s="104">
        <v>486</v>
      </c>
      <c r="F40" s="48">
        <v>642</v>
      </c>
      <c r="G40" s="48">
        <v>1896</v>
      </c>
      <c r="H40" s="48">
        <v>1814</v>
      </c>
      <c r="I40" s="48">
        <v>4225</v>
      </c>
      <c r="J40" s="48">
        <v>21351</v>
      </c>
      <c r="K40" s="48">
        <v>16753</v>
      </c>
      <c r="L40" s="48">
        <v>13262</v>
      </c>
      <c r="M40" s="48">
        <v>12257</v>
      </c>
      <c r="N40" s="48">
        <v>12803</v>
      </c>
      <c r="O40" s="48">
        <v>10397</v>
      </c>
      <c r="P40" s="48">
        <v>11400</v>
      </c>
      <c r="Q40" s="48">
        <v>12158</v>
      </c>
      <c r="R40" s="48">
        <v>67331</v>
      </c>
      <c r="S40" s="48">
        <v>35098</v>
      </c>
      <c r="T40" s="48">
        <v>5455</v>
      </c>
      <c r="U40" s="48">
        <f t="shared" si="0"/>
        <v>226842</v>
      </c>
    </row>
    <row r="41" spans="1:21" ht="17" x14ac:dyDescent="0.2">
      <c r="A41" s="106">
        <v>250</v>
      </c>
      <c r="B41" s="107">
        <v>45085</v>
      </c>
      <c r="C41" s="106" t="s">
        <v>27</v>
      </c>
      <c r="D41" s="104">
        <v>4800</v>
      </c>
      <c r="E41" s="104">
        <v>486</v>
      </c>
      <c r="U41" s="48">
        <f t="shared" si="0"/>
        <v>0</v>
      </c>
    </row>
    <row r="42" spans="1:21" ht="17" x14ac:dyDescent="0.2">
      <c r="A42" s="106">
        <v>249</v>
      </c>
      <c r="B42" s="107">
        <v>45070</v>
      </c>
      <c r="C42" s="106" t="s">
        <v>27</v>
      </c>
      <c r="D42" s="104">
        <v>4800</v>
      </c>
      <c r="E42" s="104">
        <v>488</v>
      </c>
      <c r="F42" s="48">
        <v>604</v>
      </c>
      <c r="G42" s="48">
        <v>884</v>
      </c>
      <c r="H42" s="48">
        <v>680</v>
      </c>
      <c r="I42" s="48">
        <v>3001</v>
      </c>
      <c r="J42" s="48">
        <v>21544</v>
      </c>
      <c r="K42" s="48">
        <v>17111</v>
      </c>
      <c r="L42" s="48">
        <v>13351</v>
      </c>
      <c r="M42" s="48">
        <v>12691</v>
      </c>
      <c r="N42" s="48">
        <v>13187</v>
      </c>
      <c r="O42" s="48">
        <v>10674</v>
      </c>
      <c r="P42" s="48">
        <v>11846</v>
      </c>
      <c r="Q42" s="48">
        <v>12710</v>
      </c>
      <c r="R42" s="48">
        <v>69709</v>
      </c>
      <c r="S42" s="48">
        <v>36432</v>
      </c>
      <c r="T42" s="48">
        <v>5585</v>
      </c>
      <c r="U42" s="48">
        <f t="shared" si="0"/>
        <v>230009</v>
      </c>
    </row>
    <row r="43" spans="1:21" ht="17" x14ac:dyDescent="0.2">
      <c r="A43" s="106">
        <v>248</v>
      </c>
      <c r="B43" s="107">
        <v>45056</v>
      </c>
      <c r="C43" s="106" t="s">
        <v>6</v>
      </c>
      <c r="D43" s="104">
        <v>589</v>
      </c>
      <c r="E43" s="104">
        <v>691</v>
      </c>
      <c r="F43" s="48">
        <v>501</v>
      </c>
      <c r="G43" s="48">
        <v>1180</v>
      </c>
      <c r="H43" s="48">
        <v>1284</v>
      </c>
      <c r="I43" s="48">
        <v>2871</v>
      </c>
      <c r="J43" s="48">
        <v>21344</v>
      </c>
      <c r="K43" s="48">
        <v>17139</v>
      </c>
      <c r="L43" s="48">
        <v>13454</v>
      </c>
      <c r="M43" s="48">
        <v>12772</v>
      </c>
      <c r="N43" s="48">
        <v>13228</v>
      </c>
      <c r="O43" s="48">
        <v>10766</v>
      </c>
      <c r="P43" s="48">
        <v>11864</v>
      </c>
      <c r="Q43" s="48">
        <v>12749</v>
      </c>
      <c r="R43" s="48">
        <v>69975</v>
      </c>
      <c r="S43" s="48">
        <v>36419</v>
      </c>
      <c r="T43" s="48">
        <v>5573</v>
      </c>
      <c r="U43" s="48">
        <f t="shared" si="0"/>
        <v>231119</v>
      </c>
    </row>
    <row r="44" spans="1:21" ht="17" x14ac:dyDescent="0.2">
      <c r="A44" s="106">
        <v>247</v>
      </c>
      <c r="B44" s="107">
        <v>45042</v>
      </c>
      <c r="C44" s="106" t="s">
        <v>27</v>
      </c>
      <c r="D44" s="104">
        <v>3500</v>
      </c>
      <c r="E44" s="104">
        <v>483</v>
      </c>
      <c r="F44" s="48">
        <v>261</v>
      </c>
      <c r="G44" s="48">
        <v>468</v>
      </c>
      <c r="H44" s="48">
        <v>374</v>
      </c>
      <c r="I44" s="48">
        <v>6859</v>
      </c>
      <c r="J44" s="48">
        <v>21051</v>
      </c>
      <c r="K44" s="48">
        <v>16996</v>
      </c>
      <c r="L44" s="48">
        <v>13418</v>
      </c>
      <c r="M44" s="48">
        <v>12752</v>
      </c>
      <c r="N44" s="48">
        <v>13291</v>
      </c>
      <c r="O44" s="48">
        <v>10709</v>
      </c>
      <c r="P44" s="48">
        <v>11917</v>
      </c>
      <c r="Q44" s="48">
        <v>12712</v>
      </c>
      <c r="R44" s="48">
        <v>71304</v>
      </c>
      <c r="S44" s="48">
        <v>37124</v>
      </c>
      <c r="T44" s="48">
        <v>5711</v>
      </c>
      <c r="U44" s="48">
        <f t="shared" si="0"/>
        <v>234947</v>
      </c>
    </row>
    <row r="45" spans="1:21" ht="17" x14ac:dyDescent="0.2">
      <c r="A45" s="106">
        <v>246</v>
      </c>
      <c r="B45" s="107">
        <v>45028</v>
      </c>
      <c r="C45" s="106" t="s">
        <v>27</v>
      </c>
      <c r="D45" s="104">
        <v>3500</v>
      </c>
      <c r="E45" s="104">
        <v>486</v>
      </c>
      <c r="F45" s="48">
        <v>310</v>
      </c>
      <c r="G45" s="48">
        <v>534</v>
      </c>
      <c r="H45" s="48">
        <v>444</v>
      </c>
      <c r="I45" s="48">
        <v>12001</v>
      </c>
      <c r="J45" s="48">
        <v>20955</v>
      </c>
      <c r="K45" s="48">
        <v>16863</v>
      </c>
      <c r="L45" s="48">
        <v>13403</v>
      </c>
      <c r="M45" s="48">
        <v>12720</v>
      </c>
      <c r="N45" s="48">
        <v>13300</v>
      </c>
      <c r="O45" s="48">
        <v>10696</v>
      </c>
      <c r="P45" s="48">
        <v>11925</v>
      </c>
      <c r="Q45" s="48">
        <v>12682</v>
      </c>
      <c r="R45" s="48">
        <v>71424</v>
      </c>
      <c r="S45" s="48">
        <v>37208</v>
      </c>
      <c r="T45" s="48">
        <v>5681</v>
      </c>
      <c r="U45" s="48">
        <f t="shared" si="0"/>
        <v>240146</v>
      </c>
    </row>
    <row r="46" spans="1:21" ht="17" x14ac:dyDescent="0.2">
      <c r="A46" s="106">
        <v>245</v>
      </c>
      <c r="B46" s="107">
        <v>45014</v>
      </c>
      <c r="C46" s="106" t="s">
        <v>27</v>
      </c>
      <c r="D46" s="104">
        <v>7000</v>
      </c>
      <c r="E46" s="104">
        <v>481</v>
      </c>
      <c r="F46" s="48">
        <v>784</v>
      </c>
      <c r="G46" s="48">
        <v>3216</v>
      </c>
      <c r="H46" s="48">
        <v>2603</v>
      </c>
      <c r="I46" s="48">
        <v>12183</v>
      </c>
      <c r="J46" s="48">
        <v>20833</v>
      </c>
      <c r="K46" s="48">
        <v>16836</v>
      </c>
      <c r="L46" s="48">
        <v>13371</v>
      </c>
      <c r="M46" s="48">
        <v>12672</v>
      </c>
      <c r="N46" s="48">
        <v>13334</v>
      </c>
      <c r="O46" s="48">
        <v>10697</v>
      </c>
      <c r="P46" s="48">
        <v>11833</v>
      </c>
      <c r="Q46" s="48">
        <v>12704</v>
      </c>
      <c r="R46" s="48">
        <v>71292</v>
      </c>
      <c r="S46" s="48">
        <v>37113</v>
      </c>
      <c r="T46" s="48">
        <v>5650</v>
      </c>
      <c r="U46" s="48">
        <f t="shared" si="0"/>
        <v>245121</v>
      </c>
    </row>
    <row r="47" spans="1:21" ht="17" x14ac:dyDescent="0.2">
      <c r="A47" s="106">
        <v>244</v>
      </c>
      <c r="B47" s="107">
        <v>45008</v>
      </c>
      <c r="C47" s="106" t="s">
        <v>27</v>
      </c>
      <c r="D47" s="104">
        <v>7000</v>
      </c>
      <c r="E47" s="104">
        <v>484</v>
      </c>
    </row>
    <row r="48" spans="1:21" ht="17" x14ac:dyDescent="0.2">
      <c r="A48" s="106">
        <v>243</v>
      </c>
      <c r="B48" s="107">
        <v>45000</v>
      </c>
      <c r="C48" s="106" t="s">
        <v>27</v>
      </c>
      <c r="D48" s="104">
        <v>7000</v>
      </c>
      <c r="E48" s="104">
        <v>490</v>
      </c>
    </row>
    <row r="49" spans="1:5" ht="17" x14ac:dyDescent="0.2">
      <c r="A49" s="106">
        <v>242</v>
      </c>
      <c r="B49" s="107">
        <v>44986</v>
      </c>
      <c r="C49" s="106" t="s">
        <v>6</v>
      </c>
      <c r="D49" s="104">
        <v>667</v>
      </c>
      <c r="E49" s="104">
        <v>748</v>
      </c>
    </row>
    <row r="50" spans="1:5" ht="17" x14ac:dyDescent="0.2">
      <c r="A50" s="106">
        <v>241</v>
      </c>
      <c r="B50" s="107">
        <v>44972</v>
      </c>
      <c r="C50" s="106" t="s">
        <v>6</v>
      </c>
      <c r="D50" s="104">
        <v>699</v>
      </c>
      <c r="E50" s="104">
        <v>791</v>
      </c>
    </row>
    <row r="51" spans="1:5" ht="17" x14ac:dyDescent="0.2">
      <c r="A51" s="106">
        <v>240</v>
      </c>
      <c r="B51" s="107">
        <v>44959</v>
      </c>
      <c r="C51" s="106" t="s">
        <v>28</v>
      </c>
      <c r="D51" s="104">
        <v>3300</v>
      </c>
      <c r="E51" s="104">
        <v>489</v>
      </c>
    </row>
    <row r="52" spans="1:5" ht="17" x14ac:dyDescent="0.2">
      <c r="A52" s="106">
        <v>239</v>
      </c>
      <c r="B52" s="107">
        <v>44958</v>
      </c>
      <c r="C52" s="106" t="s">
        <v>6</v>
      </c>
      <c r="D52" s="104">
        <v>893</v>
      </c>
      <c r="E52" s="104">
        <v>733</v>
      </c>
    </row>
    <row r="53" spans="1:5" ht="17" x14ac:dyDescent="0.2">
      <c r="A53" s="106">
        <v>238</v>
      </c>
      <c r="B53" s="107">
        <v>44944</v>
      </c>
      <c r="C53" s="106" t="s">
        <v>27</v>
      </c>
      <c r="D53" s="104">
        <v>5500</v>
      </c>
      <c r="E53" s="104">
        <v>490</v>
      </c>
    </row>
    <row r="54" spans="1:5" ht="17" x14ac:dyDescent="0.2">
      <c r="A54" s="106">
        <v>237</v>
      </c>
      <c r="B54" s="107">
        <v>44937</v>
      </c>
      <c r="C54" s="106" t="s">
        <v>27</v>
      </c>
      <c r="D54" s="104">
        <v>5500</v>
      </c>
      <c r="E54" s="104">
        <v>507</v>
      </c>
    </row>
    <row r="55" spans="1:5" ht="17" x14ac:dyDescent="0.2">
      <c r="A55" s="106">
        <v>236</v>
      </c>
      <c r="B55" s="107">
        <v>44888</v>
      </c>
      <c r="C55" s="106" t="s">
        <v>27</v>
      </c>
      <c r="D55" s="104">
        <v>4750</v>
      </c>
      <c r="E55" s="104">
        <v>491</v>
      </c>
    </row>
    <row r="56" spans="1:5" ht="17" x14ac:dyDescent="0.2">
      <c r="A56" s="106">
        <v>235</v>
      </c>
      <c r="B56" s="107">
        <v>44874</v>
      </c>
      <c r="C56" s="106" t="s">
        <v>27</v>
      </c>
      <c r="D56" s="104">
        <v>4750</v>
      </c>
      <c r="E56" s="104">
        <v>494</v>
      </c>
    </row>
    <row r="57" spans="1:5" ht="17" x14ac:dyDescent="0.2">
      <c r="A57" s="106">
        <v>234</v>
      </c>
      <c r="B57" s="107">
        <v>44860</v>
      </c>
      <c r="C57" s="106" t="s">
        <v>27</v>
      </c>
      <c r="D57" s="104">
        <v>4750</v>
      </c>
      <c r="E57" s="104">
        <v>496</v>
      </c>
    </row>
    <row r="58" spans="1:5" ht="17" x14ac:dyDescent="0.2">
      <c r="A58" s="106">
        <v>233</v>
      </c>
      <c r="B58" s="107">
        <v>44846</v>
      </c>
      <c r="C58" s="106" t="s">
        <v>27</v>
      </c>
      <c r="D58" s="104">
        <v>4250</v>
      </c>
      <c r="E58" s="104">
        <v>500</v>
      </c>
    </row>
    <row r="59" spans="1:5" ht="17" x14ac:dyDescent="0.2">
      <c r="A59" s="106">
        <v>232</v>
      </c>
      <c r="B59" s="107">
        <v>44832</v>
      </c>
      <c r="C59" s="106" t="s">
        <v>27</v>
      </c>
      <c r="D59" s="104">
        <v>3750</v>
      </c>
      <c r="E59" s="104">
        <v>504</v>
      </c>
    </row>
    <row r="60" spans="1:5" ht="17" x14ac:dyDescent="0.2">
      <c r="A60" s="106">
        <v>231</v>
      </c>
      <c r="B60" s="107">
        <v>44818</v>
      </c>
      <c r="C60" s="106" t="s">
        <v>27</v>
      </c>
      <c r="D60" s="104">
        <v>3250</v>
      </c>
      <c r="E60" s="104">
        <v>510</v>
      </c>
    </row>
    <row r="61" spans="1:5" ht="17" x14ac:dyDescent="0.2">
      <c r="A61" s="106">
        <v>230</v>
      </c>
      <c r="B61" s="107">
        <v>44804</v>
      </c>
      <c r="C61" s="106" t="s">
        <v>27</v>
      </c>
      <c r="D61" s="104">
        <v>2750</v>
      </c>
      <c r="E61" s="104">
        <v>516</v>
      </c>
    </row>
    <row r="62" spans="1:5" ht="17" x14ac:dyDescent="0.2">
      <c r="A62" s="106">
        <v>229</v>
      </c>
      <c r="B62" s="107">
        <v>44790</v>
      </c>
      <c r="C62" s="106" t="s">
        <v>27</v>
      </c>
      <c r="D62" s="104">
        <v>2250</v>
      </c>
      <c r="E62" s="104">
        <v>525</v>
      </c>
    </row>
    <row r="63" spans="1:5" ht="17" x14ac:dyDescent="0.2">
      <c r="A63" s="106">
        <v>228</v>
      </c>
      <c r="B63" s="107">
        <v>44776</v>
      </c>
      <c r="C63" s="106" t="s">
        <v>27</v>
      </c>
      <c r="D63" s="104">
        <v>2000</v>
      </c>
      <c r="E63" s="104">
        <v>533</v>
      </c>
    </row>
    <row r="64" spans="1:5" ht="17" x14ac:dyDescent="0.2">
      <c r="A64" s="106">
        <v>227</v>
      </c>
      <c r="B64" s="107">
        <v>44762</v>
      </c>
      <c r="C64" s="106" t="s">
        <v>27</v>
      </c>
      <c r="D64" s="104">
        <v>1750</v>
      </c>
      <c r="E64" s="104">
        <v>542</v>
      </c>
    </row>
    <row r="65" spans="1:5" ht="17" x14ac:dyDescent="0.2">
      <c r="A65" s="106">
        <v>226</v>
      </c>
      <c r="B65" s="107">
        <v>44748</v>
      </c>
      <c r="C65" s="106" t="s">
        <v>27</v>
      </c>
      <c r="D65" s="104">
        <v>1500</v>
      </c>
      <c r="E65" s="104">
        <v>557</v>
      </c>
    </row>
    <row r="66" spans="1:5" ht="17" x14ac:dyDescent="0.2">
      <c r="A66" s="106">
        <v>225</v>
      </c>
      <c r="B66" s="107">
        <v>44734</v>
      </c>
      <c r="C66" s="106" t="s">
        <v>6</v>
      </c>
      <c r="D66" s="104">
        <v>636</v>
      </c>
      <c r="E66" s="104">
        <v>752</v>
      </c>
    </row>
    <row r="67" spans="1:5" ht="17" x14ac:dyDescent="0.2">
      <c r="A67" s="106">
        <v>224</v>
      </c>
      <c r="B67" s="107">
        <v>44720</v>
      </c>
      <c r="C67" s="106" t="s">
        <v>6</v>
      </c>
      <c r="D67" s="104">
        <v>932</v>
      </c>
      <c r="E67" s="104">
        <v>796</v>
      </c>
    </row>
    <row r="68" spans="1:5" ht="17" x14ac:dyDescent="0.2">
      <c r="A68" s="106">
        <v>223</v>
      </c>
      <c r="B68" s="107">
        <v>44706</v>
      </c>
      <c r="C68" s="106" t="s">
        <v>6</v>
      </c>
      <c r="D68" s="104">
        <v>590</v>
      </c>
      <c r="E68" s="104">
        <v>741</v>
      </c>
    </row>
    <row r="69" spans="1:5" ht="17" x14ac:dyDescent="0.2">
      <c r="A69" s="106">
        <v>222</v>
      </c>
      <c r="B69" s="107">
        <v>44692</v>
      </c>
      <c r="C69" s="106" t="s">
        <v>6</v>
      </c>
      <c r="D69" s="104">
        <v>545</v>
      </c>
      <c r="E69" s="104">
        <v>753</v>
      </c>
    </row>
    <row r="70" spans="1:5" ht="17" x14ac:dyDescent="0.2">
      <c r="A70" s="106">
        <v>221</v>
      </c>
      <c r="B70" s="107">
        <v>44678</v>
      </c>
      <c r="C70" s="106" t="s">
        <v>6</v>
      </c>
      <c r="D70" s="104">
        <v>829</v>
      </c>
      <c r="E70" s="104">
        <v>772</v>
      </c>
    </row>
    <row r="71" spans="1:5" ht="17" x14ac:dyDescent="0.2">
      <c r="A71" s="106">
        <v>220</v>
      </c>
      <c r="B71" s="107">
        <v>44664</v>
      </c>
      <c r="C71" s="106" t="s">
        <v>6</v>
      </c>
      <c r="D71" s="104">
        <v>787</v>
      </c>
      <c r="E71" s="104">
        <v>782</v>
      </c>
    </row>
    <row r="72" spans="1:5" ht="17" x14ac:dyDescent="0.2">
      <c r="A72" s="106">
        <v>219</v>
      </c>
      <c r="B72" s="107">
        <v>44650</v>
      </c>
      <c r="C72" s="106" t="s">
        <v>6</v>
      </c>
      <c r="D72" s="104">
        <v>919</v>
      </c>
      <c r="E72" s="104">
        <v>785</v>
      </c>
    </row>
    <row r="73" spans="1:5" ht="17" x14ac:dyDescent="0.2">
      <c r="A73" s="106">
        <v>218</v>
      </c>
      <c r="B73" s="107">
        <v>44636</v>
      </c>
      <c r="C73" s="106" t="s">
        <v>6</v>
      </c>
      <c r="D73" s="104">
        <v>924</v>
      </c>
      <c r="E73" s="104">
        <v>754</v>
      </c>
    </row>
    <row r="74" spans="1:5" ht="17" x14ac:dyDescent="0.2">
      <c r="A74" s="106">
        <v>217</v>
      </c>
      <c r="B74" s="107">
        <v>44622</v>
      </c>
      <c r="C74" s="106" t="s">
        <v>6</v>
      </c>
      <c r="D74" s="104">
        <v>1047</v>
      </c>
      <c r="E74" s="104">
        <v>761</v>
      </c>
    </row>
    <row r="75" spans="1:5" ht="17" x14ac:dyDescent="0.2">
      <c r="A75" s="106">
        <v>216</v>
      </c>
      <c r="B75" s="107">
        <v>44608</v>
      </c>
      <c r="C75" s="106" t="s">
        <v>6</v>
      </c>
      <c r="D75" s="104">
        <v>1082</v>
      </c>
      <c r="E75" s="104">
        <v>710</v>
      </c>
    </row>
    <row r="76" spans="1:5" ht="17" x14ac:dyDescent="0.2">
      <c r="A76" s="106">
        <v>215</v>
      </c>
      <c r="B76" s="107">
        <v>44594</v>
      </c>
      <c r="C76" s="106" t="s">
        <v>6</v>
      </c>
      <c r="D76" s="104">
        <v>1070</v>
      </c>
      <c r="E76" s="104">
        <v>674</v>
      </c>
    </row>
    <row r="77" spans="1:5" ht="17" x14ac:dyDescent="0.2">
      <c r="A77" s="106">
        <v>214</v>
      </c>
      <c r="B77" s="107">
        <v>44580</v>
      </c>
      <c r="C77" s="106" t="s">
        <v>6</v>
      </c>
      <c r="D77" s="104">
        <v>1036</v>
      </c>
      <c r="E77" s="104">
        <v>745</v>
      </c>
    </row>
    <row r="78" spans="1:5" ht="17" x14ac:dyDescent="0.2">
      <c r="A78" s="106">
        <v>213</v>
      </c>
      <c r="B78" s="107">
        <v>44566</v>
      </c>
      <c r="C78" s="106" t="s">
        <v>6</v>
      </c>
      <c r="D78" s="104">
        <v>392</v>
      </c>
      <c r="E78" s="104">
        <v>808</v>
      </c>
    </row>
    <row r="79" spans="1:5" ht="17" x14ac:dyDescent="0.2">
      <c r="A79" s="106">
        <v>212</v>
      </c>
      <c r="B79" s="107">
        <v>44552</v>
      </c>
      <c r="C79" s="106" t="s">
        <v>6</v>
      </c>
      <c r="D79" s="104">
        <v>746</v>
      </c>
      <c r="E79" s="104">
        <v>720</v>
      </c>
    </row>
    <row r="80" spans="1:5" ht="17" x14ac:dyDescent="0.2">
      <c r="A80" s="106">
        <v>211</v>
      </c>
      <c r="B80" s="107">
        <v>44540</v>
      </c>
      <c r="C80" s="106" t="s">
        <v>6</v>
      </c>
      <c r="D80" s="104">
        <v>1032</v>
      </c>
      <c r="E80" s="104">
        <v>698</v>
      </c>
    </row>
    <row r="81" spans="1:5" ht="17" x14ac:dyDescent="0.2">
      <c r="A81" s="106">
        <v>210</v>
      </c>
      <c r="B81" s="107">
        <v>44524</v>
      </c>
      <c r="C81" s="106" t="s">
        <v>6</v>
      </c>
      <c r="D81" s="104">
        <v>613</v>
      </c>
      <c r="E81" s="104">
        <v>737</v>
      </c>
    </row>
    <row r="82" spans="1:5" ht="17" x14ac:dyDescent="0.2">
      <c r="A82" s="106">
        <v>209</v>
      </c>
      <c r="B82" s="107">
        <v>44510</v>
      </c>
      <c r="C82" s="106" t="s">
        <v>6</v>
      </c>
      <c r="D82" s="104">
        <v>775</v>
      </c>
      <c r="E82" s="104">
        <v>685</v>
      </c>
    </row>
    <row r="83" spans="1:5" ht="17" x14ac:dyDescent="0.2">
      <c r="A83" s="106">
        <v>208</v>
      </c>
      <c r="B83" s="107">
        <v>44496</v>
      </c>
      <c r="C83" s="106" t="s">
        <v>6</v>
      </c>
      <c r="D83" s="104">
        <v>681</v>
      </c>
      <c r="E83" s="104">
        <v>744</v>
      </c>
    </row>
    <row r="84" spans="1:5" ht="17" x14ac:dyDescent="0.2">
      <c r="A84" s="106">
        <v>207</v>
      </c>
      <c r="B84" s="107">
        <v>44482</v>
      </c>
      <c r="C84" s="106" t="s">
        <v>6</v>
      </c>
      <c r="D84" s="104">
        <v>681</v>
      </c>
      <c r="E84" s="104">
        <v>720</v>
      </c>
    </row>
    <row r="85" spans="1:5" ht="17" x14ac:dyDescent="0.2">
      <c r="A85" s="106">
        <v>206</v>
      </c>
      <c r="B85" s="107">
        <v>44468</v>
      </c>
      <c r="C85" s="106" t="s">
        <v>6</v>
      </c>
      <c r="D85" s="104">
        <v>761</v>
      </c>
      <c r="E85" s="104">
        <v>742</v>
      </c>
    </row>
    <row r="86" spans="1:5" ht="17" x14ac:dyDescent="0.2">
      <c r="A86" s="106">
        <v>205</v>
      </c>
      <c r="B86" s="107">
        <v>44454</v>
      </c>
      <c r="C86" s="106" t="s">
        <v>6</v>
      </c>
      <c r="D86" s="104">
        <v>521</v>
      </c>
      <c r="E86" s="104">
        <v>732</v>
      </c>
    </row>
    <row r="87" spans="1:5" ht="17" x14ac:dyDescent="0.2">
      <c r="A87" s="106">
        <v>204</v>
      </c>
      <c r="B87" s="107">
        <v>44453</v>
      </c>
      <c r="C87" s="106" t="s">
        <v>29</v>
      </c>
      <c r="D87" s="104">
        <v>2000</v>
      </c>
      <c r="E87" s="104">
        <v>462</v>
      </c>
    </row>
    <row r="88" spans="1:5" ht="17" x14ac:dyDescent="0.2">
      <c r="A88" s="106">
        <v>203</v>
      </c>
      <c r="B88" s="107">
        <v>44440</v>
      </c>
      <c r="C88" s="106" t="s">
        <v>6</v>
      </c>
      <c r="D88" s="104">
        <v>635</v>
      </c>
      <c r="E88" s="104">
        <v>764</v>
      </c>
    </row>
    <row r="89" spans="1:5" ht="17" x14ac:dyDescent="0.2">
      <c r="A89" s="106">
        <v>202</v>
      </c>
      <c r="B89" s="107">
        <v>44427</v>
      </c>
      <c r="C89" s="106" t="s">
        <v>29</v>
      </c>
      <c r="D89" s="104">
        <v>3000</v>
      </c>
      <c r="E89" s="104">
        <v>403</v>
      </c>
    </row>
    <row r="90" spans="1:5" ht="17" x14ac:dyDescent="0.2">
      <c r="A90" s="106">
        <v>201</v>
      </c>
      <c r="B90" s="107">
        <v>44426</v>
      </c>
      <c r="C90" s="106" t="s">
        <v>6</v>
      </c>
      <c r="D90" s="104">
        <v>463</v>
      </c>
      <c r="E90" s="104">
        <v>751</v>
      </c>
    </row>
    <row r="91" spans="1:5" ht="17" x14ac:dyDescent="0.2">
      <c r="A91" s="106">
        <v>200</v>
      </c>
      <c r="B91" s="107">
        <v>44413</v>
      </c>
      <c r="C91" s="106" t="s">
        <v>29</v>
      </c>
      <c r="D91" s="104">
        <v>3000</v>
      </c>
      <c r="E91" s="104">
        <v>404</v>
      </c>
    </row>
    <row r="92" spans="1:5" ht="17" x14ac:dyDescent="0.2">
      <c r="A92" s="106">
        <v>199</v>
      </c>
      <c r="B92" s="107">
        <v>44412</v>
      </c>
      <c r="C92" s="106" t="s">
        <v>6</v>
      </c>
      <c r="D92" s="104">
        <v>512</v>
      </c>
      <c r="E92" s="104">
        <v>760</v>
      </c>
    </row>
    <row r="93" spans="1:5" ht="17" x14ac:dyDescent="0.2">
      <c r="A93" s="106">
        <v>198</v>
      </c>
      <c r="B93" s="107">
        <v>44399</v>
      </c>
      <c r="C93" s="106" t="s">
        <v>29</v>
      </c>
      <c r="D93" s="104">
        <v>4500</v>
      </c>
      <c r="E93" s="104">
        <v>357</v>
      </c>
    </row>
    <row r="94" spans="1:5" ht="17" x14ac:dyDescent="0.2">
      <c r="A94" s="106">
        <v>197</v>
      </c>
      <c r="B94" s="107">
        <v>44398</v>
      </c>
      <c r="C94" s="106" t="s">
        <v>6</v>
      </c>
      <c r="D94" s="104">
        <v>462</v>
      </c>
      <c r="E94" s="104">
        <v>734</v>
      </c>
    </row>
    <row r="95" spans="1:5" ht="17" x14ac:dyDescent="0.2">
      <c r="A95" s="106">
        <v>196</v>
      </c>
      <c r="B95" s="107">
        <v>44385</v>
      </c>
      <c r="C95" s="106" t="s">
        <v>29</v>
      </c>
      <c r="D95" s="104">
        <v>4500</v>
      </c>
      <c r="E95" s="104">
        <v>369</v>
      </c>
    </row>
    <row r="96" spans="1:5" ht="17" x14ac:dyDescent="0.2">
      <c r="A96" s="106">
        <v>195</v>
      </c>
      <c r="B96" s="107">
        <v>44384</v>
      </c>
      <c r="C96" s="106" t="s">
        <v>6</v>
      </c>
      <c r="D96" s="104">
        <v>627</v>
      </c>
      <c r="E96" s="104">
        <v>760</v>
      </c>
    </row>
    <row r="97" spans="1:5" ht="17" x14ac:dyDescent="0.2">
      <c r="A97" s="106">
        <v>194</v>
      </c>
      <c r="B97" s="107">
        <v>44371</v>
      </c>
      <c r="C97" s="106" t="s">
        <v>29</v>
      </c>
      <c r="D97" s="104">
        <v>6000</v>
      </c>
      <c r="E97" s="104">
        <v>357</v>
      </c>
    </row>
    <row r="98" spans="1:5" ht="17" x14ac:dyDescent="0.2">
      <c r="A98" s="106">
        <v>193</v>
      </c>
      <c r="B98" s="107">
        <v>44370</v>
      </c>
      <c r="C98" s="106" t="s">
        <v>6</v>
      </c>
      <c r="D98" s="104">
        <v>1002</v>
      </c>
      <c r="E98" s="104">
        <v>742</v>
      </c>
    </row>
    <row r="99" spans="1:5" ht="17" x14ac:dyDescent="0.2">
      <c r="A99" s="106">
        <v>192</v>
      </c>
      <c r="B99" s="107">
        <v>44357</v>
      </c>
      <c r="C99" s="106" t="s">
        <v>29</v>
      </c>
      <c r="D99" s="104">
        <v>6000</v>
      </c>
      <c r="E99" s="104">
        <v>368</v>
      </c>
    </row>
    <row r="100" spans="1:5" ht="17" x14ac:dyDescent="0.2">
      <c r="A100" s="106">
        <v>191</v>
      </c>
      <c r="B100" s="107">
        <v>44356</v>
      </c>
      <c r="C100" s="106" t="s">
        <v>6</v>
      </c>
      <c r="D100" s="104">
        <v>940</v>
      </c>
      <c r="E100" s="104">
        <v>711</v>
      </c>
    </row>
    <row r="101" spans="1:5" ht="17" x14ac:dyDescent="0.2">
      <c r="A101" s="106">
        <v>190</v>
      </c>
      <c r="B101" s="107">
        <v>44347</v>
      </c>
      <c r="C101" s="106" t="s">
        <v>29</v>
      </c>
      <c r="D101" s="104">
        <v>5956</v>
      </c>
      <c r="E101" s="104">
        <v>380</v>
      </c>
    </row>
    <row r="102" spans="1:5" ht="17" x14ac:dyDescent="0.2">
      <c r="A102" s="106">
        <v>189</v>
      </c>
      <c r="B102" s="107">
        <v>44342</v>
      </c>
      <c r="C102" s="106" t="s">
        <v>6</v>
      </c>
      <c r="D102" s="104">
        <v>500</v>
      </c>
      <c r="E102" s="104">
        <v>713</v>
      </c>
    </row>
    <row r="103" spans="1:5" ht="17" x14ac:dyDescent="0.2">
      <c r="A103" s="106">
        <v>188</v>
      </c>
      <c r="B103" s="107">
        <v>44336</v>
      </c>
      <c r="C103" s="106" t="s">
        <v>29</v>
      </c>
      <c r="D103" s="104">
        <v>1842</v>
      </c>
      <c r="E103" s="104">
        <v>397</v>
      </c>
    </row>
    <row r="104" spans="1:5" ht="17" x14ac:dyDescent="0.2">
      <c r="A104" s="106">
        <v>187</v>
      </c>
      <c r="B104" s="107">
        <v>44329</v>
      </c>
      <c r="C104" s="106" t="s">
        <v>29</v>
      </c>
      <c r="D104" s="104">
        <v>4147</v>
      </c>
      <c r="E104" s="104">
        <v>401</v>
      </c>
    </row>
    <row r="105" spans="1:5" ht="17" x14ac:dyDescent="0.2">
      <c r="A105" s="106">
        <v>186</v>
      </c>
      <c r="B105" s="107">
        <v>44328</v>
      </c>
      <c r="C105" s="106" t="s">
        <v>6</v>
      </c>
      <c r="D105" s="104">
        <v>557</v>
      </c>
      <c r="E105" s="104">
        <v>752</v>
      </c>
    </row>
    <row r="106" spans="1:5" ht="17" x14ac:dyDescent="0.2">
      <c r="A106" s="106">
        <v>185</v>
      </c>
      <c r="B106" s="107">
        <v>44315</v>
      </c>
      <c r="C106" s="106" t="s">
        <v>29</v>
      </c>
      <c r="D106" s="104">
        <v>6000</v>
      </c>
      <c r="E106" s="104">
        <v>400</v>
      </c>
    </row>
    <row r="107" spans="1:5" ht="17" x14ac:dyDescent="0.2">
      <c r="A107" s="106">
        <v>184</v>
      </c>
      <c r="B107" s="107">
        <v>44314</v>
      </c>
      <c r="C107" s="106" t="s">
        <v>6</v>
      </c>
      <c r="D107" s="104">
        <v>381</v>
      </c>
      <c r="E107" s="104">
        <v>717</v>
      </c>
    </row>
    <row r="108" spans="1:5" ht="17" x14ac:dyDescent="0.2">
      <c r="A108" s="106">
        <v>183</v>
      </c>
      <c r="B108" s="107">
        <v>44302</v>
      </c>
      <c r="C108" s="106" t="s">
        <v>29</v>
      </c>
      <c r="D108" s="104">
        <v>6000</v>
      </c>
      <c r="E108" s="104">
        <v>417</v>
      </c>
    </row>
    <row r="109" spans="1:5" ht="17" x14ac:dyDescent="0.2">
      <c r="A109" s="106">
        <v>182</v>
      </c>
      <c r="B109" s="107">
        <v>44300</v>
      </c>
      <c r="C109" s="106" t="s">
        <v>6</v>
      </c>
      <c r="D109" s="104">
        <v>266</v>
      </c>
      <c r="E109" s="104">
        <v>753</v>
      </c>
    </row>
    <row r="110" spans="1:5" ht="17" x14ac:dyDescent="0.2">
      <c r="A110" s="106">
        <v>181</v>
      </c>
      <c r="B110" s="107">
        <v>44287</v>
      </c>
      <c r="C110" s="106" t="s">
        <v>29</v>
      </c>
      <c r="D110" s="104">
        <v>5000</v>
      </c>
      <c r="E110" s="104">
        <v>432</v>
      </c>
    </row>
    <row r="111" spans="1:5" ht="17" x14ac:dyDescent="0.2">
      <c r="A111" s="106">
        <v>180</v>
      </c>
      <c r="B111" s="107">
        <v>44286</v>
      </c>
      <c r="C111" s="106" t="s">
        <v>6</v>
      </c>
      <c r="D111" s="104">
        <v>284</v>
      </c>
      <c r="E111" s="104">
        <v>778</v>
      </c>
    </row>
    <row r="112" spans="1:5" ht="17" x14ac:dyDescent="0.2">
      <c r="A112" s="106">
        <v>179</v>
      </c>
      <c r="B112" s="107">
        <v>44273</v>
      </c>
      <c r="C112" s="106" t="s">
        <v>29</v>
      </c>
      <c r="D112" s="104">
        <v>5000</v>
      </c>
      <c r="E112" s="104">
        <v>449</v>
      </c>
    </row>
    <row r="113" spans="1:5" ht="17" x14ac:dyDescent="0.2">
      <c r="A113" s="106">
        <v>178</v>
      </c>
      <c r="B113" s="107">
        <v>44272</v>
      </c>
      <c r="C113" s="106" t="s">
        <v>6</v>
      </c>
      <c r="D113" s="104">
        <v>183</v>
      </c>
      <c r="E113" s="104">
        <v>682</v>
      </c>
    </row>
    <row r="114" spans="1:5" ht="17" x14ac:dyDescent="0.2">
      <c r="A114" s="106">
        <v>177</v>
      </c>
      <c r="B114" s="107">
        <v>44263</v>
      </c>
      <c r="C114" s="106" t="s">
        <v>6</v>
      </c>
      <c r="D114" s="104">
        <v>671</v>
      </c>
      <c r="E114" s="104">
        <v>739</v>
      </c>
    </row>
    <row r="115" spans="1:5" ht="17" x14ac:dyDescent="0.2">
      <c r="A115" s="106">
        <v>176</v>
      </c>
      <c r="B115" s="107">
        <v>44240</v>
      </c>
      <c r="C115" s="106" t="s">
        <v>29</v>
      </c>
      <c r="D115" s="104">
        <v>27332</v>
      </c>
      <c r="E115" s="104">
        <v>75</v>
      </c>
    </row>
    <row r="116" spans="1:5" ht="17" x14ac:dyDescent="0.2">
      <c r="A116" s="106">
        <v>175</v>
      </c>
      <c r="B116" s="107">
        <v>44237</v>
      </c>
      <c r="C116" s="106" t="s">
        <v>6</v>
      </c>
      <c r="D116" s="104">
        <v>654</v>
      </c>
      <c r="E116" s="104">
        <v>720</v>
      </c>
    </row>
    <row r="117" spans="1:5" ht="17" x14ac:dyDescent="0.2">
      <c r="A117" s="106">
        <v>174</v>
      </c>
      <c r="B117" s="107">
        <v>44217</v>
      </c>
      <c r="C117" s="106" t="s">
        <v>29</v>
      </c>
      <c r="D117" s="104">
        <v>4626</v>
      </c>
      <c r="E117" s="104">
        <v>454</v>
      </c>
    </row>
    <row r="118" spans="1:5" ht="17" x14ac:dyDescent="0.2">
      <c r="A118" s="106">
        <v>173</v>
      </c>
      <c r="B118" s="107">
        <v>44216</v>
      </c>
      <c r="C118" s="106" t="s">
        <v>6</v>
      </c>
      <c r="D118" s="104">
        <v>374</v>
      </c>
      <c r="E118" s="104">
        <v>741</v>
      </c>
    </row>
    <row r="119" spans="1:5" ht="17" x14ac:dyDescent="0.2">
      <c r="A119" s="106">
        <v>172</v>
      </c>
      <c r="B119" s="107">
        <v>44203</v>
      </c>
      <c r="C119" s="106" t="s">
        <v>29</v>
      </c>
      <c r="D119" s="104">
        <v>4750</v>
      </c>
      <c r="E119" s="104">
        <v>461</v>
      </c>
    </row>
    <row r="120" spans="1:5" ht="17" x14ac:dyDescent="0.2">
      <c r="A120" s="106">
        <v>171</v>
      </c>
      <c r="B120" s="107">
        <v>44202</v>
      </c>
      <c r="C120" s="106" t="s">
        <v>6</v>
      </c>
      <c r="D120" s="104">
        <v>250</v>
      </c>
      <c r="E120" s="104">
        <v>813</v>
      </c>
    </row>
    <row r="121" spans="1:5" ht="17" x14ac:dyDescent="0.2">
      <c r="A121" s="106">
        <v>170</v>
      </c>
      <c r="B121" s="107">
        <v>44188</v>
      </c>
      <c r="C121" s="106" t="s">
        <v>27</v>
      </c>
      <c r="D121" s="104">
        <v>5000</v>
      </c>
      <c r="E121" s="104">
        <v>468</v>
      </c>
    </row>
    <row r="122" spans="1:5" ht="17" x14ac:dyDescent="0.2">
      <c r="A122" s="106">
        <v>169</v>
      </c>
      <c r="B122" s="107">
        <v>44174</v>
      </c>
      <c r="C122" s="106" t="s">
        <v>27</v>
      </c>
      <c r="D122" s="104">
        <v>5000</v>
      </c>
      <c r="E122" s="104">
        <v>469</v>
      </c>
    </row>
    <row r="123" spans="1:5" ht="17" x14ac:dyDescent="0.2">
      <c r="A123" s="106">
        <v>168</v>
      </c>
      <c r="B123" s="107">
        <v>44160</v>
      </c>
      <c r="C123" s="106" t="s">
        <v>27</v>
      </c>
      <c r="D123" s="104">
        <v>5000</v>
      </c>
      <c r="E123" s="104">
        <v>469</v>
      </c>
    </row>
    <row r="124" spans="1:5" ht="17" x14ac:dyDescent="0.2">
      <c r="A124" s="106">
        <v>167</v>
      </c>
      <c r="B124" s="107">
        <v>44153</v>
      </c>
      <c r="C124" s="106" t="s">
        <v>27</v>
      </c>
      <c r="D124" s="104">
        <v>5000</v>
      </c>
      <c r="E124" s="104">
        <v>472</v>
      </c>
    </row>
    <row r="125" spans="1:5" ht="17" x14ac:dyDescent="0.2">
      <c r="A125" s="106">
        <v>166</v>
      </c>
      <c r="B125" s="107">
        <v>44140</v>
      </c>
      <c r="C125" s="106" t="s">
        <v>27</v>
      </c>
      <c r="D125" s="104">
        <v>4500</v>
      </c>
      <c r="E125" s="104">
        <v>478</v>
      </c>
    </row>
    <row r="126" spans="1:5" ht="17" x14ac:dyDescent="0.2">
      <c r="A126" s="106">
        <v>165</v>
      </c>
      <c r="B126" s="107">
        <v>44118</v>
      </c>
      <c r="C126" s="106" t="s">
        <v>27</v>
      </c>
      <c r="D126" s="104">
        <v>4500</v>
      </c>
      <c r="E126" s="104">
        <v>471</v>
      </c>
    </row>
    <row r="127" spans="1:5" ht="17" x14ac:dyDescent="0.2">
      <c r="A127" s="106">
        <v>164</v>
      </c>
      <c r="B127" s="107">
        <v>44104</v>
      </c>
      <c r="C127" s="106" t="s">
        <v>27</v>
      </c>
      <c r="D127" s="104">
        <v>4200</v>
      </c>
      <c r="E127" s="104">
        <v>471</v>
      </c>
    </row>
    <row r="128" spans="1:5" ht="17" x14ac:dyDescent="0.2">
      <c r="A128" s="106">
        <v>163</v>
      </c>
      <c r="B128" s="107">
        <v>44090</v>
      </c>
      <c r="C128" s="106" t="s">
        <v>27</v>
      </c>
      <c r="D128" s="104">
        <v>4200</v>
      </c>
      <c r="E128" s="104">
        <v>472</v>
      </c>
    </row>
    <row r="129" spans="1:5" ht="17" x14ac:dyDescent="0.2">
      <c r="A129" s="106">
        <v>162</v>
      </c>
      <c r="B129" s="107">
        <v>44076</v>
      </c>
      <c r="C129" s="106" t="s">
        <v>27</v>
      </c>
      <c r="D129" s="104">
        <v>4200</v>
      </c>
      <c r="E129" s="104">
        <v>475</v>
      </c>
    </row>
    <row r="130" spans="1:5" ht="17" x14ac:dyDescent="0.2">
      <c r="A130" s="106">
        <v>161</v>
      </c>
      <c r="B130" s="107">
        <v>44063</v>
      </c>
      <c r="C130" s="106" t="s">
        <v>29</v>
      </c>
      <c r="D130" s="104">
        <v>3300</v>
      </c>
      <c r="E130" s="104">
        <v>454</v>
      </c>
    </row>
    <row r="131" spans="1:5" ht="17" x14ac:dyDescent="0.2">
      <c r="A131" s="106">
        <v>160</v>
      </c>
      <c r="B131" s="107">
        <v>44062</v>
      </c>
      <c r="C131" s="106" t="s">
        <v>6</v>
      </c>
      <c r="D131" s="104">
        <v>600</v>
      </c>
      <c r="E131" s="104">
        <v>771</v>
      </c>
    </row>
    <row r="132" spans="1:5" ht="17" x14ac:dyDescent="0.2">
      <c r="A132" s="106">
        <v>159</v>
      </c>
      <c r="B132" s="107">
        <v>44049</v>
      </c>
      <c r="C132" s="106" t="s">
        <v>30</v>
      </c>
      <c r="D132" s="104">
        <v>250</v>
      </c>
      <c r="E132" s="104">
        <v>415</v>
      </c>
    </row>
    <row r="133" spans="1:5" ht="17" x14ac:dyDescent="0.2">
      <c r="A133" s="106">
        <v>158</v>
      </c>
      <c r="B133" s="107">
        <v>44048</v>
      </c>
      <c r="C133" s="106" t="s">
        <v>27</v>
      </c>
      <c r="D133" s="104">
        <v>3900</v>
      </c>
      <c r="E133" s="104">
        <v>476</v>
      </c>
    </row>
    <row r="134" spans="1:5" ht="17" x14ac:dyDescent="0.2">
      <c r="A134" s="106">
        <v>157</v>
      </c>
      <c r="B134" s="107">
        <v>44035</v>
      </c>
      <c r="C134" s="106" t="s">
        <v>29</v>
      </c>
      <c r="D134" s="104">
        <v>3343</v>
      </c>
      <c r="E134" s="104">
        <v>445</v>
      </c>
    </row>
    <row r="135" spans="1:5" ht="17" x14ac:dyDescent="0.2">
      <c r="A135" s="106">
        <v>156</v>
      </c>
      <c r="B135" s="107">
        <v>44034</v>
      </c>
      <c r="C135" s="106" t="s">
        <v>6</v>
      </c>
      <c r="D135" s="104">
        <v>557</v>
      </c>
      <c r="E135" s="104">
        <v>687</v>
      </c>
    </row>
    <row r="136" spans="1:5" ht="17" x14ac:dyDescent="0.2">
      <c r="A136" s="106">
        <v>155</v>
      </c>
      <c r="B136" s="107">
        <v>44020</v>
      </c>
      <c r="C136" s="106" t="s">
        <v>27</v>
      </c>
      <c r="D136" s="104">
        <v>3900</v>
      </c>
      <c r="E136" s="104">
        <v>478</v>
      </c>
    </row>
    <row r="137" spans="1:5" ht="17" x14ac:dyDescent="0.2">
      <c r="A137" s="106">
        <v>154</v>
      </c>
      <c r="B137" s="107">
        <v>44007</v>
      </c>
      <c r="C137" s="106" t="s">
        <v>29</v>
      </c>
      <c r="D137" s="104">
        <v>3508</v>
      </c>
      <c r="E137" s="104">
        <v>431</v>
      </c>
    </row>
    <row r="138" spans="1:5" ht="17" x14ac:dyDescent="0.2">
      <c r="A138" s="106">
        <v>153</v>
      </c>
      <c r="B138" s="107">
        <v>44006</v>
      </c>
      <c r="C138" s="106" t="s">
        <v>6</v>
      </c>
      <c r="D138" s="104">
        <v>392</v>
      </c>
      <c r="E138" s="104">
        <v>696</v>
      </c>
    </row>
    <row r="139" spans="1:5" ht="17" x14ac:dyDescent="0.2">
      <c r="A139" s="106">
        <v>152</v>
      </c>
      <c r="B139" s="107">
        <v>43993</v>
      </c>
      <c r="C139" s="106" t="s">
        <v>29</v>
      </c>
      <c r="D139" s="104">
        <v>3559</v>
      </c>
      <c r="E139" s="104">
        <v>437</v>
      </c>
    </row>
    <row r="140" spans="1:5" ht="17" x14ac:dyDescent="0.2">
      <c r="A140" s="106">
        <v>151</v>
      </c>
      <c r="B140" s="107">
        <v>43992</v>
      </c>
      <c r="C140" s="106" t="s">
        <v>6</v>
      </c>
      <c r="D140" s="104">
        <v>341</v>
      </c>
      <c r="E140" s="104">
        <v>743</v>
      </c>
    </row>
    <row r="141" spans="1:5" ht="17" x14ac:dyDescent="0.2">
      <c r="A141" s="106">
        <v>150</v>
      </c>
      <c r="B141" s="107">
        <v>43979</v>
      </c>
      <c r="C141" s="106" t="s">
        <v>29</v>
      </c>
      <c r="D141" s="104">
        <v>3515</v>
      </c>
      <c r="E141" s="104">
        <v>440</v>
      </c>
    </row>
    <row r="142" spans="1:5" ht="17" x14ac:dyDescent="0.2">
      <c r="A142" s="106">
        <v>149</v>
      </c>
      <c r="B142" s="107">
        <v>43978</v>
      </c>
      <c r="C142" s="106" t="s">
        <v>6</v>
      </c>
      <c r="D142" s="104">
        <v>385</v>
      </c>
      <c r="E142" s="104">
        <v>757</v>
      </c>
    </row>
    <row r="143" spans="1:5" ht="17" x14ac:dyDescent="0.2">
      <c r="A143" s="106">
        <v>148</v>
      </c>
      <c r="B143" s="107">
        <v>43965</v>
      </c>
      <c r="C143" s="106" t="s">
        <v>29</v>
      </c>
      <c r="D143" s="104">
        <v>3371</v>
      </c>
      <c r="E143" s="104">
        <v>447</v>
      </c>
    </row>
    <row r="144" spans="1:5" ht="17" x14ac:dyDescent="0.2">
      <c r="A144" s="106">
        <v>147</v>
      </c>
      <c r="B144" s="107">
        <v>43964</v>
      </c>
      <c r="C144" s="106" t="s">
        <v>6</v>
      </c>
      <c r="D144" s="104">
        <v>529</v>
      </c>
      <c r="E144" s="104">
        <v>718</v>
      </c>
    </row>
    <row r="145" spans="1:5" ht="17" x14ac:dyDescent="0.2">
      <c r="A145" s="106">
        <v>146</v>
      </c>
      <c r="B145" s="107">
        <v>43951</v>
      </c>
      <c r="C145" s="106" t="s">
        <v>29</v>
      </c>
      <c r="D145" s="104">
        <v>3311</v>
      </c>
      <c r="E145" s="104">
        <v>452</v>
      </c>
    </row>
    <row r="146" spans="1:5" ht="17" x14ac:dyDescent="0.2">
      <c r="A146" s="106">
        <v>145</v>
      </c>
      <c r="B146" s="107">
        <v>43950</v>
      </c>
      <c r="C146" s="106" t="s">
        <v>6</v>
      </c>
      <c r="D146" s="104">
        <v>589</v>
      </c>
      <c r="E146" s="104">
        <v>692</v>
      </c>
    </row>
    <row r="147" spans="1:5" ht="17" x14ac:dyDescent="0.2">
      <c r="A147" s="106">
        <v>144</v>
      </c>
      <c r="B147" s="107">
        <v>43937</v>
      </c>
      <c r="C147" s="106" t="s">
        <v>29</v>
      </c>
      <c r="D147" s="104">
        <v>3782</v>
      </c>
      <c r="E147" s="104">
        <v>455</v>
      </c>
    </row>
    <row r="148" spans="1:5" ht="17" x14ac:dyDescent="0.2">
      <c r="A148" s="106">
        <v>143</v>
      </c>
      <c r="B148" s="107">
        <v>43936</v>
      </c>
      <c r="C148" s="106" t="s">
        <v>6</v>
      </c>
      <c r="D148" s="104">
        <v>118</v>
      </c>
      <c r="E148" s="104">
        <v>808</v>
      </c>
    </row>
    <row r="149" spans="1:5" ht="17" x14ac:dyDescent="0.2">
      <c r="A149" s="106">
        <v>142</v>
      </c>
      <c r="B149" s="107">
        <v>43930</v>
      </c>
      <c r="C149" s="106" t="s">
        <v>29</v>
      </c>
      <c r="D149" s="104">
        <v>3294</v>
      </c>
      <c r="E149" s="104">
        <v>464</v>
      </c>
    </row>
    <row r="150" spans="1:5" ht="17" x14ac:dyDescent="0.2">
      <c r="A150" s="106">
        <v>141</v>
      </c>
      <c r="B150" s="107">
        <v>43930</v>
      </c>
      <c r="C150" s="106" t="s">
        <v>6</v>
      </c>
      <c r="D150" s="104">
        <v>606</v>
      </c>
      <c r="E150" s="104">
        <v>698</v>
      </c>
    </row>
    <row r="151" spans="1:5" ht="17" x14ac:dyDescent="0.2">
      <c r="A151" s="106">
        <v>140</v>
      </c>
      <c r="B151" s="107">
        <v>43913</v>
      </c>
      <c r="C151" s="106" t="s">
        <v>29</v>
      </c>
      <c r="D151" s="104">
        <v>3232</v>
      </c>
      <c r="E151" s="104">
        <v>467</v>
      </c>
    </row>
    <row r="152" spans="1:5" ht="17" x14ac:dyDescent="0.2">
      <c r="A152" s="106">
        <v>139</v>
      </c>
      <c r="B152" s="107">
        <v>43908</v>
      </c>
      <c r="C152" s="106" t="s">
        <v>6</v>
      </c>
      <c r="D152" s="104">
        <v>668</v>
      </c>
      <c r="E152" s="104">
        <v>720</v>
      </c>
    </row>
    <row r="153" spans="1:5" ht="17" x14ac:dyDescent="0.2">
      <c r="A153" s="106">
        <v>138</v>
      </c>
      <c r="B153" s="107">
        <v>43894</v>
      </c>
      <c r="C153" s="106" t="s">
        <v>27</v>
      </c>
      <c r="D153" s="104">
        <v>3900</v>
      </c>
      <c r="E153" s="104">
        <v>471</v>
      </c>
    </row>
    <row r="154" spans="1:5" ht="17" x14ac:dyDescent="0.2">
      <c r="A154" s="106">
        <v>137</v>
      </c>
      <c r="B154" s="107">
        <v>43880</v>
      </c>
      <c r="C154" s="106" t="s">
        <v>27</v>
      </c>
      <c r="D154" s="104">
        <v>4500</v>
      </c>
      <c r="E154" s="104">
        <v>470</v>
      </c>
    </row>
    <row r="155" spans="1:5" ht="17" x14ac:dyDescent="0.2">
      <c r="A155" s="106">
        <v>136</v>
      </c>
      <c r="B155" s="107">
        <v>43866</v>
      </c>
      <c r="C155" s="106" t="s">
        <v>27</v>
      </c>
      <c r="D155" s="104">
        <v>3500</v>
      </c>
      <c r="E155" s="104">
        <v>472</v>
      </c>
    </row>
    <row r="156" spans="1:5" ht="17" x14ac:dyDescent="0.2">
      <c r="A156" s="106">
        <v>135</v>
      </c>
      <c r="B156" s="107">
        <v>43852</v>
      </c>
      <c r="C156" s="106" t="s">
        <v>27</v>
      </c>
      <c r="D156" s="104">
        <v>3400</v>
      </c>
      <c r="E156" s="104">
        <v>471</v>
      </c>
    </row>
    <row r="157" spans="1:5" ht="17" x14ac:dyDescent="0.2">
      <c r="A157" s="106">
        <v>134</v>
      </c>
      <c r="B157" s="107">
        <v>43838</v>
      </c>
      <c r="C157" s="106" t="s">
        <v>27</v>
      </c>
      <c r="D157" s="104">
        <v>3400</v>
      </c>
      <c r="E157" s="104">
        <v>473</v>
      </c>
    </row>
    <row r="158" spans="1:5" ht="17" x14ac:dyDescent="0.2">
      <c r="A158" s="106">
        <v>133</v>
      </c>
      <c r="B158" s="107">
        <v>43818</v>
      </c>
      <c r="C158" s="106" t="s">
        <v>27</v>
      </c>
      <c r="D158" s="104">
        <v>3200</v>
      </c>
      <c r="E158" s="104">
        <v>469</v>
      </c>
    </row>
    <row r="159" spans="1:5" ht="17" x14ac:dyDescent="0.2">
      <c r="A159" s="106">
        <v>132</v>
      </c>
      <c r="B159" s="107">
        <v>43810</v>
      </c>
      <c r="C159" s="106" t="s">
        <v>27</v>
      </c>
      <c r="D159" s="104">
        <v>3200</v>
      </c>
      <c r="E159" s="104">
        <v>472</v>
      </c>
    </row>
    <row r="160" spans="1:5" ht="17" x14ac:dyDescent="0.2">
      <c r="A160" s="106">
        <v>131</v>
      </c>
      <c r="B160" s="107">
        <v>43796</v>
      </c>
      <c r="C160" s="106" t="s">
        <v>27</v>
      </c>
      <c r="D160" s="104">
        <v>3600</v>
      </c>
      <c r="E160" s="104">
        <v>471</v>
      </c>
    </row>
    <row r="161" spans="1:5" ht="17" x14ac:dyDescent="0.2">
      <c r="A161" s="106">
        <v>130</v>
      </c>
      <c r="B161" s="107">
        <v>43782</v>
      </c>
      <c r="C161" s="106" t="s">
        <v>27</v>
      </c>
      <c r="D161" s="104">
        <v>3600</v>
      </c>
      <c r="E161" s="104">
        <v>472</v>
      </c>
    </row>
    <row r="162" spans="1:5" ht="17" x14ac:dyDescent="0.2">
      <c r="A162" s="106">
        <v>129</v>
      </c>
      <c r="B162" s="107">
        <v>43768</v>
      </c>
      <c r="C162" s="106" t="s">
        <v>27</v>
      </c>
      <c r="D162" s="104">
        <v>3900</v>
      </c>
      <c r="E162" s="104">
        <v>475</v>
      </c>
    </row>
    <row r="163" spans="1:5" ht="17" x14ac:dyDescent="0.2">
      <c r="A163" s="106">
        <v>128</v>
      </c>
      <c r="B163" s="107">
        <v>43754</v>
      </c>
      <c r="C163" s="106" t="s">
        <v>30</v>
      </c>
      <c r="D163" s="104">
        <v>500</v>
      </c>
      <c r="E163" s="104">
        <v>357</v>
      </c>
    </row>
    <row r="164" spans="1:5" ht="17" x14ac:dyDescent="0.2">
      <c r="A164" s="106">
        <v>127</v>
      </c>
      <c r="B164" s="107">
        <v>43740</v>
      </c>
      <c r="C164" s="106" t="s">
        <v>27</v>
      </c>
      <c r="D164" s="104">
        <v>3900</v>
      </c>
      <c r="E164" s="104">
        <v>464</v>
      </c>
    </row>
    <row r="165" spans="1:5" ht="17" x14ac:dyDescent="0.2">
      <c r="A165" s="106">
        <v>126</v>
      </c>
      <c r="B165" s="107">
        <v>43726</v>
      </c>
      <c r="C165" s="106" t="s">
        <v>27</v>
      </c>
      <c r="D165" s="104">
        <v>3600</v>
      </c>
      <c r="E165" s="104">
        <v>462</v>
      </c>
    </row>
    <row r="166" spans="1:5" ht="17" x14ac:dyDescent="0.2">
      <c r="A166" s="106">
        <v>125</v>
      </c>
      <c r="B166" s="107">
        <v>43712</v>
      </c>
      <c r="C166" s="106" t="s">
        <v>27</v>
      </c>
      <c r="D166" s="104">
        <v>3600</v>
      </c>
      <c r="E166" s="104">
        <v>463</v>
      </c>
    </row>
    <row r="167" spans="1:5" ht="17" x14ac:dyDescent="0.2">
      <c r="A167" s="106">
        <v>124</v>
      </c>
      <c r="B167" s="107">
        <v>43697</v>
      </c>
      <c r="C167" s="106" t="s">
        <v>27</v>
      </c>
      <c r="D167" s="104">
        <v>3600</v>
      </c>
      <c r="E167" s="104">
        <v>457</v>
      </c>
    </row>
    <row r="168" spans="1:5" ht="17" x14ac:dyDescent="0.2">
      <c r="A168" s="106">
        <v>123</v>
      </c>
      <c r="B168" s="107">
        <v>43689</v>
      </c>
      <c r="C168" s="106" t="s">
        <v>27</v>
      </c>
      <c r="D168" s="104">
        <v>3600</v>
      </c>
      <c r="E168" s="104">
        <v>466</v>
      </c>
    </row>
    <row r="169" spans="1:5" ht="17" x14ac:dyDescent="0.2">
      <c r="A169" s="106">
        <v>122</v>
      </c>
      <c r="B169" s="107">
        <v>43670</v>
      </c>
      <c r="C169" s="106" t="s">
        <v>27</v>
      </c>
      <c r="D169" s="104">
        <v>3600</v>
      </c>
      <c r="E169" s="104">
        <v>459</v>
      </c>
    </row>
    <row r="170" spans="1:5" ht="17" x14ac:dyDescent="0.2">
      <c r="A170" s="106">
        <v>121</v>
      </c>
      <c r="B170" s="107">
        <v>43656</v>
      </c>
      <c r="C170" s="106" t="s">
        <v>27</v>
      </c>
      <c r="D170" s="104">
        <v>3600</v>
      </c>
      <c r="E170" s="104">
        <v>460</v>
      </c>
    </row>
    <row r="171" spans="1:5" ht="17" x14ac:dyDescent="0.2">
      <c r="A171" s="106">
        <v>120</v>
      </c>
      <c r="B171" s="107">
        <v>43642</v>
      </c>
      <c r="C171" s="106" t="s">
        <v>27</v>
      </c>
      <c r="D171" s="104">
        <v>3350</v>
      </c>
      <c r="E171" s="104">
        <v>462</v>
      </c>
    </row>
    <row r="172" spans="1:5" ht="17" x14ac:dyDescent="0.2">
      <c r="A172" s="106">
        <v>119</v>
      </c>
      <c r="B172" s="107">
        <v>43628</v>
      </c>
      <c r="C172" s="106" t="s">
        <v>27</v>
      </c>
      <c r="D172" s="104">
        <v>3350</v>
      </c>
      <c r="E172" s="104">
        <v>465</v>
      </c>
    </row>
    <row r="173" spans="1:5" ht="17" x14ac:dyDescent="0.2">
      <c r="A173" s="106">
        <v>118</v>
      </c>
      <c r="B173" s="107">
        <v>43614</v>
      </c>
      <c r="C173" s="106" t="s">
        <v>27</v>
      </c>
      <c r="D173" s="104">
        <v>3350</v>
      </c>
      <c r="E173" s="104">
        <v>470</v>
      </c>
    </row>
    <row r="174" spans="1:5" ht="17" x14ac:dyDescent="0.2">
      <c r="A174" s="106">
        <v>117</v>
      </c>
      <c r="B174" s="107">
        <v>43600</v>
      </c>
      <c r="C174" s="106" t="s">
        <v>30</v>
      </c>
      <c r="D174" s="104">
        <v>500</v>
      </c>
      <c r="E174" s="104">
        <v>332</v>
      </c>
    </row>
    <row r="175" spans="1:5" ht="17" x14ac:dyDescent="0.2">
      <c r="A175" s="106">
        <v>116</v>
      </c>
      <c r="B175" s="107">
        <v>43586</v>
      </c>
      <c r="C175" s="106" t="s">
        <v>27</v>
      </c>
      <c r="D175" s="104">
        <v>3350</v>
      </c>
      <c r="E175" s="104">
        <v>450</v>
      </c>
    </row>
    <row r="176" spans="1:5" ht="17" x14ac:dyDescent="0.2">
      <c r="A176" s="106">
        <v>115</v>
      </c>
      <c r="B176" s="107">
        <v>43572</v>
      </c>
      <c r="C176" s="106" t="s">
        <v>27</v>
      </c>
      <c r="D176" s="104">
        <v>3350</v>
      </c>
      <c r="E176" s="104">
        <v>451</v>
      </c>
    </row>
    <row r="177" spans="1:5" ht="17" x14ac:dyDescent="0.2">
      <c r="A177" s="106">
        <v>114</v>
      </c>
      <c r="B177" s="107">
        <v>43558</v>
      </c>
      <c r="C177" s="106" t="s">
        <v>27</v>
      </c>
      <c r="D177" s="104">
        <v>3350</v>
      </c>
      <c r="E177" s="104">
        <v>451</v>
      </c>
    </row>
    <row r="178" spans="1:5" ht="17" x14ac:dyDescent="0.2">
      <c r="A178" s="106">
        <v>113</v>
      </c>
      <c r="B178" s="107">
        <v>43544</v>
      </c>
      <c r="C178" s="106" t="s">
        <v>27</v>
      </c>
      <c r="D178" s="104">
        <v>3350</v>
      </c>
      <c r="E178" s="104">
        <v>452</v>
      </c>
    </row>
    <row r="179" spans="1:5" ht="17" x14ac:dyDescent="0.2">
      <c r="A179" s="106">
        <v>112</v>
      </c>
      <c r="B179" s="107">
        <v>43530</v>
      </c>
      <c r="C179" s="106" t="s">
        <v>27</v>
      </c>
      <c r="D179" s="104">
        <v>3350</v>
      </c>
      <c r="E179" s="104">
        <v>454</v>
      </c>
    </row>
    <row r="180" spans="1:5" ht="17" x14ac:dyDescent="0.2">
      <c r="A180" s="106">
        <v>111</v>
      </c>
      <c r="B180" s="107">
        <v>43516</v>
      </c>
      <c r="C180" s="106" t="s">
        <v>27</v>
      </c>
      <c r="D180" s="104">
        <v>3350</v>
      </c>
      <c r="E180" s="104">
        <v>457</v>
      </c>
    </row>
    <row r="181" spans="1:5" ht="17" x14ac:dyDescent="0.2">
      <c r="A181" s="106">
        <v>110</v>
      </c>
      <c r="B181" s="107">
        <v>43495</v>
      </c>
      <c r="C181" s="106" t="s">
        <v>27</v>
      </c>
      <c r="D181" s="104">
        <v>3350</v>
      </c>
      <c r="E181" s="104">
        <v>438</v>
      </c>
    </row>
    <row r="182" spans="1:5" ht="17" x14ac:dyDescent="0.2">
      <c r="A182" s="106">
        <v>109</v>
      </c>
      <c r="B182" s="107">
        <v>43488</v>
      </c>
      <c r="C182" s="106" t="s">
        <v>27</v>
      </c>
      <c r="D182" s="104">
        <v>3900</v>
      </c>
      <c r="E182" s="104">
        <v>443</v>
      </c>
    </row>
    <row r="183" spans="1:5" ht="17" x14ac:dyDescent="0.2">
      <c r="A183" s="106">
        <v>108</v>
      </c>
      <c r="B183" s="107">
        <v>43474</v>
      </c>
      <c r="C183" s="106" t="s">
        <v>27</v>
      </c>
      <c r="D183" s="104">
        <v>3900</v>
      </c>
      <c r="E183" s="104">
        <v>449</v>
      </c>
    </row>
    <row r="184" spans="1:5" ht="17" x14ac:dyDescent="0.2">
      <c r="A184" s="106">
        <v>107</v>
      </c>
      <c r="B184" s="107">
        <v>43453</v>
      </c>
      <c r="C184" s="106" t="s">
        <v>27</v>
      </c>
      <c r="D184" s="104">
        <v>3900</v>
      </c>
      <c r="E184" s="104">
        <v>439</v>
      </c>
    </row>
    <row r="185" spans="1:5" ht="17" x14ac:dyDescent="0.2">
      <c r="A185" s="106">
        <v>106</v>
      </c>
      <c r="B185" s="107">
        <v>43446</v>
      </c>
      <c r="C185" s="106" t="s">
        <v>27</v>
      </c>
      <c r="D185" s="104">
        <v>3900</v>
      </c>
      <c r="E185" s="104">
        <v>445</v>
      </c>
    </row>
    <row r="186" spans="1:5" ht="17" x14ac:dyDescent="0.2">
      <c r="A186" s="106">
        <v>105</v>
      </c>
      <c r="B186" s="107">
        <v>43432</v>
      </c>
      <c r="C186" s="106" t="s">
        <v>27</v>
      </c>
      <c r="D186" s="104">
        <v>3900</v>
      </c>
      <c r="E186" s="104">
        <v>445</v>
      </c>
    </row>
    <row r="187" spans="1:5" ht="17" x14ac:dyDescent="0.2">
      <c r="A187" s="106">
        <v>104</v>
      </c>
      <c r="B187" s="107">
        <v>43418</v>
      </c>
      <c r="C187" s="106" t="s">
        <v>27</v>
      </c>
      <c r="D187" s="104">
        <v>3900</v>
      </c>
      <c r="E187" s="104">
        <v>449</v>
      </c>
    </row>
    <row r="188" spans="1:5" ht="17" x14ac:dyDescent="0.2">
      <c r="A188" s="106">
        <v>103</v>
      </c>
      <c r="B188" s="107">
        <v>43402</v>
      </c>
      <c r="C188" s="106" t="s">
        <v>27</v>
      </c>
      <c r="D188" s="104">
        <v>3900</v>
      </c>
      <c r="E188" s="104">
        <v>442</v>
      </c>
    </row>
    <row r="189" spans="1:5" ht="17" x14ac:dyDescent="0.2">
      <c r="A189" s="106">
        <v>102</v>
      </c>
      <c r="B189" s="107">
        <v>43388</v>
      </c>
      <c r="C189" s="106" t="s">
        <v>27</v>
      </c>
      <c r="D189" s="104">
        <v>3900</v>
      </c>
      <c r="E189" s="104">
        <v>440</v>
      </c>
    </row>
    <row r="190" spans="1:5" ht="17" x14ac:dyDescent="0.2">
      <c r="A190" s="106">
        <v>101</v>
      </c>
      <c r="B190" s="107">
        <v>43376</v>
      </c>
      <c r="C190" s="106" t="s">
        <v>27</v>
      </c>
      <c r="D190" s="104">
        <v>3900</v>
      </c>
      <c r="E190" s="104">
        <v>445</v>
      </c>
    </row>
    <row r="191" spans="1:5" ht="17" x14ac:dyDescent="0.2">
      <c r="A191" s="106">
        <v>100</v>
      </c>
      <c r="B191" s="107">
        <v>43367</v>
      </c>
      <c r="C191" s="106" t="s">
        <v>30</v>
      </c>
      <c r="D191" s="104">
        <v>400</v>
      </c>
      <c r="E191" s="104">
        <v>284</v>
      </c>
    </row>
    <row r="192" spans="1:5" ht="17" x14ac:dyDescent="0.2">
      <c r="A192" s="106">
        <v>99</v>
      </c>
      <c r="B192" s="107">
        <v>43362</v>
      </c>
      <c r="C192" s="106" t="s">
        <v>27</v>
      </c>
      <c r="D192" s="104">
        <v>3500</v>
      </c>
      <c r="E192" s="104">
        <v>441</v>
      </c>
    </row>
    <row r="193" spans="1:21" ht="17" x14ac:dyDescent="0.2">
      <c r="A193" s="106">
        <v>98</v>
      </c>
      <c r="B193" s="107">
        <v>43348</v>
      </c>
      <c r="C193" s="106" t="s">
        <v>27</v>
      </c>
      <c r="D193" s="104">
        <v>3900</v>
      </c>
      <c r="E193" s="104">
        <v>440</v>
      </c>
    </row>
    <row r="194" spans="1:21" ht="17" x14ac:dyDescent="0.2">
      <c r="A194" s="106">
        <v>97</v>
      </c>
      <c r="B194" s="107">
        <v>43334</v>
      </c>
      <c r="C194" s="106" t="s">
        <v>27</v>
      </c>
      <c r="D194" s="104">
        <v>3750</v>
      </c>
      <c r="E194" s="104">
        <v>440</v>
      </c>
    </row>
    <row r="195" spans="1:21" ht="17" x14ac:dyDescent="0.2">
      <c r="A195" s="106">
        <v>96</v>
      </c>
      <c r="B195" s="107">
        <v>43320</v>
      </c>
      <c r="C195" s="106" t="s">
        <v>27</v>
      </c>
      <c r="D195" s="104">
        <v>3750</v>
      </c>
      <c r="E195" s="104">
        <v>440</v>
      </c>
    </row>
    <row r="196" spans="1:21" ht="17" x14ac:dyDescent="0.2">
      <c r="A196" s="106">
        <v>95</v>
      </c>
      <c r="B196" s="107">
        <v>43306</v>
      </c>
      <c r="C196" s="106" t="s">
        <v>27</v>
      </c>
      <c r="D196" s="104">
        <v>3750</v>
      </c>
      <c r="E196" s="104">
        <v>441</v>
      </c>
    </row>
    <row r="197" spans="1:21" ht="17" x14ac:dyDescent="0.2">
      <c r="A197" s="106">
        <v>94</v>
      </c>
      <c r="B197" s="107">
        <v>43292</v>
      </c>
      <c r="C197" s="106" t="s">
        <v>27</v>
      </c>
      <c r="D197" s="104">
        <v>3750</v>
      </c>
      <c r="E197" s="104">
        <v>442</v>
      </c>
    </row>
    <row r="198" spans="1:21" ht="17" x14ac:dyDescent="0.2">
      <c r="A198" s="106">
        <v>93</v>
      </c>
      <c r="B198" s="107">
        <v>43276</v>
      </c>
      <c r="C198" s="106" t="s">
        <v>27</v>
      </c>
      <c r="D198" s="104">
        <v>3750</v>
      </c>
      <c r="E198" s="104">
        <v>442</v>
      </c>
    </row>
    <row r="199" spans="1:21" ht="17" x14ac:dyDescent="0.2">
      <c r="A199" s="106">
        <v>92</v>
      </c>
      <c r="B199" s="107">
        <v>43264</v>
      </c>
      <c r="C199" s="106" t="s">
        <v>27</v>
      </c>
      <c r="D199" s="104">
        <v>3750</v>
      </c>
      <c r="E199" s="104">
        <v>451</v>
      </c>
    </row>
    <row r="200" spans="1:21" ht="17" x14ac:dyDescent="0.2">
      <c r="A200" s="106">
        <v>91.2</v>
      </c>
      <c r="B200" s="107">
        <v>43250</v>
      </c>
      <c r="C200" s="106" t="s">
        <v>6</v>
      </c>
      <c r="D200" s="104">
        <v>200</v>
      </c>
      <c r="E200" s="104">
        <v>902</v>
      </c>
      <c r="F200" s="48">
        <v>984</v>
      </c>
      <c r="G200" s="48">
        <v>2172</v>
      </c>
      <c r="H200" s="48">
        <v>2709</v>
      </c>
      <c r="I200" s="48">
        <v>6721</v>
      </c>
      <c r="J200" s="48">
        <v>19351</v>
      </c>
      <c r="K200" s="48">
        <v>14976</v>
      </c>
      <c r="L200" s="48">
        <v>12167</v>
      </c>
      <c r="M200" s="48">
        <v>11184</v>
      </c>
      <c r="N200" s="48">
        <v>11596</v>
      </c>
      <c r="O200" s="48">
        <v>9573</v>
      </c>
      <c r="P200" s="48">
        <v>10282</v>
      </c>
      <c r="Q200" s="48">
        <v>11074</v>
      </c>
      <c r="R200" s="48">
        <v>61289</v>
      </c>
      <c r="S200" s="48">
        <v>31980</v>
      </c>
      <c r="T200" s="48">
        <v>5298</v>
      </c>
      <c r="U200" s="48">
        <f>SUM(F200:T200)</f>
        <v>211356</v>
      </c>
    </row>
    <row r="201" spans="1:21" ht="17" x14ac:dyDescent="0.2">
      <c r="A201" s="106">
        <v>91.1</v>
      </c>
      <c r="B201" s="107">
        <v>43250</v>
      </c>
      <c r="C201" s="106" t="s">
        <v>30</v>
      </c>
      <c r="D201" s="104">
        <v>500</v>
      </c>
      <c r="E201" s="104">
        <v>288</v>
      </c>
      <c r="U201" s="48">
        <f>SUM(F201:T201)</f>
        <v>0</v>
      </c>
    </row>
    <row r="202" spans="1:21" ht="17" x14ac:dyDescent="0.2">
      <c r="A202" s="106">
        <v>90</v>
      </c>
      <c r="B202" s="107">
        <v>43243</v>
      </c>
      <c r="C202" s="106" t="s">
        <v>27</v>
      </c>
      <c r="D202" s="104">
        <v>3500</v>
      </c>
      <c r="E202" s="104">
        <v>440</v>
      </c>
    </row>
    <row r="203" spans="1:21" ht="17" x14ac:dyDescent="0.2">
      <c r="A203" s="106">
        <v>89</v>
      </c>
      <c r="B203" s="107">
        <v>43229</v>
      </c>
      <c r="C203" s="106" t="s">
        <v>27</v>
      </c>
      <c r="D203" s="104">
        <v>3500</v>
      </c>
      <c r="E203" s="104">
        <v>441</v>
      </c>
    </row>
    <row r="204" spans="1:21" ht="17" x14ac:dyDescent="0.2">
      <c r="A204" s="106">
        <v>88</v>
      </c>
      <c r="B204" s="107">
        <v>43215</v>
      </c>
      <c r="C204" s="106" t="s">
        <v>27</v>
      </c>
      <c r="D204" s="104">
        <v>3500</v>
      </c>
      <c r="E204" s="104">
        <v>441</v>
      </c>
    </row>
    <row r="205" spans="1:21" ht="17" x14ac:dyDescent="0.2">
      <c r="A205" s="106">
        <v>87</v>
      </c>
      <c r="B205" s="107">
        <v>43201</v>
      </c>
      <c r="C205" s="106" t="s">
        <v>27</v>
      </c>
      <c r="D205" s="104">
        <v>3500</v>
      </c>
      <c r="E205" s="104">
        <v>444</v>
      </c>
    </row>
    <row r="206" spans="1:21" ht="17" x14ac:dyDescent="0.2">
      <c r="A206" s="106">
        <v>86</v>
      </c>
      <c r="B206" s="107">
        <v>43185</v>
      </c>
      <c r="C206" s="106" t="s">
        <v>27</v>
      </c>
      <c r="D206" s="104">
        <v>3000</v>
      </c>
      <c r="E206" s="104">
        <v>446</v>
      </c>
    </row>
    <row r="207" spans="1:21" ht="17" x14ac:dyDescent="0.2">
      <c r="A207" s="106">
        <v>85</v>
      </c>
      <c r="B207" s="107">
        <v>43173</v>
      </c>
      <c r="C207" s="106" t="s">
        <v>27</v>
      </c>
      <c r="D207" s="104">
        <v>3000</v>
      </c>
      <c r="E207" s="104">
        <v>456</v>
      </c>
    </row>
    <row r="208" spans="1:21" ht="17" x14ac:dyDescent="0.2">
      <c r="A208" s="106">
        <v>84</v>
      </c>
      <c r="B208" s="107">
        <v>43152</v>
      </c>
      <c r="C208" s="106" t="s">
        <v>27</v>
      </c>
      <c r="D208" s="104">
        <v>3000</v>
      </c>
      <c r="E208" s="104">
        <v>442</v>
      </c>
    </row>
    <row r="209" spans="1:5" ht="17" x14ac:dyDescent="0.2">
      <c r="A209" s="106">
        <v>83</v>
      </c>
      <c r="B209" s="107">
        <v>43138</v>
      </c>
      <c r="C209" s="106" t="s">
        <v>27</v>
      </c>
      <c r="D209" s="104">
        <v>3000</v>
      </c>
      <c r="E209" s="104">
        <v>442</v>
      </c>
    </row>
    <row r="210" spans="1:5" ht="17" x14ac:dyDescent="0.2">
      <c r="A210" s="106">
        <v>82</v>
      </c>
      <c r="B210" s="107">
        <v>43124</v>
      </c>
      <c r="C210" s="106" t="s">
        <v>27</v>
      </c>
      <c r="D210" s="104">
        <v>2750</v>
      </c>
      <c r="E210" s="104">
        <v>444</v>
      </c>
    </row>
    <row r="211" spans="1:5" ht="17" x14ac:dyDescent="0.2">
      <c r="A211" s="106">
        <v>81</v>
      </c>
      <c r="B211" s="107">
        <v>43110</v>
      </c>
      <c r="C211" s="106" t="s">
        <v>27</v>
      </c>
      <c r="D211" s="104">
        <v>2750</v>
      </c>
      <c r="E211" s="104">
        <v>446</v>
      </c>
    </row>
    <row r="212" spans="1:5" ht="17" x14ac:dyDescent="0.2">
      <c r="A212" s="106">
        <v>80</v>
      </c>
      <c r="B212" s="107">
        <v>43089</v>
      </c>
      <c r="C212" s="106" t="s">
        <v>27</v>
      </c>
      <c r="D212" s="104">
        <v>2750</v>
      </c>
      <c r="E212" s="104">
        <v>446</v>
      </c>
    </row>
    <row r="213" spans="1:5" ht="17" x14ac:dyDescent="0.2">
      <c r="A213" s="106">
        <v>79</v>
      </c>
      <c r="B213" s="107">
        <v>43075</v>
      </c>
      <c r="C213" s="106" t="s">
        <v>27</v>
      </c>
      <c r="D213" s="104">
        <v>2750</v>
      </c>
      <c r="E213" s="104">
        <v>452</v>
      </c>
    </row>
    <row r="214" spans="1:5" ht="17" x14ac:dyDescent="0.2">
      <c r="A214" s="106">
        <v>78</v>
      </c>
      <c r="B214" s="107">
        <v>43054</v>
      </c>
      <c r="C214" s="106" t="s">
        <v>27</v>
      </c>
      <c r="D214" s="104">
        <v>2750</v>
      </c>
      <c r="E214" s="104">
        <v>439</v>
      </c>
    </row>
    <row r="215" spans="1:5" ht="17" x14ac:dyDescent="0.2">
      <c r="A215" s="106">
        <v>77</v>
      </c>
      <c r="B215" s="107">
        <v>43047</v>
      </c>
      <c r="C215" s="106" t="s">
        <v>27</v>
      </c>
      <c r="D215" s="104">
        <v>2000</v>
      </c>
      <c r="E215" s="104">
        <v>458</v>
      </c>
    </row>
    <row r="216" spans="1:5" ht="17" x14ac:dyDescent="0.2">
      <c r="A216" s="106">
        <v>76</v>
      </c>
      <c r="B216" s="107">
        <v>43040</v>
      </c>
      <c r="C216" s="106" t="s">
        <v>30</v>
      </c>
      <c r="D216" s="104">
        <v>505</v>
      </c>
      <c r="E216" s="104">
        <v>241</v>
      </c>
    </row>
    <row r="217" spans="1:5" ht="17" x14ac:dyDescent="0.2">
      <c r="A217" s="106">
        <v>75</v>
      </c>
      <c r="B217" s="107">
        <v>43040</v>
      </c>
      <c r="C217" s="106" t="s">
        <v>6</v>
      </c>
      <c r="D217" s="104">
        <v>290</v>
      </c>
      <c r="E217" s="104">
        <v>673</v>
      </c>
    </row>
    <row r="218" spans="1:5" ht="17" x14ac:dyDescent="0.2">
      <c r="A218" s="106">
        <v>74</v>
      </c>
      <c r="B218" s="107">
        <v>43026</v>
      </c>
      <c r="C218" s="106" t="s">
        <v>27</v>
      </c>
      <c r="D218" s="104">
        <v>2757</v>
      </c>
      <c r="E218" s="104">
        <v>436</v>
      </c>
    </row>
    <row r="219" spans="1:5" ht="17" x14ac:dyDescent="0.2">
      <c r="A219" s="106">
        <v>73</v>
      </c>
      <c r="B219" s="107">
        <v>43012</v>
      </c>
      <c r="C219" s="106" t="s">
        <v>27</v>
      </c>
      <c r="D219" s="104">
        <v>2801</v>
      </c>
      <c r="E219" s="104">
        <v>438</v>
      </c>
    </row>
    <row r="220" spans="1:5" ht="17" x14ac:dyDescent="0.2">
      <c r="A220" s="106">
        <v>72</v>
      </c>
      <c r="B220" s="107">
        <v>42998</v>
      </c>
      <c r="C220" s="106" t="s">
        <v>27</v>
      </c>
      <c r="D220" s="104">
        <v>2871</v>
      </c>
      <c r="E220" s="104">
        <v>433</v>
      </c>
    </row>
    <row r="221" spans="1:5" ht="17" x14ac:dyDescent="0.2">
      <c r="A221" s="106">
        <v>71</v>
      </c>
      <c r="B221" s="107">
        <v>42984</v>
      </c>
      <c r="C221" s="106" t="s">
        <v>27</v>
      </c>
      <c r="D221" s="104">
        <v>2772</v>
      </c>
      <c r="E221" s="104">
        <v>435</v>
      </c>
    </row>
    <row r="222" spans="1:5" ht="17" x14ac:dyDescent="0.2">
      <c r="A222" s="106">
        <v>70</v>
      </c>
      <c r="B222" s="107">
        <v>42970</v>
      </c>
      <c r="C222" s="106" t="s">
        <v>27</v>
      </c>
      <c r="D222" s="104">
        <v>3035</v>
      </c>
      <c r="E222" s="104">
        <v>434</v>
      </c>
    </row>
    <row r="223" spans="1:5" ht="17" x14ac:dyDescent="0.2">
      <c r="A223" s="106">
        <v>69</v>
      </c>
      <c r="B223" s="107">
        <v>42956</v>
      </c>
      <c r="C223" s="106" t="s">
        <v>27</v>
      </c>
      <c r="D223" s="104">
        <v>2991</v>
      </c>
      <c r="E223" s="104">
        <v>433</v>
      </c>
    </row>
    <row r="224" spans="1:5" ht="17" x14ac:dyDescent="0.2">
      <c r="A224" s="106">
        <v>68</v>
      </c>
      <c r="B224" s="107">
        <v>42949</v>
      </c>
      <c r="C224" s="106" t="s">
        <v>27</v>
      </c>
      <c r="D224" s="104">
        <v>3264</v>
      </c>
      <c r="E224" s="104">
        <v>441</v>
      </c>
    </row>
    <row r="225" spans="1:5" ht="17" x14ac:dyDescent="0.2">
      <c r="A225" s="106">
        <v>67</v>
      </c>
      <c r="B225" s="107">
        <v>42928</v>
      </c>
      <c r="C225" s="106" t="s">
        <v>27</v>
      </c>
      <c r="D225" s="104">
        <v>3202</v>
      </c>
      <c r="E225" s="104">
        <v>440</v>
      </c>
    </row>
    <row r="226" spans="1:5" ht="17" x14ac:dyDescent="0.2">
      <c r="A226" s="106">
        <v>66</v>
      </c>
      <c r="B226" s="107">
        <v>42914</v>
      </c>
      <c r="C226" s="106" t="s">
        <v>27</v>
      </c>
      <c r="D226" s="104">
        <v>3409</v>
      </c>
      <c r="E226" s="104">
        <v>449</v>
      </c>
    </row>
    <row r="227" spans="1:5" ht="17" x14ac:dyDescent="0.2">
      <c r="A227" s="106">
        <v>65</v>
      </c>
      <c r="B227" s="107">
        <v>42886</v>
      </c>
      <c r="C227" s="106" t="s">
        <v>27</v>
      </c>
      <c r="D227" s="104">
        <v>3877</v>
      </c>
      <c r="E227" s="104">
        <v>413</v>
      </c>
    </row>
    <row r="228" spans="1:5" ht="17" x14ac:dyDescent="0.2">
      <c r="A228" s="106">
        <v>64</v>
      </c>
      <c r="B228" s="107">
        <v>42881</v>
      </c>
      <c r="C228" s="106" t="s">
        <v>30</v>
      </c>
      <c r="D228" s="104">
        <v>400</v>
      </c>
      <c r="E228" s="104">
        <v>199</v>
      </c>
    </row>
    <row r="229" spans="1:5" ht="17" x14ac:dyDescent="0.2">
      <c r="A229" s="106">
        <v>63</v>
      </c>
      <c r="B229" s="107">
        <v>42881</v>
      </c>
      <c r="C229" s="106" t="s">
        <v>6</v>
      </c>
      <c r="D229" s="104">
        <v>143</v>
      </c>
      <c r="E229" s="104">
        <v>775</v>
      </c>
    </row>
    <row r="230" spans="1:5" ht="17" x14ac:dyDescent="0.2">
      <c r="A230" s="106">
        <v>62</v>
      </c>
      <c r="B230" s="107">
        <v>42872</v>
      </c>
      <c r="C230" s="106" t="s">
        <v>27</v>
      </c>
      <c r="D230" s="104">
        <v>3687</v>
      </c>
      <c r="E230" s="104">
        <v>415</v>
      </c>
    </row>
    <row r="231" spans="1:5" ht="17" x14ac:dyDescent="0.2">
      <c r="A231" s="106">
        <v>61</v>
      </c>
      <c r="B231" s="107">
        <v>42859</v>
      </c>
      <c r="C231" s="106" t="s">
        <v>27</v>
      </c>
      <c r="D231" s="104">
        <v>3796</v>
      </c>
      <c r="E231" s="104">
        <v>423</v>
      </c>
    </row>
    <row r="232" spans="1:5" ht="17" x14ac:dyDescent="0.2">
      <c r="A232" s="106">
        <v>60</v>
      </c>
      <c r="B232" s="107">
        <v>42844</v>
      </c>
      <c r="C232" s="106" t="s">
        <v>27</v>
      </c>
      <c r="D232" s="104">
        <v>3665</v>
      </c>
      <c r="E232" s="104">
        <v>415</v>
      </c>
    </row>
    <row r="233" spans="1:5" ht="17" x14ac:dyDescent="0.2">
      <c r="A233" s="106">
        <v>59</v>
      </c>
      <c r="B233" s="107">
        <v>42837</v>
      </c>
      <c r="C233" s="106" t="s">
        <v>27</v>
      </c>
      <c r="D233" s="104">
        <v>3923</v>
      </c>
      <c r="E233" s="104">
        <v>423</v>
      </c>
    </row>
    <row r="234" spans="1:5" ht="17" x14ac:dyDescent="0.2">
      <c r="A234" s="106">
        <v>58</v>
      </c>
      <c r="B234" s="107">
        <v>42830</v>
      </c>
      <c r="C234" s="106" t="s">
        <v>27</v>
      </c>
      <c r="D234" s="104">
        <v>3753</v>
      </c>
      <c r="E234" s="104">
        <v>431</v>
      </c>
    </row>
    <row r="235" spans="1:5" ht="17" x14ac:dyDescent="0.2">
      <c r="A235" s="106">
        <v>57</v>
      </c>
      <c r="B235" s="107">
        <v>42818</v>
      </c>
      <c r="C235" s="106" t="s">
        <v>27</v>
      </c>
      <c r="D235" s="104">
        <v>3749</v>
      </c>
      <c r="E235" s="104">
        <v>441</v>
      </c>
    </row>
    <row r="236" spans="1:5" ht="17" x14ac:dyDescent="0.2">
      <c r="A236" s="106">
        <v>56</v>
      </c>
      <c r="B236" s="107">
        <v>42795</v>
      </c>
      <c r="C236" s="106" t="s">
        <v>27</v>
      </c>
      <c r="D236" s="104">
        <v>3884</v>
      </c>
      <c r="E236" s="104">
        <v>434</v>
      </c>
    </row>
    <row r="237" spans="1:5" ht="17" x14ac:dyDescent="0.2">
      <c r="A237" s="106">
        <v>55</v>
      </c>
      <c r="B237" s="107">
        <v>42788</v>
      </c>
      <c r="C237" s="106" t="s">
        <v>27</v>
      </c>
      <c r="D237" s="104">
        <v>3611</v>
      </c>
      <c r="E237" s="104">
        <v>441</v>
      </c>
    </row>
    <row r="238" spans="1:5" ht="17" x14ac:dyDescent="0.2">
      <c r="A238" s="106">
        <v>54</v>
      </c>
      <c r="B238" s="107">
        <v>42774</v>
      </c>
      <c r="C238" s="106" t="s">
        <v>27</v>
      </c>
      <c r="D238" s="104">
        <v>3644</v>
      </c>
      <c r="E238" s="104">
        <v>447</v>
      </c>
    </row>
    <row r="239" spans="1:5" ht="17" x14ac:dyDescent="0.2">
      <c r="A239" s="106">
        <v>53</v>
      </c>
      <c r="B239" s="107">
        <v>42760</v>
      </c>
      <c r="C239" s="106" t="s">
        <v>27</v>
      </c>
      <c r="D239" s="104">
        <v>3508</v>
      </c>
      <c r="E239" s="104">
        <v>453</v>
      </c>
    </row>
    <row r="240" spans="1:5" ht="17" x14ac:dyDescent="0.2">
      <c r="A240" s="106">
        <v>52</v>
      </c>
      <c r="B240" s="107">
        <v>42746</v>
      </c>
      <c r="C240" s="106" t="s">
        <v>27</v>
      </c>
      <c r="D240" s="104">
        <v>3334</v>
      </c>
      <c r="E240" s="104">
        <v>459</v>
      </c>
    </row>
    <row r="241" spans="1:5" ht="17" x14ac:dyDescent="0.2">
      <c r="A241" s="106">
        <v>51</v>
      </c>
      <c r="B241" s="107">
        <v>42739</v>
      </c>
      <c r="C241" s="106" t="s">
        <v>27</v>
      </c>
      <c r="D241" s="104">
        <v>2902</v>
      </c>
      <c r="E241" s="104">
        <v>468</v>
      </c>
    </row>
    <row r="242" spans="1:5" ht="17" x14ac:dyDescent="0.2">
      <c r="A242" s="106">
        <v>50</v>
      </c>
      <c r="B242" s="107">
        <v>42726</v>
      </c>
      <c r="C242" s="106" t="s">
        <v>27</v>
      </c>
      <c r="D242" s="104">
        <v>2878</v>
      </c>
      <c r="E242" s="104">
        <v>475</v>
      </c>
    </row>
    <row r="243" spans="1:5" ht="17" x14ac:dyDescent="0.2">
      <c r="A243" s="106">
        <v>49</v>
      </c>
      <c r="B243" s="107">
        <v>42720</v>
      </c>
      <c r="C243" s="106" t="s">
        <v>27</v>
      </c>
      <c r="D243" s="104">
        <v>1936</v>
      </c>
      <c r="E243" s="104">
        <v>497</v>
      </c>
    </row>
    <row r="244" spans="1:5" ht="17" x14ac:dyDescent="0.2">
      <c r="A244" s="106">
        <v>48</v>
      </c>
      <c r="B244" s="107">
        <v>42704</v>
      </c>
      <c r="C244" s="106" t="s">
        <v>6</v>
      </c>
      <c r="D244" s="104">
        <v>559</v>
      </c>
      <c r="E244" s="104">
        <v>786</v>
      </c>
    </row>
    <row r="245" spans="1:5" ht="17" x14ac:dyDescent="0.2">
      <c r="A245" s="106">
        <v>47</v>
      </c>
      <c r="B245" s="107">
        <v>42690</v>
      </c>
      <c r="C245" s="106" t="s">
        <v>27</v>
      </c>
      <c r="D245" s="104">
        <v>2427</v>
      </c>
      <c r="E245" s="104">
        <v>470</v>
      </c>
    </row>
    <row r="246" spans="1:5" ht="17" x14ac:dyDescent="0.2">
      <c r="A246" s="106">
        <v>46</v>
      </c>
      <c r="B246" s="107">
        <v>42676</v>
      </c>
      <c r="C246" s="106" t="s">
        <v>27</v>
      </c>
      <c r="D246" s="104">
        <v>2080</v>
      </c>
      <c r="E246" s="104">
        <v>472</v>
      </c>
    </row>
    <row r="247" spans="1:5" ht="17" x14ac:dyDescent="0.2">
      <c r="A247" s="106">
        <v>45</v>
      </c>
      <c r="B247" s="107">
        <v>42662</v>
      </c>
      <c r="C247" s="106" t="s">
        <v>27</v>
      </c>
      <c r="D247" s="104">
        <v>1804</v>
      </c>
      <c r="E247" s="104">
        <v>475</v>
      </c>
    </row>
    <row r="248" spans="1:5" ht="17" x14ac:dyDescent="0.2">
      <c r="A248" s="106">
        <v>44</v>
      </c>
      <c r="B248" s="107">
        <v>42655</v>
      </c>
      <c r="C248" s="106" t="s">
        <v>27</v>
      </c>
      <c r="D248" s="104">
        <v>1518</v>
      </c>
      <c r="E248" s="104">
        <v>484</v>
      </c>
    </row>
    <row r="249" spans="1:5" ht="17" x14ac:dyDescent="0.2">
      <c r="A249" s="106">
        <v>43</v>
      </c>
      <c r="B249" s="107">
        <v>42634</v>
      </c>
      <c r="C249" s="106" t="s">
        <v>27</v>
      </c>
      <c r="D249" s="104">
        <v>1288</v>
      </c>
      <c r="E249" s="104">
        <v>483</v>
      </c>
    </row>
    <row r="250" spans="1:5" ht="17" x14ac:dyDescent="0.2">
      <c r="A250" s="106">
        <v>42</v>
      </c>
      <c r="B250" s="107">
        <v>42620</v>
      </c>
      <c r="C250" s="106" t="s">
        <v>27</v>
      </c>
      <c r="D250" s="104">
        <v>1000</v>
      </c>
      <c r="E250" s="104">
        <v>491</v>
      </c>
    </row>
    <row r="251" spans="1:5" ht="17" x14ac:dyDescent="0.2">
      <c r="A251" s="106">
        <v>41</v>
      </c>
      <c r="B251" s="107">
        <v>42606</v>
      </c>
      <c r="C251" s="106" t="s">
        <v>27</v>
      </c>
      <c r="D251" s="104">
        <v>750</v>
      </c>
      <c r="E251" s="104">
        <v>538</v>
      </c>
    </row>
    <row r="252" spans="1:5" ht="17" x14ac:dyDescent="0.2">
      <c r="A252" s="106">
        <v>40</v>
      </c>
      <c r="B252" s="107">
        <v>42592</v>
      </c>
      <c r="C252" s="106" t="s">
        <v>27</v>
      </c>
      <c r="D252" s="104">
        <v>754</v>
      </c>
      <c r="E252" s="104">
        <v>490</v>
      </c>
    </row>
    <row r="253" spans="1:5" ht="17" x14ac:dyDescent="0.2">
      <c r="A253" s="106">
        <v>39</v>
      </c>
      <c r="B253" s="107">
        <v>42578</v>
      </c>
      <c r="C253" s="106" t="s">
        <v>27</v>
      </c>
      <c r="D253" s="104">
        <v>755</v>
      </c>
      <c r="E253" s="104">
        <v>488</v>
      </c>
    </row>
    <row r="254" spans="1:5" ht="17" x14ac:dyDescent="0.2">
      <c r="A254" s="106">
        <v>38</v>
      </c>
      <c r="B254" s="107">
        <v>42564</v>
      </c>
      <c r="C254" s="106" t="s">
        <v>27</v>
      </c>
      <c r="D254" s="104">
        <v>747</v>
      </c>
      <c r="E254" s="104">
        <v>482</v>
      </c>
    </row>
    <row r="255" spans="1:5" ht="17" x14ac:dyDescent="0.2">
      <c r="A255" s="106">
        <v>37</v>
      </c>
      <c r="B255" s="107">
        <v>42550</v>
      </c>
      <c r="C255" s="106" t="s">
        <v>27</v>
      </c>
      <c r="D255" s="104">
        <v>773</v>
      </c>
      <c r="E255" s="104">
        <v>482</v>
      </c>
    </row>
    <row r="256" spans="1:5" ht="17" x14ac:dyDescent="0.2">
      <c r="A256" s="106">
        <v>36</v>
      </c>
      <c r="B256" s="107">
        <v>42536</v>
      </c>
      <c r="C256" s="106" t="s">
        <v>27</v>
      </c>
      <c r="D256" s="104">
        <v>752</v>
      </c>
      <c r="E256" s="104">
        <v>488</v>
      </c>
    </row>
    <row r="257" spans="1:5" ht="17" x14ac:dyDescent="0.2">
      <c r="A257" s="106">
        <v>35</v>
      </c>
      <c r="B257" s="107">
        <v>42522</v>
      </c>
      <c r="C257" s="106" t="s">
        <v>27</v>
      </c>
      <c r="D257" s="104">
        <v>762</v>
      </c>
      <c r="E257" s="104">
        <v>483</v>
      </c>
    </row>
    <row r="258" spans="1:5" ht="17" x14ac:dyDescent="0.2">
      <c r="A258" s="106">
        <v>34</v>
      </c>
      <c r="B258" s="107">
        <v>42508</v>
      </c>
      <c r="C258" s="106" t="s">
        <v>27</v>
      </c>
      <c r="D258" s="104">
        <v>763</v>
      </c>
      <c r="E258" s="104">
        <v>484</v>
      </c>
    </row>
    <row r="259" spans="1:5" ht="17" x14ac:dyDescent="0.2">
      <c r="A259" s="106">
        <v>33</v>
      </c>
      <c r="B259" s="107">
        <v>42496</v>
      </c>
      <c r="C259" s="106" t="s">
        <v>27</v>
      </c>
      <c r="D259" s="104">
        <v>799</v>
      </c>
      <c r="E259" s="104">
        <v>534</v>
      </c>
    </row>
    <row r="260" spans="1:5" ht="17" x14ac:dyDescent="0.2">
      <c r="A260" s="106">
        <v>32</v>
      </c>
      <c r="B260" s="107">
        <v>42480</v>
      </c>
      <c r="C260" s="106" t="s">
        <v>27</v>
      </c>
      <c r="D260" s="104">
        <v>1018</v>
      </c>
      <c r="E260" s="104">
        <v>468</v>
      </c>
    </row>
    <row r="261" spans="1:5" ht="17" x14ac:dyDescent="0.2">
      <c r="A261" s="106">
        <v>31</v>
      </c>
      <c r="B261" s="107">
        <v>42466</v>
      </c>
      <c r="C261" s="106" t="s">
        <v>27</v>
      </c>
      <c r="D261" s="104">
        <v>954</v>
      </c>
      <c r="E261" s="104">
        <v>470</v>
      </c>
    </row>
    <row r="262" spans="1:5" ht="17" x14ac:dyDescent="0.2">
      <c r="A262" s="106">
        <v>30</v>
      </c>
      <c r="B262" s="107">
        <v>42452</v>
      </c>
      <c r="C262" s="106" t="s">
        <v>27</v>
      </c>
      <c r="D262" s="104">
        <v>1014</v>
      </c>
      <c r="E262" s="104">
        <v>470</v>
      </c>
    </row>
    <row r="263" spans="1:5" ht="17" x14ac:dyDescent="0.2">
      <c r="A263" s="106">
        <v>29</v>
      </c>
      <c r="B263" s="107">
        <v>42438</v>
      </c>
      <c r="C263" s="106" t="s">
        <v>27</v>
      </c>
      <c r="D263" s="104">
        <v>1013</v>
      </c>
      <c r="E263" s="104">
        <v>473</v>
      </c>
    </row>
    <row r="264" spans="1:5" ht="17" x14ac:dyDescent="0.2">
      <c r="A264" s="106">
        <v>28</v>
      </c>
      <c r="B264" s="107">
        <v>42424</v>
      </c>
      <c r="C264" s="106" t="s">
        <v>27</v>
      </c>
      <c r="D264" s="104">
        <v>1484</v>
      </c>
      <c r="E264" s="104">
        <v>453</v>
      </c>
    </row>
    <row r="265" spans="1:5" ht="17" x14ac:dyDescent="0.2">
      <c r="A265" s="106">
        <v>27</v>
      </c>
      <c r="B265" s="107">
        <v>42410</v>
      </c>
      <c r="C265" s="106" t="s">
        <v>27</v>
      </c>
      <c r="D265" s="104">
        <v>1505</v>
      </c>
      <c r="E265" s="104">
        <v>459</v>
      </c>
    </row>
    <row r="266" spans="1:5" ht="17" x14ac:dyDescent="0.2">
      <c r="A266" s="106">
        <v>26</v>
      </c>
      <c r="B266" s="107">
        <v>42396</v>
      </c>
      <c r="C266" s="106" t="s">
        <v>27</v>
      </c>
      <c r="D266" s="104">
        <v>1468</v>
      </c>
      <c r="E266" s="104">
        <v>457</v>
      </c>
    </row>
    <row r="267" spans="1:5" ht="17" x14ac:dyDescent="0.2">
      <c r="A267" s="106">
        <v>25</v>
      </c>
      <c r="B267" s="107">
        <v>42382</v>
      </c>
      <c r="C267" s="106" t="s">
        <v>27</v>
      </c>
      <c r="D267" s="104">
        <v>1518</v>
      </c>
      <c r="E267" s="104">
        <v>453</v>
      </c>
    </row>
    <row r="268" spans="1:5" ht="17" x14ac:dyDescent="0.2">
      <c r="A268" s="106">
        <v>24</v>
      </c>
      <c r="B268" s="107">
        <v>42375</v>
      </c>
      <c r="C268" s="106" t="s">
        <v>27</v>
      </c>
      <c r="D268" s="104">
        <v>1463</v>
      </c>
      <c r="E268" s="104">
        <v>461</v>
      </c>
    </row>
    <row r="269" spans="1:5" ht="17" x14ac:dyDescent="0.2">
      <c r="A269" s="106">
        <v>23</v>
      </c>
      <c r="B269" s="107">
        <v>42356</v>
      </c>
      <c r="C269" s="106" t="s">
        <v>27</v>
      </c>
      <c r="D269" s="104">
        <v>1503</v>
      </c>
      <c r="E269" s="104">
        <v>460</v>
      </c>
    </row>
    <row r="270" spans="1:5" ht="17" x14ac:dyDescent="0.2">
      <c r="A270" s="106">
        <v>22</v>
      </c>
      <c r="B270" s="107">
        <v>42342</v>
      </c>
      <c r="C270" s="106" t="s">
        <v>27</v>
      </c>
      <c r="D270" s="104">
        <v>1451</v>
      </c>
      <c r="E270" s="104">
        <v>461</v>
      </c>
    </row>
    <row r="271" spans="1:5" ht="17" x14ac:dyDescent="0.2">
      <c r="A271" s="106">
        <v>21</v>
      </c>
      <c r="B271" s="107">
        <v>42335</v>
      </c>
      <c r="C271" s="106" t="s">
        <v>27</v>
      </c>
      <c r="D271" s="104">
        <v>1559</v>
      </c>
      <c r="E271" s="104">
        <v>472</v>
      </c>
    </row>
    <row r="272" spans="1:5" ht="17" x14ac:dyDescent="0.2">
      <c r="A272" s="106">
        <v>20</v>
      </c>
      <c r="B272" s="107">
        <v>42321</v>
      </c>
      <c r="C272" s="106" t="s">
        <v>27</v>
      </c>
      <c r="D272" s="104">
        <v>1506</v>
      </c>
      <c r="E272" s="104">
        <v>484</v>
      </c>
    </row>
    <row r="273" spans="1:5" ht="17" x14ac:dyDescent="0.2">
      <c r="A273" s="106">
        <v>19</v>
      </c>
      <c r="B273" s="107">
        <v>42300</v>
      </c>
      <c r="C273" s="106" t="s">
        <v>27</v>
      </c>
      <c r="D273" s="104">
        <v>1502</v>
      </c>
      <c r="E273" s="104">
        <v>489</v>
      </c>
    </row>
    <row r="274" spans="1:5" ht="17" x14ac:dyDescent="0.2">
      <c r="A274" s="106">
        <v>18</v>
      </c>
      <c r="B274" s="107">
        <v>42279</v>
      </c>
      <c r="C274" s="106" t="s">
        <v>27</v>
      </c>
      <c r="D274" s="104">
        <v>1530</v>
      </c>
      <c r="E274" s="104">
        <v>450</v>
      </c>
    </row>
    <row r="275" spans="1:5" ht="17" x14ac:dyDescent="0.2">
      <c r="A275" s="106">
        <v>17</v>
      </c>
      <c r="B275" s="107">
        <v>42265</v>
      </c>
      <c r="C275" s="106" t="s">
        <v>27</v>
      </c>
      <c r="D275" s="104">
        <v>1545</v>
      </c>
      <c r="E275" s="104">
        <v>450</v>
      </c>
    </row>
    <row r="276" spans="1:5" ht="17" x14ac:dyDescent="0.2">
      <c r="A276" s="106">
        <v>16</v>
      </c>
      <c r="B276" s="107">
        <v>42255</v>
      </c>
      <c r="C276" s="106" t="s">
        <v>27</v>
      </c>
      <c r="D276" s="104">
        <v>1517</v>
      </c>
      <c r="E276" s="104">
        <v>459</v>
      </c>
    </row>
    <row r="277" spans="1:5" ht="17" x14ac:dyDescent="0.2">
      <c r="A277" s="106">
        <v>15</v>
      </c>
      <c r="B277" s="107">
        <v>42237</v>
      </c>
      <c r="C277" s="106" t="s">
        <v>27</v>
      </c>
      <c r="D277" s="104">
        <v>1523</v>
      </c>
      <c r="E277" s="104">
        <v>456</v>
      </c>
    </row>
    <row r="278" spans="1:5" ht="17" x14ac:dyDescent="0.2">
      <c r="A278" s="106">
        <v>14</v>
      </c>
      <c r="B278" s="107">
        <v>42223</v>
      </c>
      <c r="C278" s="106" t="s">
        <v>27</v>
      </c>
      <c r="D278" s="104">
        <v>1402</v>
      </c>
      <c r="E278" s="104">
        <v>471</v>
      </c>
    </row>
    <row r="279" spans="1:5" ht="17" x14ac:dyDescent="0.2">
      <c r="A279" s="106">
        <v>13</v>
      </c>
      <c r="B279" s="107">
        <v>42202</v>
      </c>
      <c r="C279" s="106" t="s">
        <v>27</v>
      </c>
      <c r="D279" s="104">
        <v>1581</v>
      </c>
      <c r="E279" s="104">
        <v>451</v>
      </c>
    </row>
    <row r="280" spans="1:5" ht="17" x14ac:dyDescent="0.2">
      <c r="A280" s="106">
        <v>12</v>
      </c>
      <c r="B280" s="107">
        <v>42195</v>
      </c>
      <c r="C280" s="106" t="s">
        <v>27</v>
      </c>
      <c r="D280" s="104">
        <v>1516</v>
      </c>
      <c r="E280" s="104">
        <v>463</v>
      </c>
    </row>
    <row r="281" spans="1:5" ht="17" x14ac:dyDescent="0.2">
      <c r="A281" s="106">
        <v>11</v>
      </c>
      <c r="B281" s="107">
        <v>42181</v>
      </c>
      <c r="C281" s="106" t="s">
        <v>27</v>
      </c>
      <c r="D281" s="104">
        <v>1575</v>
      </c>
      <c r="E281" s="104">
        <v>469</v>
      </c>
    </row>
    <row r="282" spans="1:5" ht="17" x14ac:dyDescent="0.2">
      <c r="A282" s="106">
        <v>10</v>
      </c>
      <c r="B282" s="107">
        <v>42167</v>
      </c>
      <c r="C282" s="106" t="s">
        <v>27</v>
      </c>
      <c r="D282" s="104">
        <v>1501</v>
      </c>
      <c r="E282" s="104">
        <v>482</v>
      </c>
    </row>
    <row r="283" spans="1:5" ht="17" x14ac:dyDescent="0.2">
      <c r="A283" s="106">
        <v>9</v>
      </c>
      <c r="B283" s="107">
        <v>42146</v>
      </c>
      <c r="C283" s="106" t="s">
        <v>27</v>
      </c>
      <c r="D283" s="104">
        <v>1361</v>
      </c>
      <c r="E283" s="104">
        <v>755</v>
      </c>
    </row>
    <row r="284" spans="1:5" ht="17" x14ac:dyDescent="0.2">
      <c r="A284" s="106">
        <v>8</v>
      </c>
      <c r="B284" s="107">
        <v>42111</v>
      </c>
      <c r="C284" s="106" t="s">
        <v>27</v>
      </c>
      <c r="D284" s="104">
        <v>715</v>
      </c>
      <c r="E284" s="104">
        <v>453</v>
      </c>
    </row>
    <row r="285" spans="1:5" ht="17" x14ac:dyDescent="0.2">
      <c r="A285" s="106">
        <v>7</v>
      </c>
      <c r="B285" s="107">
        <v>42104</v>
      </c>
      <c r="C285" s="106" t="s">
        <v>27</v>
      </c>
      <c r="D285" s="104">
        <v>925</v>
      </c>
      <c r="E285" s="104">
        <v>469</v>
      </c>
    </row>
    <row r="286" spans="1:5" ht="17" x14ac:dyDescent="0.2">
      <c r="A286" s="106">
        <v>6</v>
      </c>
      <c r="B286" s="107">
        <v>42090</v>
      </c>
      <c r="C286" s="106" t="s">
        <v>27</v>
      </c>
      <c r="D286" s="104">
        <v>1637</v>
      </c>
      <c r="E286" s="104">
        <v>453</v>
      </c>
    </row>
    <row r="287" spans="1:5" ht="17" x14ac:dyDescent="0.2">
      <c r="A287" s="106">
        <v>5</v>
      </c>
      <c r="B287" s="107">
        <v>42083</v>
      </c>
      <c r="C287" s="106" t="s">
        <v>27</v>
      </c>
      <c r="D287" s="104">
        <v>1620</v>
      </c>
      <c r="E287" s="104">
        <v>481</v>
      </c>
    </row>
    <row r="288" spans="1:5" ht="17" x14ac:dyDescent="0.2">
      <c r="A288" s="106">
        <v>4</v>
      </c>
      <c r="B288" s="107">
        <v>42062</v>
      </c>
      <c r="C288" s="106" t="s">
        <v>27</v>
      </c>
      <c r="D288" s="104">
        <v>1187</v>
      </c>
      <c r="E288" s="104">
        <v>735</v>
      </c>
    </row>
    <row r="289" spans="1:5" ht="17" x14ac:dyDescent="0.2">
      <c r="A289" s="106">
        <v>3</v>
      </c>
      <c r="B289" s="107">
        <v>42055</v>
      </c>
      <c r="C289" s="106" t="s">
        <v>29</v>
      </c>
      <c r="D289" s="104">
        <v>849</v>
      </c>
      <c r="E289" s="104">
        <v>808</v>
      </c>
    </row>
    <row r="290" spans="1:5" ht="17" x14ac:dyDescent="0.2">
      <c r="A290" s="106">
        <v>2</v>
      </c>
      <c r="B290" s="107">
        <v>42042</v>
      </c>
      <c r="C290" s="106" t="s">
        <v>27</v>
      </c>
      <c r="D290" s="104">
        <v>779</v>
      </c>
      <c r="E290" s="104">
        <v>818</v>
      </c>
    </row>
    <row r="291" spans="1:5" ht="17" x14ac:dyDescent="0.2">
      <c r="A291" s="106">
        <v>1</v>
      </c>
      <c r="B291" s="107">
        <v>42035</v>
      </c>
      <c r="C291" s="106" t="s">
        <v>27</v>
      </c>
      <c r="D291" s="104">
        <v>779</v>
      </c>
      <c r="E291" s="104">
        <v>886</v>
      </c>
    </row>
  </sheetData>
  <autoFilter ref="A1:U1" xr:uid="{CEC5C8C5-875E-C045-B844-8FA4ED626F11}">
    <sortState xmlns:xlrd2="http://schemas.microsoft.com/office/spreadsheetml/2017/richdata2" ref="A2:U273">
      <sortCondition descending="1" ref="A1:A273"/>
    </sortState>
  </autoFilter>
  <hyperlinks>
    <hyperlink ref="A29" r:id="rId1" display="https://www.canada.ca/content/canadasite/en/immigration-refugees-citizenship/corporate/mandate/policies-operational-instructions-agreements/ministerial-instructions/express-entry-rounds/invitations.html?q=262" xr:uid="{FED52842-4146-F441-9B68-C633FFD4D9A4}"/>
    <hyperlink ref="A30" r:id="rId2" display="https://www.canada.ca/content/canadasite/en/immigration-refugees-citizenship/corporate/mandate/policies-operational-instructions-agreements/ministerial-instructions/express-entry-rounds/invitations.html?q=261" xr:uid="{CA3838CB-CF41-6949-8BDF-16BB696A201F}"/>
    <hyperlink ref="A31" r:id="rId3" display="https://www.canada.ca/content/canadasite/en/immigration-refugees-citizenship/corporate/mandate/policies-operational-instructions-agreements/ministerial-instructions/express-entry-rounds/invitations.html?q=260" xr:uid="{BCADE17E-FBBB-4044-BB69-DD8CB6C3449B}"/>
    <hyperlink ref="A32" r:id="rId4" display="https://www.canada.ca/content/canadasite/en/immigration-refugees-citizenship/corporate/mandate/policies-operational-instructions-agreements/ministerial-instructions/express-entry-rounds/invitations.html?q=259" xr:uid="{7DEAE4CF-1542-DA44-B116-5BF2B06AA8D8}"/>
    <hyperlink ref="A33" r:id="rId5" display="https://www.canada.ca/content/canadasite/en/immigration-refugees-citizenship/corporate/mandate/policies-operational-instructions-agreements/ministerial-instructions/express-entry-rounds/invitations.html?q=258" xr:uid="{C05C7C53-EE2D-A942-8546-DE553DFBF87C}"/>
    <hyperlink ref="A34" r:id="rId6" display="https://www.canada.ca/content/canadasite/en/immigration-refugees-citizenship/corporate/mandate/policies-operational-instructions-agreements/ministerial-instructions/express-entry-rounds/invitations.html?q=257" xr:uid="{0456A8B9-A87B-2143-B01E-5395338780B4}"/>
    <hyperlink ref="A35" r:id="rId7" display="https://www.canada.ca/content/canadasite/en/immigration-refugees-citizenship/corporate/mandate/policies-operational-instructions-agreements/ministerial-instructions/express-entry-rounds/invitations.html?q=256" xr:uid="{041B5668-D087-1146-9F61-3F31A98D95CB}"/>
    <hyperlink ref="A36" r:id="rId8" display="https://www.canada.ca/content/canadasite/en/immigration-refugees-citizenship/corporate/mandate/policies-operational-instructions-agreements/ministerial-instructions/express-entry-rounds/invitations.html?q=255" xr:uid="{564C1FCD-BDFD-1A4D-9A50-E7BC1AB3610B}"/>
    <hyperlink ref="A37" r:id="rId9" display="https://www.canada.ca/content/canadasite/en/immigration-refugees-citizenship/corporate/mandate/policies-operational-instructions-agreements/ministerial-instructions/express-entry-rounds/invitations.html?q=254" xr:uid="{E154AC7D-8251-FE42-812D-B8FFF8C7767C}"/>
    <hyperlink ref="A38" r:id="rId10" display="https://www.canada.ca/content/canadasite/en/immigration-refugees-citizenship/corporate/mandate/policies-operational-instructions-agreements/ministerial-instructions/express-entry-rounds/invitations.html?q=253" xr:uid="{020454BF-6BC6-9346-A434-40656B9C1542}"/>
    <hyperlink ref="A39" r:id="rId11" display="https://www.canada.ca/content/canadasite/en/immigration-refugees-citizenship/corporate/mandate/policies-operational-instructions-agreements/ministerial-instructions/express-entry-rounds/invitations.html?q=252" xr:uid="{91D34976-0F24-3D46-A214-FD2D3598CF2B}"/>
    <hyperlink ref="A40" r:id="rId12" display="https://www.canada.ca/content/canadasite/en/immigration-refugees-citizenship/corporate/mandate/policies-operational-instructions-agreements/ministerial-instructions/express-entry-rounds/invitations.html?q=251" xr:uid="{C908FC74-29DB-2D4D-903D-A17551C5137A}"/>
    <hyperlink ref="A41" r:id="rId13" display="https://www.canada.ca/content/canadasite/en/immigration-refugees-citizenship/corporate/mandate/policies-operational-instructions-agreements/ministerial-instructions/express-entry-rounds/invitations.html?q=250" xr:uid="{47DD06C7-F1AD-394F-AC04-7B276144F7B7}"/>
    <hyperlink ref="A42" r:id="rId14" display="https://www.canada.ca/content/canadasite/en/immigration-refugees-citizenship/corporate/mandate/policies-operational-instructions-agreements/ministerial-instructions/express-entry-rounds/invitations.html?q=249" xr:uid="{F205BC83-A25F-DE43-A4DF-C21CB6F5932F}"/>
    <hyperlink ref="A43" r:id="rId15" display="https://www.canada.ca/content/canadasite/en/immigration-refugees-citizenship/corporate/mandate/policies-operational-instructions-agreements/ministerial-instructions/express-entry-rounds/invitations.html?q=248" xr:uid="{BFD40672-6651-E54B-A221-BA43F317DC9A}"/>
    <hyperlink ref="A44" r:id="rId16" display="https://www.canada.ca/en/immigration-refugees-citizenship/corporate/mandate/policies-operational-instructions-agreements/ministerial-instructions/express-entry-rounds/invitations.html?q=247" xr:uid="{66D58230-547E-9040-ADB1-C4369F638137}"/>
    <hyperlink ref="A45" r:id="rId17" display="https://www.canada.ca/content/canadasite/en/immigration-refugees-citizenship/corporate/mandate/policies-operational-instructions-agreements/ministerial-instructions/express-entry-rounds/invitations.html?q=246" xr:uid="{B580B0F1-2FAB-E94C-9376-6038D50D348D}"/>
    <hyperlink ref="A46" r:id="rId18" display="https://www.canada.ca/content/canadasite/en/immigration-refugees-citizenship/corporate/mandate/policies-operational-instructions-agreements/ministerial-instructions/express-entry-rounds/invitations.html?q=245" xr:uid="{9BA74B2B-ECA4-6648-825F-D47E9DEF8966}"/>
    <hyperlink ref="A47" r:id="rId19" display="https://www.canada.ca/content/canadasite/en/immigration-refugees-citizenship/corporate/mandate/policies-operational-instructions-agreements/ministerial-instructions/express-entry-rounds/invitations.html?q=244" xr:uid="{4ED2C41E-DCC6-704C-B8A9-B31DFEC46767}"/>
    <hyperlink ref="A48" r:id="rId20" display="https://www.canada.ca/content/canadasite/en/immigration-refugees-citizenship/corporate/mandate/policies-operational-instructions-agreements/ministerial-instructions/express-entry-rounds/invitations.html?q=243" xr:uid="{F371A793-79F1-2D4A-9FB4-1A2945967E14}"/>
    <hyperlink ref="A27" r:id="rId21" display="https://www.canada.ca/content/canadasite/en/immigration-refugees-citizenship/corporate/mandate/policies-operational-instructions-agreements/ministerial-instructions/express-entry-rounds/invitations.html?q=264" xr:uid="{18624019-7EE5-5448-9B6D-EB148D3D5988}"/>
    <hyperlink ref="A28" r:id="rId22" display="https://www.canada.ca/content/canadasite/en/immigration-refugees-citizenship/corporate/mandate/policies-operational-instructions-agreements/ministerial-instructions/express-entry-rounds/invitations.html?q=263" xr:uid="{90D9BB4B-324A-3B41-B24D-EF61EC72A66A}"/>
    <hyperlink ref="A25" r:id="rId23" display="https://www.canada.ca/content/canadasite/en/immigration-refugees-citizenship/corporate/mandate/policies-operational-instructions-agreements/ministerial-instructions/express-entry-rounds/invitations.html?q=266" xr:uid="{0768CC81-3046-994C-A85C-13429D5E1F85}"/>
    <hyperlink ref="A24" r:id="rId24" display="https://www.canada.ca/content/canadasite/en/immigration-refugees-citizenship/corporate/mandate/policies-operational-instructions-agreements/ministerial-instructions/express-entry-rounds/invitations.html?q=267" xr:uid="{0837D466-A714-FA4A-87E8-4281A21FAB77}"/>
    <hyperlink ref="A23" r:id="rId25" display="https://www.canada.ca/content/canadasite/en/immigration-refugees-citizenship/corporate/mandate/policies-operational-instructions-agreements/ministerial-instructions/express-entry-rounds/invitations.html?q=268" xr:uid="{B1F0E540-6CC8-F64C-B8F6-7AF0D76867AF}"/>
    <hyperlink ref="A22" r:id="rId26" display="https://www.canada.ca/content/canadasite/en/immigration-refugees-citizenship/corporate/mandate/policies-operational-instructions-agreements/ministerial-instructions/express-entry-rounds/invitations.html?q=269" xr:uid="{EEF2AB1F-A8D1-BA4A-A5CE-E8F2EA733AFC}"/>
    <hyperlink ref="A21" r:id="rId27" display="https://www.canada.ca/content/canadasite/en/immigration-refugees-citizenship/corporate/mandate/policies-operational-instructions-agreements/ministerial-instructions/express-entry-rounds/invitations.html?q=270" xr:uid="{C94425AE-042E-8C4F-93D2-D5A334A16C97}"/>
    <hyperlink ref="A19" r:id="rId28" display="https://www.canada.ca/content/canadasite/en/immigration-refugees-citizenship/corporate/mandate/policies-operational-instructions-agreements/ministerial-instructions/express-entry-rounds/invitations.html?q=272" xr:uid="{F3E3B70F-B80D-0144-8A25-FD02CB168E8B}"/>
    <hyperlink ref="A18" r:id="rId29" display="https://www.canada.ca/content/canadasite/en/immigration-refugees-citizenship/corporate/mandate/policies-operational-instructions-agreements/ministerial-instructions/express-entry-rounds/invitations.html?q=273" xr:uid="{E3F8B5BB-6EA0-304E-AEEB-4DEE4A1ECF2D}"/>
    <hyperlink ref="A17" r:id="rId30" display="https://www.canada.ca/content/canadasite/en/immigration-refugees-citizenship/corporate/mandate/policies-operational-instructions-agreements/ministerial-instructions/express-entry-rounds/invitations.html?q=274" xr:uid="{D3CDBC43-288C-4D4B-BFD7-A18C8A1ED122}"/>
    <hyperlink ref="A16" r:id="rId31" display="https://www.canada.ca/content/canadasite/en/immigration-refugees-citizenship/corporate/mandate/policies-operational-instructions-agreements/ministerial-instructions/express-entry-rounds/invitations.html?q=275" xr:uid="{2A960933-55A5-AA41-90FC-950B25DE8C05}"/>
    <hyperlink ref="A15" r:id="rId32" display="https://www.canada.ca/content/canadasite/en/immigration-refugees-citizenship/corporate/mandate/policies-operational-instructions-agreements/ministerial-instructions/express-entry-rounds/invitations.html?q=276" xr:uid="{368B79F6-5302-6847-9F85-CF097206896A}"/>
    <hyperlink ref="A14" r:id="rId33" display="https://www.canada.ca/content/canadasite/en/immigration-refugees-citizenship/corporate/mandate/policies-operational-instructions-agreements/ministerial-instructions/express-entry-rounds/invitations.html?q=277" xr:uid="{150D8353-C25E-FE45-9F09-1865B905A749}"/>
    <hyperlink ref="A13" r:id="rId34" display="https://www.canada.ca/content/canadasite/en/immigration-refugees-citizenship/corporate/mandate/policies-operational-instructions-agreements/ministerial-instructions/express-entry-rounds/invitations.html?q=278" xr:uid="{1464926D-2831-E54C-8690-7C54FC1BB7FC}"/>
    <hyperlink ref="A12" r:id="rId35" display="https://www.canada.ca/content/canadasite/en/immigration-refugees-citizenship/corporate/mandate/policies-operational-instructions-agreements/ministerial-instructions/express-entry-rounds/invitations.html?q=279" xr:uid="{8B295D26-4067-48A2-BA25-C28EA3FB468E}"/>
    <hyperlink ref="A11" r:id="rId36" display="https://www.canada.ca/content/canadasite/en/immigration-refugees-citizenship/corporate/mandate/policies-operational-instructions-agreements/ministerial-instructions/express-entry-rounds/invitations.html?q=280" xr:uid="{BEE12879-564A-479B-A027-3018390B06CF}"/>
    <hyperlink ref="A9" r:id="rId37" display="https://www.canada.ca/content/canadasite/en/immigration-refugees-citizenship/corporate/mandate/policies-operational-instructions-agreements/ministerial-instructions/express-entry-rounds/invitations.html?q=282" xr:uid="{98941C66-452A-491D-A158-0F01A5C8EC6C}"/>
    <hyperlink ref="A8" r:id="rId38" display="https://www.canada.ca/content/canadasite/en/immigration-refugees-citizenship/corporate/mandate/policies-operational-instructions-agreements/ministerial-instructions/express-entry-rounds/invitations.html?q=283" xr:uid="{630E304F-0F59-4630-9DFE-92DC8C00111E}"/>
    <hyperlink ref="A7" r:id="rId39" display="https://www.canada.ca/content/canadasite/en/immigration-refugees-citizenship/corporate/mandate/policies-operational-instructions-agreements/ministerial-instructions/express-entry-rounds/invitations.html?q=284" xr:uid="{2F5B6992-C758-4272-A9AE-7D28768929BE}"/>
    <hyperlink ref="A6" r:id="rId40" display="https://www.canada.ca/content/canadasite/en/immigration-refugees-citizenship/corporate/mandate/policies-operational-instructions-agreements/ministerial-instructions/express-entry-rounds/invitations.html?q=285" xr:uid="{51FFEBA1-D7A4-4909-949F-B194615FA1CE}"/>
    <hyperlink ref="A5" r:id="rId41" display="https://www.canada.ca/content/canadasite/en/immigration-refugees-citizenship/corporate/mandate/policies-operational-instructions-agreements/ministerial-instructions/express-entry-rounds/invitations.html?q=286" xr:uid="{17BC0416-D1F7-47F9-9DDD-989AC24FD963}"/>
    <hyperlink ref="A4" r:id="rId42" display="https://www.canada.ca/content/canadasite/en/immigration-refugees-citizenship/corporate/mandate/policies-operational-instructions-agreements/ministerial-instructions/express-entry-rounds/invitations.html?q=287" xr:uid="{C0DAEB4C-F977-FA44-B3B9-DC6C515BF9DD}"/>
    <hyperlink ref="A3" r:id="rId43" display="https://www.canada.ca/content/canadasite/en/immigration-refugees-citizenship/corporate/mandate/policies-operational-instructions-agreements/ministerial-instructions/express-entry-rounds/invitations.html?q=288" xr:uid="{EFBF16CB-9326-FF48-B05B-035149C8CEC1}"/>
    <hyperlink ref="A2" r:id="rId44" display="https://www.canada.ca/content/canadasite/en/immigration-refugees-citizenship/corporate/mandate/policies-operational-instructions-agreements/ministerial-instructions/express-entry-rounds/invitations.html?q=289" xr:uid="{9D7C24CC-D053-874A-B50E-53399F604D63}"/>
  </hyperlinks>
  <pageMargins left="0.7" right="0.7" top="0.75" bottom="0.75" header="0.3" footer="0.3"/>
  <ignoredErrors>
    <ignoredError sqref="U20:U46" formulaRange="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CF795-DF5C-464A-881E-B47FDA332FBD}">
  <dimension ref="A1:S16"/>
  <sheetViews>
    <sheetView topLeftCell="C1" workbookViewId="0">
      <selection activeCell="G35" sqref="G35"/>
    </sheetView>
  </sheetViews>
  <sheetFormatPr baseColWidth="10" defaultColWidth="11.1640625" defaultRowHeight="16" x14ac:dyDescent="0.2"/>
  <cols>
    <col min="1" max="1" width="28.6640625" bestFit="1" customWidth="1"/>
    <col min="2" max="2" width="37.33203125" bestFit="1" customWidth="1"/>
  </cols>
  <sheetData>
    <row r="1" spans="1:19" ht="26" thickBot="1" x14ac:dyDescent="0.3">
      <c r="A1" s="96" t="s">
        <v>49</v>
      </c>
      <c r="B1" s="96">
        <v>987</v>
      </c>
      <c r="D1" s="98" t="s">
        <v>49</v>
      </c>
      <c r="E1" s="98" t="s">
        <v>50</v>
      </c>
      <c r="F1" s="100" t="s">
        <v>51</v>
      </c>
      <c r="G1" s="100" t="s">
        <v>52</v>
      </c>
      <c r="H1" s="100" t="s">
        <v>53</v>
      </c>
      <c r="I1" s="100" t="s">
        <v>54</v>
      </c>
      <c r="J1" s="100" t="s">
        <v>55</v>
      </c>
      <c r="K1" s="100" t="s">
        <v>56</v>
      </c>
      <c r="L1" s="100" t="s">
        <v>57</v>
      </c>
      <c r="M1" s="100" t="s">
        <v>58</v>
      </c>
      <c r="N1" s="100" t="s">
        <v>59</v>
      </c>
      <c r="O1" s="100" t="s">
        <v>60</v>
      </c>
      <c r="P1" s="98" t="s">
        <v>61</v>
      </c>
      <c r="Q1" s="98" t="s">
        <v>62</v>
      </c>
      <c r="R1" s="98" t="s">
        <v>63</v>
      </c>
      <c r="S1" s="102" t="s">
        <v>25</v>
      </c>
    </row>
    <row r="2" spans="1:19" ht="25" x14ac:dyDescent="0.25">
      <c r="A2" s="96" t="s">
        <v>50</v>
      </c>
      <c r="B2" s="110">
        <v>10573</v>
      </c>
      <c r="C2" s="96"/>
      <c r="D2" s="98">
        <v>965</v>
      </c>
      <c r="E2" s="99">
        <v>9567</v>
      </c>
      <c r="F2" s="101">
        <v>7574</v>
      </c>
      <c r="G2" s="101">
        <v>10095</v>
      </c>
      <c r="H2" s="101">
        <v>17137</v>
      </c>
      <c r="I2" s="101">
        <v>13373</v>
      </c>
      <c r="J2" s="101">
        <v>11192</v>
      </c>
      <c r="K2" s="101">
        <v>10265</v>
      </c>
      <c r="L2" s="101">
        <v>10474</v>
      </c>
      <c r="M2" s="101">
        <v>9110</v>
      </c>
      <c r="N2" s="101">
        <v>10407</v>
      </c>
      <c r="O2" s="101">
        <v>10439</v>
      </c>
      <c r="P2" s="99">
        <v>56178</v>
      </c>
      <c r="Q2" s="99">
        <v>29305</v>
      </c>
      <c r="R2" s="99">
        <v>5406</v>
      </c>
      <c r="S2" s="99">
        <v>211487</v>
      </c>
    </row>
    <row r="3" spans="1:19" ht="25" x14ac:dyDescent="0.25">
      <c r="A3" s="111" t="s">
        <v>51</v>
      </c>
      <c r="B3" s="112">
        <v>8065</v>
      </c>
      <c r="D3" s="96">
        <v>987</v>
      </c>
      <c r="E3" s="110">
        <v>10573</v>
      </c>
      <c r="F3" s="112">
        <v>8065</v>
      </c>
      <c r="G3" s="112">
        <v>10499</v>
      </c>
      <c r="H3" s="112">
        <v>17083</v>
      </c>
      <c r="I3" s="112">
        <v>13275</v>
      </c>
      <c r="J3" s="112">
        <v>11186</v>
      </c>
      <c r="K3" s="112">
        <v>10174</v>
      </c>
      <c r="L3" s="112">
        <v>10410</v>
      </c>
      <c r="M3" s="112">
        <v>9186</v>
      </c>
      <c r="N3" s="112">
        <v>10414</v>
      </c>
      <c r="O3" s="112">
        <v>10385</v>
      </c>
      <c r="P3" s="110">
        <v>55099</v>
      </c>
      <c r="Q3" s="110">
        <v>28536</v>
      </c>
      <c r="R3" s="110">
        <v>5348</v>
      </c>
      <c r="S3" s="110">
        <v>211220</v>
      </c>
    </row>
    <row r="4" spans="1:19" ht="25" x14ac:dyDescent="0.25">
      <c r="A4" s="111" t="s">
        <v>52</v>
      </c>
      <c r="B4" s="112">
        <v>10499</v>
      </c>
    </row>
    <row r="5" spans="1:19" ht="25" x14ac:dyDescent="0.25">
      <c r="A5" s="111" t="s">
        <v>53</v>
      </c>
      <c r="B5" s="112">
        <v>17083</v>
      </c>
    </row>
    <row r="6" spans="1:19" ht="25" x14ac:dyDescent="0.25">
      <c r="A6" s="111" t="s">
        <v>54</v>
      </c>
      <c r="B6" s="112">
        <v>13275</v>
      </c>
    </row>
    <row r="7" spans="1:19" ht="25" x14ac:dyDescent="0.25">
      <c r="A7" s="111" t="s">
        <v>55</v>
      </c>
      <c r="B7" s="112">
        <v>11186</v>
      </c>
    </row>
    <row r="8" spans="1:19" ht="25" x14ac:dyDescent="0.25">
      <c r="A8" s="111" t="s">
        <v>56</v>
      </c>
      <c r="B8" s="112">
        <v>10174</v>
      </c>
    </row>
    <row r="9" spans="1:19" ht="25" x14ac:dyDescent="0.25">
      <c r="A9" s="111" t="s">
        <v>57</v>
      </c>
      <c r="B9" s="112">
        <v>10410</v>
      </c>
    </row>
    <row r="10" spans="1:19" ht="25" x14ac:dyDescent="0.25">
      <c r="A10" s="111" t="s">
        <v>58</v>
      </c>
      <c r="B10" s="112">
        <v>9186</v>
      </c>
    </row>
    <row r="11" spans="1:19" ht="25" x14ac:dyDescent="0.25">
      <c r="A11" s="111" t="s">
        <v>59</v>
      </c>
      <c r="B11" s="112">
        <v>10414</v>
      </c>
    </row>
    <row r="12" spans="1:19" ht="25" x14ac:dyDescent="0.25">
      <c r="A12" s="111" t="s">
        <v>60</v>
      </c>
      <c r="B12" s="112">
        <v>10385</v>
      </c>
    </row>
    <row r="13" spans="1:19" ht="25" x14ac:dyDescent="0.25">
      <c r="A13" s="96" t="s">
        <v>61</v>
      </c>
      <c r="B13" s="110">
        <v>55099</v>
      </c>
    </row>
    <row r="14" spans="1:19" ht="25" x14ac:dyDescent="0.25">
      <c r="A14" s="96" t="s">
        <v>62</v>
      </c>
      <c r="B14" s="110">
        <v>28536</v>
      </c>
    </row>
    <row r="15" spans="1:19" ht="25" x14ac:dyDescent="0.25">
      <c r="A15" s="96" t="s">
        <v>63</v>
      </c>
      <c r="B15" s="110">
        <v>5348</v>
      </c>
    </row>
    <row r="16" spans="1:19" ht="25" x14ac:dyDescent="0.25">
      <c r="A16" s="96" t="s">
        <v>25</v>
      </c>
      <c r="B16" s="110">
        <v>211220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52ECE-359E-0642-AF81-70A218A39B98}">
  <dimension ref="B1:L34"/>
  <sheetViews>
    <sheetView showGridLines="0" zoomScale="125" workbookViewId="0">
      <selection activeCell="G35" sqref="G35"/>
    </sheetView>
  </sheetViews>
  <sheetFormatPr baseColWidth="10" defaultColWidth="11.1640625" defaultRowHeight="16" x14ac:dyDescent="0.2"/>
  <cols>
    <col min="2" max="2" width="36.6640625" bestFit="1" customWidth="1"/>
    <col min="3" max="3" width="45.33203125" style="2" bestFit="1" customWidth="1"/>
  </cols>
  <sheetData>
    <row r="1" spans="2:12" ht="69" customHeight="1" x14ac:dyDescent="0.2"/>
    <row r="2" spans="2:12" ht="26" x14ac:dyDescent="0.3">
      <c r="B2" s="40" t="s">
        <v>26</v>
      </c>
      <c r="D2" s="41">
        <v>44866</v>
      </c>
    </row>
    <row r="3" spans="2:12" ht="32" customHeight="1" x14ac:dyDescent="0.2">
      <c r="B3" s="155" t="s">
        <v>0</v>
      </c>
      <c r="C3" s="155"/>
      <c r="D3" s="154">
        <v>2023</v>
      </c>
      <c r="E3" s="154"/>
      <c r="F3" s="154"/>
      <c r="G3" s="154">
        <v>2024</v>
      </c>
      <c r="H3" s="154"/>
      <c r="I3" s="154"/>
      <c r="J3" s="154">
        <v>2025</v>
      </c>
      <c r="K3" s="154"/>
      <c r="L3" s="154"/>
    </row>
    <row r="4" spans="2:12" ht="32" customHeight="1" x14ac:dyDescent="0.2">
      <c r="B4" s="155"/>
      <c r="C4" s="155"/>
      <c r="D4" s="39" t="s">
        <v>1</v>
      </c>
      <c r="E4" s="39" t="s">
        <v>20</v>
      </c>
      <c r="F4" s="39" t="s">
        <v>21</v>
      </c>
      <c r="G4" s="39" t="s">
        <v>1</v>
      </c>
      <c r="H4" s="39" t="s">
        <v>20</v>
      </c>
      <c r="I4" s="39" t="s">
        <v>21</v>
      </c>
      <c r="J4" s="39" t="s">
        <v>1</v>
      </c>
      <c r="K4" s="39" t="s">
        <v>20</v>
      </c>
      <c r="L4" s="39" t="s">
        <v>21</v>
      </c>
    </row>
    <row r="5" spans="2:12" ht="32" customHeight="1" x14ac:dyDescent="0.2">
      <c r="B5" s="8"/>
      <c r="C5" s="9" t="s">
        <v>2</v>
      </c>
      <c r="D5" s="12">
        <v>465000</v>
      </c>
      <c r="E5" s="13">
        <v>410000</v>
      </c>
      <c r="F5" s="13">
        <v>505000</v>
      </c>
      <c r="G5" s="12">
        <v>485000</v>
      </c>
      <c r="H5" s="13">
        <v>430000</v>
      </c>
      <c r="I5" s="13">
        <v>542500</v>
      </c>
      <c r="J5" s="12">
        <v>500000</v>
      </c>
      <c r="K5" s="13">
        <v>442500</v>
      </c>
      <c r="L5" s="13">
        <v>550000</v>
      </c>
    </row>
    <row r="6" spans="2:12" x14ac:dyDescent="0.2">
      <c r="B6" s="3"/>
      <c r="C6" s="4"/>
      <c r="D6" s="5"/>
      <c r="E6" s="6"/>
      <c r="F6" s="6"/>
      <c r="G6" s="5"/>
      <c r="H6" s="6"/>
      <c r="I6" s="6"/>
      <c r="J6" s="5"/>
      <c r="K6" s="6"/>
      <c r="L6" s="6"/>
    </row>
    <row r="7" spans="2:12" ht="17" x14ac:dyDescent="0.2">
      <c r="B7" s="149" t="s">
        <v>3</v>
      </c>
      <c r="C7" s="24" t="s">
        <v>15</v>
      </c>
      <c r="D7" s="25">
        <v>82880</v>
      </c>
      <c r="E7" s="26">
        <v>67750</v>
      </c>
      <c r="F7" s="26">
        <v>88000</v>
      </c>
      <c r="G7" s="25">
        <v>109020</v>
      </c>
      <c r="H7" s="26">
        <v>89500</v>
      </c>
      <c r="I7" s="26">
        <v>115750</v>
      </c>
      <c r="J7" s="25">
        <v>114000</v>
      </c>
      <c r="K7" s="26">
        <v>93500</v>
      </c>
      <c r="L7" s="27">
        <v>121000</v>
      </c>
    </row>
    <row r="8" spans="2:12" ht="17" x14ac:dyDescent="0.2">
      <c r="B8" s="150"/>
      <c r="C8" s="21" t="s">
        <v>16</v>
      </c>
      <c r="D8" s="19">
        <v>25000</v>
      </c>
      <c r="E8" s="18">
        <v>19500</v>
      </c>
      <c r="F8" s="18">
        <v>32750</v>
      </c>
      <c r="G8" s="22" t="s">
        <v>4</v>
      </c>
      <c r="H8" s="23" t="s">
        <v>4</v>
      </c>
      <c r="I8" s="23" t="s">
        <v>4</v>
      </c>
      <c r="J8" s="22" t="s">
        <v>4</v>
      </c>
      <c r="K8" s="23" t="s">
        <v>4</v>
      </c>
      <c r="L8" s="28" t="s">
        <v>4</v>
      </c>
    </row>
    <row r="9" spans="2:12" ht="17" x14ac:dyDescent="0.2">
      <c r="B9" s="150"/>
      <c r="C9" s="4" t="s">
        <v>17</v>
      </c>
      <c r="D9" s="5">
        <v>3500</v>
      </c>
      <c r="E9" s="6">
        <v>2350</v>
      </c>
      <c r="F9" s="6">
        <v>4000</v>
      </c>
      <c r="G9" s="5">
        <v>5000</v>
      </c>
      <c r="H9" s="6">
        <v>3500</v>
      </c>
      <c r="I9" s="6">
        <v>7000</v>
      </c>
      <c r="J9" s="5">
        <v>6000</v>
      </c>
      <c r="K9" s="6">
        <v>4000</v>
      </c>
      <c r="L9" s="14">
        <v>8000</v>
      </c>
    </row>
    <row r="10" spans="2:12" ht="51" x14ac:dyDescent="0.2">
      <c r="B10" s="150"/>
      <c r="C10" s="21" t="s">
        <v>18</v>
      </c>
      <c r="D10" s="19">
        <v>8500</v>
      </c>
      <c r="E10" s="18">
        <v>4650</v>
      </c>
      <c r="F10" s="18">
        <v>10800</v>
      </c>
      <c r="G10" s="19">
        <v>12125</v>
      </c>
      <c r="H10" s="18">
        <v>6750</v>
      </c>
      <c r="I10" s="18">
        <v>16125</v>
      </c>
      <c r="J10" s="19">
        <v>14750</v>
      </c>
      <c r="K10" s="18">
        <v>9000</v>
      </c>
      <c r="L10" s="20">
        <v>19750</v>
      </c>
    </row>
    <row r="11" spans="2:12" ht="17" x14ac:dyDescent="0.2">
      <c r="B11" s="150"/>
      <c r="C11" s="4" t="s">
        <v>5</v>
      </c>
      <c r="D11" s="5">
        <v>8500</v>
      </c>
      <c r="E11" s="6">
        <v>3000</v>
      </c>
      <c r="F11" s="6">
        <v>8800</v>
      </c>
      <c r="G11" s="5">
        <v>11500</v>
      </c>
      <c r="H11" s="6">
        <v>6000</v>
      </c>
      <c r="I11" s="6">
        <v>12500</v>
      </c>
      <c r="J11" s="5">
        <v>14500</v>
      </c>
      <c r="K11" s="6">
        <v>8500</v>
      </c>
      <c r="L11" s="14">
        <v>16500</v>
      </c>
    </row>
    <row r="12" spans="2:12" ht="17" x14ac:dyDescent="0.2">
      <c r="B12" s="150"/>
      <c r="C12" s="21" t="s">
        <v>6</v>
      </c>
      <c r="D12" s="19">
        <v>105500</v>
      </c>
      <c r="E12" s="18">
        <v>91000</v>
      </c>
      <c r="F12" s="18">
        <v>110000</v>
      </c>
      <c r="G12" s="19">
        <v>110000</v>
      </c>
      <c r="H12" s="18">
        <v>105500</v>
      </c>
      <c r="I12" s="18">
        <v>120000</v>
      </c>
      <c r="J12" s="19">
        <v>117500</v>
      </c>
      <c r="K12" s="18">
        <v>112000</v>
      </c>
      <c r="L12" s="20">
        <v>129250</v>
      </c>
    </row>
    <row r="13" spans="2:12" ht="17" x14ac:dyDescent="0.2">
      <c r="B13" s="150"/>
      <c r="C13" s="4" t="s">
        <v>19</v>
      </c>
      <c r="D13" s="156" t="s">
        <v>24</v>
      </c>
      <c r="E13" s="156"/>
      <c r="F13" s="156"/>
      <c r="G13" s="156"/>
      <c r="H13" s="156"/>
      <c r="I13" s="156"/>
      <c r="J13" s="156"/>
      <c r="K13" s="156"/>
      <c r="L13" s="157"/>
    </row>
    <row r="14" spans="2:12" ht="20" x14ac:dyDescent="0.2">
      <c r="B14" s="151"/>
      <c r="C14" s="29" t="s">
        <v>25</v>
      </c>
      <c r="D14" s="16">
        <v>266210</v>
      </c>
      <c r="E14" s="15">
        <v>233000</v>
      </c>
      <c r="F14" s="15">
        <v>277250</v>
      </c>
      <c r="G14" s="16">
        <v>281135</v>
      </c>
      <c r="H14" s="15">
        <v>250000</v>
      </c>
      <c r="I14" s="15">
        <v>305000</v>
      </c>
      <c r="J14" s="16">
        <v>301250</v>
      </c>
      <c r="K14" s="15">
        <v>265000</v>
      </c>
      <c r="L14" s="17">
        <v>326000</v>
      </c>
    </row>
    <row r="15" spans="2:12" ht="19" x14ac:dyDescent="0.2">
      <c r="B15" s="38"/>
      <c r="C15" s="11"/>
      <c r="D15" s="5"/>
      <c r="E15" s="6"/>
      <c r="F15" s="6"/>
      <c r="G15" s="5"/>
      <c r="H15" s="6"/>
      <c r="I15" s="6"/>
      <c r="J15" s="5"/>
      <c r="K15" s="6"/>
      <c r="L15" s="6"/>
    </row>
    <row r="16" spans="2:12" ht="17" x14ac:dyDescent="0.2">
      <c r="B16" s="149" t="s">
        <v>7</v>
      </c>
      <c r="C16" s="21" t="s">
        <v>8</v>
      </c>
      <c r="D16" s="18">
        <v>78000</v>
      </c>
      <c r="E16" s="18">
        <v>72000</v>
      </c>
      <c r="F16" s="18">
        <v>84000</v>
      </c>
      <c r="G16" s="18">
        <v>80000</v>
      </c>
      <c r="H16" s="18">
        <v>75000</v>
      </c>
      <c r="I16" s="18">
        <v>86000</v>
      </c>
      <c r="J16" s="18">
        <v>82000</v>
      </c>
      <c r="K16" s="18">
        <v>77000</v>
      </c>
      <c r="L16" s="20">
        <v>88000</v>
      </c>
    </row>
    <row r="17" spans="2:12" ht="17" x14ac:dyDescent="0.2">
      <c r="B17" s="150"/>
      <c r="C17" s="4" t="s">
        <v>9</v>
      </c>
      <c r="D17" s="6">
        <v>28500</v>
      </c>
      <c r="E17" s="6">
        <v>25000</v>
      </c>
      <c r="F17" s="6">
        <v>38000</v>
      </c>
      <c r="G17" s="6">
        <v>34000</v>
      </c>
      <c r="H17" s="6">
        <v>29000</v>
      </c>
      <c r="I17" s="6">
        <v>45000</v>
      </c>
      <c r="J17" s="6">
        <v>36000</v>
      </c>
      <c r="K17" s="6">
        <v>30750</v>
      </c>
      <c r="L17" s="14">
        <v>48000</v>
      </c>
    </row>
    <row r="18" spans="2:12" ht="20" x14ac:dyDescent="0.2">
      <c r="B18" s="151"/>
      <c r="C18" s="29" t="s">
        <v>25</v>
      </c>
      <c r="D18" s="16">
        <v>106500</v>
      </c>
      <c r="E18" s="15">
        <v>100000</v>
      </c>
      <c r="F18" s="15">
        <v>118000</v>
      </c>
      <c r="G18" s="16">
        <v>114000</v>
      </c>
      <c r="H18" s="15">
        <v>105000</v>
      </c>
      <c r="I18" s="15">
        <v>130000</v>
      </c>
      <c r="J18" s="16">
        <v>118000</v>
      </c>
      <c r="K18" s="15">
        <v>107000</v>
      </c>
      <c r="L18" s="17">
        <v>135000</v>
      </c>
    </row>
    <row r="19" spans="2:12" ht="19" x14ac:dyDescent="0.2">
      <c r="B19" s="38"/>
      <c r="C19" s="11"/>
      <c r="D19" s="5"/>
      <c r="E19" s="6"/>
      <c r="F19" s="6"/>
      <c r="G19" s="5"/>
      <c r="H19" s="6"/>
      <c r="I19" s="6"/>
      <c r="J19" s="5"/>
      <c r="K19" s="6"/>
      <c r="L19" s="6"/>
    </row>
    <row r="20" spans="2:12" ht="17" x14ac:dyDescent="0.2">
      <c r="B20" s="149" t="s">
        <v>10</v>
      </c>
      <c r="C20" s="21" t="s">
        <v>11</v>
      </c>
      <c r="D20" s="18">
        <v>25000</v>
      </c>
      <c r="E20" s="18">
        <v>22000</v>
      </c>
      <c r="F20" s="18">
        <v>35000</v>
      </c>
      <c r="G20" s="18">
        <v>27000</v>
      </c>
      <c r="H20" s="18">
        <v>24000</v>
      </c>
      <c r="I20" s="18">
        <v>38000</v>
      </c>
      <c r="J20" s="18">
        <v>29000</v>
      </c>
      <c r="K20" s="18">
        <v>26000</v>
      </c>
      <c r="L20" s="20">
        <v>35000</v>
      </c>
    </row>
    <row r="21" spans="2:12" ht="17" x14ac:dyDescent="0.2">
      <c r="B21" s="150"/>
      <c r="C21" s="4" t="s">
        <v>22</v>
      </c>
      <c r="D21" s="6">
        <v>23550</v>
      </c>
      <c r="E21" s="6">
        <v>18500</v>
      </c>
      <c r="F21" s="6">
        <v>30000</v>
      </c>
      <c r="G21" s="6">
        <v>21115</v>
      </c>
      <c r="H21" s="6">
        <v>16750</v>
      </c>
      <c r="I21" s="6">
        <v>26000</v>
      </c>
      <c r="J21" s="6">
        <v>15250</v>
      </c>
      <c r="K21" s="6">
        <v>12000</v>
      </c>
      <c r="L21" s="14">
        <v>17000</v>
      </c>
    </row>
    <row r="22" spans="2:12" ht="17" x14ac:dyDescent="0.2">
      <c r="B22" s="150"/>
      <c r="C22" s="21" t="s">
        <v>12</v>
      </c>
      <c r="D22" s="18">
        <v>27505</v>
      </c>
      <c r="E22" s="18">
        <v>20000</v>
      </c>
      <c r="F22" s="18">
        <v>29000</v>
      </c>
      <c r="G22" s="18">
        <v>27750</v>
      </c>
      <c r="H22" s="18">
        <v>22000</v>
      </c>
      <c r="I22" s="18">
        <v>29500</v>
      </c>
      <c r="J22" s="18">
        <v>28250</v>
      </c>
      <c r="K22" s="18">
        <v>23000</v>
      </c>
      <c r="L22" s="20">
        <v>30000</v>
      </c>
    </row>
    <row r="23" spans="2:12" ht="17" x14ac:dyDescent="0.2">
      <c r="B23" s="150"/>
      <c r="C23" s="4" t="s">
        <v>13</v>
      </c>
      <c r="D23" s="3">
        <v>250</v>
      </c>
      <c r="E23" s="3" t="s">
        <v>4</v>
      </c>
      <c r="F23" s="3">
        <v>400</v>
      </c>
      <c r="G23" s="3">
        <v>250</v>
      </c>
      <c r="H23" s="3" t="s">
        <v>4</v>
      </c>
      <c r="I23" s="3">
        <v>400</v>
      </c>
      <c r="J23" s="3">
        <v>250</v>
      </c>
      <c r="K23" s="3" t="s">
        <v>4</v>
      </c>
      <c r="L23" s="30">
        <v>400</v>
      </c>
    </row>
    <row r="24" spans="2:12" ht="20" x14ac:dyDescent="0.2">
      <c r="B24" s="151"/>
      <c r="C24" s="29" t="s">
        <v>25</v>
      </c>
      <c r="D24" s="16">
        <v>76305</v>
      </c>
      <c r="E24" s="15">
        <v>66000</v>
      </c>
      <c r="F24" s="15">
        <v>93000</v>
      </c>
      <c r="G24" s="16">
        <v>76115</v>
      </c>
      <c r="H24" s="15">
        <v>66000</v>
      </c>
      <c r="I24" s="15">
        <v>93000</v>
      </c>
      <c r="J24" s="16">
        <v>72750</v>
      </c>
      <c r="K24" s="15">
        <v>64000</v>
      </c>
      <c r="L24" s="17">
        <v>80000</v>
      </c>
    </row>
    <row r="25" spans="2:12" ht="21" x14ac:dyDescent="0.2">
      <c r="B25" s="10"/>
      <c r="C25" s="11"/>
      <c r="D25" s="5"/>
      <c r="E25" s="6"/>
      <c r="F25" s="6"/>
      <c r="G25" s="5"/>
      <c r="H25" s="6"/>
      <c r="I25" s="6"/>
      <c r="J25" s="5"/>
      <c r="K25" s="6"/>
      <c r="L25" s="6"/>
    </row>
    <row r="26" spans="2:12" ht="44" x14ac:dyDescent="0.2">
      <c r="B26" s="31" t="s">
        <v>14</v>
      </c>
      <c r="C26" s="32" t="s">
        <v>25</v>
      </c>
      <c r="D26" s="33">
        <v>15985</v>
      </c>
      <c r="E26" s="34">
        <v>11000</v>
      </c>
      <c r="F26" s="34">
        <v>16750</v>
      </c>
      <c r="G26" s="33">
        <v>13750</v>
      </c>
      <c r="H26" s="34">
        <v>9000</v>
      </c>
      <c r="I26" s="34">
        <v>14500</v>
      </c>
      <c r="J26" s="33">
        <v>8000</v>
      </c>
      <c r="K26" s="34">
        <v>6500</v>
      </c>
      <c r="L26" s="35">
        <v>9000</v>
      </c>
    </row>
    <row r="28" spans="2:12" x14ac:dyDescent="0.2">
      <c r="B28" s="152" t="s">
        <v>23</v>
      </c>
      <c r="C28" s="153"/>
      <c r="D28" s="153"/>
      <c r="E28" s="153"/>
      <c r="F28" s="153"/>
      <c r="G28" s="36">
        <v>15862</v>
      </c>
      <c r="H28" s="37">
        <v>19910</v>
      </c>
    </row>
    <row r="34" spans="4:4" x14ac:dyDescent="0.2">
      <c r="D34" s="1"/>
    </row>
  </sheetData>
  <mergeCells count="9">
    <mergeCell ref="B20:B24"/>
    <mergeCell ref="B28:F28"/>
    <mergeCell ref="D3:F3"/>
    <mergeCell ref="G3:I3"/>
    <mergeCell ref="J3:L3"/>
    <mergeCell ref="B3:C4"/>
    <mergeCell ref="B7:B14"/>
    <mergeCell ref="B16:B18"/>
    <mergeCell ref="D13:L13"/>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97BCEF49181044CB4B72663A60788AE" ma:contentTypeVersion="16" ma:contentTypeDescription="Create a new document." ma:contentTypeScope="" ma:versionID="39a3ad59b144e04015ad1e4fbf42722e">
  <xsd:schema xmlns:xsd="http://www.w3.org/2001/XMLSchema" xmlns:xs="http://www.w3.org/2001/XMLSchema" xmlns:p="http://schemas.microsoft.com/office/2006/metadata/properties" xmlns:ns3="a1d22038-d48c-4c0c-b6d1-f824f7a7398f" xmlns:ns4="c9cca4be-275b-4135-a1ed-841a07d722e0" targetNamespace="http://schemas.microsoft.com/office/2006/metadata/properties" ma:root="true" ma:fieldsID="82f2731da620138fd6a6488d8265d95f" ns3:_="" ns4:_="">
    <xsd:import namespace="a1d22038-d48c-4c0c-b6d1-f824f7a7398f"/>
    <xsd:import namespace="c9cca4be-275b-4135-a1ed-841a07d722e0"/>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LengthInSeconds" minOccurs="0"/>
                <xsd:element ref="ns4:SharedWithUsers" minOccurs="0"/>
                <xsd:element ref="ns4:SharedWithDetails" minOccurs="0"/>
                <xsd:element ref="ns4:SharingHintHash" minOccurs="0"/>
                <xsd:element ref="ns3:_activity"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d22038-d48c-4c0c-b6d1-f824f7a7398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9cca4be-275b-4135-a1ed-841a07d722e0"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a1d22038-d48c-4c0c-b6d1-f824f7a7398f" xsi:nil="true"/>
  </documentManagement>
</p:properties>
</file>

<file path=customXml/itemProps1.xml><?xml version="1.0" encoding="utf-8"?>
<ds:datastoreItem xmlns:ds="http://schemas.openxmlformats.org/officeDocument/2006/customXml" ds:itemID="{031BF8B8-5D19-47CA-8709-8B4A6F5080F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1d22038-d48c-4c0c-b6d1-f824f7a7398f"/>
    <ds:schemaRef ds:uri="c9cca4be-275b-4135-a1ed-841a07d722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329BF58-97FC-4897-BEBC-0F35454A85BF}">
  <ds:schemaRefs>
    <ds:schemaRef ds:uri="http://schemas.microsoft.com/sharepoint/v3/contenttype/forms"/>
  </ds:schemaRefs>
</ds:datastoreItem>
</file>

<file path=customXml/itemProps3.xml><?xml version="1.0" encoding="utf-8"?>
<ds:datastoreItem xmlns:ds="http://schemas.openxmlformats.org/officeDocument/2006/customXml" ds:itemID="{118F73FF-8DB7-4820-B48C-C220256B0DC1}">
  <ds:schemaRefs>
    <ds:schemaRef ds:uri="a1d22038-d48c-4c0c-b6d1-f824f7a7398f"/>
    <ds:schemaRef ds:uri="http://purl.org/dc/dcmitype/"/>
    <ds:schemaRef ds:uri="http://purl.org/dc/elements/1.1/"/>
    <ds:schemaRef ds:uri="http://schemas.microsoft.com/office/2006/documentManagement/types"/>
    <ds:schemaRef ds:uri="c9cca4be-275b-4135-a1ed-841a07d722e0"/>
    <ds:schemaRef ds:uri="http://schemas.openxmlformats.org/package/2006/metadata/core-properties"/>
    <ds:schemaRef ds:uri="http://www.w3.org/XML/1998/namespace"/>
    <ds:schemaRef ds:uri="http://schemas.microsoft.com/office/infopath/2007/PartnerControls"/>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Immigration Plan 2024-2026</vt:lpstr>
      <vt:lpstr>Draw Trends</vt:lpstr>
      <vt:lpstr>Chart</vt:lpstr>
      <vt:lpstr>KPI</vt:lpstr>
      <vt:lpstr>23-24 Draw history</vt:lpstr>
      <vt:lpstr>EE Draw history</vt:lpstr>
      <vt:lpstr>Temp Data</vt:lpstr>
      <vt:lpstr>Immigration Plan 2023-2025</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Mingyu Kim</cp:lastModifiedBy>
  <dcterms:created xsi:type="dcterms:W3CDTF">2023-03-16T01:26:48Z</dcterms:created>
  <dcterms:modified xsi:type="dcterms:W3CDTF">2024-03-14T21:21:12Z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0x010100397BCEF49181044CB4B72663A60788AE</vt:lpwstr>
  </property>
</Properties>
</file>