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surface\Desktop\金融分析\"/>
    </mc:Choice>
  </mc:AlternateContent>
  <xr:revisionPtr revIDLastSave="0" documentId="13_ncr:1_{43446BB1-A0F9-4A5A-98CB-C005CDB4648B}" xr6:coauthVersionLast="43" xr6:coauthVersionMax="43" xr10:uidLastSave="{00000000-0000-0000-0000-000000000000}"/>
  <bookViews>
    <workbookView xWindow="-93" yWindow="-93" windowWidth="18426" windowHeight="1174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" i="1" l="1"/>
  <c r="J16" i="1"/>
  <c r="I16" i="1"/>
  <c r="H16" i="1"/>
  <c r="I15" i="1" l="1"/>
  <c r="J15" i="1"/>
  <c r="K15" i="1"/>
  <c r="K13" i="1"/>
  <c r="J13" i="1"/>
  <c r="I13" i="1"/>
  <c r="K12" i="1"/>
  <c r="J12" i="1"/>
  <c r="I12" i="1"/>
  <c r="H11" i="1"/>
  <c r="H14" i="1"/>
  <c r="H15" i="1"/>
  <c r="H17" i="1"/>
  <c r="H18" i="1"/>
  <c r="H19" i="1"/>
  <c r="H20" i="1"/>
  <c r="H21" i="1"/>
  <c r="H22" i="1"/>
  <c r="I11" i="1"/>
  <c r="I14" i="1"/>
  <c r="I17" i="1"/>
  <c r="I18" i="1"/>
  <c r="I19" i="1"/>
  <c r="I20" i="1"/>
  <c r="I21" i="1"/>
  <c r="I22" i="1"/>
  <c r="J11" i="1"/>
  <c r="J14" i="1"/>
  <c r="J17" i="1"/>
  <c r="J18" i="1"/>
  <c r="J19" i="1"/>
  <c r="J20" i="1"/>
  <c r="J21" i="1"/>
  <c r="J22" i="1"/>
  <c r="K11" i="1"/>
  <c r="K14" i="1"/>
  <c r="K17" i="1"/>
  <c r="K18" i="1"/>
  <c r="K19" i="1"/>
  <c r="K20" i="1"/>
  <c r="K21" i="1"/>
  <c r="K22" i="1"/>
  <c r="I10" i="1"/>
  <c r="J10" i="1"/>
  <c r="K10" i="1"/>
  <c r="H10" i="1"/>
  <c r="B14" i="1"/>
  <c r="B16" i="1"/>
  <c r="B18" i="1"/>
  <c r="B20" i="1"/>
  <c r="B22" i="1"/>
  <c r="E22" i="1"/>
  <c r="D22" i="1"/>
  <c r="C22" i="1"/>
  <c r="E20" i="1"/>
  <c r="D20" i="1"/>
  <c r="C20" i="1"/>
  <c r="E18" i="1"/>
  <c r="D18" i="1"/>
  <c r="C18" i="1"/>
  <c r="E16" i="1"/>
  <c r="D16" i="1"/>
  <c r="C16" i="1"/>
  <c r="E14" i="1"/>
  <c r="D14" i="1"/>
  <c r="C14" i="1"/>
  <c r="E13" i="1"/>
  <c r="D13" i="1"/>
  <c r="C13" i="1"/>
  <c r="E12" i="1"/>
  <c r="D12" i="1"/>
  <c r="C12" i="1"/>
  <c r="N5" i="1"/>
  <c r="L5" i="1"/>
  <c r="J5" i="1"/>
  <c r="H5" i="1"/>
  <c r="F5" i="1"/>
  <c r="E5" i="1"/>
  <c r="D5" i="1"/>
  <c r="N4" i="1"/>
  <c r="L4" i="1"/>
  <c r="J4" i="1"/>
  <c r="H4" i="1"/>
  <c r="F4" i="1"/>
  <c r="E4" i="1"/>
  <c r="D4" i="1"/>
  <c r="N3" i="1"/>
  <c r="L3" i="1"/>
  <c r="J3" i="1"/>
  <c r="H3" i="1"/>
  <c r="F3" i="1"/>
  <c r="E3" i="1"/>
  <c r="D3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<sst xmlns="http://schemas.openxmlformats.org/spreadsheetml/2006/main" count="41" uniqueCount="15">
  <si>
    <t>收入</t>
  </si>
  <si>
    <t>毛利</t>
  </si>
  <si>
    <t>收入增速</t>
  </si>
  <si>
    <t>毛利增速</t>
  </si>
  <si>
    <t>毛利率</t>
  </si>
  <si>
    <t>净利润</t>
  </si>
  <si>
    <t>净利率</t>
  </si>
  <si>
    <t>销售费用</t>
  </si>
  <si>
    <t>销售费用率</t>
  </si>
  <si>
    <t>研发费用</t>
  </si>
  <si>
    <t>研发费用率</t>
  </si>
  <si>
    <t>管理费用</t>
  </si>
  <si>
    <t>管理费用率</t>
  </si>
  <si>
    <t>千元</t>
  </si>
  <si>
    <t>亿元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</si>
</sst>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3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176" fontId="1" fillId="0" borderId="0" xfId="0" applyNumberFormat="1" applyFont="1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毛利率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Sheet1!$C$9:$E$9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Sheet1!$C$14:$E$14</c:f>
              <c:numCache>
                <c:formatCode>0.00%</c:formatCode>
                <c:ptCount val="3"/>
                <c:pt idx="0">
                  <c:v>0.10593181671358548</c:v>
                </c:pt>
                <c:pt idx="1">
                  <c:v>0.13220710237236563</c:v>
                </c:pt>
                <c:pt idx="2">
                  <c:v>0.12687239561633859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1-4B6C-BD8C-490C518C1162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销售费用率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Sheet1!$C$9:$E$9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Sheet1!$C$18:$E$18</c:f>
              <c:numCache>
                <c:formatCode>0.00%</c:formatCode>
                <c:ptCount val="3"/>
                <c:pt idx="0">
                  <c:v>4.3871554149688484E-2</c:v>
                </c:pt>
                <c:pt idx="1">
                  <c:v>4.5640582554157462E-2</c:v>
                </c:pt>
                <c:pt idx="2">
                  <c:v>4.5696553062715882E-2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A1-4B6C-BD8C-490C518C1162}"/>
            </c:ext>
          </c:extLst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研发费用率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Sheet1!$C$9:$E$9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Sheet1!$C$20:$E$20</c:f>
              <c:numCache>
                <c:formatCode>0.00%</c:formatCode>
                <c:ptCount val="3"/>
                <c:pt idx="0">
                  <c:v>3.0748181452827338E-2</c:v>
                </c:pt>
                <c:pt idx="1">
                  <c:v>2.7493200377279804E-2</c:v>
                </c:pt>
                <c:pt idx="2">
                  <c:v>3.3026395470839694E-2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A1-4B6C-BD8C-490C518C1162}"/>
            </c:ext>
          </c:extLst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管理费用率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Sheet1!$C$9:$E$9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Sheet1!$C$22:$E$22</c:f>
              <c:numCache>
                <c:formatCode>0.00%</c:formatCode>
                <c:ptCount val="3"/>
                <c:pt idx="0">
                  <c:v>1.3543426067574643E-2</c:v>
                </c:pt>
                <c:pt idx="1">
                  <c:v>1.0609402287684103E-2</c:v>
                </c:pt>
                <c:pt idx="2">
                  <c:v>6.9171017936239754E-2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A1-4B6C-BD8C-490C518C11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36927056"/>
        <c:axId val="691205808"/>
      </c:lineChart>
      <c:catAx>
        <c:axId val="73692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205808"/>
        <c:crosses val="autoZero"/>
        <c:auto val="1"/>
        <c:lblAlgn val="ctr"/>
        <c:lblOffset val="100"/>
        <c:noMultiLvlLbl val="0"/>
      </c:catAx>
      <c:valAx>
        <c:axId val="6912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92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Sheet1!$G$10</c:f>
              <c:strCache>
                <c:ptCount val="1"/>
                <c:pt idx="0">
                  <c:v>收入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Sheet1!$I$9:$K$9</c:f>
              <c:numCache>
                <c:formatCode>0_);[Red]\(0\)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Sheet1!$I$10:$K$10</c:f>
              <c:numCache>
                <c:formatCode>0.00_);[Red]\(0.00\)</c:formatCode>
                <c:ptCount val="3"/>
                <c:pt idx="0">
                  <c:v>684.34160999999995</c:v>
                </c:pt>
                <c:pt idx="1">
                  <c:v>1146.2474199999999</c:v>
                </c:pt>
                <c:pt idx="2">
                  <c:v>1749.15425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D-4B73-B7AE-F698217101E1}"/>
            </c:ext>
          </c:extLst>
        </c:ser>
        <c:ser>
          <c:idx val="1"/>
          <c:order val="1"/>
          <c:tx>
            <c:strRef>
              <c:f>Sheet1!$G$11</c:f>
              <c:strCache>
                <c:ptCount val="1"/>
                <c:pt idx="0">
                  <c:v>毛利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Sheet1!$I$9:$K$9</c:f>
              <c:numCache>
                <c:formatCode>0_);[Red]\(0\)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Sheet1!$I$11:$K$11</c:f>
              <c:numCache>
                <c:formatCode>0.00_);[Red]\(0.00\)</c:formatCode>
                <c:ptCount val="3"/>
                <c:pt idx="0">
                  <c:v>72.493549999999999</c:v>
                </c:pt>
                <c:pt idx="1">
                  <c:v>151.54204999999999</c:v>
                </c:pt>
                <c:pt idx="2">
                  <c:v>221.91938999999999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9D-4B73-B7AE-F698217101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28749712"/>
        <c:axId val="728748432"/>
      </c:barChart>
      <c:lineChart>
        <c:grouping val="standard"/>
        <c:varyColors val="0"/>
        <c:ser>
          <c:idx val="2"/>
          <c:order val="2"/>
          <c:tx>
            <c:strRef>
              <c:f>Sheet1!$G$12</c:f>
              <c:strCache>
                <c:ptCount val="1"/>
                <c:pt idx="0">
                  <c:v>收入增速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Sheet1!$I$9:$K$9</c:f>
              <c:numCache>
                <c:formatCode>0_);[Red]\(0\)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Sheet1!$I$12:$K$12</c:f>
              <c:numCache>
                <c:formatCode>0.00%</c:formatCode>
                <c:ptCount val="3"/>
                <c:pt idx="0">
                  <c:v>2.4290861279696256E-2</c:v>
                </c:pt>
                <c:pt idx="1">
                  <c:v>0.67496379476326163</c:v>
                </c:pt>
                <c:pt idx="2">
                  <c:v>0.52598315117690753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9D-4B73-B7AE-F698217101E1}"/>
            </c:ext>
          </c:extLst>
        </c:ser>
        <c:ser>
          <c:idx val="3"/>
          <c:order val="3"/>
          <c:tx>
            <c:strRef>
              <c:f>Sheet1!$G$13</c:f>
              <c:strCache>
                <c:ptCount val="1"/>
                <c:pt idx="0">
                  <c:v>毛利增速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Sheet1!$I$9:$K$9</c:f>
              <c:numCache>
                <c:formatCode>0_);[Red]\(0\)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Sheet1!$I$13:$K$13</c:f>
              <c:numCache>
                <c:formatCode>0.00%</c:formatCode>
                <c:ptCount val="3"/>
                <c:pt idx="0">
                  <c:v>1.6850129243947904</c:v>
                </c:pt>
                <c:pt idx="1">
                  <c:v>1.0904211478124604</c:v>
                </c:pt>
                <c:pt idx="2">
                  <c:v>0.46440799764817758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DC-4238-96E7-E38F1AEF5E5A}"/>
            </c:ext>
          </c:extLst>
        </c:ser>
        <c:ser>
          <c:idx val="4"/>
          <c:order val="4"/>
          <c:tx>
            <c:strRef>
              <c:f>Sheet1!$G$15</c:f>
              <c:strCache>
                <c:ptCount val="1"/>
                <c:pt idx="0">
                  <c:v>净利润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Sheet1!$I$9:$K$9</c:f>
              <c:numCache>
                <c:formatCode>0_);[Red]\(0\)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Sheet1!$I$15:$K$15</c:f>
              <c:numCache>
                <c:formatCode>0.00_);[Red]\(0.00\)</c:formatCode>
                <c:ptCount val="3"/>
                <c:pt idx="0">
                  <c:v>18.956569999999999</c:v>
                </c:pt>
                <c:pt idx="1">
                  <c:v>53.618760000000002</c:v>
                </c:pt>
                <c:pt idx="2">
                  <c:v>134.77746999999999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DC-4238-96E7-E38F1AEF5E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4686032"/>
        <c:axId val="254686992"/>
      </c:lineChart>
      <c:catAx>
        <c:axId val="728749712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748432"/>
        <c:crosses val="autoZero"/>
        <c:auto val="1"/>
        <c:lblAlgn val="ctr"/>
        <c:lblOffset val="100"/>
        <c:noMultiLvlLbl val="0"/>
      </c:catAx>
      <c:valAx>
        <c:axId val="72874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亿元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749712"/>
        <c:crosses val="autoZero"/>
        <c:crossBetween val="between"/>
      </c:valAx>
      <c:valAx>
        <c:axId val="2546869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686032"/>
        <c:crosses val="max"/>
        <c:crossBetween val="between"/>
      </c:valAx>
      <c:catAx>
        <c:axId val="254686032"/>
        <c:scaling>
          <c:orientation val="minMax"/>
        </c:scaling>
        <c:delete val="1"/>
        <c:axPos val="b"/>
        <c:numFmt formatCode="0_);[Red]\(0\)" sourceLinked="1"/>
        <c:majorTickMark val="out"/>
        <c:minorTickMark val="none"/>
        <c:tickLblPos val="nextTo"/>
        <c:crossAx val="254686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Sheet1!$G$10</c:f>
              <c:strCache>
                <c:ptCount val="1"/>
                <c:pt idx="0">
                  <c:v>收入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Sheet1!$I$9:$K$9</c:f>
              <c:numCache>
                <c:formatCode>0_);[Red]\(0\)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Sheet1!$I$10:$K$10</c:f>
              <c:numCache>
                <c:formatCode>0.00_);[Red]\(0.00\)</c:formatCode>
                <c:ptCount val="3"/>
                <c:pt idx="0">
                  <c:v>684.34160999999995</c:v>
                </c:pt>
                <c:pt idx="1">
                  <c:v>1146.2474199999999</c:v>
                </c:pt>
                <c:pt idx="2">
                  <c:v>1749.15425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5-4BBE-9258-36E2BC56AF7C}"/>
            </c:ext>
          </c:extLst>
        </c:ser>
        <c:ser>
          <c:idx val="1"/>
          <c:order val="1"/>
          <c:tx>
            <c:strRef>
              <c:f>Sheet1!$G$11</c:f>
              <c:strCache>
                <c:ptCount val="1"/>
                <c:pt idx="0">
                  <c:v>毛利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Sheet1!$I$9:$K$9</c:f>
              <c:numCache>
                <c:formatCode>0_);[Red]\(0\)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Sheet1!$I$11:$K$11</c:f>
              <c:numCache>
                <c:formatCode>0.00_);[Red]\(0.00\)</c:formatCode>
                <c:ptCount val="3"/>
                <c:pt idx="0">
                  <c:v>72.493549999999999</c:v>
                </c:pt>
                <c:pt idx="1">
                  <c:v>151.54204999999999</c:v>
                </c:pt>
                <c:pt idx="2">
                  <c:v>221.91938999999999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75-4BBE-9258-36E2BC56AF7C}"/>
            </c:ext>
          </c:extLst>
        </c:ser>
        <c:ser>
          <c:idx val="4"/>
          <c:order val="4"/>
          <c:tx>
            <c:strRef>
              <c:f>Sheet1!$G$15</c:f>
              <c:strCache>
                <c:ptCount val="1"/>
                <c:pt idx="0">
                  <c:v>净利润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Sheet1!$I$9:$K$9</c:f>
              <c:numCache>
                <c:formatCode>0_);[Red]\(0\)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Sheet1!$I$15:$K$15</c:f>
              <c:numCache>
                <c:formatCode>0.00_);[Red]\(0.00\)</c:formatCode>
                <c:ptCount val="3"/>
                <c:pt idx="0">
                  <c:v>18.956569999999999</c:v>
                </c:pt>
                <c:pt idx="1">
                  <c:v>53.618760000000002</c:v>
                </c:pt>
                <c:pt idx="2">
                  <c:v>134.77746999999999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75-4BBE-9258-36E2BC56AF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05239504"/>
        <c:axId val="705235024"/>
      </c:barChart>
      <c:lineChart>
        <c:grouping val="standard"/>
        <c:varyColors val="0"/>
        <c:ser>
          <c:idx val="2"/>
          <c:order val="2"/>
          <c:tx>
            <c:strRef>
              <c:f>Sheet1!$G$12</c:f>
              <c:strCache>
                <c:ptCount val="1"/>
                <c:pt idx="0">
                  <c:v>收入增速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Sheet1!$I$9:$K$9</c:f>
              <c:numCache>
                <c:formatCode>0_);[Red]\(0\)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Sheet1!$I$12:$K$12</c:f>
              <c:numCache>
                <c:formatCode>0.00%</c:formatCode>
                <c:ptCount val="3"/>
                <c:pt idx="0">
                  <c:v>2.4290861279696256E-2</c:v>
                </c:pt>
                <c:pt idx="1">
                  <c:v>0.67496379476326163</c:v>
                </c:pt>
                <c:pt idx="2">
                  <c:v>0.52598315117690753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75-4BBE-9258-36E2BC56AF7C}"/>
            </c:ext>
          </c:extLst>
        </c:ser>
        <c:ser>
          <c:idx val="3"/>
          <c:order val="3"/>
          <c:tx>
            <c:strRef>
              <c:f>Sheet1!$G$13</c:f>
              <c:strCache>
                <c:ptCount val="1"/>
                <c:pt idx="0">
                  <c:v>毛利增速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Sheet1!$I$9:$K$9</c:f>
              <c:numCache>
                <c:formatCode>0_);[Red]\(0\)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Sheet1!$I$13:$K$13</c:f>
              <c:numCache>
                <c:formatCode>0.00%</c:formatCode>
                <c:ptCount val="3"/>
                <c:pt idx="0">
                  <c:v>1.6850129243947904</c:v>
                </c:pt>
                <c:pt idx="1">
                  <c:v>1.0904211478124604</c:v>
                </c:pt>
                <c:pt idx="2">
                  <c:v>0.46440799764817758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75-4BBE-9258-36E2BC56AF7C}"/>
            </c:ext>
          </c:extLst>
        </c:ser>
        <c:ser>
          <c:idx val="5"/>
          <c:order val="5"/>
          <c:tx>
            <c:strRef>
              <c:f>Sheet1!$G$16</c:f>
              <c:strCache>
                <c:ptCount val="1"/>
                <c:pt idx="0">
                  <c:v>净利率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Sheet1!$I$9:$K$9</c:f>
              <c:numCache>
                <c:formatCode>0_);[Red]\(0\)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Sheet1!$I$16:$K$16</c:f>
              <c:numCache>
                <c:formatCode>0.00%</c:formatCode>
                <c:ptCount val="3"/>
                <c:pt idx="0">
                  <c:v>2.7700449195249138E-2</c:v>
                </c:pt>
                <c:pt idx="1">
                  <c:v>4.6777649453727893E-2</c:v>
                </c:pt>
                <c:pt idx="2">
                  <c:v>7.7052935725937258E-2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75-4BBE-9258-36E2BC56AF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6716600"/>
        <c:axId val="696716280"/>
      </c:lineChart>
      <c:catAx>
        <c:axId val="7052395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235024"/>
        <c:crosses val="autoZero"/>
        <c:auto val="1"/>
        <c:lblAlgn val="ctr"/>
        <c:lblOffset val="100"/>
        <c:noMultiLvlLbl val="0"/>
      </c:catAx>
      <c:valAx>
        <c:axId val="7052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亿元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239504"/>
        <c:crosses val="autoZero"/>
        <c:crossBetween val="between"/>
      </c:valAx>
      <c:valAx>
        <c:axId val="69671628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716600"/>
        <c:crosses val="max"/>
        <c:crossBetween val="between"/>
      </c:valAx>
      <c:catAx>
        <c:axId val="696716600"/>
        <c:scaling>
          <c:orientation val="minMax"/>
        </c:scaling>
        <c:delete val="1"/>
        <c:axPos val="b"/>
        <c:numFmt formatCode="0_);[Red]\(0\)" sourceLinked="1"/>
        <c:majorTickMark val="out"/>
        <c:minorTickMark val="none"/>
        <c:tickLblPos val="nextTo"/>
        <c:crossAx val="6967162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321732</xdr:colOff>
      <xdr:row>23</xdr:row>
      <xdr:rowOff>124884</xdr:rowOff>
    </xdr:from>
    <xdr:to>
      <xdr:col>5</xdr:col>
      <xdr:colOff>558799</xdr:colOff>
      <xdr:row>39</xdr:row>
      <xdr:rowOff>23284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8EEFC07-9349-4544-A766-53841384F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372532</xdr:colOff>
      <xdr:row>28</xdr:row>
      <xdr:rowOff>162983</xdr:rowOff>
    </xdr:from>
    <xdr:to>
      <xdr:col>12</xdr:col>
      <xdr:colOff>173565</xdr:colOff>
      <xdr:row>44</xdr:row>
      <xdr:rowOff>61383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CE1F80F3-A560-42EE-B5D2-F7BFE339D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313266</xdr:colOff>
      <xdr:row>10</xdr:row>
      <xdr:rowOff>52916</xdr:rowOff>
    </xdr:from>
    <xdr:to>
      <xdr:col>12</xdr:col>
      <xdr:colOff>804332</xdr:colOff>
      <xdr:row>25</xdr:row>
      <xdr:rowOff>129116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9AD8360-F7DB-4A3F-8410-ACF35E498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topLeftCell="F6" workbookViewId="0">
      <selection activeCell="I16" activeCellId="9" sqref="G9 I9:K9 G10:G11 I10:K11 G12:G13 I12:K13 G15 I15:K15 G16 I16:K16"/>
    </sheetView>
  </sheetViews>
  <sheetFormatPr defaultColWidth="9" defaultRowHeight="14" x14ac:dyDescent="0.45"/>
  <cols>
    <col min="1" max="1" width="14.41015625" customWidth="1"/>
    <col min="2" max="2" width="10.5859375"/>
    <col min="3" max="3" width="9.5859375"/>
    <col min="4" max="6" width="12.8203125" style="1"/>
    <col min="7" max="7" width="9.5859375"/>
    <col min="8" max="8" width="11.703125" style="1"/>
    <col min="9" max="9" width="9.5859375"/>
    <col min="10" max="10" width="11.87890625" style="1" customWidth="1"/>
    <col min="11" max="11" width="11.87890625" customWidth="1"/>
    <col min="12" max="12" width="11.64453125" style="1" customWidth="1"/>
    <col min="13" max="13" width="11.64453125" customWidth="1"/>
    <col min="14" max="14" width="12.8203125" style="1"/>
  </cols>
  <sheetData>
    <row r="1" spans="1:14" x14ac:dyDescent="0.45">
      <c r="B1" t="s">
        <v>0</v>
      </c>
      <c r="C1" t="s">
        <v>1</v>
      </c>
      <c r="D1" s="1" t="s">
        <v>2</v>
      </c>
      <c r="E1" s="1" t="s">
        <v>3</v>
      </c>
      <c r="F1" s="1" t="s">
        <v>4</v>
      </c>
      <c r="G1" t="s">
        <v>5</v>
      </c>
      <c r="H1" s="1" t="s">
        <v>6</v>
      </c>
      <c r="I1" t="s">
        <v>7</v>
      </c>
      <c r="J1" s="1" t="s">
        <v>8</v>
      </c>
      <c r="K1" t="s">
        <v>9</v>
      </c>
      <c r="L1" s="1" t="s">
        <v>10</v>
      </c>
      <c r="M1" t="s">
        <v>11</v>
      </c>
      <c r="N1" s="1" t="s">
        <v>12</v>
      </c>
    </row>
    <row r="2" spans="1:14" x14ac:dyDescent="0.45">
      <c r="A2">
        <v>2015</v>
      </c>
      <c r="B2">
        <v>66811258</v>
      </c>
      <c r="C2">
        <v>2699933</v>
      </c>
      <c r="F2" s="1">
        <f>C2/B2</f>
        <v>4.0411348039577404E-2</v>
      </c>
      <c r="G2">
        <v>303887</v>
      </c>
      <c r="H2" s="1">
        <f>G2/B2</f>
        <v>4.5484400248832317E-3</v>
      </c>
      <c r="I2">
        <v>1912765</v>
      </c>
      <c r="J2" s="1">
        <f>I2/B2</f>
        <v>2.8629381593144078E-2</v>
      </c>
      <c r="K2">
        <v>1511815</v>
      </c>
      <c r="L2" s="1">
        <f>K2/B2</f>
        <v>2.2628147489753898E-2</v>
      </c>
      <c r="M2">
        <v>766252</v>
      </c>
      <c r="N2" s="1">
        <f>M2/B2</f>
        <v>1.1468905435069041E-2</v>
      </c>
    </row>
    <row r="3" spans="1:14" x14ac:dyDescent="0.45">
      <c r="A3">
        <v>2016</v>
      </c>
      <c r="B3">
        <v>68434161</v>
      </c>
      <c r="C3">
        <v>7249355</v>
      </c>
      <c r="D3" s="1">
        <f t="shared" ref="D3:E5" si="0">(B3-B2)/B2</f>
        <v>2.4290861279696305E-2</v>
      </c>
      <c r="E3" s="1">
        <f t="shared" si="0"/>
        <v>1.6850129243947904</v>
      </c>
      <c r="F3" s="1">
        <f>C3/B3</f>
        <v>0.10593181671358548</v>
      </c>
      <c r="G3">
        <v>1895657</v>
      </c>
      <c r="H3" s="1">
        <f>G3/B3</f>
        <v>2.7700449195249138E-2</v>
      </c>
      <c r="I3">
        <v>3002313</v>
      </c>
      <c r="J3" s="1">
        <f>I3/B3</f>
        <v>4.3871554149688484E-2</v>
      </c>
      <c r="K3">
        <v>2104226</v>
      </c>
      <c r="L3" s="1">
        <f>K3/B3</f>
        <v>3.0748181452827338E-2</v>
      </c>
      <c r="M3">
        <v>926833</v>
      </c>
      <c r="N3" s="1">
        <f>M3/B3</f>
        <v>1.3543426067574643E-2</v>
      </c>
    </row>
    <row r="4" spans="1:14" x14ac:dyDescent="0.45">
      <c r="A4">
        <v>2017</v>
      </c>
      <c r="B4">
        <v>114624742</v>
      </c>
      <c r="C4">
        <v>15154205</v>
      </c>
      <c r="D4" s="1">
        <f t="shared" si="0"/>
        <v>0.67496379476326163</v>
      </c>
      <c r="E4" s="1">
        <f t="shared" si="0"/>
        <v>1.0904211478124606</v>
      </c>
      <c r="F4" s="1">
        <f>C4/B4</f>
        <v>0.13220710237236563</v>
      </c>
      <c r="G4">
        <v>5361876</v>
      </c>
      <c r="H4" s="1">
        <f>G4/B4</f>
        <v>4.6777649453727886E-2</v>
      </c>
      <c r="I4">
        <v>5231540</v>
      </c>
      <c r="J4" s="1">
        <f>I4/B4</f>
        <v>4.5640582554157462E-2</v>
      </c>
      <c r="K4">
        <v>3151401</v>
      </c>
      <c r="L4" s="1">
        <f>K4/B4</f>
        <v>2.7493200377279804E-2</v>
      </c>
      <c r="M4">
        <v>1216100</v>
      </c>
      <c r="N4" s="1">
        <f>M4/B4</f>
        <v>1.0609402287684103E-2</v>
      </c>
    </row>
    <row r="5" spans="1:14" x14ac:dyDescent="0.45">
      <c r="A5">
        <v>2018</v>
      </c>
      <c r="B5">
        <v>174915425</v>
      </c>
      <c r="C5">
        <v>22191939</v>
      </c>
      <c r="D5" s="1">
        <f t="shared" si="0"/>
        <v>0.5259831511769073</v>
      </c>
      <c r="E5" s="1">
        <f t="shared" si="0"/>
        <v>0.46440799764817753</v>
      </c>
      <c r="F5" s="1">
        <f>C5/B5</f>
        <v>0.12687239561633859</v>
      </c>
      <c r="G5">
        <v>13477747</v>
      </c>
      <c r="H5" s="1">
        <f>G5/B5</f>
        <v>7.7052935725937258E-2</v>
      </c>
      <c r="I5">
        <v>7993032</v>
      </c>
      <c r="J5" s="1">
        <f>I5/B5</f>
        <v>4.5696553062715882E-2</v>
      </c>
      <c r="K5">
        <v>5776826</v>
      </c>
      <c r="L5" s="1">
        <f>K5/B5</f>
        <v>3.3026395470839694E-2</v>
      </c>
      <c r="M5">
        <v>12099078</v>
      </c>
      <c r="N5" s="1">
        <f>M5/B5</f>
        <v>6.9171017936239754E-2</v>
      </c>
    </row>
    <row r="7" spans="1:14" x14ac:dyDescent="0.45">
      <c r="A7" t="s">
        <v>13</v>
      </c>
    </row>
    <row r="8" spans="1:14" x14ac:dyDescent="0.45">
      <c r="G8" s="2" t="s">
        <v>14</v>
      </c>
      <c r="H8" s="3"/>
      <c r="I8" s="3"/>
      <c r="J8" s="3"/>
      <c r="K8" s="3"/>
    </row>
    <row r="9" spans="1:14" x14ac:dyDescent="0.45">
      <c r="B9">
        <v>2015</v>
      </c>
      <c r="C9">
        <v>2016</v>
      </c>
      <c r="D9">
        <v>2017</v>
      </c>
      <c r="E9">
        <v>2018</v>
      </c>
      <c r="G9" s="3"/>
      <c r="H9" s="4">
        <v>2015</v>
      </c>
      <c r="I9" s="4">
        <v>2016</v>
      </c>
      <c r="J9" s="4">
        <v>2017</v>
      </c>
      <c r="K9" s="4">
        <v>2018</v>
      </c>
    </row>
    <row r="10" spans="1:14" x14ac:dyDescent="0.45">
      <c r="A10" t="s">
        <v>0</v>
      </c>
      <c r="B10">
        <v>66811258</v>
      </c>
      <c r="C10">
        <v>68434161</v>
      </c>
      <c r="D10">
        <v>114624742</v>
      </c>
      <c r="E10">
        <v>174915425</v>
      </c>
      <c r="G10" s="3" t="s">
        <v>0</v>
      </c>
      <c r="H10" s="3">
        <f>B10/100000</f>
        <v>668.11257999999998</v>
      </c>
      <c r="I10" s="3">
        <f t="shared" ref="I10:K22" si="1">C10/100000</f>
        <v>684.34160999999995</v>
      </c>
      <c r="J10" s="3">
        <f t="shared" si="1"/>
        <v>1146.2474199999999</v>
      </c>
      <c r="K10" s="3">
        <f t="shared" si="1"/>
        <v>1749.15425</v>
      </c>
    </row>
    <row r="11" spans="1:14" x14ac:dyDescent="0.45">
      <c r="A11" t="s">
        <v>1</v>
      </c>
      <c r="B11">
        <v>2699933</v>
      </c>
      <c r="C11">
        <v>7249355</v>
      </c>
      <c r="D11">
        <v>15154205</v>
      </c>
      <c r="E11">
        <v>22191939</v>
      </c>
      <c r="G11" s="3" t="s">
        <v>1</v>
      </c>
      <c r="H11" s="3">
        <f t="shared" ref="H11:H22" si="2">B11/100000</f>
        <v>26.99933</v>
      </c>
      <c r="I11" s="3">
        <f t="shared" si="1"/>
        <v>72.493549999999999</v>
      </c>
      <c r="J11" s="3">
        <f t="shared" si="1"/>
        <v>151.54204999999999</v>
      </c>
      <c r="K11" s="3">
        <f t="shared" si="1"/>
        <v>221.91938999999999</v>
      </c>
    </row>
    <row r="12" spans="1:14" x14ac:dyDescent="0.45">
      <c r="A12" s="1" t="s">
        <v>2</v>
      </c>
      <c r="B12" s="1"/>
      <c r="C12" s="1">
        <f t="shared" ref="C12:E13" si="3">(C10-B10)/B10</f>
        <v>2.4290861279696305E-2</v>
      </c>
      <c r="D12" s="1">
        <f t="shared" si="3"/>
        <v>0.67496379476326163</v>
      </c>
      <c r="E12" s="1">
        <f t="shared" si="3"/>
        <v>0.5259831511769073</v>
      </c>
      <c r="G12" s="1" t="s">
        <v>2</v>
      </c>
      <c r="I12" s="1">
        <f t="shared" ref="I12:K13" si="4">(I10-H10)/H10</f>
        <v>2.4290861279696256E-2</v>
      </c>
      <c r="J12" s="1">
        <f t="shared" si="4"/>
        <v>0.67496379476326163</v>
      </c>
      <c r="K12" s="1">
        <f t="shared" si="4"/>
        <v>0.52598315117690753</v>
      </c>
    </row>
    <row r="13" spans="1:14" x14ac:dyDescent="0.45">
      <c r="A13" s="1" t="s">
        <v>3</v>
      </c>
      <c r="B13" s="1"/>
      <c r="C13" s="1">
        <f t="shared" si="3"/>
        <v>1.6850129243947904</v>
      </c>
      <c r="D13" s="1">
        <f t="shared" si="3"/>
        <v>1.0904211478124606</v>
      </c>
      <c r="E13" s="1">
        <f t="shared" si="3"/>
        <v>0.46440799764817753</v>
      </c>
      <c r="G13" s="1" t="s">
        <v>3</v>
      </c>
      <c r="I13" s="1">
        <f t="shared" si="4"/>
        <v>1.6850129243947904</v>
      </c>
      <c r="J13" s="1">
        <f t="shared" si="4"/>
        <v>1.0904211478124604</v>
      </c>
      <c r="K13" s="1">
        <f t="shared" si="4"/>
        <v>0.46440799764817758</v>
      </c>
    </row>
    <row r="14" spans="1:14" x14ac:dyDescent="0.45">
      <c r="A14" s="1" t="s">
        <v>4</v>
      </c>
      <c r="B14" s="1">
        <f>B11/B10</f>
        <v>4.0411348039577404E-2</v>
      </c>
      <c r="C14" s="1">
        <f>C11/C10</f>
        <v>0.10593181671358548</v>
      </c>
      <c r="D14" s="1">
        <f>D11/D10</f>
        <v>0.13220710237236563</v>
      </c>
      <c r="E14" s="1">
        <f>E11/E10</f>
        <v>0.12687239561633859</v>
      </c>
      <c r="G14" s="3" t="s">
        <v>4</v>
      </c>
      <c r="H14" s="3">
        <f t="shared" si="2"/>
        <v>4.0411348039577403E-7</v>
      </c>
      <c r="I14" s="3">
        <f t="shared" si="1"/>
        <v>1.0593181671358549E-6</v>
      </c>
      <c r="J14" s="3">
        <f t="shared" si="1"/>
        <v>1.3220710237236563E-6</v>
      </c>
      <c r="K14" s="3">
        <f t="shared" si="1"/>
        <v>1.268723956163386E-6</v>
      </c>
    </row>
    <row r="15" spans="1:14" x14ac:dyDescent="0.45">
      <c r="A15" t="s">
        <v>5</v>
      </c>
      <c r="B15">
        <v>303887</v>
      </c>
      <c r="C15">
        <v>1895657</v>
      </c>
      <c r="D15">
        <v>5361876</v>
      </c>
      <c r="E15">
        <v>13477747</v>
      </c>
      <c r="G15" s="3" t="s">
        <v>5</v>
      </c>
      <c r="H15" s="3">
        <f t="shared" si="2"/>
        <v>3.0388700000000002</v>
      </c>
      <c r="I15" s="3">
        <f t="shared" si="1"/>
        <v>18.956569999999999</v>
      </c>
      <c r="J15" s="3">
        <f t="shared" si="1"/>
        <v>53.618760000000002</v>
      </c>
      <c r="K15" s="3">
        <f t="shared" si="1"/>
        <v>134.77746999999999</v>
      </c>
    </row>
    <row r="16" spans="1:14" x14ac:dyDescent="0.45">
      <c r="A16" s="1" t="s">
        <v>6</v>
      </c>
      <c r="B16" s="1">
        <f>B15/B10</f>
        <v>4.5484400248832317E-3</v>
      </c>
      <c r="C16" s="1">
        <f>C15/C10</f>
        <v>2.7700449195249138E-2</v>
      </c>
      <c r="D16" s="1">
        <f>D15/D10</f>
        <v>4.6777649453727886E-2</v>
      </c>
      <c r="E16" s="1">
        <f>E15/E10</f>
        <v>7.7052935725937258E-2</v>
      </c>
      <c r="G16" s="3" t="s">
        <v>6</v>
      </c>
      <c r="H16" s="1">
        <f>H15/H10</f>
        <v>4.5484400248832317E-3</v>
      </c>
      <c r="I16" s="1">
        <f>I15/I10</f>
        <v>2.7700449195249138E-2</v>
      </c>
      <c r="J16" s="1">
        <f>J15/J10</f>
        <v>4.6777649453727893E-2</v>
      </c>
      <c r="K16" s="1">
        <f>K15/K10</f>
        <v>7.7052935725937258E-2</v>
      </c>
    </row>
    <row r="17" spans="1:11" x14ac:dyDescent="0.45">
      <c r="A17" t="s">
        <v>7</v>
      </c>
      <c r="B17">
        <v>1912765</v>
      </c>
      <c r="C17">
        <v>3002313</v>
      </c>
      <c r="D17">
        <v>5231540</v>
      </c>
      <c r="E17">
        <v>7993032</v>
      </c>
      <c r="G17" s="3" t="s">
        <v>7</v>
      </c>
      <c r="H17" s="3">
        <f t="shared" si="2"/>
        <v>19.127649999999999</v>
      </c>
      <c r="I17" s="3">
        <f t="shared" si="1"/>
        <v>30.023129999999998</v>
      </c>
      <c r="J17" s="3">
        <f t="shared" si="1"/>
        <v>52.315399999999997</v>
      </c>
      <c r="K17" s="3">
        <f t="shared" si="1"/>
        <v>79.930319999999995</v>
      </c>
    </row>
    <row r="18" spans="1:11" x14ac:dyDescent="0.45">
      <c r="A18" s="1" t="s">
        <v>8</v>
      </c>
      <c r="B18" s="1">
        <f>B17/B10</f>
        <v>2.8629381593144078E-2</v>
      </c>
      <c r="C18" s="1">
        <f>C17/C10</f>
        <v>4.3871554149688484E-2</v>
      </c>
      <c r="D18" s="1">
        <f>D17/D10</f>
        <v>4.5640582554157462E-2</v>
      </c>
      <c r="E18" s="1">
        <f>E17/E10</f>
        <v>4.5696553062715882E-2</v>
      </c>
      <c r="G18" s="3" t="s">
        <v>8</v>
      </c>
      <c r="H18" s="3">
        <f t="shared" si="2"/>
        <v>2.8629381593144076E-7</v>
      </c>
      <c r="I18" s="3">
        <f t="shared" si="1"/>
        <v>4.3871554149688485E-7</v>
      </c>
      <c r="J18" s="3">
        <f t="shared" si="1"/>
        <v>4.5640582554157459E-7</v>
      </c>
      <c r="K18" s="3">
        <f t="shared" si="1"/>
        <v>4.5696553062715884E-7</v>
      </c>
    </row>
    <row r="19" spans="1:11" x14ac:dyDescent="0.45">
      <c r="A19" t="s">
        <v>9</v>
      </c>
      <c r="B19">
        <v>1511815</v>
      </c>
      <c r="C19">
        <v>2104226</v>
      </c>
      <c r="D19">
        <v>3151401</v>
      </c>
      <c r="E19">
        <v>5776826</v>
      </c>
      <c r="G19" s="3" t="s">
        <v>9</v>
      </c>
      <c r="H19" s="3">
        <f t="shared" si="2"/>
        <v>15.11815</v>
      </c>
      <c r="I19" s="3">
        <f t="shared" si="1"/>
        <v>21.042259999999999</v>
      </c>
      <c r="J19" s="3">
        <f t="shared" si="1"/>
        <v>31.514009999999999</v>
      </c>
      <c r="K19" s="3">
        <f t="shared" si="1"/>
        <v>57.768259999999998</v>
      </c>
    </row>
    <row r="20" spans="1:11" x14ac:dyDescent="0.45">
      <c r="A20" s="1" t="s">
        <v>10</v>
      </c>
      <c r="B20" s="1">
        <f>B19/B10</f>
        <v>2.2628147489753898E-2</v>
      </c>
      <c r="C20" s="1">
        <f>C19/C10</f>
        <v>3.0748181452827338E-2</v>
      </c>
      <c r="D20" s="1">
        <f>D19/D10</f>
        <v>2.7493200377279804E-2</v>
      </c>
      <c r="E20" s="1">
        <f>E19/E10</f>
        <v>3.3026395470839694E-2</v>
      </c>
      <c r="G20" s="3" t="s">
        <v>10</v>
      </c>
      <c r="H20" s="3">
        <f t="shared" si="2"/>
        <v>2.2628147489753899E-7</v>
      </c>
      <c r="I20" s="3">
        <f t="shared" si="1"/>
        <v>3.0748181452827339E-7</v>
      </c>
      <c r="J20" s="3">
        <f t="shared" si="1"/>
        <v>2.7493200377279803E-7</v>
      </c>
      <c r="K20" s="3">
        <f t="shared" si="1"/>
        <v>3.3026395470839694E-7</v>
      </c>
    </row>
    <row r="21" spans="1:11" x14ac:dyDescent="0.45">
      <c r="A21" t="s">
        <v>11</v>
      </c>
      <c r="B21">
        <v>766252</v>
      </c>
      <c r="C21">
        <v>926833</v>
      </c>
      <c r="D21">
        <v>1216100</v>
      </c>
      <c r="E21">
        <v>12099078</v>
      </c>
      <c r="G21" s="3" t="s">
        <v>11</v>
      </c>
      <c r="H21" s="3">
        <f t="shared" si="2"/>
        <v>7.6625199999999998</v>
      </c>
      <c r="I21" s="3">
        <f t="shared" si="1"/>
        <v>9.2683300000000006</v>
      </c>
      <c r="J21" s="3">
        <f t="shared" si="1"/>
        <v>12.161</v>
      </c>
      <c r="K21" s="3">
        <f t="shared" si="1"/>
        <v>120.99078</v>
      </c>
    </row>
    <row r="22" spans="1:11" x14ac:dyDescent="0.45">
      <c r="A22" s="1" t="s">
        <v>12</v>
      </c>
      <c r="B22" s="1">
        <f>B21/B10</f>
        <v>1.1468905435069041E-2</v>
      </c>
      <c r="C22" s="1">
        <f>C21/C10</f>
        <v>1.3543426067574643E-2</v>
      </c>
      <c r="D22" s="1">
        <f>D21/D10</f>
        <v>1.0609402287684103E-2</v>
      </c>
      <c r="E22" s="1">
        <f>E21/E10</f>
        <v>6.9171017936239754E-2</v>
      </c>
      <c r="G22" s="3" t="s">
        <v>12</v>
      </c>
      <c r="H22" s="3">
        <f t="shared" si="2"/>
        <v>1.1468905435069041E-7</v>
      </c>
      <c r="I22" s="3">
        <f t="shared" si="1"/>
        <v>1.3543426067574643E-7</v>
      </c>
      <c r="J22" s="3">
        <f t="shared" si="1"/>
        <v>1.0609402287684103E-7</v>
      </c>
      <c r="K22" s="3">
        <f t="shared" si="1"/>
        <v>6.9171017936239749E-7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朱明远</dc:creator>
  <cp:lastModifiedBy>朱明远</cp:lastModifiedBy>
  <dcterms:created xsi:type="dcterms:W3CDTF">2015-06-05T18:17:00Z</dcterms:created>
  <dcterms:modified xsi:type="dcterms:W3CDTF">2019-06-04T11:36:17Z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