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SUTSENGLUM\Desktop\"/>
    </mc:Choice>
  </mc:AlternateContent>
  <xr:revisionPtr revIDLastSave="0" documentId="13_ncr:1_{0C872E66-DA42-4ABD-A72C-0504AEA77257}" xr6:coauthVersionLast="47" xr6:coauthVersionMax="47" xr10:uidLastSave="{00000000-0000-0000-0000-000000000000}"/>
  <bookViews>
    <workbookView xWindow="-110" yWindow="-110" windowWidth="19420" windowHeight="12420" xr2:uid="{F8B40AE3-631B-0B40-8ED1-E49B07EC8172}"/>
  </bookViews>
  <sheets>
    <sheet name="出力形式２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" l="1"/>
  <c r="E18" i="1"/>
  <c r="D4" i="1"/>
  <c r="D11" i="1" s="1"/>
  <c r="F11" i="1" s="1"/>
  <c r="G11" i="1" s="1"/>
  <c r="H11" i="1" s="1"/>
  <c r="C6" i="1"/>
  <c r="D5" i="1"/>
  <c r="D12" i="1" s="1"/>
  <c r="F12" i="1" s="1"/>
  <c r="G12" i="1" s="1"/>
  <c r="H12" i="1" s="1"/>
  <c r="D3" i="1"/>
  <c r="D14" i="1" s="1"/>
  <c r="F14" i="1" s="1"/>
  <c r="G14" i="1" s="1"/>
  <c r="H14" i="1" s="1"/>
  <c r="D2" i="1"/>
  <c r="D10" i="1" s="1"/>
  <c r="F10" i="1" s="1"/>
  <c r="G10" i="1" s="1"/>
  <c r="H10" i="1" s="1"/>
  <c r="D16" i="1" l="1"/>
  <c r="F16" i="1" s="1"/>
  <c r="G16" i="1" s="1"/>
  <c r="H16" i="1" s="1"/>
  <c r="D9" i="1"/>
  <c r="F9" i="1" s="1"/>
  <c r="G9" i="1" s="1"/>
  <c r="H9" i="1" s="1"/>
  <c r="I14" i="1"/>
  <c r="J14" i="1" s="1"/>
  <c r="I12" i="1"/>
  <c r="J12" i="1" s="1"/>
  <c r="I9" i="1"/>
  <c r="J9" i="1" s="1"/>
  <c r="I16" i="1"/>
  <c r="J16" i="1" s="1"/>
  <c r="I10" i="1"/>
  <c r="J10" i="1" s="1"/>
  <c r="D15" i="1"/>
  <c r="F15" i="1" s="1"/>
  <c r="G15" i="1" s="1"/>
  <c r="H15" i="1" s="1"/>
  <c r="D13" i="1"/>
  <c r="F13" i="1" s="1"/>
  <c r="G13" i="1" s="1"/>
  <c r="D6" i="1"/>
  <c r="H13" i="1" l="1"/>
  <c r="G17" i="1"/>
  <c r="G18" i="1"/>
  <c r="I11" i="1"/>
  <c r="J11" i="1" s="1"/>
  <c r="H17" i="1"/>
  <c r="I15" i="1"/>
  <c r="J15" i="1" s="1"/>
  <c r="H18" i="1" l="1"/>
  <c r="I13" i="1"/>
  <c r="J13" i="1" s="1"/>
  <c r="I18" i="1" l="1"/>
  <c r="I17" i="1"/>
</calcChain>
</file>

<file path=xl/sharedStrings.xml><?xml version="1.0" encoding="utf-8"?>
<sst xmlns="http://schemas.openxmlformats.org/spreadsheetml/2006/main" count="36" uniqueCount="32">
  <si>
    <t>商CO</t>
  </si>
  <si>
    <t>商品名</t>
  </si>
  <si>
    <t>原価</t>
  </si>
  <si>
    <t>定価</t>
  </si>
  <si>
    <t>E商品</t>
  </si>
  <si>
    <t>F商品</t>
  </si>
  <si>
    <t>＜売価の計算式＞</t>
  </si>
  <si>
    <t>G商品</t>
  </si>
  <si>
    <t>販売数</t>
  </si>
  <si>
    <t>売価</t>
  </si>
  <si>
    <t>H商品</t>
  </si>
  <si>
    <t>130以上</t>
  </si>
  <si>
    <t>定価−400</t>
  </si>
  <si>
    <t>平均</t>
  </si>
  <si>
    <t>それ以外</t>
  </si>
  <si>
    <t>定価−350</t>
  </si>
  <si>
    <t>販CO</t>
  </si>
  <si>
    <t>販売先名</t>
  </si>
  <si>
    <t>定偛</t>
  </si>
  <si>
    <t>眅売頟</t>
  </si>
  <si>
    <t>値引頟</t>
  </si>
  <si>
    <t>請水額</t>
  </si>
  <si>
    <t>評価</t>
  </si>
  <si>
    <t>赤井商店</t>
  </si>
  <si>
    <t>久保田企画</t>
  </si>
  <si>
    <t>山田総業</t>
  </si>
  <si>
    <t>佐野ストア</t>
  </si>
  <si>
    <t>大月物產</t>
  </si>
  <si>
    <r>
      <t>ASK</t>
    </r>
    <r>
      <rPr>
        <sz val="12"/>
        <color theme="1"/>
        <rFont val="Hiragino Sans"/>
      </rPr>
      <t>商会</t>
    </r>
  </si>
  <si>
    <t>大島商事</t>
  </si>
  <si>
    <t>小野寺食品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</si>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</sst>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6">
    <font>
      <sz val="12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12"/>
      <color theme="1"/>
      <name val="Hiragino Sans"/>
    </font>
    <font>
      <sz val="12"/>
      <color theme="1"/>
      <name val="Helvetica Neue"/>
      <family val="2"/>
    </font>
    <font>
      <sz val="12"/>
      <color theme="1"/>
      <name val="Calibri (Body)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76" fontId="0" fillId="0" borderId="1" xfId="1" applyFont="1" applyBorder="1"/>
    <xf numFmtId="176" fontId="0" fillId="0" borderId="1" xfId="0" applyNumberFormat="1" applyBorder="1"/>
    <xf numFmtId="0" fontId="4" fillId="0" borderId="0" xfId="0" applyFont="1"/>
    <xf numFmtId="1" fontId="0" fillId="0" borderId="1" xfId="0" applyNumberFormat="1" applyBorder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2E36-ED3F-574F-A37C-AA6A12C64D69}">
  <dimension ref="A1:J18"/>
  <sheetViews>
    <sheetView tabSelected="1" workbookViewId="0">
      <selection activeCell="I6" sqref="I6"/>
    </sheetView>
  </sheetViews>
  <sheetFormatPr defaultColWidth="11" defaultRowHeight="20"/>
  <cols>
    <col min="1" max="1" width="6.61328125" customWidth="1"/>
    <col min="2" max="2" width="12.4609375" customWidth="1"/>
    <col min="5" max="5" width="10" customWidth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</row>
    <row r="2" spans="1:10">
      <c r="A2" s="9">
        <v>101</v>
      </c>
      <c r="B2" s="9" t="s">
        <v>4</v>
      </c>
      <c r="C2" s="2">
        <v>3950</v>
      </c>
      <c r="D2" s="2">
        <f>C2*1.28</f>
        <v>5056</v>
      </c>
    </row>
    <row r="3" spans="1:10">
      <c r="A3" s="9">
        <v>102</v>
      </c>
      <c r="B3" s="9" t="s">
        <v>5</v>
      </c>
      <c r="C3" s="2">
        <v>5130</v>
      </c>
      <c r="D3" s="2">
        <f t="shared" ref="D3:D5" si="0">C3*1.28</f>
        <v>6566.4000000000005</v>
      </c>
      <c r="F3" s="4" t="s">
        <v>6</v>
      </c>
    </row>
    <row r="4" spans="1:10">
      <c r="A4" s="9">
        <v>103</v>
      </c>
      <c r="B4" s="9" t="s">
        <v>7</v>
      </c>
      <c r="C4" s="2">
        <v>4880</v>
      </c>
      <c r="D4" s="2">
        <f t="shared" si="0"/>
        <v>6246.4000000000005</v>
      </c>
      <c r="F4" s="6" t="s">
        <v>8</v>
      </c>
      <c r="G4" s="6" t="s">
        <v>9</v>
      </c>
    </row>
    <row r="5" spans="1:10">
      <c r="A5" s="9">
        <v>104</v>
      </c>
      <c r="B5" s="9" t="s">
        <v>10</v>
      </c>
      <c r="C5" s="2">
        <v>4260</v>
      </c>
      <c r="D5" s="2">
        <f t="shared" si="0"/>
        <v>5452.8</v>
      </c>
      <c r="F5" s="9" t="s">
        <v>11</v>
      </c>
      <c r="G5" s="1" t="s">
        <v>12</v>
      </c>
    </row>
    <row r="6" spans="1:10">
      <c r="A6" s="7"/>
      <c r="B6" s="6" t="s">
        <v>13</v>
      </c>
      <c r="C6" s="3">
        <f>AVERAGE(C2:C5)</f>
        <v>4555</v>
      </c>
      <c r="D6" s="3">
        <f>AVERAGE(D2:D5)</f>
        <v>5830.4000000000005</v>
      </c>
      <c r="F6" s="9" t="s">
        <v>14</v>
      </c>
      <c r="G6" s="1" t="s">
        <v>15</v>
      </c>
    </row>
    <row r="8" spans="1:10">
      <c r="A8" s="8" t="s">
        <v>16</v>
      </c>
      <c r="B8" s="8" t="s">
        <v>17</v>
      </c>
      <c r="C8" s="12" t="s">
        <v>0</v>
      </c>
      <c r="D8" s="8" t="s">
        <v>18</v>
      </c>
      <c r="E8" s="12" t="s">
        <v>8</v>
      </c>
      <c r="F8" s="12" t="s">
        <v>9</v>
      </c>
      <c r="G8" s="12" t="s">
        <v>19</v>
      </c>
      <c r="H8" s="12" t="s">
        <v>20</v>
      </c>
      <c r="I8" s="12" t="s">
        <v>21</v>
      </c>
      <c r="J8" s="12" t="s">
        <v>22</v>
      </c>
    </row>
    <row r="9" spans="1:10">
      <c r="A9" s="9">
        <v>11</v>
      </c>
      <c r="B9" s="9" t="s">
        <v>23</v>
      </c>
      <c r="C9" s="1">
        <v>102</v>
      </c>
      <c r="D9" s="2">
        <f>VLOOKUP(C9,$A$2:$D$5,4)</f>
        <v>6566.4000000000005</v>
      </c>
      <c r="E9" s="1">
        <v>130</v>
      </c>
      <c r="F9" s="2">
        <f>IF(E9&gt;130,D9-400,D9-350)</f>
        <v>6216.4000000000005</v>
      </c>
      <c r="G9" s="2">
        <f>F9*E9</f>
        <v>808132.00000000012</v>
      </c>
      <c r="H9" s="2">
        <f>G9*6.7%</f>
        <v>54144.844000000012</v>
      </c>
      <c r="I9" s="2">
        <f>G9-H9</f>
        <v>753987.15600000008</v>
      </c>
      <c r="J9" s="1" t="str">
        <f>IF(AND(E9&lt;=140,I9&gt;=660000),"**","*")</f>
        <v>**</v>
      </c>
    </row>
    <row r="10" spans="1:10">
      <c r="A10" s="9">
        <v>12</v>
      </c>
      <c r="B10" s="9" t="s">
        <v>24</v>
      </c>
      <c r="C10" s="1">
        <v>101</v>
      </c>
      <c r="D10" s="2">
        <f t="shared" ref="D10:D16" si="1">VLOOKUP(C10,$A$2:$D$5,4)</f>
        <v>5056</v>
      </c>
      <c r="E10" s="1">
        <v>124</v>
      </c>
      <c r="F10" s="2">
        <f t="shared" ref="F10:F16" si="2">IF(E10&gt;130,D10-400,D10-350)</f>
        <v>4706</v>
      </c>
      <c r="G10" s="2">
        <f t="shared" ref="G10:G16" si="3">F10*E10</f>
        <v>583544</v>
      </c>
      <c r="H10" s="2">
        <f t="shared" ref="H10:H16" si="4">G10*6.7%</f>
        <v>39097.448000000004</v>
      </c>
      <c r="I10" s="2">
        <f t="shared" ref="I10:I16" si="5">G10-H10</f>
        <v>544446.55200000003</v>
      </c>
      <c r="J10" s="1" t="str">
        <f t="shared" ref="J10:J16" si="6">IF(AND(E10&lt;=140,I10&gt;=660000),"**","*")</f>
        <v>*</v>
      </c>
    </row>
    <row r="11" spans="1:10">
      <c r="A11" s="9">
        <v>13</v>
      </c>
      <c r="B11" s="10" t="s">
        <v>25</v>
      </c>
      <c r="C11" s="1">
        <v>103</v>
      </c>
      <c r="D11" s="2">
        <f t="shared" si="1"/>
        <v>6246.4000000000005</v>
      </c>
      <c r="E11" s="1">
        <v>136</v>
      </c>
      <c r="F11" s="2">
        <f t="shared" si="2"/>
        <v>5846.4000000000005</v>
      </c>
      <c r="G11" s="2">
        <f t="shared" si="3"/>
        <v>795110.40000000002</v>
      </c>
      <c r="H11" s="2">
        <f t="shared" si="4"/>
        <v>53272.396800000002</v>
      </c>
      <c r="I11" s="2">
        <f t="shared" si="5"/>
        <v>741838.00320000004</v>
      </c>
      <c r="J11" s="1" t="str">
        <f t="shared" si="6"/>
        <v>**</v>
      </c>
    </row>
    <row r="12" spans="1:10">
      <c r="A12" s="9">
        <v>14</v>
      </c>
      <c r="B12" s="10" t="s">
        <v>26</v>
      </c>
      <c r="C12" s="1">
        <v>104</v>
      </c>
      <c r="D12" s="2">
        <f t="shared" si="1"/>
        <v>5452.8</v>
      </c>
      <c r="E12" s="1">
        <v>121</v>
      </c>
      <c r="F12" s="2">
        <f t="shared" si="2"/>
        <v>5102.8</v>
      </c>
      <c r="G12" s="2">
        <f t="shared" si="3"/>
        <v>617438.80000000005</v>
      </c>
      <c r="H12" s="2">
        <f t="shared" si="4"/>
        <v>41368.399600000004</v>
      </c>
      <c r="I12" s="2">
        <f t="shared" si="5"/>
        <v>576070.40040000004</v>
      </c>
      <c r="J12" s="1" t="str">
        <f t="shared" si="6"/>
        <v>*</v>
      </c>
    </row>
    <row r="13" spans="1:10">
      <c r="A13" s="9">
        <v>15</v>
      </c>
      <c r="B13" s="10" t="s">
        <v>27</v>
      </c>
      <c r="C13" s="1">
        <v>103</v>
      </c>
      <c r="D13" s="2">
        <f t="shared" si="1"/>
        <v>6246.4000000000005</v>
      </c>
      <c r="E13" s="1">
        <v>118</v>
      </c>
      <c r="F13" s="2">
        <f t="shared" si="2"/>
        <v>5896.4000000000005</v>
      </c>
      <c r="G13" s="2">
        <f t="shared" si="3"/>
        <v>695775.20000000007</v>
      </c>
      <c r="H13" s="2">
        <f t="shared" si="4"/>
        <v>46616.938400000006</v>
      </c>
      <c r="I13" s="2">
        <f t="shared" si="5"/>
        <v>649158.26160000009</v>
      </c>
      <c r="J13" s="1" t="str">
        <f t="shared" si="6"/>
        <v>*</v>
      </c>
    </row>
    <row r="14" spans="1:10">
      <c r="A14" s="9">
        <v>16</v>
      </c>
      <c r="B14" s="11" t="s">
        <v>28</v>
      </c>
      <c r="C14" s="1">
        <v>102</v>
      </c>
      <c r="D14" s="2">
        <f t="shared" si="1"/>
        <v>6566.4000000000005</v>
      </c>
      <c r="E14" s="1">
        <v>109</v>
      </c>
      <c r="F14" s="2">
        <f t="shared" si="2"/>
        <v>6216.4000000000005</v>
      </c>
      <c r="G14" s="2">
        <f t="shared" si="3"/>
        <v>677587.60000000009</v>
      </c>
      <c r="H14" s="2">
        <f t="shared" si="4"/>
        <v>45398.369200000008</v>
      </c>
      <c r="I14" s="2">
        <f t="shared" si="5"/>
        <v>632189.23080000014</v>
      </c>
      <c r="J14" s="1" t="str">
        <f t="shared" si="6"/>
        <v>*</v>
      </c>
    </row>
    <row r="15" spans="1:10">
      <c r="A15" s="9">
        <v>17</v>
      </c>
      <c r="B15" s="10" t="s">
        <v>29</v>
      </c>
      <c r="C15" s="1">
        <v>104</v>
      </c>
      <c r="D15" s="2">
        <f t="shared" si="1"/>
        <v>5452.8</v>
      </c>
      <c r="E15" s="1">
        <v>140</v>
      </c>
      <c r="F15" s="2">
        <f t="shared" si="2"/>
        <v>5052.8</v>
      </c>
      <c r="G15" s="2">
        <f t="shared" si="3"/>
        <v>707392</v>
      </c>
      <c r="H15" s="2">
        <f t="shared" si="4"/>
        <v>47395.264000000003</v>
      </c>
      <c r="I15" s="2">
        <f t="shared" si="5"/>
        <v>659996.73600000003</v>
      </c>
      <c r="J15" s="1" t="str">
        <f t="shared" si="6"/>
        <v>*</v>
      </c>
    </row>
    <row r="16" spans="1:10">
      <c r="A16" s="9">
        <v>18</v>
      </c>
      <c r="B16" s="10" t="s">
        <v>30</v>
      </c>
      <c r="C16" s="1">
        <v>101</v>
      </c>
      <c r="D16" s="2">
        <f t="shared" si="1"/>
        <v>5056</v>
      </c>
      <c r="E16" s="1">
        <v>158</v>
      </c>
      <c r="F16" s="2">
        <f t="shared" si="2"/>
        <v>4656</v>
      </c>
      <c r="G16" s="2">
        <f t="shared" si="3"/>
        <v>735648</v>
      </c>
      <c r="H16" s="2">
        <f t="shared" si="4"/>
        <v>49288.416000000005</v>
      </c>
      <c r="I16" s="2">
        <f t="shared" si="5"/>
        <v>686359.58400000003</v>
      </c>
      <c r="J16" s="1" t="str">
        <f t="shared" si="6"/>
        <v>*</v>
      </c>
    </row>
    <row r="17" spans="1:10">
      <c r="A17" s="7"/>
      <c r="B17" s="6" t="s">
        <v>31</v>
      </c>
      <c r="C17" s="7"/>
      <c r="D17" s="7"/>
      <c r="E17" s="1">
        <f t="shared" ref="E17" si="7">SUM(E9:E16)</f>
        <v>1036</v>
      </c>
      <c r="F17" s="7"/>
      <c r="G17" s="2">
        <f t="shared" ref="G17:I17" si="8">SUM(G9:G16)</f>
        <v>5620628</v>
      </c>
      <c r="H17" s="2">
        <f t="shared" si="8"/>
        <v>376582.07600000006</v>
      </c>
      <c r="I17" s="2">
        <f t="shared" si="8"/>
        <v>5244045.9239999996</v>
      </c>
      <c r="J17" s="7"/>
    </row>
    <row r="18" spans="1:10">
      <c r="A18" s="7"/>
      <c r="B18" s="6" t="s">
        <v>13</v>
      </c>
      <c r="C18" s="7"/>
      <c r="D18" s="7"/>
      <c r="E18" s="5">
        <f t="shared" ref="E18" si="9">AVERAGE(E9:E16)</f>
        <v>129.5</v>
      </c>
      <c r="F18" s="7"/>
      <c r="G18" s="2">
        <f t="shared" ref="G18:I18" si="10">AVERAGE(G9:G16)</f>
        <v>702578.5</v>
      </c>
      <c r="H18" s="2">
        <f t="shared" si="10"/>
        <v>47072.759500000007</v>
      </c>
      <c r="I18" s="2">
        <f t="shared" si="10"/>
        <v>655505.74049999996</v>
      </c>
      <c r="J18" s="7"/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出力形式２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UL SUT SENG LUM</cp:lastModifiedBy>
  <cp:revision/>
  <dcterms:created xsi:type="dcterms:W3CDTF">2021-12-07T04:35:35Z</dcterms:created>
  <dcterms:modified xsi:type="dcterms:W3CDTF">2021-12-08T04:26:44Z</dcterms:modified>
  <cp:category/>
  <cp:contentStatus/>
</cp:coreProperties>
</file>