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peration" sheetId="1" state="visible" r:id="rId2"/>
    <sheet name="Plann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<sst xmlns="http://schemas.openxmlformats.org/spreadsheetml/2006/main" count="202" uniqueCount="146">
  <si>
    <t xml:space="preserve">Plant name</t>
  </si>
  <si>
    <t xml:space="preserve">Location</t>
  </si>
  <si>
    <t xml:space="preserve">Latitudes</t>
  </si>
  <si>
    <t xml:space="preserve">Longitudes</t>
  </si>
  <si>
    <t xml:space="preserve">Operation year</t>
  </si>
  <si>
    <t xml:space="preserve">Units</t>
  </si>
  <si>
    <t xml:space="preserve">Capacity (MW)</t>
  </si>
  <si>
    <t xml:space="preserve">Technology</t>
  </si>
  <si>
    <t xml:space="preserve">Fuel type</t>
  </si>
  <si>
    <t xml:space="preserve">Plant efficiency </t>
  </si>
  <si>
    <t xml:space="preserve">Boiler efficiency</t>
  </si>
  <si>
    <t xml:space="preserve">2014 Power generation (MWh)</t>
  </si>
  <si>
    <t xml:space="preserve">Capacity factor</t>
  </si>
  <si>
    <t xml:space="preserve">Note</t>
  </si>
  <si>
    <t xml:space="preserve">Na Duong</t>
  </si>
  <si>
    <t xml:space="preserve">Lang Son</t>
  </si>
  <si>
    <t xml:space="preserve">CFB</t>
  </si>
  <si>
    <t xml:space="preserve">Brown coal</t>
  </si>
  <si>
    <t xml:space="preserve">Cao Ngan</t>
  </si>
  <si>
    <t xml:space="preserve">Thai Nguyen</t>
  </si>
  <si>
    <t xml:space="preserve">Old CFB</t>
  </si>
  <si>
    <t xml:space="preserve">Anthracite</t>
  </si>
  <si>
    <t xml:space="preserve">Cam Pha 1, 2</t>
  </si>
  <si>
    <t xml:space="preserve">Quang Ninh</t>
  </si>
  <si>
    <t xml:space="preserve">Son Dong</t>
  </si>
  <si>
    <t xml:space="preserve">Bac Giang</t>
  </si>
  <si>
    <t xml:space="preserve">Mao Khe</t>
  </si>
  <si>
    <t xml:space="preserve">New CFB</t>
  </si>
  <si>
    <t xml:space="preserve">An Khanh</t>
  </si>
  <si>
    <t xml:space="preserve">Mong Duong 1</t>
  </si>
  <si>
    <t xml:space="preserve">Bituminous</t>
  </si>
  <si>
    <t xml:space="preserve">Mong Duong 2</t>
  </si>
  <si>
    <t xml:space="preserve">PC</t>
  </si>
  <si>
    <t xml:space="preserve">Ninh Binh</t>
  </si>
  <si>
    <t xml:space="preserve">Pha Lai 1</t>
  </si>
  <si>
    <t xml:space="preserve">Hai Duong</t>
  </si>
  <si>
    <t xml:space="preserve">Old PC</t>
  </si>
  <si>
    <t xml:space="preserve">Pha Lai 2</t>
  </si>
  <si>
    <t xml:space="preserve">Uong Bi</t>
  </si>
  <si>
    <t xml:space="preserve">Uong Bi extension 1</t>
  </si>
  <si>
    <t xml:space="preserve">Uong Bi extension 2</t>
  </si>
  <si>
    <t xml:space="preserve">Hai Phong 1</t>
  </si>
  <si>
    <t xml:space="preserve">Hai Phong</t>
  </si>
  <si>
    <t xml:space="preserve">New PC</t>
  </si>
  <si>
    <t xml:space="preserve">Hai Phong 2</t>
  </si>
  <si>
    <t xml:space="preserve">Quang Ninh 1</t>
  </si>
  <si>
    <t xml:space="preserve">Quang Ninh 2</t>
  </si>
  <si>
    <t xml:space="preserve">Formosa</t>
  </si>
  <si>
    <t xml:space="preserve">Dong Nai</t>
  </si>
  <si>
    <t xml:space="preserve">Bituminous (imported)</t>
  </si>
  <si>
    <t xml:space="preserve">Vung Ang 1</t>
  </si>
  <si>
    <t xml:space="preserve">Ha Tinh</t>
  </si>
  <si>
    <t xml:space="preserve">Nghi Son 1</t>
  </si>
  <si>
    <t xml:space="preserve">Thanh Hoa</t>
  </si>
  <si>
    <t xml:space="preserve">Vinh Tan 2</t>
  </si>
  <si>
    <t xml:space="preserve">Duyen Hai 1</t>
  </si>
  <si>
    <t xml:space="preserve">Tra Vinh</t>
  </si>
  <si>
    <t xml:space="preserve">No.</t>
  </si>
  <si>
    <t xml:space="preserve">Expected commissioning date</t>
  </si>
  <si>
    <t xml:space="preserve">Capacity</t>
  </si>
  <si>
    <t xml:space="preserve">Status</t>
  </si>
  <si>
    <t xml:space="preserve">(MW)</t>
  </si>
  <si>
    <t xml:space="preserve">%</t>
  </si>
  <si>
    <t xml:space="preserve">Formosa Ha Tinh #2</t>
  </si>
  <si>
    <t xml:space="preserve">Formosa Ha Tinh #5</t>
  </si>
  <si>
    <t xml:space="preserve">Formosa Dong Nai #3</t>
  </si>
  <si>
    <t xml:space="preserve">Vedan</t>
  </si>
  <si>
    <t xml:space="preserve">Cogeneration</t>
  </si>
  <si>
    <t xml:space="preserve">Duyen Hai III</t>
  </si>
  <si>
    <t xml:space="preserve">Thai Binh I #1, 2</t>
  </si>
  <si>
    <t xml:space="preserve">Thai BInh</t>
  </si>
  <si>
    <t xml:space="preserve">Thai Binh II #1</t>
  </si>
  <si>
    <t xml:space="preserve">Thai Binh</t>
  </si>
  <si>
    <t xml:space="preserve">Thang Long #1</t>
  </si>
  <si>
    <t xml:space="preserve">Thai Binh II</t>
  </si>
  <si>
    <t xml:space="preserve">Vinh Tan IV #1,2</t>
  </si>
  <si>
    <t xml:space="preserve">Long Phu 1 #1</t>
  </si>
  <si>
    <t xml:space="preserve">Supercritical</t>
  </si>
  <si>
    <t xml:space="preserve">Under construction</t>
  </si>
  <si>
    <t xml:space="preserve">Thang Long #2</t>
  </si>
  <si>
    <t xml:space="preserve">Na Duong II</t>
  </si>
  <si>
    <t xml:space="preserve">Long Phu 1 #2</t>
  </si>
  <si>
    <t xml:space="preserve">Song Hau 1 #1,2</t>
  </si>
  <si>
    <t xml:space="preserve">Duyen Hai II extension</t>
  </si>
  <si>
    <t xml:space="preserve">Vinh Tan I #1,2</t>
  </si>
  <si>
    <t xml:space="preserve">Vinh Tan IV extension</t>
  </si>
  <si>
    <t xml:space="preserve">Formosa Ha Tinh #6,7</t>
  </si>
  <si>
    <t xml:space="preserve">Formosa Ha Tinh #10</t>
  </si>
  <si>
    <t xml:space="preserve">Hai Duong #1</t>
  </si>
  <si>
    <t xml:space="preserve">Cam Ph III #1,2</t>
  </si>
  <si>
    <t xml:space="preserve">Cong Thanh</t>
  </si>
  <si>
    <t xml:space="preserve">Nghi Son II #1</t>
  </si>
  <si>
    <t xml:space="preserve">Vung Ang II #1</t>
  </si>
  <si>
    <t xml:space="preserve">Hai Duong #2</t>
  </si>
  <si>
    <t xml:space="preserve">Nam Dinh I #1</t>
  </si>
  <si>
    <t xml:space="preserve">Quang Trach I #1</t>
  </si>
  <si>
    <t xml:space="preserve">Duyen Hai II #1,2</t>
  </si>
  <si>
    <t xml:space="preserve">Song Hau II #1</t>
  </si>
  <si>
    <t xml:space="preserve">Long Phu II #1</t>
  </si>
  <si>
    <t xml:space="preserve">Long Phu III #1</t>
  </si>
  <si>
    <t xml:space="preserve">Luc Nam #1</t>
  </si>
  <si>
    <t xml:space="preserve">Quynh Lap I #1</t>
  </si>
  <si>
    <t xml:space="preserve">Vung Ang II #2</t>
  </si>
  <si>
    <t xml:space="preserve">Nghi Son II #2</t>
  </si>
  <si>
    <t xml:space="preserve">Nam Dinh I #2</t>
  </si>
  <si>
    <t xml:space="preserve">Quang Trach I #2</t>
  </si>
  <si>
    <t xml:space="preserve">Vinh Tan III #1</t>
  </si>
  <si>
    <t xml:space="preserve">Song Hau II #2</t>
  </si>
  <si>
    <t xml:space="preserve">Long Phu II #2</t>
  </si>
  <si>
    <t xml:space="preserve">Long Phu II #2,3</t>
  </si>
  <si>
    <t xml:space="preserve">Van Phong I #1</t>
  </si>
  <si>
    <t xml:space="preserve">Quynh Lap I #2</t>
  </si>
  <si>
    <t xml:space="preserve">Luc Nam #2</t>
  </si>
  <si>
    <t xml:space="preserve">Quang Tri #1</t>
  </si>
  <si>
    <t xml:space="preserve">Vinh Tan III #2,3</t>
  </si>
  <si>
    <t xml:space="preserve">Van Phong I #2</t>
  </si>
  <si>
    <t xml:space="preserve">Vung Ang III #1</t>
  </si>
  <si>
    <t xml:space="preserve">Quang Tri #2</t>
  </si>
  <si>
    <t xml:space="preserve">Long An I #1</t>
  </si>
  <si>
    <t xml:space="preserve">Hai Phong III #1</t>
  </si>
  <si>
    <t xml:space="preserve">Hai Ha 3</t>
  </si>
  <si>
    <t xml:space="preserve">Cogen</t>
  </si>
  <si>
    <t xml:space="preserve">Rang Dong </t>
  </si>
  <si>
    <t xml:space="preserve">Co-gen</t>
  </si>
  <si>
    <t xml:space="preserve">Vung Ang III #2</t>
  </si>
  <si>
    <t xml:space="preserve">Long An I #2</t>
  </si>
  <si>
    <t xml:space="preserve">Hai Phong III #2</t>
  </si>
  <si>
    <t xml:space="preserve">Quynh Lap II #1</t>
  </si>
  <si>
    <t xml:space="preserve">Long An II #1</t>
  </si>
  <si>
    <t xml:space="preserve">Quynh Lap II #2</t>
  </si>
  <si>
    <t xml:space="preserve">Long An II #2</t>
  </si>
  <si>
    <t xml:space="preserve">Tan Phuoc I #1</t>
  </si>
  <si>
    <t xml:space="preserve">Hai Ha 4</t>
  </si>
  <si>
    <t xml:space="preserve">Quang Trach II #1</t>
  </si>
  <si>
    <t xml:space="preserve">Tan Phuoc I #2</t>
  </si>
  <si>
    <t xml:space="preserve">Tan Phuong II #1</t>
  </si>
  <si>
    <t xml:space="preserve">Quang Ninh III #1</t>
  </si>
  <si>
    <t xml:space="preserve">Vung Ang III #3</t>
  </si>
  <si>
    <t xml:space="preserve">Quang Trach II #2</t>
  </si>
  <si>
    <t xml:space="preserve">Tan Phuoc II #2</t>
  </si>
  <si>
    <t xml:space="preserve">Bac Lieu I #1</t>
  </si>
  <si>
    <t xml:space="preserve">still in?</t>
  </si>
  <si>
    <t xml:space="preserve">Quang Ninh III #2</t>
  </si>
  <si>
    <t xml:space="preserve">Vung Ang III #4</t>
  </si>
  <si>
    <t xml:space="preserve">Bac Lieu I #2</t>
  </si>
  <si>
    <t xml:space="preserve">Total capacity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</si>
</sst>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_(* #,##0_);_(* \(#,##0\);_(* \-??_);_(@_)"/>
    <numFmt numFmtId="167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/>
      <right/>
      <top style="thick"/>
      <bottom style="medium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/>
      <top style="thick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3.8"/>
  <cols>
    <col collapsed="false" hidden="false" max="1" min="1" style="0" width="8.36734693877551"/>
    <col collapsed="false" hidden="false" max="2" min="2" style="0" width="12.0867346938776"/>
    <col collapsed="false" hidden="false" max="3" min="3" style="0" width="12.3673469387755"/>
    <col collapsed="false" hidden="false" max="4" min="4" style="0" width="12.0867346938776"/>
    <col collapsed="false" hidden="false" max="6" min="5" style="0" width="8.36734693877551"/>
    <col collapsed="false" hidden="false" max="7" min="7" style="0" width="11.3418367346939"/>
    <col collapsed="false" hidden="false" max="8" min="8" style="0" width="10.530612244898"/>
    <col collapsed="false" hidden="false" max="9" min="9" style="0" width="10.2602040816327"/>
    <col collapsed="false" hidden="false" max="10" min="10" style="0" width="8.36734693877551"/>
    <col collapsed="false" hidden="false" max="11" min="11" style="0" width="11.0714285714286"/>
    <col collapsed="false" hidden="false" max="12" min="12" style="0" width="11.4744897959184"/>
    <col collapsed="false" hidden="false" max="1025" min="13" style="0" width="8.36734693877551"/>
  </cols>
  <sheetData>
    <row r="1" customFormat="false" ht="36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</row>
    <row r="2" customFormat="false" ht="13.8" hidden="false" customHeight="false" outlineLevel="0" collapsed="false">
      <c r="A2" s="1"/>
      <c r="B2" s="2"/>
      <c r="C2" s="2"/>
      <c r="D2" s="2"/>
      <c r="E2" s="2"/>
      <c r="F2" s="3"/>
      <c r="G2" s="3"/>
      <c r="H2" s="2"/>
      <c r="I2" s="2"/>
      <c r="J2" s="3"/>
      <c r="K2" s="3"/>
      <c r="L2" s="4"/>
      <c r="M2" s="4"/>
      <c r="N2" s="4"/>
    </row>
    <row r="3" customFormat="false" ht="13.8" hidden="false" customHeight="false" outlineLevel="0" collapsed="false">
      <c r="A3" s="5" t="s">
        <v>14</v>
      </c>
      <c r="B3" s="5" t="s">
        <v>15</v>
      </c>
      <c r="C3" s="6" t="n">
        <v>21.69695</v>
      </c>
      <c r="D3" s="5" t="n">
        <v>106.975985</v>
      </c>
      <c r="E3" s="5" t="n">
        <v>2004</v>
      </c>
      <c r="F3" s="5" t="n">
        <v>2</v>
      </c>
      <c r="G3" s="5" t="n">
        <f aca="false">2 * 50</f>
        <v>100</v>
      </c>
      <c r="H3" s="5" t="s">
        <v>16</v>
      </c>
      <c r="I3" s="5" t="s">
        <v>17</v>
      </c>
      <c r="J3" s="7" t="n">
        <v>0.2998</v>
      </c>
      <c r="K3" s="7" t="n">
        <v>0.8534</v>
      </c>
      <c r="L3" s="8" t="n">
        <v>618661</v>
      </c>
      <c r="M3" s="9" t="n">
        <f aca="false">L3/(G3*8760)</f>
        <v>0.70623401826484</v>
      </c>
    </row>
    <row r="4" customFormat="false" ht="13.8" hidden="false" customHeight="false" outlineLevel="0" collapsed="false">
      <c r="A4" s="5" t="s">
        <v>18</v>
      </c>
      <c r="B4" s="5" t="s">
        <v>19</v>
      </c>
      <c r="C4" s="5" t="n">
        <v>21.612627</v>
      </c>
      <c r="D4" s="5" t="n">
        <v>105.814618</v>
      </c>
      <c r="E4" s="5" t="n">
        <v>2005</v>
      </c>
      <c r="F4" s="5" t="n">
        <v>2</v>
      </c>
      <c r="G4" s="5" t="n">
        <f aca="false">2 * 50</f>
        <v>100</v>
      </c>
      <c r="H4" s="5" t="s">
        <v>20</v>
      </c>
      <c r="I4" s="5" t="s">
        <v>21</v>
      </c>
      <c r="J4" s="7" t="n">
        <v>0.2922</v>
      </c>
      <c r="K4" s="7" t="n">
        <v>0.8525</v>
      </c>
      <c r="L4" s="8" t="n">
        <v>576711</v>
      </c>
      <c r="M4" s="9" t="n">
        <f aca="false">L4/(G4*8760)</f>
        <v>0.658345890410959</v>
      </c>
    </row>
    <row r="5" customFormat="false" ht="13.8" hidden="false" customHeight="false" outlineLevel="0" collapsed="false">
      <c r="A5" s="5" t="s">
        <v>22</v>
      </c>
      <c r="B5" s="5" t="s">
        <v>23</v>
      </c>
      <c r="C5" s="5" t="n">
        <v>21.008231</v>
      </c>
      <c r="D5" s="5" t="n">
        <v>107.357491</v>
      </c>
      <c r="E5" s="5" t="n">
        <v>2009</v>
      </c>
      <c r="F5" s="5" t="n">
        <v>2</v>
      </c>
      <c r="G5" s="5" t="n">
        <f aca="false">2 * 300</f>
        <v>600</v>
      </c>
      <c r="H5" s="5" t="s">
        <v>16</v>
      </c>
      <c r="I5" s="5" t="s">
        <v>21</v>
      </c>
      <c r="J5" s="7" t="n">
        <v>0.351</v>
      </c>
      <c r="K5" s="7" t="n">
        <v>0.8725</v>
      </c>
      <c r="L5" s="8" t="n">
        <v>2962219</v>
      </c>
      <c r="M5" s="9" t="n">
        <f aca="false">L5/(G5*8760)</f>
        <v>0.563588089802131</v>
      </c>
    </row>
    <row r="6" customFormat="false" ht="13.8" hidden="false" customHeight="false" outlineLevel="0" collapsed="false">
      <c r="A6" s="5" t="s">
        <v>24</v>
      </c>
      <c r="B6" s="5" t="s">
        <v>25</v>
      </c>
      <c r="C6" s="5" t="n">
        <v>21.178952</v>
      </c>
      <c r="D6" s="5" t="n">
        <v>106.778727</v>
      </c>
      <c r="E6" s="5" t="n">
        <v>2009</v>
      </c>
      <c r="F6" s="5" t="n">
        <v>2</v>
      </c>
      <c r="G6" s="5" t="n">
        <f aca="false">2 * 110</f>
        <v>220</v>
      </c>
      <c r="H6" s="5" t="s">
        <v>16</v>
      </c>
      <c r="I6" s="5" t="s">
        <v>21</v>
      </c>
      <c r="J6" s="7" t="n">
        <v>0.2597</v>
      </c>
      <c r="K6" s="7" t="n">
        <v>0.846</v>
      </c>
      <c r="L6" s="8" t="n">
        <v>997642</v>
      </c>
      <c r="M6" s="9" t="n">
        <f aca="false">L6/(G6*8760)</f>
        <v>0.51766396845164</v>
      </c>
    </row>
    <row r="7" customFormat="false" ht="13.8" hidden="false" customHeight="false" outlineLevel="0" collapsed="false">
      <c r="A7" s="5" t="s">
        <v>26</v>
      </c>
      <c r="B7" s="5" t="s">
        <v>23</v>
      </c>
      <c r="C7" s="5" t="n">
        <v>21.091171</v>
      </c>
      <c r="D7" s="5" t="n">
        <v>106.577878</v>
      </c>
      <c r="E7" s="5" t="n">
        <v>2012</v>
      </c>
      <c r="F7" s="5" t="n">
        <v>2</v>
      </c>
      <c r="G7" s="5" t="n">
        <f aca="false">2 * 220</f>
        <v>440</v>
      </c>
      <c r="H7" s="5" t="s">
        <v>27</v>
      </c>
      <c r="I7" s="5" t="s">
        <v>21</v>
      </c>
      <c r="J7" s="7" t="n">
        <v>0.361</v>
      </c>
      <c r="K7" s="7" t="n">
        <v>0.8992</v>
      </c>
      <c r="L7" s="8" t="n">
        <v>2385390</v>
      </c>
      <c r="M7" s="9" t="n">
        <f aca="false">L7/(G7*8760)</f>
        <v>0.618874533001245</v>
      </c>
    </row>
    <row r="8" customFormat="false" ht="13.8" hidden="false" customHeight="false" outlineLevel="0" collapsed="false">
      <c r="A8" s="5" t="s">
        <v>28</v>
      </c>
      <c r="B8" s="5" t="s">
        <v>25</v>
      </c>
      <c r="C8" s="5" t="n">
        <v>21.59819</v>
      </c>
      <c r="D8" s="5" t="n">
        <v>105.768968</v>
      </c>
      <c r="E8" s="5" t="n">
        <v>2015</v>
      </c>
      <c r="F8" s="5" t="n">
        <v>2</v>
      </c>
      <c r="G8" s="5" t="n">
        <v>120</v>
      </c>
      <c r="H8" s="5" t="s">
        <v>16</v>
      </c>
      <c r="I8" s="10"/>
      <c r="J8" s="7"/>
      <c r="K8" s="7"/>
      <c r="L8" s="8"/>
      <c r="M8" s="9" t="n">
        <f aca="false">L8/(G8*8760)</f>
        <v>0</v>
      </c>
    </row>
    <row r="9" customFormat="false" ht="22.35" hidden="false" customHeight="false" outlineLevel="0" collapsed="false">
      <c r="A9" s="5" t="s">
        <v>29</v>
      </c>
      <c r="B9" s="5" t="s">
        <v>23</v>
      </c>
      <c r="C9" s="5" t="n">
        <v>21.074095</v>
      </c>
      <c r="D9" s="5" t="n">
        <v>107.346746</v>
      </c>
      <c r="E9" s="5" t="n">
        <v>2015</v>
      </c>
      <c r="F9" s="5" t="n">
        <v>2</v>
      </c>
      <c r="G9" s="5" t="n">
        <v>1080</v>
      </c>
      <c r="H9" s="5" t="s">
        <v>16</v>
      </c>
      <c r="I9" s="5" t="s">
        <v>30</v>
      </c>
      <c r="J9" s="7"/>
      <c r="K9" s="7" t="n">
        <v>0.8703</v>
      </c>
      <c r="L9" s="8"/>
      <c r="M9" s="9" t="n">
        <f aca="false">L9/(G9*8760)</f>
        <v>0</v>
      </c>
    </row>
    <row r="10" customFormat="false" ht="22.35" hidden="false" customHeight="false" outlineLevel="0" collapsed="false">
      <c r="A10" s="5" t="s">
        <v>31</v>
      </c>
      <c r="B10" s="5" t="s">
        <v>23</v>
      </c>
      <c r="C10" s="5" t="n">
        <v>21.07275</v>
      </c>
      <c r="D10" s="5" t="n">
        <v>107.350571</v>
      </c>
      <c r="E10" s="5" t="n">
        <v>2015</v>
      </c>
      <c r="F10" s="5" t="n">
        <v>2</v>
      </c>
      <c r="G10" s="5" t="n">
        <v>1120</v>
      </c>
      <c r="H10" s="5" t="s">
        <v>32</v>
      </c>
      <c r="I10" s="5"/>
      <c r="J10" s="7"/>
      <c r="K10" s="7"/>
      <c r="L10" s="8" t="n">
        <v>504545</v>
      </c>
      <c r="M10" s="9" t="n">
        <f aca="false">L10/(G10*8760)</f>
        <v>0.0514254117742988</v>
      </c>
    </row>
    <row r="11" customFormat="false" ht="13.8" hidden="false" customHeight="false" outlineLevel="0" collapsed="false">
      <c r="A11" s="5" t="s">
        <v>33</v>
      </c>
      <c r="B11" s="5" t="s">
        <v>33</v>
      </c>
      <c r="C11" s="6" t="n">
        <v>20.25281</v>
      </c>
      <c r="D11" s="5" t="n">
        <v>105.984279</v>
      </c>
      <c r="E11" s="5" t="n">
        <v>1974</v>
      </c>
      <c r="F11" s="5" t="n">
        <v>4</v>
      </c>
      <c r="G11" s="5" t="n">
        <f aca="false">4 * 25</f>
        <v>100</v>
      </c>
      <c r="H11" s="5" t="s">
        <v>32</v>
      </c>
      <c r="I11" s="5" t="s">
        <v>21</v>
      </c>
      <c r="J11" s="7" t="n">
        <v>21.77</v>
      </c>
      <c r="K11" s="7" t="n">
        <v>0.8161</v>
      </c>
      <c r="L11" s="8" t="n">
        <v>485342</v>
      </c>
      <c r="M11" s="9" t="n">
        <f aca="false">L11/(G11*8760)</f>
        <v>0.554043378995434</v>
      </c>
    </row>
    <row r="12" customFormat="false" ht="13.8" hidden="false" customHeight="false" outlineLevel="0" collapsed="false">
      <c r="A12" s="5" t="s">
        <v>34</v>
      </c>
      <c r="B12" s="5" t="s">
        <v>35</v>
      </c>
      <c r="C12" s="5" t="n">
        <v>21.118848</v>
      </c>
      <c r="D12" s="5" t="n">
        <v>106.303723</v>
      </c>
      <c r="E12" s="5" t="n">
        <v>1983</v>
      </c>
      <c r="F12" s="5" t="n">
        <v>4</v>
      </c>
      <c r="G12" s="5" t="n">
        <f aca="false">4* 110</f>
        <v>440</v>
      </c>
      <c r="H12" s="5" t="s">
        <v>36</v>
      </c>
      <c r="I12" s="5" t="s">
        <v>21</v>
      </c>
      <c r="J12" s="7" t="n">
        <v>0.2887</v>
      </c>
      <c r="K12" s="7" t="n">
        <v>0.8524</v>
      </c>
      <c r="L12" s="8" t="n">
        <v>2089402</v>
      </c>
      <c r="M12" s="9" t="n">
        <f aca="false">L12/(G12*8760)</f>
        <v>0.542082295558323</v>
      </c>
    </row>
    <row r="13" customFormat="false" ht="13.8" hidden="false" customHeight="false" outlineLevel="0" collapsed="false">
      <c r="A13" s="5" t="s">
        <v>37</v>
      </c>
      <c r="B13" s="5" t="s">
        <v>35</v>
      </c>
      <c r="C13" s="5" t="n">
        <v>21.116082</v>
      </c>
      <c r="D13" s="5" t="n">
        <v>106.308144</v>
      </c>
      <c r="E13" s="5" t="n">
        <v>2001</v>
      </c>
      <c r="F13" s="5" t="n">
        <v>2</v>
      </c>
      <c r="G13" s="5" t="n">
        <f aca="false">2 * 300</f>
        <v>600</v>
      </c>
      <c r="H13" s="5" t="s">
        <v>32</v>
      </c>
      <c r="I13" s="5" t="s">
        <v>21</v>
      </c>
      <c r="J13" s="7" t="n">
        <v>0.342</v>
      </c>
      <c r="K13" s="7" t="n">
        <v>0.8551</v>
      </c>
      <c r="L13" s="8" t="n">
        <v>3661410</v>
      </c>
      <c r="M13" s="9" t="n">
        <f aca="false">L13/(G13*8760)</f>
        <v>0.696615296803653</v>
      </c>
    </row>
    <row r="14" customFormat="false" ht="13.8" hidden="false" customHeight="false" outlineLevel="0" collapsed="false">
      <c r="A14" s="5" t="s">
        <v>38</v>
      </c>
      <c r="B14" s="5" t="s">
        <v>23</v>
      </c>
      <c r="C14" s="5" t="n">
        <v>21.039301</v>
      </c>
      <c r="D14" s="5" t="n">
        <v>21.039301</v>
      </c>
      <c r="E14" s="5" t="n">
        <v>1975</v>
      </c>
      <c r="F14" s="5" t="n">
        <v>2</v>
      </c>
      <c r="G14" s="5" t="n">
        <v>110</v>
      </c>
      <c r="H14" s="5" t="s">
        <v>32</v>
      </c>
      <c r="I14" s="5" t="s">
        <v>21</v>
      </c>
      <c r="J14" s="7" t="n">
        <v>0.2929</v>
      </c>
      <c r="K14" s="7" t="n">
        <v>0.8525</v>
      </c>
      <c r="L14" s="8" t="n">
        <v>422662</v>
      </c>
      <c r="M14" s="9" t="n">
        <f aca="false">L14/(G14*8760)</f>
        <v>0.438628061436281</v>
      </c>
    </row>
    <row r="15" customFormat="false" ht="22.35" hidden="false" customHeight="false" outlineLevel="0" collapsed="false">
      <c r="A15" s="5" t="s">
        <v>39</v>
      </c>
      <c r="B15" s="5" t="s">
        <v>23</v>
      </c>
      <c r="C15" s="5" t="n">
        <v>21.041344</v>
      </c>
      <c r="D15" s="5" t="n">
        <v>106.784669</v>
      </c>
      <c r="E15" s="5" t="n">
        <v>2007</v>
      </c>
      <c r="F15" s="5" t="n">
        <v>1</v>
      </c>
      <c r="G15" s="5" t="n">
        <v>300</v>
      </c>
      <c r="H15" s="5" t="s">
        <v>32</v>
      </c>
      <c r="I15" s="5" t="s">
        <v>21</v>
      </c>
      <c r="J15" s="7" t="n">
        <v>0.3691</v>
      </c>
      <c r="K15" s="7" t="n">
        <v>0.8674</v>
      </c>
      <c r="L15" s="8" t="n">
        <v>1459980</v>
      </c>
      <c r="M15" s="9" t="n">
        <f aca="false">L15/(G15*8760)</f>
        <v>0.555547945205479</v>
      </c>
    </row>
    <row r="16" customFormat="false" ht="22.35" hidden="false" customHeight="false" outlineLevel="0" collapsed="false">
      <c r="A16" s="5" t="s">
        <v>40</v>
      </c>
      <c r="B16" s="5" t="s">
        <v>23</v>
      </c>
      <c r="C16" s="5" t="n">
        <v>21.041898</v>
      </c>
      <c r="D16" s="5" t="n">
        <v>106.786776</v>
      </c>
      <c r="E16" s="5" t="n">
        <v>2013</v>
      </c>
      <c r="F16" s="5" t="n">
        <v>1</v>
      </c>
      <c r="G16" s="5" t="n">
        <v>330</v>
      </c>
      <c r="H16" s="5" t="s">
        <v>32</v>
      </c>
      <c r="I16" s="5" t="s">
        <v>21</v>
      </c>
      <c r="J16" s="7" t="n">
        <v>0.37</v>
      </c>
      <c r="K16" s="7" t="n">
        <v>0.868</v>
      </c>
      <c r="L16" s="8" t="n">
        <v>1319123</v>
      </c>
      <c r="M16" s="9" t="n">
        <f aca="false">L16/(G16*8760)</f>
        <v>0.456317628338176</v>
      </c>
    </row>
    <row r="17" customFormat="false" ht="13.8" hidden="false" customHeight="false" outlineLevel="0" collapsed="false">
      <c r="A17" s="5" t="s">
        <v>41</v>
      </c>
      <c r="B17" s="5" t="s">
        <v>42</v>
      </c>
      <c r="C17" s="5" t="n">
        <v>20.94117</v>
      </c>
      <c r="D17" s="5" t="n">
        <v>106.759541</v>
      </c>
      <c r="E17" s="5" t="n">
        <v>2009</v>
      </c>
      <c r="F17" s="5" t="n">
        <v>2</v>
      </c>
      <c r="G17" s="5" t="n">
        <f aca="false">2 * 300</f>
        <v>600</v>
      </c>
      <c r="H17" s="5" t="s">
        <v>43</v>
      </c>
      <c r="I17" s="5" t="s">
        <v>21</v>
      </c>
      <c r="J17" s="7"/>
      <c r="K17" s="7"/>
      <c r="L17" s="8" t="n">
        <v>3302818</v>
      </c>
      <c r="M17" s="9" t="n">
        <f aca="false">L17/(G17*8760)</f>
        <v>0.6283900304414</v>
      </c>
    </row>
    <row r="18" customFormat="false" ht="13.8" hidden="false" customHeight="false" outlineLevel="0" collapsed="false">
      <c r="A18" s="5" t="s">
        <v>44</v>
      </c>
      <c r="B18" s="5" t="s">
        <v>42</v>
      </c>
      <c r="C18" s="5" t="n">
        <v>20.938395</v>
      </c>
      <c r="D18" s="5" t="n">
        <v>106.757503</v>
      </c>
      <c r="E18" s="5" t="n">
        <v>2013</v>
      </c>
      <c r="F18" s="5" t="n">
        <v>2</v>
      </c>
      <c r="G18" s="5" t="n">
        <v>600</v>
      </c>
      <c r="H18" s="5" t="s">
        <v>32</v>
      </c>
      <c r="I18" s="5" t="s">
        <v>21</v>
      </c>
      <c r="J18" s="7"/>
      <c r="K18" s="7"/>
      <c r="L18" s="8" t="n">
        <v>2461734</v>
      </c>
      <c r="M18" s="9" t="n">
        <f aca="false">L18/(G18*8760)</f>
        <v>0.468366438356164</v>
      </c>
    </row>
    <row r="19" customFormat="false" ht="22.35" hidden="false" customHeight="false" outlineLevel="0" collapsed="false">
      <c r="A19" s="5" t="s">
        <v>45</v>
      </c>
      <c r="B19" s="5" t="s">
        <v>23</v>
      </c>
      <c r="C19" s="5" t="n">
        <v>21.011345</v>
      </c>
      <c r="D19" s="5" t="n">
        <v>107.129363</v>
      </c>
      <c r="E19" s="5" t="n">
        <v>2009</v>
      </c>
      <c r="F19" s="5" t="n">
        <v>2</v>
      </c>
      <c r="G19" s="5" t="n">
        <f aca="false">2 * 300</f>
        <v>600</v>
      </c>
      <c r="H19" s="5" t="s">
        <v>32</v>
      </c>
      <c r="I19" s="5" t="s">
        <v>21</v>
      </c>
      <c r="J19" s="7"/>
      <c r="K19" s="7"/>
      <c r="L19" s="8" t="n">
        <v>2824867</v>
      </c>
      <c r="M19" s="9" t="n">
        <f aca="false">L19/(G19*8760)</f>
        <v>0.537455669710807</v>
      </c>
    </row>
    <row r="20" customFormat="false" ht="22.35" hidden="false" customHeight="false" outlineLevel="0" collapsed="false">
      <c r="A20" s="5" t="s">
        <v>46</v>
      </c>
      <c r="B20" s="5" t="s">
        <v>23</v>
      </c>
      <c r="C20" s="5" t="n">
        <v>21.012899</v>
      </c>
      <c r="D20" s="5" t="n">
        <v>107.129193</v>
      </c>
      <c r="E20" s="5" t="n">
        <v>2013</v>
      </c>
      <c r="F20" s="5" t="n">
        <v>2</v>
      </c>
      <c r="G20" s="5" t="n">
        <f aca="false">2*300</f>
        <v>600</v>
      </c>
      <c r="H20" s="5" t="s">
        <v>32</v>
      </c>
      <c r="I20" s="5"/>
      <c r="J20" s="7"/>
      <c r="K20" s="7"/>
      <c r="L20" s="8" t="n">
        <v>2799241</v>
      </c>
      <c r="M20" s="9" t="n">
        <f aca="false">L20/(G20*8760)</f>
        <v>0.532580098934551</v>
      </c>
    </row>
    <row r="21" customFormat="false" ht="22.35" hidden="false" customHeight="false" outlineLevel="0" collapsed="false">
      <c r="A21" s="5" t="s">
        <v>47</v>
      </c>
      <c r="B21" s="5" t="s">
        <v>48</v>
      </c>
      <c r="C21" s="5" t="n">
        <v>10.732381</v>
      </c>
      <c r="D21" s="5" t="n">
        <v>106.935427</v>
      </c>
      <c r="E21" s="5" t="n">
        <v>2003</v>
      </c>
      <c r="F21" s="5" t="n">
        <v>2</v>
      </c>
      <c r="G21" s="5" t="n">
        <f aca="false">2 * 150</f>
        <v>300</v>
      </c>
      <c r="H21" s="5" t="s">
        <v>32</v>
      </c>
      <c r="I21" s="5" t="s">
        <v>49</v>
      </c>
      <c r="J21" s="7" t="n">
        <v>0.367</v>
      </c>
      <c r="K21" s="7" t="n">
        <v>0.865</v>
      </c>
      <c r="L21" s="8" t="n">
        <v>1244378</v>
      </c>
      <c r="M21" s="9" t="n">
        <f aca="false">L21/(G21*8760)</f>
        <v>0.473507610350076</v>
      </c>
    </row>
    <row r="22" customFormat="false" ht="13.8" hidden="false" customHeight="false" outlineLevel="0" collapsed="false">
      <c r="A22" s="5" t="s">
        <v>50</v>
      </c>
      <c r="B22" s="5" t="s">
        <v>51</v>
      </c>
      <c r="C22" s="5" t="n">
        <v>18.097612</v>
      </c>
      <c r="D22" s="5" t="n">
        <v>106.382203</v>
      </c>
      <c r="E22" s="5" t="n">
        <v>2015</v>
      </c>
      <c r="F22" s="5" t="n">
        <v>2</v>
      </c>
      <c r="G22" s="5" t="n">
        <f aca="false">2 * 600</f>
        <v>1200</v>
      </c>
      <c r="H22" s="5" t="s">
        <v>32</v>
      </c>
      <c r="I22" s="5" t="s">
        <v>21</v>
      </c>
      <c r="J22" s="7"/>
      <c r="K22" s="7"/>
      <c r="L22" s="8" t="n">
        <v>646188</v>
      </c>
      <c r="M22" s="9" t="n">
        <f aca="false">L22/(G22*8760)</f>
        <v>0.0614714611872146</v>
      </c>
    </row>
    <row r="23" customFormat="false" ht="13.8" hidden="false" customHeight="false" outlineLevel="0" collapsed="false">
      <c r="A23" s="5" t="s">
        <v>52</v>
      </c>
      <c r="B23" s="5" t="s">
        <v>53</v>
      </c>
      <c r="C23" s="5" t="n">
        <v>19.316458</v>
      </c>
      <c r="D23" s="5" t="n">
        <v>105.801119</v>
      </c>
      <c r="E23" s="5" t="n">
        <v>2013</v>
      </c>
      <c r="F23" s="5" t="n">
        <v>2</v>
      </c>
      <c r="G23" s="5" t="n">
        <f aca="false">2 * 300</f>
        <v>600</v>
      </c>
      <c r="H23" s="5" t="s">
        <v>32</v>
      </c>
      <c r="I23" s="5" t="s">
        <v>21</v>
      </c>
      <c r="J23" s="7"/>
      <c r="K23" s="7"/>
      <c r="L23" s="8"/>
      <c r="M23" s="9" t="n">
        <f aca="false">L23/(G23*8760)</f>
        <v>0</v>
      </c>
    </row>
    <row r="24" customFormat="false" ht="13.8" hidden="false" customHeight="false" outlineLevel="0" collapsed="false">
      <c r="A24" s="11" t="s">
        <v>54</v>
      </c>
      <c r="C24" s="12" t="n">
        <v>11.31661</v>
      </c>
      <c r="D24" s="13" t="n">
        <v>108.802521</v>
      </c>
      <c r="F24" s="5" t="n">
        <v>2</v>
      </c>
      <c r="G24" s="11" t="n">
        <f aca="false">2*622</f>
        <v>1244</v>
      </c>
      <c r="H24" s="11" t="s">
        <v>32</v>
      </c>
      <c r="M24" s="9" t="n">
        <f aca="false">L24/(G24*8760)</f>
        <v>0</v>
      </c>
    </row>
    <row r="25" customFormat="false" ht="13.8" hidden="false" customHeight="false" outlineLevel="0" collapsed="false">
      <c r="A25" s="14" t="s">
        <v>55</v>
      </c>
      <c r="B25" s="14" t="s">
        <v>56</v>
      </c>
      <c r="C25" s="14" t="n">
        <v>9.58328</v>
      </c>
      <c r="D25" s="14" t="n">
        <v>106.522607</v>
      </c>
      <c r="E25" s="14" t="n">
        <v>2015</v>
      </c>
      <c r="F25" s="14" t="n">
        <v>2</v>
      </c>
      <c r="G25" s="14" t="n">
        <f aca="false">2 * 623</f>
        <v>1246</v>
      </c>
      <c r="H25" s="14" t="s">
        <v>32</v>
      </c>
      <c r="I25" s="14" t="s">
        <v>21</v>
      </c>
      <c r="J25" s="15"/>
      <c r="K25" s="15"/>
      <c r="L25" s="8"/>
      <c r="M25" s="9" t="n">
        <f aca="false">L25/(G25*8760)</f>
        <v>0</v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1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G79" activeCellId="0" sqref="G79"/>
    </sheetView>
  </sheetViews>
  <sheetFormatPr defaultRowHeight="15"/>
  <cols>
    <col collapsed="false" hidden="false" max="1" min="1" style="0" width="8.36734693877551"/>
    <col collapsed="false" hidden="false" max="2" min="2" style="0" width="17.0102040816327"/>
    <col collapsed="false" hidden="false" max="5" min="3" style="0" width="8.36734693877551"/>
    <col collapsed="false" hidden="false" max="6" min="6" style="0" width="13.2295918367347"/>
    <col collapsed="false" hidden="false" max="1025" min="7" style="0" width="8.36734693877551"/>
  </cols>
  <sheetData>
    <row r="1" customFormat="false" ht="32.25" hidden="false" customHeight="true" outlineLevel="0" collapsed="false">
      <c r="A1" s="16" t="s">
        <v>57</v>
      </c>
      <c r="B1" s="1" t="s">
        <v>0</v>
      </c>
      <c r="C1" s="2" t="s">
        <v>1</v>
      </c>
      <c r="D1" s="2" t="s">
        <v>58</v>
      </c>
      <c r="E1" s="17" t="s">
        <v>59</v>
      </c>
      <c r="F1" s="2" t="s">
        <v>7</v>
      </c>
      <c r="G1" s="2" t="s">
        <v>8</v>
      </c>
      <c r="H1" s="2" t="s">
        <v>60</v>
      </c>
      <c r="I1" s="17" t="s">
        <v>10</v>
      </c>
    </row>
    <row r="2" customFormat="false" ht="15.75" hidden="false" customHeight="false" outlineLevel="0" collapsed="false">
      <c r="A2" s="16"/>
      <c r="B2" s="1"/>
      <c r="C2" s="2"/>
      <c r="D2" s="2"/>
      <c r="E2" s="18" t="s">
        <v>61</v>
      </c>
      <c r="F2" s="2"/>
      <c r="G2" s="2"/>
      <c r="H2" s="2"/>
      <c r="I2" s="18" t="s">
        <v>62</v>
      </c>
    </row>
    <row r="3" customFormat="false" ht="36" hidden="false" customHeight="false" outlineLevel="0" collapsed="false">
      <c r="A3" s="19" t="n">
        <v>1</v>
      </c>
      <c r="B3" s="5" t="s">
        <v>63</v>
      </c>
      <c r="C3" s="5" t="s">
        <v>51</v>
      </c>
      <c r="D3" s="5" t="n">
        <v>2016</v>
      </c>
      <c r="E3" s="5" t="n">
        <v>150</v>
      </c>
      <c r="F3" s="5"/>
      <c r="G3" s="5"/>
      <c r="H3" s="7"/>
      <c r="I3" s="7"/>
    </row>
    <row r="4" customFormat="false" ht="36" hidden="false" customHeight="false" outlineLevel="0" collapsed="false">
      <c r="A4" s="19" t="n">
        <v>2</v>
      </c>
      <c r="B4" s="5" t="s">
        <v>64</v>
      </c>
      <c r="C4" s="5" t="s">
        <v>51</v>
      </c>
      <c r="D4" s="5" t="n">
        <v>150</v>
      </c>
      <c r="E4" s="5" t="n">
        <v>150</v>
      </c>
      <c r="F4" s="5"/>
      <c r="G4" s="5"/>
      <c r="H4" s="7"/>
      <c r="I4" s="7"/>
    </row>
    <row r="5" customFormat="false" ht="36" hidden="false" customHeight="false" outlineLevel="0" collapsed="false">
      <c r="A5" s="19" t="n">
        <v>3</v>
      </c>
      <c r="B5" s="5" t="s">
        <v>65</v>
      </c>
      <c r="C5" s="5" t="s">
        <v>48</v>
      </c>
      <c r="D5" s="5" t="n">
        <v>150</v>
      </c>
      <c r="E5" s="5" t="n">
        <v>150</v>
      </c>
      <c r="F5" s="5"/>
      <c r="G5" s="5"/>
      <c r="H5" s="7"/>
      <c r="I5" s="7"/>
    </row>
    <row r="6" customFormat="false" ht="24" hidden="false" customHeight="false" outlineLevel="0" collapsed="false">
      <c r="A6" s="19" t="n">
        <v>4</v>
      </c>
      <c r="B6" s="5" t="s">
        <v>66</v>
      </c>
      <c r="C6" s="5"/>
      <c r="D6" s="5"/>
      <c r="E6" s="5" t="n">
        <v>150</v>
      </c>
      <c r="F6" s="5" t="s">
        <v>67</v>
      </c>
      <c r="G6" s="5"/>
      <c r="H6" s="7"/>
      <c r="I6" s="7"/>
    </row>
    <row r="7" customFormat="false" ht="24" hidden="false" customHeight="false" outlineLevel="0" collapsed="false">
      <c r="A7" s="19" t="n">
        <v>5</v>
      </c>
      <c r="B7" s="5" t="s">
        <v>68</v>
      </c>
      <c r="C7" s="5" t="s">
        <v>56</v>
      </c>
      <c r="D7" s="5" t="n">
        <v>2016</v>
      </c>
      <c r="E7" s="5" t="n">
        <v>600</v>
      </c>
      <c r="F7" s="5"/>
      <c r="G7" s="5"/>
      <c r="H7" s="7"/>
      <c r="I7" s="7"/>
    </row>
    <row r="8" customFormat="false" ht="24" hidden="false" customHeight="false" outlineLevel="0" collapsed="false">
      <c r="A8" s="19" t="n">
        <v>6</v>
      </c>
      <c r="B8" s="5" t="s">
        <v>69</v>
      </c>
      <c r="C8" s="5" t="s">
        <v>70</v>
      </c>
      <c r="D8" s="5" t="n">
        <v>2017</v>
      </c>
      <c r="E8" s="5" t="n">
        <v>600</v>
      </c>
      <c r="F8" s="5"/>
      <c r="G8" s="5"/>
      <c r="H8" s="7"/>
      <c r="I8" s="7"/>
    </row>
    <row r="9" customFormat="false" ht="24" hidden="false" customHeight="false" outlineLevel="0" collapsed="false">
      <c r="A9" s="19" t="n">
        <v>7</v>
      </c>
      <c r="B9" s="5" t="s">
        <v>71</v>
      </c>
      <c r="C9" s="5" t="s">
        <v>72</v>
      </c>
      <c r="D9" s="5" t="n">
        <v>2017</v>
      </c>
      <c r="E9" s="5" t="n">
        <v>600</v>
      </c>
      <c r="F9" s="5"/>
      <c r="G9" s="5"/>
      <c r="H9" s="7"/>
      <c r="I9" s="7"/>
    </row>
    <row r="10" customFormat="false" ht="24" hidden="false" customHeight="false" outlineLevel="0" collapsed="false">
      <c r="A10" s="19" t="n">
        <v>8</v>
      </c>
      <c r="B10" s="5" t="s">
        <v>73</v>
      </c>
      <c r="C10" s="5"/>
      <c r="D10" s="5" t="n">
        <v>2018</v>
      </c>
      <c r="E10" s="5" t="n">
        <v>300</v>
      </c>
      <c r="F10" s="5"/>
      <c r="G10" s="5"/>
      <c r="H10" s="7"/>
      <c r="I10" s="7"/>
    </row>
    <row r="11" customFormat="false" ht="24" hidden="false" customHeight="false" outlineLevel="0" collapsed="false">
      <c r="A11" s="19" t="n">
        <v>9</v>
      </c>
      <c r="B11" s="5" t="s">
        <v>74</v>
      </c>
      <c r="C11" s="5" t="n">
        <v>600</v>
      </c>
      <c r="D11" s="5" t="n">
        <v>2018</v>
      </c>
      <c r="E11" s="5" t="n">
        <v>600</v>
      </c>
      <c r="F11" s="5"/>
      <c r="G11" s="5"/>
      <c r="H11" s="7"/>
      <c r="I11" s="7"/>
    </row>
    <row r="12" customFormat="false" ht="24" hidden="false" customHeight="false" outlineLevel="0" collapsed="false">
      <c r="A12" s="19" t="n">
        <v>10</v>
      </c>
      <c r="B12" s="5" t="s">
        <v>75</v>
      </c>
      <c r="C12" s="5"/>
      <c r="D12" s="5" t="n">
        <v>2018</v>
      </c>
      <c r="E12" s="5" t="n">
        <v>1200</v>
      </c>
      <c r="F12" s="5"/>
      <c r="G12" s="5"/>
      <c r="H12" s="7"/>
      <c r="I12" s="7"/>
    </row>
    <row r="13" customFormat="false" ht="36" hidden="false" customHeight="false" outlineLevel="0" collapsed="false">
      <c r="A13" s="19" t="n">
        <v>11</v>
      </c>
      <c r="B13" s="5" t="s">
        <v>76</v>
      </c>
      <c r="C13" s="5"/>
      <c r="D13" s="5" t="n">
        <v>2018</v>
      </c>
      <c r="E13" s="5" t="n">
        <v>600</v>
      </c>
      <c r="F13" s="5" t="s">
        <v>77</v>
      </c>
      <c r="G13" s="5"/>
      <c r="H13" s="7" t="s">
        <v>78</v>
      </c>
      <c r="I13" s="7"/>
    </row>
    <row r="14" customFormat="false" ht="24" hidden="false" customHeight="false" outlineLevel="0" collapsed="false">
      <c r="A14" s="19" t="n">
        <v>12</v>
      </c>
      <c r="B14" s="5" t="s">
        <v>79</v>
      </c>
      <c r="C14" s="5"/>
      <c r="D14" s="5" t="n">
        <v>2019</v>
      </c>
      <c r="E14" s="5" t="n">
        <v>300</v>
      </c>
      <c r="F14" s="5"/>
      <c r="G14" s="5"/>
      <c r="H14" s="7"/>
      <c r="I14" s="7"/>
    </row>
    <row r="15" customFormat="false" ht="24" hidden="false" customHeight="false" outlineLevel="0" collapsed="false">
      <c r="A15" s="19" t="n">
        <v>13</v>
      </c>
      <c r="B15" s="5" t="s">
        <v>80</v>
      </c>
      <c r="C15" s="5"/>
      <c r="D15" s="5"/>
      <c r="E15" s="5" t="n">
        <v>110</v>
      </c>
      <c r="F15" s="5"/>
      <c r="G15" s="5"/>
      <c r="H15" s="7"/>
      <c r="I15" s="7"/>
    </row>
    <row r="16" customFormat="false" ht="36" hidden="false" customHeight="false" outlineLevel="0" collapsed="false">
      <c r="A16" s="19" t="n">
        <v>14</v>
      </c>
      <c r="B16" s="5" t="s">
        <v>81</v>
      </c>
      <c r="C16" s="5"/>
      <c r="D16" s="5"/>
      <c r="E16" s="5" t="n">
        <v>600</v>
      </c>
      <c r="F16" s="5"/>
      <c r="G16" s="5"/>
      <c r="H16" s="7" t="s">
        <v>78</v>
      </c>
      <c r="I16" s="7"/>
    </row>
    <row r="17" customFormat="false" ht="36" hidden="false" customHeight="false" outlineLevel="0" collapsed="false">
      <c r="A17" s="19" t="n">
        <v>15</v>
      </c>
      <c r="B17" s="5" t="s">
        <v>82</v>
      </c>
      <c r="C17" s="5"/>
      <c r="D17" s="5"/>
      <c r="E17" s="5"/>
      <c r="F17" s="5"/>
      <c r="G17" s="5"/>
      <c r="H17" s="7" t="s">
        <v>78</v>
      </c>
      <c r="I17" s="7"/>
    </row>
    <row r="18" customFormat="false" ht="36" hidden="false" customHeight="false" outlineLevel="0" collapsed="false">
      <c r="A18" s="19" t="n">
        <v>16</v>
      </c>
      <c r="B18" s="5" t="s">
        <v>83</v>
      </c>
      <c r="C18" s="5"/>
      <c r="D18" s="5"/>
      <c r="E18" s="5" t="n">
        <v>660</v>
      </c>
      <c r="F18" s="5"/>
      <c r="G18" s="5"/>
      <c r="H18" s="7"/>
      <c r="I18" s="7"/>
    </row>
    <row r="19" customFormat="false" ht="24" hidden="false" customHeight="false" outlineLevel="0" collapsed="false">
      <c r="A19" s="19" t="n">
        <v>17</v>
      </c>
      <c r="B19" s="5" t="s">
        <v>84</v>
      </c>
      <c r="C19" s="5"/>
      <c r="D19" s="5"/>
      <c r="E19" s="5" t="n">
        <v>1200</v>
      </c>
      <c r="F19" s="5"/>
      <c r="G19" s="5"/>
      <c r="H19" s="7"/>
      <c r="I19" s="7"/>
    </row>
    <row r="20" customFormat="false" ht="36" hidden="false" customHeight="false" outlineLevel="0" collapsed="false">
      <c r="A20" s="19" t="n">
        <v>18</v>
      </c>
      <c r="B20" s="5" t="s">
        <v>85</v>
      </c>
      <c r="C20" s="5"/>
      <c r="D20" s="5"/>
      <c r="E20" s="5" t="n">
        <v>600</v>
      </c>
      <c r="F20" s="5"/>
      <c r="G20" s="5"/>
      <c r="H20" s="7"/>
      <c r="I20" s="7"/>
    </row>
    <row r="21" customFormat="false" ht="36" hidden="false" customHeight="false" outlineLevel="0" collapsed="false">
      <c r="A21" s="19" t="n">
        <v>19</v>
      </c>
      <c r="B21" s="5" t="s">
        <v>86</v>
      </c>
      <c r="C21" s="5"/>
      <c r="D21" s="5" t="n">
        <v>2020</v>
      </c>
      <c r="E21" s="5" t="n">
        <v>150</v>
      </c>
      <c r="F21" s="5"/>
      <c r="G21" s="5"/>
      <c r="H21" s="7"/>
      <c r="I21" s="7"/>
    </row>
    <row r="22" customFormat="false" ht="36" hidden="false" customHeight="false" outlineLevel="0" collapsed="false">
      <c r="A22" s="19"/>
      <c r="B22" s="5" t="s">
        <v>87</v>
      </c>
      <c r="C22" s="5"/>
      <c r="D22" s="5"/>
      <c r="E22" s="5" t="n">
        <v>150</v>
      </c>
      <c r="F22" s="5"/>
      <c r="G22" s="5"/>
      <c r="H22" s="7"/>
      <c r="I22" s="7"/>
    </row>
    <row r="23" customFormat="false" ht="24" hidden="false" customHeight="false" outlineLevel="0" collapsed="false">
      <c r="A23" s="19"/>
      <c r="B23" s="5" t="s">
        <v>88</v>
      </c>
      <c r="C23" s="5"/>
      <c r="D23" s="5"/>
      <c r="E23" s="5" t="n">
        <v>600</v>
      </c>
      <c r="F23" s="5"/>
      <c r="G23" s="5"/>
      <c r="H23" s="7"/>
      <c r="I23" s="7"/>
    </row>
    <row r="24" customFormat="false" ht="24" hidden="false" customHeight="false" outlineLevel="0" collapsed="false">
      <c r="A24" s="19"/>
      <c r="B24" s="5" t="s">
        <v>89</v>
      </c>
      <c r="C24" s="5"/>
      <c r="D24" s="5"/>
      <c r="E24" s="5" t="n">
        <v>440</v>
      </c>
      <c r="F24" s="5"/>
      <c r="G24" s="5"/>
      <c r="H24" s="7"/>
      <c r="I24" s="7"/>
    </row>
    <row r="25" customFormat="false" ht="24" hidden="false" customHeight="false" outlineLevel="0" collapsed="false">
      <c r="A25" s="19"/>
      <c r="B25" s="5" t="s">
        <v>90</v>
      </c>
      <c r="C25" s="5"/>
      <c r="D25" s="5"/>
      <c r="E25" s="5" t="n">
        <v>600</v>
      </c>
      <c r="F25" s="5"/>
      <c r="G25" s="5"/>
      <c r="H25" s="7"/>
      <c r="I25" s="7"/>
    </row>
    <row r="26" customFormat="false" ht="24" hidden="false" customHeight="false" outlineLevel="0" collapsed="false">
      <c r="A26" s="19"/>
      <c r="B26" s="5" t="s">
        <v>91</v>
      </c>
      <c r="C26" s="5"/>
      <c r="D26" s="5" t="n">
        <v>2021</v>
      </c>
      <c r="E26" s="5" t="n">
        <v>600</v>
      </c>
      <c r="F26" s="5"/>
      <c r="G26" s="5"/>
      <c r="H26" s="7"/>
      <c r="I26" s="7"/>
    </row>
    <row r="27" customFormat="false" ht="24" hidden="false" customHeight="false" outlineLevel="0" collapsed="false">
      <c r="A27" s="19"/>
      <c r="B27" s="5" t="s">
        <v>92</v>
      </c>
      <c r="C27" s="5"/>
      <c r="D27" s="5" t="n">
        <v>2021</v>
      </c>
      <c r="E27" s="5" t="n">
        <v>600</v>
      </c>
      <c r="F27" s="5"/>
      <c r="G27" s="5"/>
      <c r="H27" s="7"/>
      <c r="I27" s="7"/>
    </row>
    <row r="28" customFormat="false" ht="24" hidden="false" customHeight="false" outlineLevel="0" collapsed="false">
      <c r="A28" s="19"/>
      <c r="B28" s="5" t="s">
        <v>93</v>
      </c>
      <c r="C28" s="5"/>
      <c r="D28" s="5"/>
      <c r="E28" s="5" t="n">
        <v>600</v>
      </c>
      <c r="F28" s="5"/>
      <c r="G28" s="5"/>
      <c r="H28" s="7"/>
      <c r="I28" s="7"/>
    </row>
    <row r="29" customFormat="false" ht="24" hidden="false" customHeight="false" outlineLevel="0" collapsed="false">
      <c r="A29" s="19"/>
      <c r="B29" s="5" t="s">
        <v>94</v>
      </c>
      <c r="C29" s="5"/>
      <c r="D29" s="5"/>
      <c r="E29" s="5" t="n">
        <v>600</v>
      </c>
      <c r="F29" s="5"/>
      <c r="G29" s="5"/>
      <c r="H29" s="7"/>
      <c r="I29" s="7"/>
    </row>
    <row r="30" customFormat="false" ht="24" hidden="false" customHeight="false" outlineLevel="0" collapsed="false">
      <c r="A30" s="19"/>
      <c r="B30" s="5" t="s">
        <v>95</v>
      </c>
      <c r="C30" s="5"/>
      <c r="D30" s="5"/>
      <c r="E30" s="5" t="n">
        <v>600</v>
      </c>
      <c r="F30" s="5"/>
      <c r="G30" s="5"/>
      <c r="H30" s="7"/>
      <c r="I30" s="7"/>
    </row>
    <row r="31" customFormat="false" ht="24" hidden="false" customHeight="false" outlineLevel="0" collapsed="false">
      <c r="A31" s="19"/>
      <c r="B31" s="5" t="s">
        <v>96</v>
      </c>
      <c r="C31" s="5"/>
      <c r="D31" s="5"/>
      <c r="E31" s="5" t="n">
        <v>1200</v>
      </c>
      <c r="F31" s="5"/>
      <c r="G31" s="5"/>
      <c r="H31" s="7"/>
      <c r="I31" s="7"/>
    </row>
    <row r="32" customFormat="false" ht="24" hidden="false" customHeight="false" outlineLevel="0" collapsed="false">
      <c r="A32" s="19"/>
      <c r="B32" s="5" t="s">
        <v>97</v>
      </c>
      <c r="C32" s="5"/>
      <c r="D32" s="5"/>
      <c r="E32" s="5" t="n">
        <v>1000</v>
      </c>
      <c r="F32" s="5"/>
      <c r="G32" s="5"/>
      <c r="H32" s="7"/>
      <c r="I32" s="7"/>
    </row>
    <row r="33" customFormat="false" ht="24" hidden="false" customHeight="false" outlineLevel="0" collapsed="false">
      <c r="A33" s="19"/>
      <c r="B33" s="5" t="s">
        <v>98</v>
      </c>
      <c r="C33" s="5"/>
      <c r="D33" s="5"/>
      <c r="E33" s="5" t="n">
        <v>660</v>
      </c>
      <c r="F33" s="5"/>
      <c r="G33" s="5"/>
      <c r="H33" s="7"/>
      <c r="I33" s="7"/>
    </row>
    <row r="34" customFormat="false" ht="24" hidden="false" customHeight="false" outlineLevel="0" collapsed="false">
      <c r="A34" s="19"/>
      <c r="B34" s="5" t="s">
        <v>99</v>
      </c>
      <c r="C34" s="5"/>
      <c r="D34" s="5"/>
      <c r="E34" s="5" t="n">
        <v>600</v>
      </c>
      <c r="F34" s="5"/>
      <c r="G34" s="5"/>
      <c r="H34" s="7"/>
      <c r="I34" s="7"/>
    </row>
    <row r="35" customFormat="false" ht="24" hidden="false" customHeight="false" outlineLevel="0" collapsed="false">
      <c r="A35" s="19"/>
      <c r="B35" s="5" t="s">
        <v>100</v>
      </c>
      <c r="C35" s="5"/>
      <c r="D35" s="5" t="n">
        <v>2022</v>
      </c>
      <c r="E35" s="5" t="n">
        <v>50</v>
      </c>
      <c r="F35" s="5"/>
      <c r="G35" s="5"/>
      <c r="H35" s="7"/>
      <c r="I35" s="7"/>
    </row>
    <row r="36" customFormat="false" ht="24" hidden="false" customHeight="false" outlineLevel="0" collapsed="false">
      <c r="A36" s="19"/>
      <c r="B36" s="5" t="s">
        <v>101</v>
      </c>
      <c r="C36" s="5"/>
      <c r="D36" s="5"/>
      <c r="E36" s="5" t="n">
        <v>600</v>
      </c>
      <c r="F36" s="5"/>
      <c r="G36" s="5"/>
      <c r="H36" s="7"/>
      <c r="I36" s="7"/>
    </row>
    <row r="37" customFormat="false" ht="24" hidden="false" customHeight="false" outlineLevel="0" collapsed="false">
      <c r="A37" s="19"/>
      <c r="B37" s="5" t="s">
        <v>102</v>
      </c>
      <c r="C37" s="5"/>
      <c r="D37" s="5"/>
      <c r="E37" s="5" t="n">
        <v>600</v>
      </c>
      <c r="F37" s="5"/>
      <c r="G37" s="5"/>
      <c r="H37" s="7"/>
      <c r="I37" s="7"/>
    </row>
    <row r="38" customFormat="false" ht="24" hidden="false" customHeight="false" outlineLevel="0" collapsed="false">
      <c r="A38" s="19"/>
      <c r="B38" s="5" t="s">
        <v>103</v>
      </c>
      <c r="C38" s="5"/>
      <c r="D38" s="5"/>
      <c r="E38" s="5" t="n">
        <v>600</v>
      </c>
      <c r="F38" s="5"/>
      <c r="G38" s="5"/>
      <c r="H38" s="7"/>
      <c r="I38" s="7"/>
    </row>
    <row r="39" customFormat="false" ht="24" hidden="false" customHeight="false" outlineLevel="0" collapsed="false">
      <c r="A39" s="19"/>
      <c r="B39" s="5" t="s">
        <v>104</v>
      </c>
      <c r="C39" s="5"/>
      <c r="D39" s="5"/>
      <c r="E39" s="5" t="n">
        <v>600</v>
      </c>
      <c r="F39" s="5"/>
      <c r="G39" s="5"/>
      <c r="H39" s="7"/>
      <c r="I39" s="7"/>
    </row>
    <row r="40" customFormat="false" ht="24" hidden="false" customHeight="false" outlineLevel="0" collapsed="false">
      <c r="A40" s="19"/>
      <c r="B40" s="5" t="s">
        <v>105</v>
      </c>
      <c r="C40" s="5"/>
      <c r="D40" s="5"/>
      <c r="E40" s="5" t="n">
        <v>600</v>
      </c>
      <c r="F40" s="5"/>
      <c r="G40" s="5"/>
      <c r="H40" s="7"/>
      <c r="I40" s="7"/>
    </row>
    <row r="41" customFormat="false" ht="24" hidden="false" customHeight="false" outlineLevel="0" collapsed="false">
      <c r="A41" s="19"/>
      <c r="B41" s="5" t="s">
        <v>106</v>
      </c>
      <c r="C41" s="5"/>
      <c r="D41" s="5"/>
      <c r="E41" s="5" t="n">
        <v>660</v>
      </c>
      <c r="F41" s="5"/>
      <c r="G41" s="5"/>
      <c r="H41" s="7"/>
      <c r="I41" s="7"/>
    </row>
    <row r="42" customFormat="false" ht="24" hidden="false" customHeight="false" outlineLevel="0" collapsed="false">
      <c r="A42" s="19"/>
      <c r="B42" s="5" t="s">
        <v>107</v>
      </c>
      <c r="C42" s="5"/>
      <c r="D42" s="5"/>
      <c r="E42" s="5" t="n">
        <v>1000</v>
      </c>
      <c r="F42" s="5"/>
      <c r="G42" s="5"/>
      <c r="H42" s="7"/>
      <c r="I42" s="7"/>
    </row>
    <row r="43" customFormat="false" ht="24" hidden="false" customHeight="false" outlineLevel="0" collapsed="false">
      <c r="A43" s="19"/>
      <c r="B43" s="5" t="s">
        <v>108</v>
      </c>
      <c r="C43" s="5"/>
      <c r="D43" s="5"/>
      <c r="E43" s="5" t="n">
        <v>660</v>
      </c>
      <c r="F43" s="5"/>
      <c r="G43" s="5"/>
      <c r="H43" s="7"/>
      <c r="I43" s="7"/>
    </row>
    <row r="44" customFormat="false" ht="24" hidden="false" customHeight="false" outlineLevel="0" collapsed="false">
      <c r="A44" s="19"/>
      <c r="B44" s="5" t="s">
        <v>109</v>
      </c>
      <c r="C44" s="5"/>
      <c r="D44" s="5"/>
      <c r="E44" s="5" t="n">
        <v>1200</v>
      </c>
      <c r="F44" s="5"/>
      <c r="G44" s="5"/>
      <c r="H44" s="7"/>
      <c r="I44" s="7"/>
    </row>
    <row r="45" customFormat="false" ht="36" hidden="false" customHeight="false" outlineLevel="0" collapsed="false">
      <c r="A45" s="19"/>
      <c r="B45" s="5" t="s">
        <v>110</v>
      </c>
      <c r="C45" s="5"/>
      <c r="D45" s="5"/>
      <c r="E45" s="5" t="n">
        <v>660</v>
      </c>
      <c r="F45" s="5"/>
      <c r="G45" s="5"/>
      <c r="H45" s="7"/>
      <c r="I45" s="7"/>
    </row>
    <row r="46" customFormat="false" ht="15" hidden="false" customHeight="false" outlineLevel="0" collapsed="false">
      <c r="A46" s="19"/>
      <c r="B46" s="5" t="s">
        <v>111</v>
      </c>
      <c r="C46" s="5"/>
      <c r="D46" s="5" t="n">
        <v>2023</v>
      </c>
      <c r="E46" s="5" t="n">
        <v>600</v>
      </c>
      <c r="F46" s="5"/>
      <c r="G46" s="5"/>
      <c r="H46" s="7"/>
      <c r="I46" s="7"/>
    </row>
    <row r="47" customFormat="false" ht="15" hidden="false" customHeight="false" outlineLevel="0" collapsed="false">
      <c r="A47" s="19"/>
      <c r="B47" s="5" t="s">
        <v>112</v>
      </c>
      <c r="C47" s="5"/>
      <c r="D47" s="5"/>
      <c r="E47" s="5" t="n">
        <v>50</v>
      </c>
      <c r="F47" s="5"/>
      <c r="G47" s="5"/>
      <c r="H47" s="7"/>
      <c r="I47" s="7"/>
    </row>
    <row r="48" customFormat="false" ht="17.25" hidden="false" customHeight="true" outlineLevel="0" collapsed="false">
      <c r="A48" s="19"/>
      <c r="B48" s="5" t="s">
        <v>113</v>
      </c>
      <c r="C48" s="5"/>
      <c r="D48" s="5"/>
      <c r="E48" s="5" t="n">
        <v>600</v>
      </c>
      <c r="F48" s="5"/>
      <c r="G48" s="5"/>
      <c r="H48" s="7"/>
      <c r="I48" s="7"/>
    </row>
    <row r="49" customFormat="false" ht="15" hidden="false" customHeight="false" outlineLevel="0" collapsed="false">
      <c r="A49" s="19"/>
      <c r="B49" s="5" t="s">
        <v>114</v>
      </c>
      <c r="C49" s="5"/>
      <c r="D49" s="5"/>
      <c r="E49" s="5" t="n">
        <f aca="false">660*2</f>
        <v>1320</v>
      </c>
      <c r="F49" s="5"/>
      <c r="G49" s="5"/>
      <c r="H49" s="7"/>
      <c r="I49" s="7"/>
    </row>
    <row r="50" customFormat="false" ht="15" hidden="false" customHeight="false" outlineLevel="0" collapsed="false">
      <c r="A50" s="19"/>
      <c r="B50" s="5" t="s">
        <v>115</v>
      </c>
      <c r="C50" s="5"/>
      <c r="D50" s="5"/>
      <c r="E50" s="5" t="n">
        <v>660</v>
      </c>
      <c r="F50" s="5"/>
      <c r="G50" s="5"/>
      <c r="H50" s="7"/>
      <c r="I50" s="7"/>
    </row>
    <row r="51" customFormat="false" ht="15" hidden="false" customHeight="false" outlineLevel="0" collapsed="false">
      <c r="A51" s="19"/>
      <c r="B51" s="5" t="s">
        <v>116</v>
      </c>
      <c r="C51" s="5"/>
      <c r="D51" s="5" t="n">
        <v>2024</v>
      </c>
      <c r="E51" s="5" t="n">
        <v>600</v>
      </c>
      <c r="F51" s="5"/>
      <c r="G51" s="5"/>
      <c r="H51" s="7"/>
      <c r="I51" s="7"/>
    </row>
    <row r="52" customFormat="false" ht="15" hidden="false" customHeight="false" outlineLevel="0" collapsed="false">
      <c r="A52" s="19"/>
      <c r="B52" s="5" t="s">
        <v>117</v>
      </c>
      <c r="C52" s="5"/>
      <c r="D52" s="5"/>
      <c r="E52" s="5" t="n">
        <v>600</v>
      </c>
      <c r="F52" s="5"/>
      <c r="G52" s="5"/>
      <c r="H52" s="7"/>
      <c r="I52" s="7"/>
    </row>
    <row r="53" customFormat="false" ht="15" hidden="false" customHeight="false" outlineLevel="0" collapsed="false">
      <c r="A53" s="19"/>
      <c r="B53" s="5" t="s">
        <v>118</v>
      </c>
      <c r="C53" s="5"/>
      <c r="D53" s="5"/>
      <c r="E53" s="5" t="n">
        <v>600</v>
      </c>
      <c r="F53" s="5"/>
      <c r="G53" s="5"/>
      <c r="H53" s="7"/>
      <c r="I53" s="7"/>
    </row>
    <row r="54" customFormat="false" ht="15" hidden="false" customHeight="false" outlineLevel="0" collapsed="false">
      <c r="A54" s="19"/>
      <c r="B54" s="5" t="s">
        <v>119</v>
      </c>
      <c r="C54" s="5"/>
      <c r="D54" s="5" t="n">
        <v>2025</v>
      </c>
      <c r="E54" s="5" t="n">
        <v>600</v>
      </c>
      <c r="F54" s="5"/>
      <c r="G54" s="5"/>
      <c r="H54" s="7"/>
      <c r="I54" s="7"/>
    </row>
    <row r="55" customFormat="false" ht="15" hidden="false" customHeight="false" outlineLevel="0" collapsed="false">
      <c r="A55" s="19"/>
      <c r="B55" s="5" t="s">
        <v>120</v>
      </c>
      <c r="C55" s="5"/>
      <c r="D55" s="5"/>
      <c r="E55" s="5" t="n">
        <f aca="false">2*300</f>
        <v>600</v>
      </c>
      <c r="F55" s="5" t="s">
        <v>121</v>
      </c>
      <c r="G55" s="5"/>
      <c r="H55" s="7"/>
      <c r="I55" s="7"/>
    </row>
    <row r="56" customFormat="false" ht="15" hidden="false" customHeight="false" outlineLevel="0" collapsed="false">
      <c r="A56" s="19"/>
      <c r="B56" s="5" t="s">
        <v>122</v>
      </c>
      <c r="C56" s="5"/>
      <c r="D56" s="5"/>
      <c r="E56" s="5" t="n">
        <v>100</v>
      </c>
      <c r="F56" s="5" t="s">
        <v>123</v>
      </c>
      <c r="G56" s="5"/>
      <c r="H56" s="7"/>
      <c r="I56" s="7"/>
    </row>
    <row r="57" customFormat="false" ht="15" hidden="false" customHeight="false" outlineLevel="0" collapsed="false">
      <c r="A57" s="19"/>
      <c r="B57" s="5" t="s">
        <v>124</v>
      </c>
      <c r="C57" s="5"/>
      <c r="D57" s="5"/>
      <c r="E57" s="5" t="n">
        <v>600</v>
      </c>
      <c r="F57" s="5"/>
      <c r="G57" s="5"/>
      <c r="H57" s="7"/>
      <c r="I57" s="7"/>
    </row>
    <row r="58" customFormat="false" ht="15" hidden="false" customHeight="false" outlineLevel="0" collapsed="false">
      <c r="A58" s="19"/>
      <c r="B58" s="5" t="s">
        <v>125</v>
      </c>
      <c r="C58" s="5"/>
      <c r="D58" s="5"/>
      <c r="E58" s="5" t="n">
        <v>600</v>
      </c>
      <c r="F58" s="5"/>
      <c r="G58" s="5"/>
      <c r="H58" s="7"/>
      <c r="I58" s="7"/>
    </row>
    <row r="59" customFormat="false" ht="15" hidden="false" customHeight="false" outlineLevel="0" collapsed="false">
      <c r="A59" s="19"/>
      <c r="B59" s="5" t="s">
        <v>126</v>
      </c>
      <c r="C59" s="5"/>
      <c r="D59" s="5" t="n">
        <v>2026</v>
      </c>
      <c r="E59" s="5" t="n">
        <v>600</v>
      </c>
      <c r="F59" s="5"/>
      <c r="G59" s="5"/>
      <c r="H59" s="7"/>
      <c r="I59" s="7"/>
    </row>
    <row r="60" customFormat="false" ht="15" hidden="false" customHeight="false" outlineLevel="0" collapsed="false">
      <c r="A60" s="19"/>
      <c r="B60" s="5" t="s">
        <v>127</v>
      </c>
      <c r="C60" s="5"/>
      <c r="D60" s="5"/>
      <c r="E60" s="5" t="n">
        <v>600</v>
      </c>
      <c r="F60" s="5"/>
      <c r="G60" s="5"/>
      <c r="H60" s="7"/>
      <c r="I60" s="7"/>
    </row>
    <row r="61" customFormat="false" ht="15" hidden="false" customHeight="false" outlineLevel="0" collapsed="false">
      <c r="A61" s="19"/>
      <c r="B61" s="5" t="s">
        <v>128</v>
      </c>
      <c r="C61" s="5"/>
      <c r="D61" s="5"/>
      <c r="E61" s="5" t="n">
        <v>800</v>
      </c>
      <c r="F61" s="5"/>
      <c r="G61" s="5"/>
      <c r="H61" s="7"/>
      <c r="I61" s="7"/>
    </row>
    <row r="62" customFormat="false" ht="15" hidden="false" customHeight="false" outlineLevel="0" collapsed="false">
      <c r="A62" s="19"/>
      <c r="B62" s="5" t="s">
        <v>129</v>
      </c>
      <c r="C62" s="5"/>
      <c r="D62" s="5" t="n">
        <v>2027</v>
      </c>
      <c r="E62" s="5" t="n">
        <v>600</v>
      </c>
      <c r="F62" s="5"/>
      <c r="G62" s="5"/>
      <c r="H62" s="7"/>
      <c r="I62" s="7"/>
    </row>
    <row r="63" customFormat="false" ht="15" hidden="false" customHeight="false" outlineLevel="0" collapsed="false">
      <c r="A63" s="19"/>
      <c r="B63" s="5" t="s">
        <v>130</v>
      </c>
      <c r="C63" s="5"/>
      <c r="D63" s="5"/>
      <c r="E63" s="5" t="n">
        <v>800</v>
      </c>
      <c r="F63" s="5"/>
      <c r="G63" s="5"/>
      <c r="H63" s="7"/>
      <c r="I63" s="7"/>
    </row>
    <row r="64" customFormat="false" ht="15" hidden="false" customHeight="false" outlineLevel="0" collapsed="false">
      <c r="A64" s="19"/>
      <c r="B64" s="5" t="s">
        <v>131</v>
      </c>
      <c r="C64" s="5"/>
      <c r="D64" s="5"/>
      <c r="E64" s="5" t="n">
        <v>600</v>
      </c>
      <c r="F64" s="5"/>
      <c r="G64" s="5"/>
      <c r="H64" s="7"/>
      <c r="I64" s="7"/>
    </row>
    <row r="65" customFormat="false" ht="15" hidden="false" customHeight="false" outlineLevel="0" collapsed="false">
      <c r="A65" s="19"/>
      <c r="B65" s="5" t="s">
        <v>132</v>
      </c>
      <c r="C65" s="5"/>
      <c r="D65" s="5" t="n">
        <v>2028</v>
      </c>
      <c r="E65" s="5" t="n">
        <f aca="false">2*300</f>
        <v>600</v>
      </c>
      <c r="F65" s="5" t="s">
        <v>123</v>
      </c>
      <c r="G65" s="5"/>
      <c r="H65" s="7"/>
      <c r="I65" s="7"/>
    </row>
    <row r="66" customFormat="false" ht="15" hidden="false" customHeight="false" outlineLevel="0" collapsed="false">
      <c r="A66" s="19"/>
      <c r="B66" s="5" t="s">
        <v>133</v>
      </c>
      <c r="C66" s="5"/>
      <c r="D66" s="5"/>
      <c r="E66" s="5" t="n">
        <v>600</v>
      </c>
      <c r="F66" s="5"/>
      <c r="G66" s="5"/>
      <c r="H66" s="7"/>
      <c r="I66" s="7"/>
    </row>
    <row r="67" customFormat="false" ht="15" hidden="false" customHeight="false" outlineLevel="0" collapsed="false">
      <c r="A67" s="19"/>
      <c r="B67" s="5" t="s">
        <v>134</v>
      </c>
      <c r="C67" s="5"/>
      <c r="D67" s="5"/>
      <c r="E67" s="5" t="n">
        <v>600</v>
      </c>
      <c r="F67" s="5"/>
      <c r="G67" s="5"/>
      <c r="H67" s="7"/>
      <c r="I67" s="7"/>
    </row>
    <row r="68" customFormat="false" ht="15" hidden="false" customHeight="false" outlineLevel="0" collapsed="false">
      <c r="A68" s="19"/>
      <c r="B68" s="5" t="s">
        <v>135</v>
      </c>
      <c r="C68" s="5"/>
      <c r="D68" s="5"/>
      <c r="E68" s="5" t="n">
        <v>600</v>
      </c>
      <c r="F68" s="5"/>
      <c r="G68" s="5"/>
      <c r="H68" s="7"/>
      <c r="I68" s="7"/>
    </row>
    <row r="69" customFormat="false" ht="15" hidden="false" customHeight="false" outlineLevel="0" collapsed="false">
      <c r="A69" s="19"/>
      <c r="B69" s="5" t="s">
        <v>136</v>
      </c>
      <c r="C69" s="5"/>
      <c r="D69" s="5" t="n">
        <v>2029</v>
      </c>
      <c r="E69" s="5" t="n">
        <v>600</v>
      </c>
      <c r="F69" s="5"/>
      <c r="G69" s="5"/>
      <c r="H69" s="7"/>
      <c r="I69" s="7"/>
    </row>
    <row r="70" customFormat="false" ht="15" hidden="false" customHeight="false" outlineLevel="0" collapsed="false">
      <c r="A70" s="19"/>
      <c r="B70" s="5" t="s">
        <v>137</v>
      </c>
      <c r="C70" s="5"/>
      <c r="D70" s="5"/>
      <c r="E70" s="5" t="n">
        <v>600</v>
      </c>
      <c r="F70" s="5"/>
      <c r="G70" s="5"/>
      <c r="H70" s="7"/>
      <c r="I70" s="7"/>
    </row>
    <row r="71" customFormat="false" ht="15" hidden="false" customHeight="false" outlineLevel="0" collapsed="false">
      <c r="A71" s="19"/>
      <c r="B71" s="5" t="s">
        <v>138</v>
      </c>
      <c r="C71" s="5"/>
      <c r="D71" s="5"/>
      <c r="E71" s="5" t="n">
        <v>600</v>
      </c>
      <c r="F71" s="5"/>
      <c r="G71" s="5"/>
      <c r="H71" s="7"/>
      <c r="I71" s="7"/>
    </row>
    <row r="72" customFormat="false" ht="15" hidden="false" customHeight="false" outlineLevel="0" collapsed="false">
      <c r="A72" s="19"/>
      <c r="B72" s="5" t="s">
        <v>139</v>
      </c>
      <c r="C72" s="5"/>
      <c r="D72" s="5"/>
      <c r="E72" s="5" t="n">
        <v>600</v>
      </c>
      <c r="F72" s="5"/>
      <c r="G72" s="5"/>
      <c r="H72" s="7"/>
      <c r="I72" s="7"/>
    </row>
    <row r="73" customFormat="false" ht="15" hidden="false" customHeight="false" outlineLevel="0" collapsed="false">
      <c r="A73" s="19"/>
      <c r="B73" s="5" t="s">
        <v>140</v>
      </c>
      <c r="C73" s="5"/>
      <c r="D73" s="5"/>
      <c r="E73" s="5" t="n">
        <v>600</v>
      </c>
      <c r="F73" s="5"/>
      <c r="G73" s="5"/>
      <c r="H73" s="7"/>
      <c r="I73" s="7"/>
      <c r="K73" s="0" t="s">
        <v>141</v>
      </c>
    </row>
    <row r="74" customFormat="false" ht="15" hidden="false" customHeight="false" outlineLevel="0" collapsed="false">
      <c r="A74" s="19"/>
      <c r="B74" s="5" t="s">
        <v>142</v>
      </c>
      <c r="C74" s="5"/>
      <c r="D74" s="5" t="n">
        <v>2030</v>
      </c>
      <c r="E74" s="5" t="n">
        <v>600</v>
      </c>
      <c r="F74" s="5"/>
      <c r="G74" s="5"/>
      <c r="H74" s="7"/>
      <c r="I74" s="7"/>
    </row>
    <row r="75" customFormat="false" ht="15" hidden="false" customHeight="false" outlineLevel="0" collapsed="false">
      <c r="A75" s="19"/>
      <c r="B75" s="5" t="s">
        <v>143</v>
      </c>
      <c r="C75" s="5"/>
      <c r="D75" s="5"/>
      <c r="E75" s="5" t="n">
        <v>600</v>
      </c>
      <c r="F75" s="5"/>
      <c r="G75" s="5"/>
      <c r="H75" s="7"/>
      <c r="I75" s="7"/>
    </row>
    <row r="76" customFormat="false" ht="15.75" hidden="false" customHeight="false" outlineLevel="0" collapsed="false">
      <c r="A76" s="20"/>
      <c r="B76" s="14" t="s">
        <v>144</v>
      </c>
      <c r="C76" s="14"/>
      <c r="D76" s="14"/>
      <c r="E76" s="14" t="n">
        <v>600</v>
      </c>
      <c r="F76" s="14"/>
      <c r="G76" s="14"/>
      <c r="H76" s="15"/>
      <c r="I76" s="15"/>
    </row>
    <row r="81" customFormat="false" ht="15" hidden="false" customHeight="false" outlineLevel="0" collapsed="false">
      <c r="C81" s="0" t="s">
        <v>145</v>
      </c>
      <c r="E81" s="0" t="n">
        <f aca="false">SUM(E3:E76)</f>
        <v>42930</v>
      </c>
    </row>
  </sheetData>
  <mergeCells count="7">
    <mergeCell ref="A1:A2"/>
    <mergeCell ref="B1:B2"/>
    <mergeCell ref="C1:C2"/>
    <mergeCell ref="D1:D2"/>
    <mergeCell ref="F1:F2"/>
    <mergeCell ref="G1:G2"/>
    <mergeCell ref="H1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2017-04-28T08:55:10Z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