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9C6111E-32BD-46CB-811C-3CD7FE4CE694}" xr6:coauthVersionLast="47" xr6:coauthVersionMax="47" xr10:uidLastSave="{00000000-0000-0000-0000-000000000000}"/>
  <bookViews>
    <workbookView xWindow="-108" yWindow="-108" windowWidth="23256" windowHeight="12456" activeTab="2" xr2:uid="{CC6FB83A-3271-4CBF-873A-883E050DBBED}"/>
  </bookViews>
  <sheets>
    <sheet name="Answer Report 1" sheetId="5" r:id="rId1"/>
    <sheet name="Answer Report 2" sheetId="6" r:id="rId2"/>
    <sheet name="Sheet1" sheetId="1" r:id="rId3"/>
  </sheets>
  <definedNames>
    <definedName name="solver_adj" localSheetId="2" hidden="1">Sheet1!$B$4:$C$11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Sheet1!$B$10</definedName>
    <definedName name="solver_lhs10" localSheetId="2" hidden="1">Sheet1!$B$6</definedName>
    <definedName name="solver_lhs11" localSheetId="2" hidden="1">Sheet1!$B$7</definedName>
    <definedName name="solver_lhs12" localSheetId="2" hidden="1">Sheet1!$B$8</definedName>
    <definedName name="solver_lhs13" localSheetId="2" hidden="1">Sheet1!$B$9</definedName>
    <definedName name="solver_lhs14" localSheetId="2" hidden="1">Sheet1!$C$10</definedName>
    <definedName name="solver_lhs15" localSheetId="2" hidden="1">Sheet1!$C$11</definedName>
    <definedName name="solver_lhs16" localSheetId="2" hidden="1">Sheet1!$C$19</definedName>
    <definedName name="solver_lhs17" localSheetId="2" hidden="1">Sheet1!$C$20</definedName>
    <definedName name="solver_lhs18" localSheetId="2" hidden="1">Sheet1!$C$21</definedName>
    <definedName name="solver_lhs19" localSheetId="2" hidden="1">Sheet1!$C$22</definedName>
    <definedName name="solver_lhs2" localSheetId="2" hidden="1">Sheet1!$B$11</definedName>
    <definedName name="solver_lhs20" localSheetId="2" hidden="1">Sheet1!$C$23</definedName>
    <definedName name="solver_lhs21" localSheetId="2" hidden="1">Sheet1!$C$4</definedName>
    <definedName name="solver_lhs22" localSheetId="2" hidden="1">Sheet1!$C$5</definedName>
    <definedName name="solver_lhs23" localSheetId="2" hidden="1">Sheet1!$C$6</definedName>
    <definedName name="solver_lhs24" localSheetId="2" hidden="1">Sheet1!$C$7</definedName>
    <definedName name="solver_lhs25" localSheetId="2" hidden="1">Sheet1!$C$8</definedName>
    <definedName name="solver_lhs26" localSheetId="2" hidden="1">Sheet1!$C$9</definedName>
    <definedName name="solver_lhs3" localSheetId="2" hidden="1">Sheet1!$B$19</definedName>
    <definedName name="solver_lhs4" localSheetId="2" hidden="1">Sheet1!$B$20</definedName>
    <definedName name="solver_lhs5" localSheetId="2" hidden="1">Sheet1!$B$21</definedName>
    <definedName name="solver_lhs6" localSheetId="2" hidden="1">Sheet1!$B$22</definedName>
    <definedName name="solver_lhs7" localSheetId="2" hidden="1">Sheet1!$B$23</definedName>
    <definedName name="solver_lhs8" localSheetId="2" hidden="1">Sheet1!$B$4</definedName>
    <definedName name="solver_lhs9" localSheetId="2" hidden="1">Sheet1!$B$5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26</definedName>
    <definedName name="solver_nwt" localSheetId="2" hidden="1">1</definedName>
    <definedName name="solver_opt" localSheetId="2" hidden="1">Sheet1!$I$17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10" localSheetId="2" hidden="1">1</definedName>
    <definedName name="solver_rel11" localSheetId="2" hidden="1">1</definedName>
    <definedName name="solver_rel12" localSheetId="2" hidden="1">1</definedName>
    <definedName name="solver_rel13" localSheetId="2" hidden="1">1</definedName>
    <definedName name="solver_rel14" localSheetId="2" hidden="1">1</definedName>
    <definedName name="solver_rel15" localSheetId="2" hidden="1">1</definedName>
    <definedName name="solver_rel16" localSheetId="2" hidden="1">1</definedName>
    <definedName name="solver_rel17" localSheetId="2" hidden="1">1</definedName>
    <definedName name="solver_rel18" localSheetId="2" hidden="1">1</definedName>
    <definedName name="solver_rel19" localSheetId="2" hidden="1">1</definedName>
    <definedName name="solver_rel2" localSheetId="2" hidden="1">1</definedName>
    <definedName name="solver_rel20" localSheetId="2" hidden="1">1</definedName>
    <definedName name="solver_rel21" localSheetId="2" hidden="1">1</definedName>
    <definedName name="solver_rel22" localSheetId="2" hidden="1">1</definedName>
    <definedName name="solver_rel23" localSheetId="2" hidden="1">1</definedName>
    <definedName name="solver_rel24" localSheetId="2" hidden="1">1</definedName>
    <definedName name="solver_rel25" localSheetId="2" hidden="1">1</definedName>
    <definedName name="solver_rel26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l6" localSheetId="2" hidden="1">1</definedName>
    <definedName name="solver_rel7" localSheetId="2" hidden="1">1</definedName>
    <definedName name="solver_rel8" localSheetId="2" hidden="1">1</definedName>
    <definedName name="solver_rel9" localSheetId="2" hidden="1">1</definedName>
    <definedName name="solver_rhs1" localSheetId="2" hidden="1">Sheet1!$K$10</definedName>
    <definedName name="solver_rhs10" localSheetId="2" hidden="1">Sheet1!$K$6</definedName>
    <definedName name="solver_rhs11" localSheetId="2" hidden="1">Sheet1!$K$7</definedName>
    <definedName name="solver_rhs12" localSheetId="2" hidden="1">Sheet1!$K$8</definedName>
    <definedName name="solver_rhs13" localSheetId="2" hidden="1">Sheet1!$K$9</definedName>
    <definedName name="solver_rhs14" localSheetId="2" hidden="1">Sheet1!$L$10</definedName>
    <definedName name="solver_rhs15" localSheetId="2" hidden="1">Sheet1!$L$11</definedName>
    <definedName name="solver_rhs16" localSheetId="2" hidden="1">Sheet1!$E$19</definedName>
    <definedName name="solver_rhs17" localSheetId="2" hidden="1">Sheet1!$E$20</definedName>
    <definedName name="solver_rhs18" localSheetId="2" hidden="1">Sheet1!$E$21</definedName>
    <definedName name="solver_rhs19" localSheetId="2" hidden="1">Sheet1!$E$22</definedName>
    <definedName name="solver_rhs2" localSheetId="2" hidden="1">Sheet1!$K$11</definedName>
    <definedName name="solver_rhs20" localSheetId="2" hidden="1">Sheet1!$E$23</definedName>
    <definedName name="solver_rhs21" localSheetId="2" hidden="1">Sheet1!$L$4</definedName>
    <definedName name="solver_rhs22" localSheetId="2" hidden="1">Sheet1!$L$5</definedName>
    <definedName name="solver_rhs23" localSheetId="2" hidden="1">Sheet1!$L$6</definedName>
    <definedName name="solver_rhs24" localSheetId="2" hidden="1">Sheet1!$L$7</definedName>
    <definedName name="solver_rhs25" localSheetId="2" hidden="1">Sheet1!$L$8</definedName>
    <definedName name="solver_rhs26" localSheetId="2" hidden="1">Sheet1!$L$9</definedName>
    <definedName name="solver_rhs3" localSheetId="2" hidden="1">Sheet1!$E$19</definedName>
    <definedName name="solver_rhs4" localSheetId="2" hidden="1">Sheet1!$E$20</definedName>
    <definedName name="solver_rhs5" localSheetId="2" hidden="1">Sheet1!$E$21</definedName>
    <definedName name="solver_rhs6" localSheetId="2" hidden="1">Sheet1!$E$22</definedName>
    <definedName name="solver_rhs7" localSheetId="2" hidden="1">Sheet1!$E$23</definedName>
    <definedName name="solver_rhs8" localSheetId="2" hidden="1">Sheet1!$K$4</definedName>
    <definedName name="solver_rhs9" localSheetId="2" hidden="1">Sheet1!$K$5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" i="1" l="1" a="1"/>
  <c r="J17" i="1" s="1"/>
  <c r="C17" i="1" a="1"/>
  <c r="C17" i="1" s="1"/>
  <c r="B17" i="1" a="1"/>
  <c r="B17" i="1" s="1"/>
  <c r="C26" i="1"/>
  <c r="C27" i="1"/>
  <c r="C28" i="1"/>
  <c r="C29" i="1"/>
  <c r="C30" i="1"/>
  <c r="C31" i="1"/>
  <c r="C32" i="1"/>
  <c r="C25" i="1"/>
  <c r="B26" i="1"/>
  <c r="B27" i="1"/>
  <c r="B28" i="1"/>
  <c r="B29" i="1"/>
  <c r="B30" i="1"/>
  <c r="B31" i="1"/>
  <c r="B32" i="1"/>
  <c r="B25" i="1"/>
  <c r="J4" i="1"/>
  <c r="B36" i="1"/>
  <c r="B37" i="1"/>
  <c r="B38" i="1"/>
  <c r="B39" i="1"/>
  <c r="B40" i="1"/>
  <c r="B41" i="1"/>
  <c r="B42" i="1"/>
  <c r="B35" i="1"/>
  <c r="C22" i="1" a="1"/>
  <c r="C22" i="1" s="1"/>
  <c r="C23" i="1" a="1"/>
  <c r="C23" i="1" s="1"/>
  <c r="C21" i="1" a="1"/>
  <c r="C21" i="1" s="1"/>
  <c r="C20" i="1" a="1"/>
  <c r="C20" i="1" s="1"/>
  <c r="C19" i="1" a="1"/>
  <c r="C19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43" i="1" l="1" a="1"/>
  <c r="B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<sst xmlns="http://schemas.openxmlformats.org/spreadsheetml/2006/main" count="275" uniqueCount="129">
  <si>
    <t>Bánh đậu</t>
  </si>
  <si>
    <t>Bánh dẻo</t>
  </si>
  <si>
    <t>Bánh thập cẩm</t>
  </si>
  <si>
    <t>Kẹo</t>
  </si>
  <si>
    <t>Nước trái cây</t>
  </si>
  <si>
    <t>Nước có gas</t>
  </si>
  <si>
    <t>Mứt</t>
  </si>
  <si>
    <t>Socola</t>
  </si>
  <si>
    <t>Đường</t>
  </si>
  <si>
    <t>Sữa</t>
  </si>
  <si>
    <t>Bột</t>
  </si>
  <si>
    <t>Trái cây</t>
  </si>
  <si>
    <t>Phô mai</t>
  </si>
  <si>
    <t>Nhu cầu 1</t>
  </si>
  <si>
    <t>Nhu cầu 2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</si>
  <si>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</si>
  <si>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</si>
  <si>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</si>
  <si>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</si>
  <si>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Iterations: 8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</si>
  <si>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</si>
  <si>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</si>
  <si>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</si>
  <si>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</si>
  <si>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</si>
  <si>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</si>
  <si>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</si>
  <si>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</si>
  <si>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</si>
  <si>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</si>
  <si>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</si>
  <si>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</si>
  <si>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</si>
  <si>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</si>
  <si>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</si>
  <si>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$B$17</t>
  </si>
  <si>
    <t>$B$4</t>
  </si>
  <si>
    <t>Contin</t>
  </si>
  <si>
    <t>$B$5</t>
  </si>
  <si>
    <t>$B$6</t>
  </si>
  <si>
    <t>$B$7</t>
  </si>
  <si>
    <t>$B$8</t>
  </si>
  <si>
    <t>$B$9</t>
  </si>
  <si>
    <t>$B$10</t>
  </si>
  <si>
    <t>$B$11</t>
  </si>
  <si>
    <t>$B$19</t>
  </si>
  <si>
    <t>Not Binding</t>
  </si>
  <si>
    <t>$B$20</t>
  </si>
  <si>
    <t>Binding</t>
  </si>
  <si>
    <t>$B$21</t>
  </si>
  <si>
    <t>$B$22</t>
  </si>
  <si>
    <t>$B$23</t>
  </si>
  <si>
    <t>$B$10&lt;=$K$10</t>
  </si>
  <si>
    <t>$B$11&lt;=$K$11</t>
  </si>
  <si>
    <t>$B$4&lt;=$K$4</t>
  </si>
  <si>
    <t>$B$5&lt;=$K$5</t>
  </si>
  <si>
    <t>$B$6&lt;=$K$6</t>
  </si>
  <si>
    <t>$B$7&lt;=$K$7</t>
  </si>
  <si>
    <t>$B$8&lt;=$K$8</t>
  </si>
  <si>
    <t>$B$9&lt;=$K$9</t>
  </si>
  <si>
    <t>Điều kiện về nguyên liệu sản xuất</t>
  </si>
  <si>
    <t>&lt;=</t>
  </si>
  <si>
    <t>Trường hợp nhu cầu 1</t>
  </si>
  <si>
    <t>Trường hợp nhu cầu 2</t>
  </si>
  <si>
    <t>Worksheet: [BTL MHH.xlsx]Sheet1</t>
  </si>
  <si>
    <t>$B$19&lt;=$D$19</t>
  </si>
  <si>
    <t>$B$20&lt;=$D$20</t>
  </si>
  <si>
    <t>$B$21&lt;=$D$21</t>
  </si>
  <si>
    <t>$B$22&lt;=$D$22</t>
  </si>
  <si>
    <t>$B$23&lt;=$D$23</t>
  </si>
  <si>
    <t>Số lượng(z)</t>
  </si>
  <si>
    <t>Solution Time: 0.015 Seconds.</t>
  </si>
  <si>
    <t>Hàm mục tiêu f(x|z) Số lượng(z)</t>
  </si>
  <si>
    <t>Bánh đậu Số lượng(z)</t>
  </si>
  <si>
    <t>Bánh dẻo Số lượng(z)</t>
  </si>
  <si>
    <t>Bánh thập cẩm Số lượng(z)</t>
  </si>
  <si>
    <t>Kẹo Số lượng(z)</t>
  </si>
  <si>
    <t>Nước trái cây Số lượng(z)</t>
  </si>
  <si>
    <t>Nước có gas Số lượng(z)</t>
  </si>
  <si>
    <t>Mứt Số lượng(z)</t>
  </si>
  <si>
    <t>Socola Số lượng(z)</t>
  </si>
  <si>
    <t>Đường Số lượng(z)</t>
  </si>
  <si>
    <t>Sữa Số lượng(z)</t>
  </si>
  <si>
    <t>Bột Số lượng(z)</t>
  </si>
  <si>
    <t>Trái cây Số lượng(z)</t>
  </si>
  <si>
    <t>Phô mai Số lượng(z)</t>
  </si>
  <si>
    <t>Chi phí sản xuất(l)</t>
  </si>
  <si>
    <t>Doanh thu/sản phẩm(q)</t>
  </si>
  <si>
    <t>Chi phí mua nguyên liệu( c )</t>
  </si>
  <si>
    <t>Tiền bán nguyên liệu thừa(s)</t>
  </si>
  <si>
    <t>Số lượng nguyên liệu có sẵn(x)</t>
  </si>
  <si>
    <t>Report Created: 12/3/2023 10:15:51 PM</t>
  </si>
  <si>
    <t>Sản phẩm</t>
  </si>
  <si>
    <t>Report Created: 12/3/2023 10:27:13 PM</t>
  </si>
  <si>
    <t>Solution Time: 0.125 Seconds.</t>
  </si>
  <si>
    <t>$C$17</t>
  </si>
  <si>
    <t>$C$4</t>
  </si>
  <si>
    <t>$C$5</t>
  </si>
  <si>
    <t>$C$6</t>
  </si>
  <si>
    <t>$C$7</t>
  </si>
  <si>
    <t>$C$8</t>
  </si>
  <si>
    <t>$C$9</t>
  </si>
  <si>
    <t>$C$10</t>
  </si>
  <si>
    <t>$C$11</t>
  </si>
  <si>
    <t>$C$19</t>
  </si>
  <si>
    <t>$C$19&lt;=$D$19</t>
  </si>
  <si>
    <t>$C$20</t>
  </si>
  <si>
    <t>$C$20&lt;=$D$20</t>
  </si>
  <si>
    <t>$C$21</t>
  </si>
  <si>
    <t>$C$21&lt;=$D$21</t>
  </si>
  <si>
    <t>$C$22</t>
  </si>
  <si>
    <t>$C$22&lt;=$D$22</t>
  </si>
  <si>
    <t>$C$23</t>
  </si>
  <si>
    <t>$C$23&lt;=$D$23</t>
  </si>
  <si>
    <t>$C$10&lt;=$L$10</t>
  </si>
  <si>
    <t>$C$11&lt;=$L$11</t>
  </si>
  <si>
    <t>$C$4&lt;=$L$4</t>
  </si>
  <si>
    <t>$C$5&lt;=$L$5</t>
  </si>
  <si>
    <t>$C$6&lt;=$L$6</t>
  </si>
  <si>
    <t>$C$7&lt;=$L$7</t>
  </si>
  <si>
    <t>$C$8&lt;=$L$8</t>
  </si>
  <si>
    <t>$C$9&lt;=$L$9</t>
  </si>
  <si>
    <t xml:space="preserve">Số lượng </t>
  </si>
  <si>
    <t>KẾT LUẬN: để công ty có lợi nhuận cao nhất thì công ty nên sản xuất như sau</t>
  </si>
  <si>
    <t>Lợi nhuận tốt nhất có thể đạt được :</t>
  </si>
  <si>
    <t>Hàm mục tiêu f(z) theo cách 1</t>
  </si>
  <si>
    <t>Hàm mục tiêu f(z) theo cách 2</t>
  </si>
  <si>
    <t xml:space="preserve">Điều kiện về nhu cầu </t>
  </si>
  <si>
    <t>Các điều kiện (tương tự cách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</si>
</sst>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3" fillId="0" borderId="1" xfId="0" applyFont="1" applyBorder="1" applyAlignment="1">
      <alignment horizontal="center"/>
    </xf>
    <xf numFmtId="0" fontId="0" fillId="0" borderId="3" xfId="0" applyBorder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Font="1" applyBorder="1"/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00E2-C768-4331-9164-CC8D2702348D}">
  <dimension ref="A1:G45"/>
  <sheetViews>
    <sheetView showGridLines="0" workbookViewId="0"/>
  </sheetViews>
  <sheetFormatPr defaultRowHeight="14.4" x14ac:dyDescent="0.3"/>
  <cols>
    <col min="1" max="1" width="2.33203125" customWidth="1"/>
    <col min="2" max="2" width="6.109375" bestFit="1" customWidth="1"/>
    <col min="3" max="3" width="26.88671875" bestFit="1" customWidth="1"/>
    <col min="4" max="4" width="12.6640625" bestFit="1" customWidth="1"/>
    <col min="5" max="5" width="13.44140625" bestFit="1" customWidth="1"/>
    <col min="6" max="6" width="10.44140625" bestFit="1" customWidth="1"/>
    <col min="7" max="7" width="12" bestFit="1" customWidth="1"/>
  </cols>
  <sheetData>
    <row r="1" spans="1:5" x14ac:dyDescent="0.3">
      <c r="A1" s="1" t="s">
        <v>15</v>
      </c>
    </row>
    <row r="2" spans="1:5" x14ac:dyDescent="0.3">
      <c r="A2" s="1" t="s">
        <v>64</v>
      </c>
    </row>
    <row r="3" spans="1:5" x14ac:dyDescent="0.3">
      <c r="A3" s="1" t="s">
        <v>91</v>
      </c>
    </row>
    <row r="4" spans="1:5" x14ac:dyDescent="0.3">
      <c r="A4" s="1" t="s">
        <v>16</v>
      </c>
    </row>
    <row r="5" spans="1:5" x14ac:dyDescent="0.3">
      <c r="A5" s="1" t="s">
        <v>17</v>
      </c>
    </row>
    <row r="6" spans="1:5" x14ac:dyDescent="0.3">
      <c r="A6" s="1"/>
      <c r="B6" t="s">
        <v>18</v>
      </c>
    </row>
    <row r="7" spans="1:5" x14ac:dyDescent="0.3">
      <c r="A7" s="1"/>
      <c r="B7" t="s">
        <v>71</v>
      </c>
    </row>
    <row r="8" spans="1:5" x14ac:dyDescent="0.3">
      <c r="A8" s="1"/>
      <c r="B8" t="s">
        <v>19</v>
      </c>
    </row>
    <row r="9" spans="1:5" x14ac:dyDescent="0.3">
      <c r="A9" s="1" t="s">
        <v>20</v>
      </c>
    </row>
    <row r="10" spans="1:5" x14ac:dyDescent="0.3">
      <c r="B10" t="s">
        <v>21</v>
      </c>
    </row>
    <row r="11" spans="1:5" x14ac:dyDescent="0.3">
      <c r="B11" t="s">
        <v>22</v>
      </c>
    </row>
    <row r="14" spans="1:5" ht="15" thickBot="1" x14ac:dyDescent="0.35">
      <c r="A14" t="s">
        <v>23</v>
      </c>
    </row>
    <row r="15" spans="1:5" ht="15" thickBot="1" x14ac:dyDescent="0.35">
      <c r="B15" s="4" t="s">
        <v>24</v>
      </c>
      <c r="C15" s="4" t="s">
        <v>25</v>
      </c>
      <c r="D15" s="4" t="s">
        <v>26</v>
      </c>
      <c r="E15" s="4" t="s">
        <v>27</v>
      </c>
    </row>
    <row r="16" spans="1:5" ht="15" thickBot="1" x14ac:dyDescent="0.35">
      <c r="B16" s="3" t="s">
        <v>35</v>
      </c>
      <c r="C16" s="3" t="s">
        <v>72</v>
      </c>
      <c r="D16" s="3">
        <v>2377</v>
      </c>
      <c r="E16" s="3">
        <v>2381.6666666666665</v>
      </c>
    </row>
    <row r="19" spans="1:7" ht="15" thickBot="1" x14ac:dyDescent="0.35">
      <c r="A19" t="s">
        <v>28</v>
      </c>
    </row>
    <row r="20" spans="1:7" ht="15" thickBot="1" x14ac:dyDescent="0.35">
      <c r="B20" s="4" t="s">
        <v>24</v>
      </c>
      <c r="C20" s="4" t="s">
        <v>25</v>
      </c>
      <c r="D20" s="4" t="s">
        <v>26</v>
      </c>
      <c r="E20" s="4" t="s">
        <v>27</v>
      </c>
      <c r="F20" s="4" t="s">
        <v>29</v>
      </c>
    </row>
    <row r="21" spans="1:7" x14ac:dyDescent="0.3">
      <c r="B21" s="5" t="s">
        <v>36</v>
      </c>
      <c r="C21" s="5" t="s">
        <v>73</v>
      </c>
      <c r="D21" s="5">
        <v>30</v>
      </c>
      <c r="E21" s="5">
        <v>30</v>
      </c>
      <c r="F21" s="5" t="s">
        <v>37</v>
      </c>
    </row>
    <row r="22" spans="1:7" x14ac:dyDescent="0.3">
      <c r="B22" s="5" t="s">
        <v>38</v>
      </c>
      <c r="C22" s="5" t="s">
        <v>74</v>
      </c>
      <c r="D22" s="5">
        <v>18</v>
      </c>
      <c r="E22" s="5">
        <v>18.333333333333332</v>
      </c>
      <c r="F22" s="5" t="s">
        <v>37</v>
      </c>
    </row>
    <row r="23" spans="1:7" x14ac:dyDescent="0.3">
      <c r="B23" s="5" t="s">
        <v>39</v>
      </c>
      <c r="C23" s="5" t="s">
        <v>75</v>
      </c>
      <c r="D23" s="5">
        <v>30</v>
      </c>
      <c r="E23" s="5">
        <v>30</v>
      </c>
      <c r="F23" s="5" t="s">
        <v>37</v>
      </c>
    </row>
    <row r="24" spans="1:7" x14ac:dyDescent="0.3">
      <c r="B24" s="5" t="s">
        <v>40</v>
      </c>
      <c r="C24" s="5" t="s">
        <v>76</v>
      </c>
      <c r="D24" s="5">
        <v>50</v>
      </c>
      <c r="E24" s="5">
        <v>50</v>
      </c>
      <c r="F24" s="5" t="s">
        <v>37</v>
      </c>
    </row>
    <row r="25" spans="1:7" x14ac:dyDescent="0.3">
      <c r="B25" s="5" t="s">
        <v>41</v>
      </c>
      <c r="C25" s="5" t="s">
        <v>77</v>
      </c>
      <c r="D25" s="5">
        <v>30</v>
      </c>
      <c r="E25" s="5">
        <v>30</v>
      </c>
      <c r="F25" s="5" t="s">
        <v>37</v>
      </c>
    </row>
    <row r="26" spans="1:7" x14ac:dyDescent="0.3">
      <c r="B26" s="5" t="s">
        <v>42</v>
      </c>
      <c r="C26" s="5" t="s">
        <v>78</v>
      </c>
      <c r="D26" s="5">
        <v>25</v>
      </c>
      <c r="E26" s="5">
        <v>25</v>
      </c>
      <c r="F26" s="5" t="s">
        <v>37</v>
      </c>
    </row>
    <row r="27" spans="1:7" x14ac:dyDescent="0.3">
      <c r="B27" s="5" t="s">
        <v>43</v>
      </c>
      <c r="C27" s="5" t="s">
        <v>79</v>
      </c>
      <c r="D27" s="5">
        <v>15</v>
      </c>
      <c r="E27" s="5">
        <v>15</v>
      </c>
      <c r="F27" s="5" t="s">
        <v>37</v>
      </c>
    </row>
    <row r="28" spans="1:7" ht="15" thickBot="1" x14ac:dyDescent="0.35">
      <c r="B28" s="3" t="s">
        <v>44</v>
      </c>
      <c r="C28" s="3" t="s">
        <v>80</v>
      </c>
      <c r="D28" s="3">
        <v>10</v>
      </c>
      <c r="E28" s="3">
        <v>10</v>
      </c>
      <c r="F28" s="3" t="s">
        <v>37</v>
      </c>
    </row>
    <row r="31" spans="1:7" ht="15" thickBot="1" x14ac:dyDescent="0.35">
      <c r="A31" t="s">
        <v>30</v>
      </c>
    </row>
    <row r="32" spans="1:7" ht="15" thickBot="1" x14ac:dyDescent="0.35">
      <c r="B32" s="4" t="s">
        <v>24</v>
      </c>
      <c r="C32" s="4" t="s">
        <v>25</v>
      </c>
      <c r="D32" s="4" t="s">
        <v>31</v>
      </c>
      <c r="E32" s="4" t="s">
        <v>32</v>
      </c>
      <c r="F32" s="4" t="s">
        <v>33</v>
      </c>
      <c r="G32" s="4" t="s">
        <v>34</v>
      </c>
    </row>
    <row r="33" spans="2:7" x14ac:dyDescent="0.3">
      <c r="B33" s="5" t="s">
        <v>45</v>
      </c>
      <c r="C33" s="5" t="s">
        <v>81</v>
      </c>
      <c r="D33" s="5">
        <v>278.33333333333337</v>
      </c>
      <c r="E33" s="5" t="s">
        <v>65</v>
      </c>
      <c r="F33" s="5" t="s">
        <v>46</v>
      </c>
      <c r="G33" s="5">
        <v>21.666666666666629</v>
      </c>
    </row>
    <row r="34" spans="2:7" x14ac:dyDescent="0.3">
      <c r="B34" s="5" t="s">
        <v>47</v>
      </c>
      <c r="C34" s="5" t="s">
        <v>82</v>
      </c>
      <c r="D34" s="5">
        <v>80</v>
      </c>
      <c r="E34" s="5" t="s">
        <v>66</v>
      </c>
      <c r="F34" s="5" t="s">
        <v>46</v>
      </c>
      <c r="G34" s="5">
        <v>20</v>
      </c>
    </row>
    <row r="35" spans="2:7" x14ac:dyDescent="0.3">
      <c r="B35" s="5" t="s">
        <v>49</v>
      </c>
      <c r="C35" s="5" t="s">
        <v>83</v>
      </c>
      <c r="D35" s="5">
        <v>200</v>
      </c>
      <c r="E35" s="5" t="s">
        <v>67</v>
      </c>
      <c r="F35" s="5" t="s">
        <v>48</v>
      </c>
      <c r="G35" s="5">
        <v>0</v>
      </c>
    </row>
    <row r="36" spans="2:7" x14ac:dyDescent="0.3">
      <c r="B36" s="5" t="s">
        <v>50</v>
      </c>
      <c r="C36" s="5" t="s">
        <v>84</v>
      </c>
      <c r="D36" s="5">
        <v>200</v>
      </c>
      <c r="E36" s="5" t="s">
        <v>68</v>
      </c>
      <c r="F36" s="5" t="s">
        <v>46</v>
      </c>
      <c r="G36" s="5">
        <v>50</v>
      </c>
    </row>
    <row r="37" spans="2:7" x14ac:dyDescent="0.3">
      <c r="B37" s="5" t="s">
        <v>51</v>
      </c>
      <c r="C37" s="5" t="s">
        <v>85</v>
      </c>
      <c r="D37" s="5">
        <v>135</v>
      </c>
      <c r="E37" s="5" t="s">
        <v>69</v>
      </c>
      <c r="F37" s="5" t="s">
        <v>46</v>
      </c>
      <c r="G37" s="5">
        <v>15</v>
      </c>
    </row>
    <row r="38" spans="2:7" x14ac:dyDescent="0.3">
      <c r="B38" s="5" t="s">
        <v>43</v>
      </c>
      <c r="C38" s="5" t="s">
        <v>79</v>
      </c>
      <c r="D38" s="5">
        <v>15</v>
      </c>
      <c r="E38" s="5" t="s">
        <v>52</v>
      </c>
      <c r="F38" s="5" t="s">
        <v>48</v>
      </c>
      <c r="G38" s="5">
        <v>0</v>
      </c>
    </row>
    <row r="39" spans="2:7" x14ac:dyDescent="0.3">
      <c r="B39" s="5" t="s">
        <v>44</v>
      </c>
      <c r="C39" s="5" t="s">
        <v>80</v>
      </c>
      <c r="D39" s="5">
        <v>10</v>
      </c>
      <c r="E39" s="5" t="s">
        <v>53</v>
      </c>
      <c r="F39" s="5" t="s">
        <v>48</v>
      </c>
      <c r="G39" s="5">
        <v>0</v>
      </c>
    </row>
    <row r="40" spans="2:7" x14ac:dyDescent="0.3">
      <c r="B40" s="5" t="s">
        <v>36</v>
      </c>
      <c r="C40" s="5" t="s">
        <v>73</v>
      </c>
      <c r="D40" s="5">
        <v>30</v>
      </c>
      <c r="E40" s="5" t="s">
        <v>54</v>
      </c>
      <c r="F40" s="5" t="s">
        <v>48</v>
      </c>
      <c r="G40" s="5">
        <v>0</v>
      </c>
    </row>
    <row r="41" spans="2:7" x14ac:dyDescent="0.3">
      <c r="B41" s="5" t="s">
        <v>38</v>
      </c>
      <c r="C41" s="5" t="s">
        <v>74</v>
      </c>
      <c r="D41" s="5">
        <v>18.333333333333332</v>
      </c>
      <c r="E41" s="5" t="s">
        <v>55</v>
      </c>
      <c r="F41" s="5" t="s">
        <v>46</v>
      </c>
      <c r="G41" s="5">
        <v>1.6666666666666679</v>
      </c>
    </row>
    <row r="42" spans="2:7" x14ac:dyDescent="0.3">
      <c r="B42" s="5" t="s">
        <v>39</v>
      </c>
      <c r="C42" s="5" t="s">
        <v>75</v>
      </c>
      <c r="D42" s="5">
        <v>30</v>
      </c>
      <c r="E42" s="5" t="s">
        <v>56</v>
      </c>
      <c r="F42" s="5" t="s">
        <v>48</v>
      </c>
      <c r="G42" s="5">
        <v>0</v>
      </c>
    </row>
    <row r="43" spans="2:7" x14ac:dyDescent="0.3">
      <c r="B43" s="5" t="s">
        <v>40</v>
      </c>
      <c r="C43" s="5" t="s">
        <v>76</v>
      </c>
      <c r="D43" s="5">
        <v>50</v>
      </c>
      <c r="E43" s="5" t="s">
        <v>57</v>
      </c>
      <c r="F43" s="5" t="s">
        <v>48</v>
      </c>
      <c r="G43" s="5">
        <v>0</v>
      </c>
    </row>
    <row r="44" spans="2:7" x14ac:dyDescent="0.3">
      <c r="B44" s="5" t="s">
        <v>41</v>
      </c>
      <c r="C44" s="5" t="s">
        <v>77</v>
      </c>
      <c r="D44" s="5">
        <v>30</v>
      </c>
      <c r="E44" s="5" t="s">
        <v>58</v>
      </c>
      <c r="F44" s="5" t="s">
        <v>48</v>
      </c>
      <c r="G44" s="5">
        <v>0</v>
      </c>
    </row>
    <row r="45" spans="2:7" ht="15" thickBot="1" x14ac:dyDescent="0.35">
      <c r="B45" s="3" t="s">
        <v>42</v>
      </c>
      <c r="C45" s="3" t="s">
        <v>78</v>
      </c>
      <c r="D45" s="3">
        <v>25</v>
      </c>
      <c r="E45" s="3" t="s">
        <v>59</v>
      </c>
      <c r="F45" s="3" t="s">
        <v>48</v>
      </c>
      <c r="G4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421D-0925-4310-8A0F-4FA4204926FD}">
  <dimension ref="A1:G45"/>
  <sheetViews>
    <sheetView showGridLines="0" workbookViewId="0"/>
  </sheetViews>
  <sheetFormatPr defaultRowHeight="14.4" x14ac:dyDescent="0.3"/>
  <cols>
    <col min="1" max="1" width="2.33203125" customWidth="1"/>
    <col min="2" max="2" width="6.109375" bestFit="1" customWidth="1"/>
    <col min="3" max="3" width="26.88671875" bestFit="1" customWidth="1"/>
    <col min="4" max="4" width="12.6640625" bestFit="1" customWidth="1"/>
    <col min="5" max="5" width="13.44140625" bestFit="1" customWidth="1"/>
    <col min="6" max="6" width="10.44140625" bestFit="1" customWidth="1"/>
    <col min="7" max="7" width="5.33203125" bestFit="1" customWidth="1"/>
  </cols>
  <sheetData>
    <row r="1" spans="1:5" x14ac:dyDescent="0.3">
      <c r="A1" s="1" t="s">
        <v>15</v>
      </c>
    </row>
    <row r="2" spans="1:5" x14ac:dyDescent="0.3">
      <c r="A2" s="1" t="s">
        <v>64</v>
      </c>
    </row>
    <row r="3" spans="1:5" x14ac:dyDescent="0.3">
      <c r="A3" s="1" t="s">
        <v>93</v>
      </c>
    </row>
    <row r="4" spans="1:5" x14ac:dyDescent="0.3">
      <c r="A4" s="1" t="s">
        <v>16</v>
      </c>
    </row>
    <row r="5" spans="1:5" x14ac:dyDescent="0.3">
      <c r="A5" s="1" t="s">
        <v>17</v>
      </c>
    </row>
    <row r="6" spans="1:5" x14ac:dyDescent="0.3">
      <c r="A6" s="1"/>
      <c r="B6" t="s">
        <v>18</v>
      </c>
    </row>
    <row r="7" spans="1:5" x14ac:dyDescent="0.3">
      <c r="A7" s="1"/>
      <c r="B7" t="s">
        <v>94</v>
      </c>
    </row>
    <row r="8" spans="1:5" x14ac:dyDescent="0.3">
      <c r="A8" s="1"/>
      <c r="B8" t="s">
        <v>19</v>
      </c>
    </row>
    <row r="9" spans="1:5" x14ac:dyDescent="0.3">
      <c r="A9" s="1" t="s">
        <v>20</v>
      </c>
    </row>
    <row r="10" spans="1:5" x14ac:dyDescent="0.3">
      <c r="B10" t="s">
        <v>21</v>
      </c>
    </row>
    <row r="11" spans="1:5" x14ac:dyDescent="0.3">
      <c r="B11" t="s">
        <v>22</v>
      </c>
    </row>
    <row r="14" spans="1:5" ht="15" thickBot="1" x14ac:dyDescent="0.35">
      <c r="A14" t="s">
        <v>23</v>
      </c>
    </row>
    <row r="15" spans="1:5" ht="15" thickBot="1" x14ac:dyDescent="0.35">
      <c r="B15" s="4" t="s">
        <v>24</v>
      </c>
      <c r="C15" s="4" t="s">
        <v>25</v>
      </c>
      <c r="D15" s="4" t="s">
        <v>26</v>
      </c>
      <c r="E15" s="4" t="s">
        <v>27</v>
      </c>
    </row>
    <row r="16" spans="1:5" ht="15" thickBot="1" x14ac:dyDescent="0.35">
      <c r="B16" s="3" t="s">
        <v>95</v>
      </c>
      <c r="C16" s="3" t="s">
        <v>72</v>
      </c>
      <c r="D16" s="3">
        <v>65</v>
      </c>
      <c r="E16" s="3">
        <v>2290</v>
      </c>
    </row>
    <row r="19" spans="1:7" ht="15" thickBot="1" x14ac:dyDescent="0.35">
      <c r="A19" t="s">
        <v>28</v>
      </c>
    </row>
    <row r="20" spans="1:7" ht="15" thickBot="1" x14ac:dyDescent="0.35">
      <c r="B20" s="4" t="s">
        <v>24</v>
      </c>
      <c r="C20" s="4" t="s">
        <v>25</v>
      </c>
      <c r="D20" s="4" t="s">
        <v>26</v>
      </c>
      <c r="E20" s="4" t="s">
        <v>27</v>
      </c>
      <c r="F20" s="4" t="s">
        <v>29</v>
      </c>
    </row>
    <row r="21" spans="1:7" x14ac:dyDescent="0.3">
      <c r="B21" s="5" t="s">
        <v>96</v>
      </c>
      <c r="C21" s="5" t="s">
        <v>73</v>
      </c>
      <c r="D21" s="5">
        <v>0</v>
      </c>
      <c r="E21" s="5">
        <v>40</v>
      </c>
      <c r="F21" s="5" t="s">
        <v>37</v>
      </c>
    </row>
    <row r="22" spans="1:7" x14ac:dyDescent="0.3">
      <c r="B22" s="5" t="s">
        <v>97</v>
      </c>
      <c r="C22" s="5" t="s">
        <v>74</v>
      </c>
      <c r="D22" s="5">
        <v>0</v>
      </c>
      <c r="E22" s="5">
        <v>5</v>
      </c>
      <c r="F22" s="5" t="s">
        <v>37</v>
      </c>
    </row>
    <row r="23" spans="1:7" x14ac:dyDescent="0.3">
      <c r="B23" s="5" t="s">
        <v>98</v>
      </c>
      <c r="C23" s="5" t="s">
        <v>75</v>
      </c>
      <c r="D23" s="5">
        <v>0</v>
      </c>
      <c r="E23" s="5">
        <v>40</v>
      </c>
      <c r="F23" s="5" t="s">
        <v>37</v>
      </c>
    </row>
    <row r="24" spans="1:7" x14ac:dyDescent="0.3">
      <c r="B24" s="5" t="s">
        <v>99</v>
      </c>
      <c r="C24" s="5" t="s">
        <v>76</v>
      </c>
      <c r="D24" s="5">
        <v>0</v>
      </c>
      <c r="E24" s="5">
        <v>50</v>
      </c>
      <c r="F24" s="5" t="s">
        <v>37</v>
      </c>
    </row>
    <row r="25" spans="1:7" x14ac:dyDescent="0.3">
      <c r="B25" s="5" t="s">
        <v>100</v>
      </c>
      <c r="C25" s="5" t="s">
        <v>77</v>
      </c>
      <c r="D25" s="5">
        <v>15</v>
      </c>
      <c r="E25" s="5">
        <v>15</v>
      </c>
      <c r="F25" s="5" t="s">
        <v>37</v>
      </c>
    </row>
    <row r="26" spans="1:7" x14ac:dyDescent="0.3">
      <c r="B26" s="5" t="s">
        <v>101</v>
      </c>
      <c r="C26" s="5" t="s">
        <v>78</v>
      </c>
      <c r="D26" s="5">
        <v>5.0000000000000018</v>
      </c>
      <c r="E26" s="5">
        <v>30</v>
      </c>
      <c r="F26" s="5" t="s">
        <v>37</v>
      </c>
    </row>
    <row r="27" spans="1:7" x14ac:dyDescent="0.3">
      <c r="B27" s="5" t="s">
        <v>102</v>
      </c>
      <c r="C27" s="5" t="s">
        <v>79</v>
      </c>
      <c r="D27" s="5">
        <v>20</v>
      </c>
      <c r="E27" s="5">
        <v>20</v>
      </c>
      <c r="F27" s="5" t="s">
        <v>37</v>
      </c>
    </row>
    <row r="28" spans="1:7" ht="15" thickBot="1" x14ac:dyDescent="0.35">
      <c r="B28" s="3" t="s">
        <v>103</v>
      </c>
      <c r="C28" s="3" t="s">
        <v>80</v>
      </c>
      <c r="D28" s="3">
        <v>25</v>
      </c>
      <c r="E28" s="3">
        <v>5</v>
      </c>
      <c r="F28" s="3" t="s">
        <v>37</v>
      </c>
    </row>
    <row r="31" spans="1:7" ht="15" thickBot="1" x14ac:dyDescent="0.35">
      <c r="A31" t="s">
        <v>30</v>
      </c>
    </row>
    <row r="32" spans="1:7" ht="15" thickBot="1" x14ac:dyDescent="0.35">
      <c r="B32" s="4" t="s">
        <v>24</v>
      </c>
      <c r="C32" s="4" t="s">
        <v>25</v>
      </c>
      <c r="D32" s="4" t="s">
        <v>31</v>
      </c>
      <c r="E32" s="4" t="s">
        <v>32</v>
      </c>
      <c r="F32" s="4" t="s">
        <v>33</v>
      </c>
      <c r="G32" s="4" t="s">
        <v>34</v>
      </c>
    </row>
    <row r="33" spans="2:7" x14ac:dyDescent="0.3">
      <c r="B33" s="5" t="s">
        <v>104</v>
      </c>
      <c r="C33" s="5" t="s">
        <v>81</v>
      </c>
      <c r="D33" s="5">
        <v>260</v>
      </c>
      <c r="E33" s="5" t="s">
        <v>105</v>
      </c>
      <c r="F33" s="5" t="s">
        <v>46</v>
      </c>
      <c r="G33" s="5">
        <v>40</v>
      </c>
    </row>
    <row r="34" spans="2:7" x14ac:dyDescent="0.3">
      <c r="B34" s="5" t="s">
        <v>106</v>
      </c>
      <c r="C34" s="5" t="s">
        <v>82</v>
      </c>
      <c r="D34" s="5">
        <v>65</v>
      </c>
      <c r="E34" s="5" t="s">
        <v>107</v>
      </c>
      <c r="F34" s="5" t="s">
        <v>46</v>
      </c>
      <c r="G34" s="5">
        <v>35</v>
      </c>
    </row>
    <row r="35" spans="2:7" x14ac:dyDescent="0.3">
      <c r="B35" s="5" t="s">
        <v>108</v>
      </c>
      <c r="C35" s="5" t="s">
        <v>83</v>
      </c>
      <c r="D35" s="5">
        <v>200</v>
      </c>
      <c r="E35" s="5" t="s">
        <v>109</v>
      </c>
      <c r="F35" s="5" t="s">
        <v>48</v>
      </c>
      <c r="G35" s="5">
        <v>0</v>
      </c>
    </row>
    <row r="36" spans="2:7" x14ac:dyDescent="0.3">
      <c r="B36" s="5" t="s">
        <v>110</v>
      </c>
      <c r="C36" s="5" t="s">
        <v>84</v>
      </c>
      <c r="D36" s="5">
        <v>175</v>
      </c>
      <c r="E36" s="5" t="s">
        <v>111</v>
      </c>
      <c r="F36" s="5" t="s">
        <v>46</v>
      </c>
      <c r="G36" s="5">
        <v>75</v>
      </c>
    </row>
    <row r="37" spans="2:7" x14ac:dyDescent="0.3">
      <c r="B37" s="5" t="s">
        <v>112</v>
      </c>
      <c r="C37" s="5" t="s">
        <v>85</v>
      </c>
      <c r="D37" s="5">
        <v>145</v>
      </c>
      <c r="E37" s="5" t="s">
        <v>113</v>
      </c>
      <c r="F37" s="5" t="s">
        <v>46</v>
      </c>
      <c r="G37" s="5">
        <v>5</v>
      </c>
    </row>
    <row r="38" spans="2:7" x14ac:dyDescent="0.3">
      <c r="B38" s="5" t="s">
        <v>102</v>
      </c>
      <c r="C38" s="5" t="s">
        <v>79</v>
      </c>
      <c r="D38" s="5">
        <v>20</v>
      </c>
      <c r="E38" s="5" t="s">
        <v>114</v>
      </c>
      <c r="F38" s="5" t="s">
        <v>48</v>
      </c>
      <c r="G38" s="5">
        <v>0</v>
      </c>
    </row>
    <row r="39" spans="2:7" x14ac:dyDescent="0.3">
      <c r="B39" s="5" t="s">
        <v>103</v>
      </c>
      <c r="C39" s="5" t="s">
        <v>80</v>
      </c>
      <c r="D39" s="5">
        <v>5</v>
      </c>
      <c r="E39" s="5" t="s">
        <v>115</v>
      </c>
      <c r="F39" s="5" t="s">
        <v>48</v>
      </c>
      <c r="G39" s="5">
        <v>0</v>
      </c>
    </row>
    <row r="40" spans="2:7" x14ac:dyDescent="0.3">
      <c r="B40" s="5" t="s">
        <v>96</v>
      </c>
      <c r="C40" s="5" t="s">
        <v>73</v>
      </c>
      <c r="D40" s="5">
        <v>40</v>
      </c>
      <c r="E40" s="5" t="s">
        <v>116</v>
      </c>
      <c r="F40" s="5" t="s">
        <v>48</v>
      </c>
      <c r="G40" s="5">
        <v>0</v>
      </c>
    </row>
    <row r="41" spans="2:7" x14ac:dyDescent="0.3">
      <c r="B41" s="5" t="s">
        <v>97</v>
      </c>
      <c r="C41" s="5" t="s">
        <v>74</v>
      </c>
      <c r="D41" s="5">
        <v>5</v>
      </c>
      <c r="E41" s="5" t="s">
        <v>117</v>
      </c>
      <c r="F41" s="5" t="s">
        <v>46</v>
      </c>
      <c r="G41" s="5">
        <v>5</v>
      </c>
    </row>
    <row r="42" spans="2:7" x14ac:dyDescent="0.3">
      <c r="B42" s="5" t="s">
        <v>98</v>
      </c>
      <c r="C42" s="5" t="s">
        <v>75</v>
      </c>
      <c r="D42" s="5">
        <v>40</v>
      </c>
      <c r="E42" s="5" t="s">
        <v>118</v>
      </c>
      <c r="F42" s="5" t="s">
        <v>48</v>
      </c>
      <c r="G42" s="5">
        <v>0</v>
      </c>
    </row>
    <row r="43" spans="2:7" x14ac:dyDescent="0.3">
      <c r="B43" s="5" t="s">
        <v>99</v>
      </c>
      <c r="C43" s="5" t="s">
        <v>76</v>
      </c>
      <c r="D43" s="5">
        <v>50</v>
      </c>
      <c r="E43" s="5" t="s">
        <v>119</v>
      </c>
      <c r="F43" s="5" t="s">
        <v>48</v>
      </c>
      <c r="G43" s="5">
        <v>0</v>
      </c>
    </row>
    <row r="44" spans="2:7" x14ac:dyDescent="0.3">
      <c r="B44" s="5" t="s">
        <v>100</v>
      </c>
      <c r="C44" s="5" t="s">
        <v>77</v>
      </c>
      <c r="D44" s="5">
        <v>15</v>
      </c>
      <c r="E44" s="5" t="s">
        <v>120</v>
      </c>
      <c r="F44" s="5" t="s">
        <v>48</v>
      </c>
      <c r="G44" s="5">
        <v>0</v>
      </c>
    </row>
    <row r="45" spans="2:7" ht="15" thickBot="1" x14ac:dyDescent="0.35">
      <c r="B45" s="3" t="s">
        <v>101</v>
      </c>
      <c r="C45" s="3" t="s">
        <v>78</v>
      </c>
      <c r="D45" s="3">
        <v>30</v>
      </c>
      <c r="E45" s="3" t="s">
        <v>121</v>
      </c>
      <c r="F45" s="3" t="s">
        <v>48</v>
      </c>
      <c r="G4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2A15-9FC2-43FA-8D6C-7FD19AA6997B}">
  <dimension ref="A1:N43"/>
  <sheetViews>
    <sheetView tabSelected="1" zoomScaleNormal="100" workbookViewId="0">
      <selection activeCell="J18" sqref="J18"/>
    </sheetView>
  </sheetViews>
  <sheetFormatPr defaultRowHeight="14.4" x14ac:dyDescent="0.3"/>
  <cols>
    <col min="1" max="1" width="30.88671875" customWidth="1"/>
    <col min="2" max="3" width="20.109375" bestFit="1" customWidth="1"/>
    <col min="4" max="4" width="7" bestFit="1" customWidth="1"/>
    <col min="5" max="6" width="9.44140625" bestFit="1" customWidth="1"/>
    <col min="7" max="7" width="7.44140625" bestFit="1" customWidth="1"/>
    <col min="8" max="8" width="7.88671875" bestFit="1" customWidth="1"/>
    <col min="9" max="9" width="17.88671875" customWidth="1"/>
    <col min="10" max="10" width="21.77734375" bestFit="1" customWidth="1"/>
    <col min="11" max="12" width="9.44140625" bestFit="1" customWidth="1"/>
    <col min="13" max="13" width="26.6640625" bestFit="1" customWidth="1"/>
  </cols>
  <sheetData>
    <row r="1" spans="1:14" x14ac:dyDescent="0.3">
      <c r="B1" s="1" t="s">
        <v>62</v>
      </c>
      <c r="C1" s="1" t="s">
        <v>63</v>
      </c>
    </row>
    <row r="3" spans="1:14" x14ac:dyDescent="0.3">
      <c r="A3" s="9" t="s">
        <v>92</v>
      </c>
      <c r="B3" s="9" t="s">
        <v>70</v>
      </c>
      <c r="C3" s="9" t="s">
        <v>70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  <c r="I3" s="9" t="s">
        <v>86</v>
      </c>
      <c r="J3" s="9" t="s">
        <v>87</v>
      </c>
      <c r="K3" s="9" t="s">
        <v>13</v>
      </c>
      <c r="L3" s="9" t="s">
        <v>14</v>
      </c>
      <c r="M3" s="1"/>
      <c r="N3" s="1"/>
    </row>
    <row r="4" spans="1:14" x14ac:dyDescent="0.3">
      <c r="A4" s="12" t="s">
        <v>0</v>
      </c>
      <c r="B4" s="10">
        <v>30</v>
      </c>
      <c r="C4" s="10">
        <v>40</v>
      </c>
      <c r="D4" s="10">
        <v>0</v>
      </c>
      <c r="E4" s="10">
        <v>0</v>
      </c>
      <c r="F4" s="10">
        <v>2</v>
      </c>
      <c r="G4" s="10">
        <v>0</v>
      </c>
      <c r="H4" s="10">
        <v>1</v>
      </c>
      <c r="I4" s="10">
        <v>5000</v>
      </c>
      <c r="J4" s="10">
        <f>30000</f>
        <v>30000</v>
      </c>
      <c r="K4" s="10">
        <v>30</v>
      </c>
      <c r="L4" s="10">
        <v>40</v>
      </c>
      <c r="M4" s="2"/>
    </row>
    <row r="5" spans="1:14" x14ac:dyDescent="0.3">
      <c r="A5" s="12" t="s">
        <v>1</v>
      </c>
      <c r="B5" s="10">
        <v>18.333333333333332</v>
      </c>
      <c r="C5" s="10">
        <v>5</v>
      </c>
      <c r="D5" s="10">
        <v>1</v>
      </c>
      <c r="E5" s="10">
        <v>0</v>
      </c>
      <c r="F5" s="10">
        <v>3</v>
      </c>
      <c r="G5" s="10">
        <v>0</v>
      </c>
      <c r="H5" s="10">
        <v>0</v>
      </c>
      <c r="I5" s="10">
        <v>4000</v>
      </c>
      <c r="J5" s="10">
        <v>25000</v>
      </c>
      <c r="K5" s="10">
        <v>20</v>
      </c>
      <c r="L5" s="10">
        <v>10</v>
      </c>
      <c r="M5" s="2"/>
    </row>
    <row r="6" spans="1:14" x14ac:dyDescent="0.3">
      <c r="A6" s="12" t="s">
        <v>2</v>
      </c>
      <c r="B6" s="10">
        <v>30</v>
      </c>
      <c r="C6" s="10">
        <v>40</v>
      </c>
      <c r="D6" s="10">
        <v>0</v>
      </c>
      <c r="E6" s="10">
        <v>0</v>
      </c>
      <c r="F6" s="10">
        <v>2</v>
      </c>
      <c r="G6" s="10">
        <v>1</v>
      </c>
      <c r="H6" s="10">
        <v>0</v>
      </c>
      <c r="I6" s="10">
        <v>7000</v>
      </c>
      <c r="J6" s="10">
        <v>25000</v>
      </c>
      <c r="K6" s="10">
        <v>30</v>
      </c>
      <c r="L6" s="10">
        <v>40</v>
      </c>
      <c r="M6" s="2"/>
    </row>
    <row r="7" spans="1:14" x14ac:dyDescent="0.3">
      <c r="A7" s="12" t="s">
        <v>3</v>
      </c>
      <c r="B7" s="10">
        <v>50</v>
      </c>
      <c r="C7" s="10">
        <v>50</v>
      </c>
      <c r="D7" s="10">
        <v>3</v>
      </c>
      <c r="E7" s="10">
        <v>1</v>
      </c>
      <c r="F7" s="10">
        <v>0</v>
      </c>
      <c r="G7" s="10">
        <v>1</v>
      </c>
      <c r="H7" s="10">
        <v>0</v>
      </c>
      <c r="I7" s="10">
        <v>6000</v>
      </c>
      <c r="J7" s="10">
        <v>45000</v>
      </c>
      <c r="K7" s="10">
        <v>50</v>
      </c>
      <c r="L7" s="10">
        <v>50</v>
      </c>
      <c r="M7" s="2"/>
    </row>
    <row r="8" spans="1:14" x14ac:dyDescent="0.3">
      <c r="A8" s="12" t="s">
        <v>4</v>
      </c>
      <c r="B8" s="10">
        <v>30</v>
      </c>
      <c r="C8" s="10">
        <v>15</v>
      </c>
      <c r="D8" s="10">
        <v>0</v>
      </c>
      <c r="E8" s="10">
        <v>0</v>
      </c>
      <c r="F8" s="10">
        <v>0</v>
      </c>
      <c r="G8" s="10">
        <v>3</v>
      </c>
      <c r="H8" s="10">
        <v>1</v>
      </c>
      <c r="I8" s="10">
        <v>2000</v>
      </c>
      <c r="J8" s="10">
        <v>30000</v>
      </c>
      <c r="K8" s="10">
        <v>30</v>
      </c>
      <c r="L8" s="10">
        <v>15</v>
      </c>
      <c r="M8" s="2"/>
    </row>
    <row r="9" spans="1:14" x14ac:dyDescent="0.3">
      <c r="A9" s="12" t="s">
        <v>5</v>
      </c>
      <c r="B9" s="10">
        <v>25</v>
      </c>
      <c r="C9" s="10">
        <v>30</v>
      </c>
      <c r="D9" s="10">
        <v>0</v>
      </c>
      <c r="E9" s="10">
        <v>0</v>
      </c>
      <c r="F9" s="10">
        <v>0</v>
      </c>
      <c r="G9" s="10">
        <v>0</v>
      </c>
      <c r="H9" s="10">
        <v>3</v>
      </c>
      <c r="I9" s="10">
        <v>5000</v>
      </c>
      <c r="J9" s="10">
        <v>45000</v>
      </c>
      <c r="K9" s="10">
        <v>25</v>
      </c>
      <c r="L9" s="10">
        <v>30</v>
      </c>
      <c r="M9" s="2"/>
    </row>
    <row r="10" spans="1:14" x14ac:dyDescent="0.3">
      <c r="A10" s="12" t="s">
        <v>6</v>
      </c>
      <c r="B10" s="10">
        <v>15</v>
      </c>
      <c r="C10" s="10">
        <v>20</v>
      </c>
      <c r="D10" s="10">
        <v>4</v>
      </c>
      <c r="E10" s="10">
        <v>0</v>
      </c>
      <c r="F10" s="10">
        <v>1</v>
      </c>
      <c r="G10" s="10">
        <v>2</v>
      </c>
      <c r="H10" s="10">
        <v>0</v>
      </c>
      <c r="I10" s="10">
        <v>1000</v>
      </c>
      <c r="J10" s="10">
        <v>40000</v>
      </c>
      <c r="K10" s="10">
        <v>15</v>
      </c>
      <c r="L10" s="10">
        <v>20</v>
      </c>
      <c r="M10" s="2"/>
    </row>
    <row r="11" spans="1:14" x14ac:dyDescent="0.3">
      <c r="A11" s="12" t="s">
        <v>7</v>
      </c>
      <c r="B11" s="10">
        <v>10</v>
      </c>
      <c r="C11" s="10">
        <v>5</v>
      </c>
      <c r="D11" s="10">
        <v>5</v>
      </c>
      <c r="E11" s="10">
        <v>3</v>
      </c>
      <c r="F11" s="10">
        <v>1</v>
      </c>
      <c r="G11" s="10">
        <v>0</v>
      </c>
      <c r="H11" s="10">
        <v>0</v>
      </c>
      <c r="I11" s="10">
        <v>3000</v>
      </c>
      <c r="J11" s="10">
        <v>70000</v>
      </c>
      <c r="K11" s="10">
        <v>10</v>
      </c>
      <c r="L11" s="10">
        <v>5</v>
      </c>
      <c r="M11" s="2"/>
    </row>
    <row r="12" spans="1:14" x14ac:dyDescent="0.3">
      <c r="A12" s="11"/>
      <c r="B12" s="11"/>
      <c r="C12" s="11"/>
      <c r="D12" s="11"/>
      <c r="E12" s="11"/>
      <c r="F12" s="11"/>
      <c r="G12" s="11"/>
      <c r="H12" s="11"/>
    </row>
    <row r="13" spans="1:14" x14ac:dyDescent="0.3">
      <c r="A13" s="9" t="s">
        <v>88</v>
      </c>
      <c r="B13" s="11"/>
      <c r="C13" s="11"/>
      <c r="D13" s="10">
        <v>5000</v>
      </c>
      <c r="E13" s="10">
        <v>7000</v>
      </c>
      <c r="F13" s="10">
        <v>2000</v>
      </c>
      <c r="G13" s="10">
        <v>3000</v>
      </c>
      <c r="H13" s="10">
        <v>9000</v>
      </c>
    </row>
    <row r="14" spans="1:14" x14ac:dyDescent="0.3">
      <c r="A14" s="9" t="s">
        <v>89</v>
      </c>
      <c r="B14" s="11"/>
      <c r="C14" s="11"/>
      <c r="D14" s="10">
        <v>4000</v>
      </c>
      <c r="E14" s="10">
        <v>6000</v>
      </c>
      <c r="F14" s="10">
        <v>1000</v>
      </c>
      <c r="G14" s="10">
        <v>1000</v>
      </c>
      <c r="H14" s="10">
        <v>7000</v>
      </c>
    </row>
    <row r="15" spans="1:14" x14ac:dyDescent="0.3">
      <c r="A15" s="9" t="s">
        <v>90</v>
      </c>
      <c r="B15" s="11"/>
      <c r="C15" s="11"/>
      <c r="D15" s="10">
        <v>300</v>
      </c>
      <c r="E15" s="10">
        <v>100</v>
      </c>
      <c r="F15" s="10">
        <v>200</v>
      </c>
      <c r="G15" s="10">
        <v>250</v>
      </c>
      <c r="H15" s="10">
        <v>150</v>
      </c>
    </row>
    <row r="16" spans="1:14" x14ac:dyDescent="0.3">
      <c r="B16" t="s">
        <v>62</v>
      </c>
      <c r="C16" t="s">
        <v>63</v>
      </c>
    </row>
    <row r="17" spans="1:10" x14ac:dyDescent="0.3">
      <c r="A17" s="1" t="s">
        <v>125</v>
      </c>
      <c r="B17" s="2" cm="1">
        <f t="array" ref="B17">SUMPRODUCT((J4:J11-I4:I11)*B4:B11)-SUMPRODUCT(D15:H15*D13:H13)+(D15-SUMPRODUCT(B4:B11*D4:D11))*D14+(E15-SUMPRODUCT(B4:B11*E4:E11))*E14+(F15-SUMPRODUCT(B4:B11*F4:F11))*F14+(G15-SUMPRODUCT(B4:B11*G4:G11))*G14+(H15-SUMPRODUCT(B4:B11*H4:H11))*H14</f>
        <v>2381666.6666666665</v>
      </c>
      <c r="C17" s="2" cm="1">
        <f t="array" ref="C17">SUMPRODUCT((J4:J11-I4:I11)*C4:C11)-SUMPRODUCT(D15:H15*D13:H13)+(D15-SUMPRODUCT(C4:C11*D4:D11))*D14+(E15-SUMPRODUCT(C4:C11*E4:E11))*E14+(F15-SUMPRODUCT(C4:C11*F4:F11))*F14+(G15-SUMPRODUCT(C4:C11*G4:G11))*G14+(H15-SUMPRODUCT(C4:C11*H4:H11))*H14</f>
        <v>2290000</v>
      </c>
      <c r="F17" s="1"/>
      <c r="G17" s="1"/>
      <c r="H17" s="1" t="s">
        <v>126</v>
      </c>
      <c r="J17" cm="1">
        <f t="array" ref="J17">SUMPRODUCT(D15:H15*D13:H13) - 0.5*(SUMPRODUCT((J4:J11-I4:I11)*B4:B11) + (D15-SUMPRODUCT(B4:B11*D4:D11))*D14+(E15-SUMPRODUCT(B4:B11*E4:E11))*E14+(F15-SUMPRODUCT(B4:B11*F4:F11))*F14+(G15-SUMPRODUCT(B4:B11*G4:G11))*G14+(H15-SUMPRODUCT(B4:B11*H4:H11))*H14) - 0.5*(SUMPRODUCT((J4:J11-I4:I11)*C4:C11) + (D15-SUMPRODUCT(C4:C11*D4:D11))*D14+(E15-SUMPRODUCT(C4:C11*E4:E11))*E14+(F15-SUMPRODUCT(C4:C11*F4:F11))*F14+(G15-SUMPRODUCT(C4:C11*G4:G11))*G14+(H15-SUMPRODUCT(C4:C11*H4:H11))*H14)</f>
        <v>-2335833.333333333</v>
      </c>
    </row>
    <row r="18" spans="1:10" x14ac:dyDescent="0.3">
      <c r="A18" s="1" t="s">
        <v>60</v>
      </c>
      <c r="D18" t="s">
        <v>61</v>
      </c>
      <c r="H18" t="s">
        <v>128</v>
      </c>
    </row>
    <row r="19" spans="1:10" x14ac:dyDescent="0.3">
      <c r="A19" t="s">
        <v>8</v>
      </c>
      <c r="B19" s="2" cm="1">
        <f t="array" ref="B19">SUMPRODUCT(B4:B11*D4:D11)</f>
        <v>278.33333333333337</v>
      </c>
      <c r="C19" s="2" cm="1">
        <f t="array" ref="C19">SUMPRODUCT(C4:C11*D4:D11)</f>
        <v>260</v>
      </c>
      <c r="E19" s="2">
        <v>300</v>
      </c>
      <c r="F19" s="2">
        <v>300</v>
      </c>
    </row>
    <row r="20" spans="1:10" x14ac:dyDescent="0.3">
      <c r="A20" t="s">
        <v>9</v>
      </c>
      <c r="B20" s="2" cm="1">
        <f t="array" ref="B20">SUMPRODUCT(B4:B11*E4:E11)</f>
        <v>80</v>
      </c>
      <c r="C20" s="2" cm="1">
        <f t="array" ref="C20">SUMPRODUCT(C4:C11*E4:E11)</f>
        <v>65</v>
      </c>
      <c r="E20" s="2">
        <v>100</v>
      </c>
      <c r="F20" s="2">
        <v>100</v>
      </c>
    </row>
    <row r="21" spans="1:10" x14ac:dyDescent="0.3">
      <c r="A21" t="s">
        <v>10</v>
      </c>
      <c r="B21" s="2" cm="1">
        <f t="array" ref="B21">SUMPRODUCT(B4:B11*F4:F11)</f>
        <v>200</v>
      </c>
      <c r="C21" s="2" cm="1">
        <f t="array" ref="C21">SUMPRODUCT(C4:C11*F4:F11)</f>
        <v>200</v>
      </c>
      <c r="E21" s="2">
        <v>200</v>
      </c>
      <c r="F21" s="2">
        <v>200</v>
      </c>
    </row>
    <row r="22" spans="1:10" x14ac:dyDescent="0.3">
      <c r="A22" t="s">
        <v>11</v>
      </c>
      <c r="B22" s="2" cm="1">
        <f t="array" ref="B22">SUMPRODUCT(B4:B11*G4:G11)</f>
        <v>200</v>
      </c>
      <c r="C22" s="2" cm="1">
        <f t="array" ref="C22">SUMPRODUCT(C4:C11*G4:G11)</f>
        <v>175</v>
      </c>
      <c r="E22" s="2">
        <v>250</v>
      </c>
      <c r="F22" s="2">
        <v>250</v>
      </c>
    </row>
    <row r="23" spans="1:10" x14ac:dyDescent="0.3">
      <c r="A23" t="s">
        <v>12</v>
      </c>
      <c r="B23" s="2" cm="1">
        <f t="array" ref="B23">SUMPRODUCT(B4:B11*H4:H11)</f>
        <v>135</v>
      </c>
      <c r="C23" s="2" cm="1">
        <f t="array" ref="C23">SUMPRODUCT(C4:C11*H4:H11)</f>
        <v>145</v>
      </c>
      <c r="E23" s="2">
        <v>150</v>
      </c>
      <c r="F23" s="2">
        <v>150</v>
      </c>
    </row>
    <row r="24" spans="1:10" x14ac:dyDescent="0.3">
      <c r="A24" s="1" t="s">
        <v>127</v>
      </c>
      <c r="B24" s="2"/>
      <c r="C24" s="2"/>
      <c r="D24" t="s">
        <v>61</v>
      </c>
      <c r="E24" s="14" t="s">
        <v>13</v>
      </c>
      <c r="F24" s="14" t="s">
        <v>14</v>
      </c>
    </row>
    <row r="25" spans="1:10" x14ac:dyDescent="0.3">
      <c r="A25" s="13" t="s">
        <v>0</v>
      </c>
      <c r="B25" s="2">
        <f>B4</f>
        <v>30</v>
      </c>
      <c r="C25" s="2">
        <f>C4</f>
        <v>40</v>
      </c>
      <c r="E25" s="8">
        <v>30</v>
      </c>
      <c r="F25" s="8">
        <v>40</v>
      </c>
    </row>
    <row r="26" spans="1:10" x14ac:dyDescent="0.3">
      <c r="A26" s="13" t="s">
        <v>1</v>
      </c>
      <c r="B26" s="2">
        <f t="shared" ref="B26:C32" si="0">B5</f>
        <v>18.333333333333332</v>
      </c>
      <c r="C26" s="2">
        <f t="shared" si="0"/>
        <v>5</v>
      </c>
      <c r="E26" s="8">
        <v>20</v>
      </c>
      <c r="F26" s="8">
        <v>10</v>
      </c>
    </row>
    <row r="27" spans="1:10" x14ac:dyDescent="0.3">
      <c r="A27" s="13" t="s">
        <v>2</v>
      </c>
      <c r="B27" s="2">
        <f t="shared" si="0"/>
        <v>30</v>
      </c>
      <c r="C27" s="2">
        <f t="shared" si="0"/>
        <v>40</v>
      </c>
      <c r="E27" s="8">
        <v>30</v>
      </c>
      <c r="F27" s="8">
        <v>40</v>
      </c>
    </row>
    <row r="28" spans="1:10" x14ac:dyDescent="0.3">
      <c r="A28" s="13" t="s">
        <v>3</v>
      </c>
      <c r="B28" s="2">
        <f t="shared" si="0"/>
        <v>50</v>
      </c>
      <c r="C28" s="2">
        <f t="shared" si="0"/>
        <v>50</v>
      </c>
      <c r="E28" s="8">
        <v>50</v>
      </c>
      <c r="F28" s="8">
        <v>50</v>
      </c>
    </row>
    <row r="29" spans="1:10" x14ac:dyDescent="0.3">
      <c r="A29" s="13" t="s">
        <v>4</v>
      </c>
      <c r="B29" s="2">
        <f t="shared" si="0"/>
        <v>30</v>
      </c>
      <c r="C29" s="2">
        <f t="shared" si="0"/>
        <v>15</v>
      </c>
      <c r="E29" s="8">
        <v>30</v>
      </c>
      <c r="F29" s="8">
        <v>15</v>
      </c>
    </row>
    <row r="30" spans="1:10" x14ac:dyDescent="0.3">
      <c r="A30" s="13" t="s">
        <v>5</v>
      </c>
      <c r="B30" s="2">
        <f t="shared" si="0"/>
        <v>25</v>
      </c>
      <c r="C30" s="2">
        <f t="shared" si="0"/>
        <v>30</v>
      </c>
      <c r="E30" s="8">
        <v>25</v>
      </c>
      <c r="F30" s="8">
        <v>30</v>
      </c>
    </row>
    <row r="31" spans="1:10" x14ac:dyDescent="0.3">
      <c r="A31" s="13" t="s">
        <v>6</v>
      </c>
      <c r="B31" s="2">
        <f t="shared" si="0"/>
        <v>15</v>
      </c>
      <c r="C31" s="2">
        <f t="shared" si="0"/>
        <v>20</v>
      </c>
      <c r="E31" s="8">
        <v>15</v>
      </c>
      <c r="F31" s="8">
        <v>20</v>
      </c>
    </row>
    <row r="32" spans="1:10" x14ac:dyDescent="0.3">
      <c r="A32" s="13" t="s">
        <v>7</v>
      </c>
      <c r="B32" s="2">
        <f t="shared" si="0"/>
        <v>10</v>
      </c>
      <c r="C32" s="2">
        <f t="shared" si="0"/>
        <v>5</v>
      </c>
      <c r="E32" s="8">
        <v>10</v>
      </c>
      <c r="F32" s="8">
        <v>5</v>
      </c>
    </row>
    <row r="33" spans="1:2" x14ac:dyDescent="0.3">
      <c r="A33" s="1" t="s">
        <v>123</v>
      </c>
    </row>
    <row r="34" spans="1:2" x14ac:dyDescent="0.3">
      <c r="A34" s="1" t="s">
        <v>92</v>
      </c>
      <c r="B34" s="1" t="s">
        <v>122</v>
      </c>
    </row>
    <row r="35" spans="1:2" x14ac:dyDescent="0.3">
      <c r="A35" s="1" t="s">
        <v>0</v>
      </c>
      <c r="B35" s="2">
        <f>0.5*B4+0.5*C4</f>
        <v>35</v>
      </c>
    </row>
    <row r="36" spans="1:2" x14ac:dyDescent="0.3">
      <c r="A36" s="1" t="s">
        <v>1</v>
      </c>
      <c r="B36" s="2">
        <f t="shared" ref="B36:B42" si="1">0.5*B5+0.5*C5</f>
        <v>11.666666666666666</v>
      </c>
    </row>
    <row r="37" spans="1:2" x14ac:dyDescent="0.3">
      <c r="A37" s="1" t="s">
        <v>2</v>
      </c>
      <c r="B37" s="2">
        <f t="shared" si="1"/>
        <v>35</v>
      </c>
    </row>
    <row r="38" spans="1:2" x14ac:dyDescent="0.3">
      <c r="A38" s="1" t="s">
        <v>3</v>
      </c>
      <c r="B38" s="2">
        <f t="shared" si="1"/>
        <v>50</v>
      </c>
    </row>
    <row r="39" spans="1:2" x14ac:dyDescent="0.3">
      <c r="A39" s="1" t="s">
        <v>4</v>
      </c>
      <c r="B39" s="2">
        <f t="shared" si="1"/>
        <v>22.5</v>
      </c>
    </row>
    <row r="40" spans="1:2" x14ac:dyDescent="0.3">
      <c r="A40" s="1" t="s">
        <v>5</v>
      </c>
      <c r="B40" s="2">
        <f t="shared" si="1"/>
        <v>27.5</v>
      </c>
    </row>
    <row r="41" spans="1:2" x14ac:dyDescent="0.3">
      <c r="A41" s="1" t="s">
        <v>6</v>
      </c>
      <c r="B41" s="2">
        <f t="shared" si="1"/>
        <v>17.5</v>
      </c>
    </row>
    <row r="42" spans="1:2" x14ac:dyDescent="0.3">
      <c r="A42" s="1" t="s">
        <v>7</v>
      </c>
      <c r="B42" s="2">
        <f t="shared" si="1"/>
        <v>7.5</v>
      </c>
    </row>
    <row r="43" spans="1:2" x14ac:dyDescent="0.3">
      <c r="A43" s="6" t="s">
        <v>124</v>
      </c>
      <c r="B43" s="7" cm="1">
        <f t="array" ref="B43">SUMPRODUCT((J4:J11-I4:I11)*B35:B42)-SUMPRODUCT(D15:H15*D13:H13)+(D15-SUMPRODUCT(B35:B42*D4:D11))*D14+(E15-SUMPRODUCT(B35:B42*E4:E11))*E14+(F15-SUMPRODUCT(B35:B42*F4:F11))*F14+(G15-SUMPRODUCT(B35:B42*G4:G11))*G14+(H15-SUMPRODUCT(B35:B42*H4:H11))*H14</f>
        <v>2335833.3333333335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Answer Report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Quốc Huy</dc:creator>
  <cp:lastModifiedBy>Võ Quốc Huy</cp:lastModifiedBy>
  <dcterms:created xsi:type="dcterms:W3CDTF">2023-12-03T05:12:18Z</dcterms:created>
  <dcterms:modified xsi:type="dcterms:W3CDTF">2023-12-28T15:44:30Z</dcterms:modified>
</cp:coreProperties>
</file>